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Todd\Documents\Scouting\"/>
    </mc:Choice>
  </mc:AlternateContent>
  <bookViews>
    <workbookView xWindow="0" yWindow="0" windowWidth="20490" windowHeight="7755" firstSheet="4" activeTab="7"/>
  </bookViews>
  <sheets>
    <sheet name="Instructions" sheetId="1" r:id="rId1"/>
    <sheet name="Parent Contact Info" sheetId="69" r:id="rId2"/>
    <sheet name="Attendance" sheetId="68" r:id="rId3"/>
    <sheet name="Recharter" sheetId="71" r:id="rId4"/>
    <sheet name="Bobcat" sheetId="23" r:id="rId5"/>
    <sheet name="Cyber Chip" sheetId="86" r:id="rId6"/>
    <sheet name="Core Adventures" sheetId="2" r:id="rId7"/>
    <sheet name="Elective Adventures" sheetId="6" r:id="rId8"/>
    <sheet name="Summary" sheetId="8" r:id="rId9"/>
    <sheet name="Scout 1" sheetId="5" r:id="rId10"/>
    <sheet name="Scout 2" sheetId="72" r:id="rId11"/>
    <sheet name="Scout 3" sheetId="73" r:id="rId12"/>
    <sheet name="Scout 4" sheetId="74" r:id="rId13"/>
    <sheet name="Scout 5" sheetId="75" r:id="rId14"/>
    <sheet name="Scout 6" sheetId="76" r:id="rId15"/>
    <sheet name="Scout 7" sheetId="77" r:id="rId16"/>
    <sheet name="Scout 8" sheetId="78" r:id="rId17"/>
    <sheet name="Scout 9" sheetId="79" r:id="rId18"/>
    <sheet name="Scout 10" sheetId="80" r:id="rId19"/>
    <sheet name="Scout 11" sheetId="81" r:id="rId20"/>
    <sheet name="Scout 12" sheetId="82" r:id="rId21"/>
    <sheet name="Scout 13" sheetId="83" r:id="rId22"/>
    <sheet name="Scout 14" sheetId="84" r:id="rId23"/>
    <sheet name="Scout 15" sheetId="85" r:id="rId24"/>
  </sheets>
  <definedNames>
    <definedName name="_xlnm.Print_Area" localSheetId="4">Bobcat!$A$1:$T$14</definedName>
    <definedName name="_xlnm.Print_Area" localSheetId="6">'Core Adventures'!$A$1:$T$65</definedName>
    <definedName name="_xlnm.Print_Area" localSheetId="5">'Cyber Chip'!$A$1:$T$13</definedName>
    <definedName name="_xlnm.Print_Area" localSheetId="7">'Elective Adventures'!$A$1:$T$148</definedName>
    <definedName name="_xlnm.Print_Area" localSheetId="0">Instructions!$A$1:$J$34</definedName>
    <definedName name="_xlnm.Print_Area" localSheetId="3">Recharter!$A$1:$T$15</definedName>
    <definedName name="_xlnm.Print_Area" localSheetId="9">'Scout 1'!$A$1:$S$80</definedName>
    <definedName name="_xlnm.Print_Area" localSheetId="8">Summary!$A$1:$AE$26</definedName>
    <definedName name="_xlnm.Print_Titles" localSheetId="2">Attendance!$1:$5</definedName>
    <definedName name="_xlnm.Print_Titles" localSheetId="4">Bobcat!$1:$4</definedName>
    <definedName name="_xlnm.Print_Titles" localSheetId="6">'Core Adventures'!$1:$4</definedName>
    <definedName name="_xlnm.Print_Titles" localSheetId="5">'Cyber Chip'!$1:$4</definedName>
    <definedName name="_xlnm.Print_Titles" localSheetId="7">'Elective Adventures'!$1:$4</definedName>
  </definedNames>
  <calcPr calcId="152511"/>
  <fileRecoveryPr repairLoad="1"/>
</workbook>
</file>

<file path=xl/calcChain.xml><?xml version="1.0" encoding="utf-8"?>
<calcChain xmlns="http://schemas.openxmlformats.org/spreadsheetml/2006/main">
  <c r="F198" i="6" l="1"/>
  <c r="G198" i="6"/>
  <c r="H198" i="6"/>
  <c r="I198" i="6"/>
  <c r="J198" i="6"/>
  <c r="K198" i="6"/>
  <c r="L198" i="6"/>
  <c r="M198" i="6"/>
  <c r="N198" i="6"/>
  <c r="O198" i="6"/>
  <c r="P198" i="6"/>
  <c r="Q198" i="6"/>
  <c r="R198" i="6"/>
  <c r="S198" i="6"/>
  <c r="E198" i="6"/>
  <c r="F41" i="2" l="1"/>
  <c r="G41" i="2"/>
  <c r="H41" i="2"/>
  <c r="I41" i="2"/>
  <c r="J41" i="2"/>
  <c r="K41" i="2"/>
  <c r="L41" i="2"/>
  <c r="M41" i="2"/>
  <c r="N41" i="2"/>
  <c r="O41" i="2"/>
  <c r="P41" i="2"/>
  <c r="Q41" i="2"/>
  <c r="R41" i="2"/>
  <c r="S41" i="2"/>
  <c r="E41" i="2"/>
  <c r="AD14" i="8" l="1"/>
  <c r="AD15" i="8"/>
  <c r="AD16" i="8"/>
  <c r="AD17" i="8"/>
  <c r="AD18" i="8"/>
  <c r="AD19" i="8"/>
  <c r="AD21" i="8"/>
  <c r="AD22" i="8"/>
  <c r="AD23" i="8"/>
  <c r="AD25" i="8"/>
  <c r="AD26" i="8"/>
  <c r="AD27" i="8"/>
  <c r="AD28" i="8"/>
  <c r="AD29" i="8"/>
  <c r="AD30" i="8"/>
  <c r="AD31" i="8"/>
  <c r="AB15" i="8"/>
  <c r="AB16" i="8"/>
  <c r="AB17" i="8"/>
  <c r="AB18" i="8"/>
  <c r="AB19" i="8"/>
  <c r="AB20" i="8"/>
  <c r="AB22" i="8"/>
  <c r="AB23" i="8"/>
  <c r="AB24" i="8"/>
  <c r="AB26" i="8"/>
  <c r="AB27" i="8"/>
  <c r="AB28" i="8"/>
  <c r="AB29" i="8"/>
  <c r="AB30" i="8"/>
  <c r="AB31" i="8"/>
  <c r="AB14" i="8"/>
  <c r="Z15" i="8"/>
  <c r="Z16" i="8"/>
  <c r="Z17" i="8"/>
  <c r="Z18" i="8"/>
  <c r="Z19" i="8"/>
  <c r="Z20" i="8"/>
  <c r="Z22" i="8"/>
  <c r="Z23" i="8"/>
  <c r="Z24" i="8"/>
  <c r="Z26" i="8"/>
  <c r="Z27" i="8"/>
  <c r="Z28" i="8"/>
  <c r="Z29" i="8"/>
  <c r="Z30" i="8"/>
  <c r="Z31" i="8"/>
  <c r="Z14" i="8"/>
  <c r="X15" i="8"/>
  <c r="X16" i="8"/>
  <c r="X17" i="8"/>
  <c r="X18" i="8"/>
  <c r="X19" i="8"/>
  <c r="X20" i="8"/>
  <c r="X22" i="8"/>
  <c r="X23" i="8"/>
  <c r="X24" i="8"/>
  <c r="X26" i="8"/>
  <c r="X27" i="8"/>
  <c r="X28" i="8"/>
  <c r="X29" i="8"/>
  <c r="X30" i="8"/>
  <c r="X31" i="8"/>
  <c r="X14" i="8"/>
  <c r="V15" i="8"/>
  <c r="V16" i="8"/>
  <c r="V17" i="8"/>
  <c r="V18" i="8"/>
  <c r="V19" i="8"/>
  <c r="V20" i="8"/>
  <c r="V22" i="8"/>
  <c r="V23" i="8"/>
  <c r="V24" i="8"/>
  <c r="V26" i="8"/>
  <c r="V27" i="8"/>
  <c r="V28" i="8"/>
  <c r="V29" i="8"/>
  <c r="V30" i="8"/>
  <c r="V31" i="8"/>
  <c r="V14" i="8"/>
  <c r="R15" i="8"/>
  <c r="R16" i="8"/>
  <c r="R17" i="8"/>
  <c r="R18" i="8"/>
  <c r="R19" i="8"/>
  <c r="R20" i="8"/>
  <c r="R22" i="8"/>
  <c r="R23" i="8"/>
  <c r="R24" i="8"/>
  <c r="R26" i="8"/>
  <c r="R27" i="8"/>
  <c r="R28" i="8"/>
  <c r="R29" i="8"/>
  <c r="R30" i="8"/>
  <c r="R31" i="8"/>
  <c r="R14" i="8"/>
  <c r="T15" i="8"/>
  <c r="T16" i="8"/>
  <c r="T17" i="8"/>
  <c r="T18" i="8"/>
  <c r="T19" i="8"/>
  <c r="T20" i="8"/>
  <c r="T22" i="8"/>
  <c r="T23" i="8"/>
  <c r="T24" i="8"/>
  <c r="T26" i="8"/>
  <c r="T27" i="8"/>
  <c r="T28" i="8"/>
  <c r="T29" i="8"/>
  <c r="T30" i="8"/>
  <c r="T31" i="8"/>
  <c r="T14" i="8"/>
  <c r="P15" i="8"/>
  <c r="P16" i="8"/>
  <c r="P17" i="8"/>
  <c r="P18" i="8"/>
  <c r="P19" i="8"/>
  <c r="P20" i="8"/>
  <c r="P22" i="8"/>
  <c r="P23" i="8"/>
  <c r="P24" i="8"/>
  <c r="P26" i="8"/>
  <c r="P27" i="8"/>
  <c r="P28" i="8"/>
  <c r="P29" i="8"/>
  <c r="P30" i="8"/>
  <c r="P31" i="8"/>
  <c r="P14" i="8"/>
  <c r="N15" i="8"/>
  <c r="N16" i="8"/>
  <c r="N17" i="8"/>
  <c r="N18" i="8"/>
  <c r="N19" i="8"/>
  <c r="N20" i="8"/>
  <c r="N22" i="8"/>
  <c r="N23" i="8"/>
  <c r="N24" i="8"/>
  <c r="N26" i="8"/>
  <c r="N27" i="8"/>
  <c r="N28" i="8"/>
  <c r="N29" i="8"/>
  <c r="N30" i="8"/>
  <c r="N31" i="8"/>
  <c r="N14" i="8"/>
  <c r="L15" i="8"/>
  <c r="L16" i="8"/>
  <c r="L17" i="8"/>
  <c r="L18" i="8"/>
  <c r="L19" i="8"/>
  <c r="L20" i="8"/>
  <c r="L22" i="8"/>
  <c r="L23" i="8"/>
  <c r="L24" i="8"/>
  <c r="L26" i="8"/>
  <c r="L27" i="8"/>
  <c r="L28" i="8"/>
  <c r="L29" i="8"/>
  <c r="L30" i="8"/>
  <c r="L31" i="8"/>
  <c r="L14" i="8"/>
  <c r="J15" i="8"/>
  <c r="J16" i="8"/>
  <c r="J17" i="8"/>
  <c r="J18" i="8"/>
  <c r="J19" i="8"/>
  <c r="J20" i="8"/>
  <c r="J22" i="8"/>
  <c r="J23" i="8"/>
  <c r="J24" i="8"/>
  <c r="J26" i="8"/>
  <c r="J27" i="8"/>
  <c r="J28" i="8"/>
  <c r="J29" i="8"/>
  <c r="J30" i="8"/>
  <c r="J31" i="8"/>
  <c r="J14" i="8"/>
  <c r="H15" i="8"/>
  <c r="H16" i="8"/>
  <c r="H17" i="8"/>
  <c r="H18" i="8"/>
  <c r="H19" i="8"/>
  <c r="H20" i="8"/>
  <c r="H22" i="8"/>
  <c r="H23" i="8"/>
  <c r="H24" i="8"/>
  <c r="H26" i="8"/>
  <c r="H27" i="8"/>
  <c r="H28" i="8"/>
  <c r="H29" i="8"/>
  <c r="H30" i="8"/>
  <c r="H31" i="8"/>
  <c r="H14" i="8"/>
  <c r="F15" i="8"/>
  <c r="F16" i="8"/>
  <c r="F17" i="8"/>
  <c r="F18" i="8"/>
  <c r="F19" i="8"/>
  <c r="F20" i="8"/>
  <c r="F22" i="8"/>
  <c r="F23" i="8"/>
  <c r="F24" i="8"/>
  <c r="F26" i="8"/>
  <c r="F27" i="8"/>
  <c r="F28" i="8"/>
  <c r="F29" i="8"/>
  <c r="F30" i="8"/>
  <c r="F31" i="8"/>
  <c r="F14" i="8"/>
  <c r="D15" i="8"/>
  <c r="D16" i="8"/>
  <c r="D17" i="8"/>
  <c r="D18" i="8"/>
  <c r="D19" i="8"/>
  <c r="D20" i="8"/>
  <c r="D22" i="8"/>
  <c r="D23" i="8"/>
  <c r="D24" i="8"/>
  <c r="D26" i="8"/>
  <c r="D27" i="8"/>
  <c r="D28" i="8"/>
  <c r="D29" i="8"/>
  <c r="D30" i="8"/>
  <c r="D31" i="8"/>
  <c r="D14" i="8"/>
  <c r="G80" i="85" l="1"/>
  <c r="K79" i="85"/>
  <c r="G79" i="85"/>
  <c r="O78" i="85"/>
  <c r="K78" i="85"/>
  <c r="G78" i="85"/>
  <c r="O77" i="85"/>
  <c r="K77" i="85"/>
  <c r="G77" i="85"/>
  <c r="O76" i="85"/>
  <c r="K76" i="85"/>
  <c r="G76" i="85"/>
  <c r="O75" i="85"/>
  <c r="K75" i="85"/>
  <c r="G75" i="85"/>
  <c r="O74" i="85"/>
  <c r="K74" i="85"/>
  <c r="G74" i="85"/>
  <c r="O73" i="85"/>
  <c r="K73" i="85"/>
  <c r="G73" i="85"/>
  <c r="O72" i="85"/>
  <c r="G72" i="85"/>
  <c r="O71" i="85"/>
  <c r="K71" i="85"/>
  <c r="G71" i="85"/>
  <c r="C71" i="85"/>
  <c r="O70" i="85"/>
  <c r="K70" i="85"/>
  <c r="G70" i="85"/>
  <c r="C70" i="85"/>
  <c r="O69" i="85"/>
  <c r="K69" i="85"/>
  <c r="G69" i="85"/>
  <c r="C69" i="85"/>
  <c r="O68" i="85"/>
  <c r="K68" i="85"/>
  <c r="G68" i="85"/>
  <c r="C68" i="85"/>
  <c r="O67" i="85"/>
  <c r="K67" i="85"/>
  <c r="G67" i="85"/>
  <c r="C67" i="85"/>
  <c r="O66" i="85"/>
  <c r="K66" i="85"/>
  <c r="G66" i="85"/>
  <c r="C66" i="85"/>
  <c r="K65" i="85"/>
  <c r="G65" i="85"/>
  <c r="C65" i="85"/>
  <c r="K64" i="85"/>
  <c r="C64" i="85"/>
  <c r="K63" i="85"/>
  <c r="G63" i="85"/>
  <c r="K62" i="85"/>
  <c r="G62" i="85"/>
  <c r="C62" i="85"/>
  <c r="K61" i="85"/>
  <c r="G61" i="85"/>
  <c r="C61" i="85"/>
  <c r="O60" i="85"/>
  <c r="K60" i="85"/>
  <c r="G60" i="85"/>
  <c r="C60" i="85"/>
  <c r="O59" i="85"/>
  <c r="K59" i="85"/>
  <c r="G59" i="85"/>
  <c r="C59" i="85"/>
  <c r="O58" i="85"/>
  <c r="K58" i="85"/>
  <c r="G58" i="85"/>
  <c r="C58" i="85"/>
  <c r="O57" i="85"/>
  <c r="K57" i="85"/>
  <c r="G57" i="85"/>
  <c r="C57" i="85"/>
  <c r="O56" i="85"/>
  <c r="K56" i="85"/>
  <c r="G56" i="85"/>
  <c r="C56" i="85"/>
  <c r="O55" i="85"/>
  <c r="K55" i="85"/>
  <c r="G55" i="85"/>
  <c r="O54" i="85"/>
  <c r="K54" i="85"/>
  <c r="G54" i="85"/>
  <c r="C54" i="85"/>
  <c r="K53" i="85"/>
  <c r="G53" i="85"/>
  <c r="C53" i="85"/>
  <c r="O52" i="85"/>
  <c r="K52" i="85"/>
  <c r="G52" i="85"/>
  <c r="C52" i="85"/>
  <c r="O51" i="85"/>
  <c r="K51" i="85"/>
  <c r="C51" i="85"/>
  <c r="O50" i="85"/>
  <c r="K50" i="85"/>
  <c r="G50" i="85"/>
  <c r="C50" i="85"/>
  <c r="O49" i="85"/>
  <c r="K49" i="85"/>
  <c r="G49" i="85"/>
  <c r="C49" i="85"/>
  <c r="O48" i="85"/>
  <c r="K48" i="85"/>
  <c r="G48" i="85"/>
  <c r="C48" i="85"/>
  <c r="O47" i="85"/>
  <c r="G47" i="85"/>
  <c r="C47" i="85"/>
  <c r="O46" i="85"/>
  <c r="K46" i="85"/>
  <c r="G46" i="85"/>
  <c r="C46" i="85"/>
  <c r="O45" i="85"/>
  <c r="K45" i="85"/>
  <c r="G45" i="85"/>
  <c r="C45" i="85"/>
  <c r="O44" i="85"/>
  <c r="K44" i="85"/>
  <c r="G44" i="85"/>
  <c r="C44" i="85"/>
  <c r="O43" i="85"/>
  <c r="K43" i="85"/>
  <c r="G43" i="85"/>
  <c r="C43" i="85"/>
  <c r="O42" i="85"/>
  <c r="K42" i="85"/>
  <c r="G42" i="85"/>
  <c r="C42" i="85"/>
  <c r="O41" i="85"/>
  <c r="K41" i="85"/>
  <c r="G41" i="85"/>
  <c r="C41" i="85"/>
  <c r="K40" i="85"/>
  <c r="G40" i="85"/>
  <c r="O39" i="85"/>
  <c r="K39" i="85"/>
  <c r="G39" i="85"/>
  <c r="O38" i="85"/>
  <c r="K38" i="85"/>
  <c r="G38" i="85"/>
  <c r="O37" i="85"/>
  <c r="K37" i="85"/>
  <c r="O36" i="85"/>
  <c r="K36" i="85"/>
  <c r="C36" i="85"/>
  <c r="K35" i="85"/>
  <c r="C35" i="85"/>
  <c r="O34" i="85"/>
  <c r="K34" i="85"/>
  <c r="G34" i="85"/>
  <c r="C34" i="85"/>
  <c r="O33" i="85"/>
  <c r="G33" i="85"/>
  <c r="C33" i="85"/>
  <c r="O32" i="85"/>
  <c r="K32" i="85"/>
  <c r="G32" i="85"/>
  <c r="C32" i="85"/>
  <c r="O31" i="85"/>
  <c r="K31" i="85"/>
  <c r="G31" i="85"/>
  <c r="C31" i="85"/>
  <c r="O30" i="85"/>
  <c r="K30" i="85"/>
  <c r="G30" i="85"/>
  <c r="C30" i="85"/>
  <c r="AD24" i="8" s="1"/>
  <c r="O29" i="85"/>
  <c r="K29" i="85"/>
  <c r="G29" i="85"/>
  <c r="C29" i="85"/>
  <c r="O28" i="85"/>
  <c r="K28" i="85"/>
  <c r="G28" i="85"/>
  <c r="C28" i="85"/>
  <c r="O27" i="85"/>
  <c r="K27" i="85"/>
  <c r="G27" i="85"/>
  <c r="C27" i="85"/>
  <c r="O26" i="85"/>
  <c r="G26" i="85"/>
  <c r="O25" i="85"/>
  <c r="K25" i="85"/>
  <c r="G25" i="85"/>
  <c r="C25" i="85"/>
  <c r="S24" i="85"/>
  <c r="O24" i="85"/>
  <c r="K24" i="85"/>
  <c r="G24" i="85"/>
  <c r="C24" i="85"/>
  <c r="S23" i="85"/>
  <c r="O23" i="85"/>
  <c r="K23" i="85"/>
  <c r="G23" i="85"/>
  <c r="C23" i="85"/>
  <c r="S22" i="85"/>
  <c r="O22" i="85"/>
  <c r="K22" i="85"/>
  <c r="G22" i="85"/>
  <c r="C22" i="85"/>
  <c r="S21" i="85"/>
  <c r="O21" i="85"/>
  <c r="K21" i="85"/>
  <c r="G21" i="85"/>
  <c r="C21" i="85"/>
  <c r="S20" i="85"/>
  <c r="O20" i="85"/>
  <c r="G20" i="85"/>
  <c r="C20" i="85"/>
  <c r="S19" i="85"/>
  <c r="O19" i="85"/>
  <c r="K19" i="85"/>
  <c r="G19" i="85"/>
  <c r="C19" i="85"/>
  <c r="S18" i="85"/>
  <c r="O18" i="85"/>
  <c r="K18" i="85"/>
  <c r="G18" i="85"/>
  <c r="O17" i="85"/>
  <c r="K17" i="85"/>
  <c r="G17" i="85"/>
  <c r="S16" i="85"/>
  <c r="O16" i="85"/>
  <c r="K16" i="85"/>
  <c r="G16" i="85"/>
  <c r="C16" i="85"/>
  <c r="S15" i="85"/>
  <c r="O15" i="85"/>
  <c r="K15" i="85"/>
  <c r="G15" i="85"/>
  <c r="C15" i="85"/>
  <c r="S14" i="85"/>
  <c r="O14" i="85"/>
  <c r="K14" i="85"/>
  <c r="G14" i="85"/>
  <c r="C14" i="85"/>
  <c r="S13" i="85"/>
  <c r="O13" i="85"/>
  <c r="K13" i="85"/>
  <c r="G13" i="85"/>
  <c r="C13" i="85"/>
  <c r="S12" i="85"/>
  <c r="O12" i="85"/>
  <c r="K12" i="85"/>
  <c r="S11" i="85"/>
  <c r="O11" i="85"/>
  <c r="K11" i="85"/>
  <c r="S10" i="85"/>
  <c r="O10" i="85"/>
  <c r="K10" i="85"/>
  <c r="S9" i="85"/>
  <c r="O9" i="85"/>
  <c r="K9" i="85"/>
  <c r="G9" i="85"/>
  <c r="C9" i="85"/>
  <c r="S8" i="85"/>
  <c r="O8" i="85"/>
  <c r="K8" i="85"/>
  <c r="G8" i="85"/>
  <c r="O7" i="85"/>
  <c r="K7" i="85"/>
  <c r="G7" i="85"/>
  <c r="S6" i="85"/>
  <c r="O6" i="85"/>
  <c r="K6" i="85"/>
  <c r="G6" i="85"/>
  <c r="S5" i="85"/>
  <c r="O5" i="85"/>
  <c r="K5" i="85"/>
  <c r="G5" i="85"/>
  <c r="S4" i="85"/>
  <c r="O4" i="85"/>
  <c r="K4" i="85"/>
  <c r="G4" i="85"/>
  <c r="K3" i="85"/>
  <c r="G3" i="85"/>
  <c r="C4" i="85" s="1"/>
  <c r="G80" i="84"/>
  <c r="K79" i="84"/>
  <c r="G79" i="84"/>
  <c r="O78" i="84"/>
  <c r="K78" i="84"/>
  <c r="G78" i="84"/>
  <c r="O77" i="84"/>
  <c r="K77" i="84"/>
  <c r="G77" i="84"/>
  <c r="O76" i="84"/>
  <c r="K76" i="84"/>
  <c r="G76" i="84"/>
  <c r="O75" i="84"/>
  <c r="K75" i="84"/>
  <c r="G75" i="84"/>
  <c r="O74" i="84"/>
  <c r="K74" i="84"/>
  <c r="G74" i="84"/>
  <c r="O73" i="84"/>
  <c r="K73" i="84"/>
  <c r="G73" i="84"/>
  <c r="O72" i="84"/>
  <c r="G72" i="84"/>
  <c r="O71" i="84"/>
  <c r="K71" i="84"/>
  <c r="G71" i="84"/>
  <c r="C71" i="84"/>
  <c r="O70" i="84"/>
  <c r="K70" i="84"/>
  <c r="G70" i="84"/>
  <c r="C70" i="84"/>
  <c r="O69" i="84"/>
  <c r="K69" i="84"/>
  <c r="G69" i="84"/>
  <c r="C69" i="84"/>
  <c r="O68" i="84"/>
  <c r="K68" i="84"/>
  <c r="G68" i="84"/>
  <c r="C68" i="84"/>
  <c r="O67" i="84"/>
  <c r="K67" i="84"/>
  <c r="G67" i="84"/>
  <c r="C67" i="84"/>
  <c r="O66" i="84"/>
  <c r="K66" i="84"/>
  <c r="G66" i="84"/>
  <c r="C66" i="84"/>
  <c r="K65" i="84"/>
  <c r="G65" i="84"/>
  <c r="C65" i="84"/>
  <c r="K64" i="84"/>
  <c r="C64" i="84"/>
  <c r="K63" i="84"/>
  <c r="G63" i="84"/>
  <c r="K62" i="84"/>
  <c r="G62" i="84"/>
  <c r="C62" i="84"/>
  <c r="K61" i="84"/>
  <c r="G61" i="84"/>
  <c r="C61" i="84"/>
  <c r="O60" i="84"/>
  <c r="K60" i="84"/>
  <c r="G60" i="84"/>
  <c r="C60" i="84"/>
  <c r="O59" i="84"/>
  <c r="K59" i="84"/>
  <c r="G59" i="84"/>
  <c r="C59" i="84"/>
  <c r="O58" i="84"/>
  <c r="K58" i="84"/>
  <c r="G58" i="84"/>
  <c r="C58" i="84"/>
  <c r="O57" i="84"/>
  <c r="K57" i="84"/>
  <c r="G57" i="84"/>
  <c r="C57" i="84"/>
  <c r="O56" i="84"/>
  <c r="K56" i="84"/>
  <c r="G56" i="84"/>
  <c r="C56" i="84"/>
  <c r="O55" i="84"/>
  <c r="K55" i="84"/>
  <c r="G55" i="84"/>
  <c r="O54" i="84"/>
  <c r="K54" i="84"/>
  <c r="G54" i="84"/>
  <c r="C54" i="84"/>
  <c r="K53" i="84"/>
  <c r="G53" i="84"/>
  <c r="C53" i="84"/>
  <c r="O52" i="84"/>
  <c r="K52" i="84"/>
  <c r="G52" i="84"/>
  <c r="C52" i="84"/>
  <c r="O51" i="84"/>
  <c r="K51" i="84"/>
  <c r="C51" i="84"/>
  <c r="O50" i="84"/>
  <c r="K50" i="84"/>
  <c r="G50" i="84"/>
  <c r="C50" i="84"/>
  <c r="O49" i="84"/>
  <c r="K49" i="84"/>
  <c r="G49" i="84"/>
  <c r="C49" i="84"/>
  <c r="O48" i="84"/>
  <c r="K48" i="84"/>
  <c r="G48" i="84"/>
  <c r="C48" i="84"/>
  <c r="O47" i="84"/>
  <c r="G47" i="84"/>
  <c r="C47" i="84"/>
  <c r="O46" i="84"/>
  <c r="K46" i="84"/>
  <c r="G46" i="84"/>
  <c r="C46" i="84"/>
  <c r="O45" i="84"/>
  <c r="K45" i="84"/>
  <c r="G45" i="84"/>
  <c r="C45" i="84"/>
  <c r="O44" i="84"/>
  <c r="K44" i="84"/>
  <c r="G44" i="84"/>
  <c r="C44" i="84"/>
  <c r="O43" i="84"/>
  <c r="K43" i="84"/>
  <c r="G43" i="84"/>
  <c r="C43" i="84"/>
  <c r="O42" i="84"/>
  <c r="K42" i="84"/>
  <c r="G42" i="84"/>
  <c r="C42" i="84"/>
  <c r="O41" i="84"/>
  <c r="K41" i="84"/>
  <c r="G41" i="84"/>
  <c r="C41" i="84"/>
  <c r="K40" i="84"/>
  <c r="G40" i="84"/>
  <c r="O39" i="84"/>
  <c r="K39" i="84"/>
  <c r="G39" i="84"/>
  <c r="O38" i="84"/>
  <c r="K38" i="84"/>
  <c r="G38" i="84"/>
  <c r="O37" i="84"/>
  <c r="K37" i="84"/>
  <c r="O36" i="84"/>
  <c r="K36" i="84"/>
  <c r="C36" i="84"/>
  <c r="K35" i="84"/>
  <c r="C35" i="84"/>
  <c r="O34" i="84"/>
  <c r="K34" i="84"/>
  <c r="G34" i="84"/>
  <c r="C34" i="84"/>
  <c r="O33" i="84"/>
  <c r="G33" i="84"/>
  <c r="C33" i="84"/>
  <c r="O32" i="84"/>
  <c r="K32" i="84"/>
  <c r="G32" i="84"/>
  <c r="C32" i="84"/>
  <c r="O31" i="84"/>
  <c r="K31" i="84"/>
  <c r="G31" i="84"/>
  <c r="C31" i="84"/>
  <c r="O30" i="84"/>
  <c r="K30" i="84"/>
  <c r="G30" i="84"/>
  <c r="C30" i="84"/>
  <c r="AB25" i="8" s="1"/>
  <c r="O29" i="84"/>
  <c r="K29" i="84"/>
  <c r="G29" i="84"/>
  <c r="C29" i="84"/>
  <c r="O28" i="84"/>
  <c r="K28" i="84"/>
  <c r="G28" i="84"/>
  <c r="C28" i="84"/>
  <c r="O27" i="84"/>
  <c r="K27" i="84"/>
  <c r="G27" i="84"/>
  <c r="C27" i="84"/>
  <c r="O26" i="84"/>
  <c r="G26" i="84"/>
  <c r="O25" i="84"/>
  <c r="K25" i="84"/>
  <c r="G25" i="84"/>
  <c r="C25" i="84"/>
  <c r="S24" i="84"/>
  <c r="O24" i="84"/>
  <c r="K24" i="84"/>
  <c r="G24" i="84"/>
  <c r="C24" i="84"/>
  <c r="S23" i="84"/>
  <c r="O23" i="84"/>
  <c r="K23" i="84"/>
  <c r="G23" i="84"/>
  <c r="C23" i="84"/>
  <c r="S22" i="84"/>
  <c r="O22" i="84"/>
  <c r="K22" i="84"/>
  <c r="G22" i="84"/>
  <c r="C22" i="84"/>
  <c r="S21" i="84"/>
  <c r="O21" i="84"/>
  <c r="K21" i="84"/>
  <c r="G21" i="84"/>
  <c r="C21" i="84"/>
  <c r="S20" i="84"/>
  <c r="O20" i="84"/>
  <c r="G20" i="84"/>
  <c r="C20" i="84"/>
  <c r="S19" i="84"/>
  <c r="O19" i="84"/>
  <c r="K19" i="84"/>
  <c r="G19" i="84"/>
  <c r="C19" i="84"/>
  <c r="S18" i="84"/>
  <c r="O18" i="84"/>
  <c r="K18" i="84"/>
  <c r="G18" i="84"/>
  <c r="O17" i="84"/>
  <c r="K17" i="84"/>
  <c r="G17" i="84"/>
  <c r="S16" i="84"/>
  <c r="O16" i="84"/>
  <c r="K16" i="84"/>
  <c r="G16" i="84"/>
  <c r="C16" i="84"/>
  <c r="S15" i="84"/>
  <c r="O15" i="84"/>
  <c r="K15" i="84"/>
  <c r="G15" i="84"/>
  <c r="C15" i="84"/>
  <c r="S14" i="84"/>
  <c r="O14" i="84"/>
  <c r="K14" i="84"/>
  <c r="G14" i="84"/>
  <c r="C14" i="84"/>
  <c r="S13" i="84"/>
  <c r="O13" i="84"/>
  <c r="K13" i="84"/>
  <c r="G13" i="84"/>
  <c r="C13" i="84"/>
  <c r="S12" i="84"/>
  <c r="O12" i="84"/>
  <c r="K12" i="84"/>
  <c r="S11" i="84"/>
  <c r="O11" i="84"/>
  <c r="K11" i="84"/>
  <c r="S10" i="84"/>
  <c r="O10" i="84"/>
  <c r="K10" i="84"/>
  <c r="S9" i="84"/>
  <c r="O9" i="84"/>
  <c r="K9" i="84"/>
  <c r="G9" i="84"/>
  <c r="C9" i="84"/>
  <c r="S8" i="84"/>
  <c r="O8" i="84"/>
  <c r="K8" i="84"/>
  <c r="G8" i="84"/>
  <c r="O7" i="84"/>
  <c r="K7" i="84"/>
  <c r="G7" i="84"/>
  <c r="S6" i="84"/>
  <c r="O6" i="84"/>
  <c r="K6" i="84"/>
  <c r="G6" i="84"/>
  <c r="S5" i="84"/>
  <c r="O5" i="84"/>
  <c r="K5" i="84"/>
  <c r="G5" i="84"/>
  <c r="S4" i="84"/>
  <c r="O4" i="84"/>
  <c r="K4" i="84"/>
  <c r="G4" i="84"/>
  <c r="K3" i="84"/>
  <c r="G3" i="84"/>
  <c r="C4" i="84" s="1"/>
  <c r="G80" i="83"/>
  <c r="K79" i="83"/>
  <c r="G79" i="83"/>
  <c r="O78" i="83"/>
  <c r="K78" i="83"/>
  <c r="G78" i="83"/>
  <c r="O77" i="83"/>
  <c r="K77" i="83"/>
  <c r="G77" i="83"/>
  <c r="O76" i="83"/>
  <c r="K76" i="83"/>
  <c r="G76" i="83"/>
  <c r="O75" i="83"/>
  <c r="K75" i="83"/>
  <c r="G75" i="83"/>
  <c r="O74" i="83"/>
  <c r="K74" i="83"/>
  <c r="G74" i="83"/>
  <c r="O73" i="83"/>
  <c r="K73" i="83"/>
  <c r="G73" i="83"/>
  <c r="O72" i="83"/>
  <c r="G72" i="83"/>
  <c r="O71" i="83"/>
  <c r="K71" i="83"/>
  <c r="G71" i="83"/>
  <c r="C71" i="83"/>
  <c r="O70" i="83"/>
  <c r="K70" i="83"/>
  <c r="G70" i="83"/>
  <c r="C70" i="83"/>
  <c r="O69" i="83"/>
  <c r="K69" i="83"/>
  <c r="G69" i="83"/>
  <c r="C69" i="83"/>
  <c r="O68" i="83"/>
  <c r="K68" i="83"/>
  <c r="G68" i="83"/>
  <c r="C68" i="83"/>
  <c r="O67" i="83"/>
  <c r="K67" i="83"/>
  <c r="G67" i="83"/>
  <c r="C67" i="83"/>
  <c r="O66" i="83"/>
  <c r="K66" i="83"/>
  <c r="G66" i="83"/>
  <c r="C66" i="83"/>
  <c r="K65" i="83"/>
  <c r="G65" i="83"/>
  <c r="C65" i="83"/>
  <c r="K64" i="83"/>
  <c r="C64" i="83"/>
  <c r="K63" i="83"/>
  <c r="G63" i="83"/>
  <c r="K62" i="83"/>
  <c r="G62" i="83"/>
  <c r="C62" i="83"/>
  <c r="K61" i="83"/>
  <c r="G61" i="83"/>
  <c r="C61" i="83"/>
  <c r="O60" i="83"/>
  <c r="K60" i="83"/>
  <c r="G60" i="83"/>
  <c r="C60" i="83"/>
  <c r="O59" i="83"/>
  <c r="K59" i="83"/>
  <c r="G59" i="83"/>
  <c r="C59" i="83"/>
  <c r="O58" i="83"/>
  <c r="K58" i="83"/>
  <c r="G58" i="83"/>
  <c r="C58" i="83"/>
  <c r="O57" i="83"/>
  <c r="K57" i="83"/>
  <c r="G57" i="83"/>
  <c r="C57" i="83"/>
  <c r="O56" i="83"/>
  <c r="K56" i="83"/>
  <c r="G56" i="83"/>
  <c r="C56" i="83"/>
  <c r="O55" i="83"/>
  <c r="K55" i="83"/>
  <c r="G55" i="83"/>
  <c r="O54" i="83"/>
  <c r="K54" i="83"/>
  <c r="G54" i="83"/>
  <c r="C54" i="83"/>
  <c r="K53" i="83"/>
  <c r="G53" i="83"/>
  <c r="C53" i="83"/>
  <c r="O52" i="83"/>
  <c r="K52" i="83"/>
  <c r="G52" i="83"/>
  <c r="C52" i="83"/>
  <c r="O51" i="83"/>
  <c r="K51" i="83"/>
  <c r="C51" i="83"/>
  <c r="O50" i="83"/>
  <c r="K50" i="83"/>
  <c r="G50" i="83"/>
  <c r="C50" i="83"/>
  <c r="O49" i="83"/>
  <c r="K49" i="83"/>
  <c r="G49" i="83"/>
  <c r="C49" i="83"/>
  <c r="O48" i="83"/>
  <c r="K48" i="83"/>
  <c r="G48" i="83"/>
  <c r="C48" i="83"/>
  <c r="O47" i="83"/>
  <c r="G47" i="83"/>
  <c r="C47" i="83"/>
  <c r="O46" i="83"/>
  <c r="K46" i="83"/>
  <c r="G46" i="83"/>
  <c r="C46" i="83"/>
  <c r="O45" i="83"/>
  <c r="K45" i="83"/>
  <c r="G45" i="83"/>
  <c r="C45" i="83"/>
  <c r="O44" i="83"/>
  <c r="K44" i="83"/>
  <c r="G44" i="83"/>
  <c r="C44" i="83"/>
  <c r="O43" i="83"/>
  <c r="K43" i="83"/>
  <c r="G43" i="83"/>
  <c r="C43" i="83"/>
  <c r="O42" i="83"/>
  <c r="K42" i="83"/>
  <c r="G42" i="83"/>
  <c r="C42" i="83"/>
  <c r="O41" i="83"/>
  <c r="K41" i="83"/>
  <c r="G41" i="83"/>
  <c r="C41" i="83"/>
  <c r="K40" i="83"/>
  <c r="G40" i="83"/>
  <c r="O39" i="83"/>
  <c r="K39" i="83"/>
  <c r="G39" i="83"/>
  <c r="O38" i="83"/>
  <c r="K38" i="83"/>
  <c r="G38" i="83"/>
  <c r="O37" i="83"/>
  <c r="K37" i="83"/>
  <c r="O36" i="83"/>
  <c r="K36" i="83"/>
  <c r="C36" i="83"/>
  <c r="K35" i="83"/>
  <c r="C35" i="83"/>
  <c r="O34" i="83"/>
  <c r="K34" i="83"/>
  <c r="G34" i="83"/>
  <c r="C34" i="83"/>
  <c r="O33" i="83"/>
  <c r="G33" i="83"/>
  <c r="C33" i="83"/>
  <c r="O32" i="83"/>
  <c r="K32" i="83"/>
  <c r="G32" i="83"/>
  <c r="C32" i="83"/>
  <c r="O31" i="83"/>
  <c r="K31" i="83"/>
  <c r="G31" i="83"/>
  <c r="C31" i="83"/>
  <c r="O30" i="83"/>
  <c r="K30" i="83"/>
  <c r="G30" i="83"/>
  <c r="C30" i="83"/>
  <c r="Z25" i="8" s="1"/>
  <c r="O29" i="83"/>
  <c r="K29" i="83"/>
  <c r="G29" i="83"/>
  <c r="C29" i="83"/>
  <c r="O28" i="83"/>
  <c r="K28" i="83"/>
  <c r="G28" i="83"/>
  <c r="C28" i="83"/>
  <c r="O27" i="83"/>
  <c r="K27" i="83"/>
  <c r="G27" i="83"/>
  <c r="C27" i="83"/>
  <c r="O26" i="83"/>
  <c r="G26" i="83"/>
  <c r="O25" i="83"/>
  <c r="K25" i="83"/>
  <c r="G25" i="83"/>
  <c r="C25" i="83"/>
  <c r="S24" i="83"/>
  <c r="O24" i="83"/>
  <c r="K24" i="83"/>
  <c r="G24" i="83"/>
  <c r="C24" i="83"/>
  <c r="S23" i="83"/>
  <c r="O23" i="83"/>
  <c r="K23" i="83"/>
  <c r="G23" i="83"/>
  <c r="C23" i="83"/>
  <c r="S22" i="83"/>
  <c r="O22" i="83"/>
  <c r="K22" i="83"/>
  <c r="G22" i="83"/>
  <c r="C22" i="83"/>
  <c r="S21" i="83"/>
  <c r="O21" i="83"/>
  <c r="K21" i="83"/>
  <c r="G21" i="83"/>
  <c r="C21" i="83"/>
  <c r="S20" i="83"/>
  <c r="O20" i="83"/>
  <c r="G20" i="83"/>
  <c r="C20" i="83"/>
  <c r="S19" i="83"/>
  <c r="O19" i="83"/>
  <c r="K19" i="83"/>
  <c r="G19" i="83"/>
  <c r="C19" i="83"/>
  <c r="S18" i="83"/>
  <c r="O18" i="83"/>
  <c r="K18" i="83"/>
  <c r="G18" i="83"/>
  <c r="O17" i="83"/>
  <c r="K17" i="83"/>
  <c r="G17" i="83"/>
  <c r="S16" i="83"/>
  <c r="O16" i="83"/>
  <c r="K16" i="83"/>
  <c r="G16" i="83"/>
  <c r="C16" i="83"/>
  <c r="S15" i="83"/>
  <c r="O15" i="83"/>
  <c r="K15" i="83"/>
  <c r="G15" i="83"/>
  <c r="C15" i="83"/>
  <c r="S14" i="83"/>
  <c r="O14" i="83"/>
  <c r="K14" i="83"/>
  <c r="G14" i="83"/>
  <c r="C14" i="83"/>
  <c r="S13" i="83"/>
  <c r="O13" i="83"/>
  <c r="K13" i="83"/>
  <c r="G13" i="83"/>
  <c r="C13" i="83"/>
  <c r="S12" i="83"/>
  <c r="O12" i="83"/>
  <c r="K12" i="83"/>
  <c r="S11" i="83"/>
  <c r="O11" i="83"/>
  <c r="K11" i="83"/>
  <c r="S10" i="83"/>
  <c r="O10" i="83"/>
  <c r="K10" i="83"/>
  <c r="S9" i="83"/>
  <c r="O9" i="83"/>
  <c r="K9" i="83"/>
  <c r="G9" i="83"/>
  <c r="C9" i="83"/>
  <c r="S8" i="83"/>
  <c r="O8" i="83"/>
  <c r="K8" i="83"/>
  <c r="G8" i="83"/>
  <c r="O7" i="83"/>
  <c r="K7" i="83"/>
  <c r="G7" i="83"/>
  <c r="S6" i="83"/>
  <c r="O6" i="83"/>
  <c r="K6" i="83"/>
  <c r="G6" i="83"/>
  <c r="S5" i="83"/>
  <c r="O5" i="83"/>
  <c r="K5" i="83"/>
  <c r="G5" i="83"/>
  <c r="S4" i="83"/>
  <c r="O4" i="83"/>
  <c r="K4" i="83"/>
  <c r="G4" i="83"/>
  <c r="K3" i="83"/>
  <c r="G3" i="83"/>
  <c r="C4" i="83" s="1"/>
  <c r="G80" i="82"/>
  <c r="K79" i="82"/>
  <c r="G79" i="82"/>
  <c r="O78" i="82"/>
  <c r="K78" i="82"/>
  <c r="G78" i="82"/>
  <c r="O77" i="82"/>
  <c r="K77" i="82"/>
  <c r="G77" i="82"/>
  <c r="O76" i="82"/>
  <c r="K76" i="82"/>
  <c r="G76" i="82"/>
  <c r="O75" i="82"/>
  <c r="K75" i="82"/>
  <c r="G75" i="82"/>
  <c r="O74" i="82"/>
  <c r="K74" i="82"/>
  <c r="G74" i="82"/>
  <c r="O73" i="82"/>
  <c r="K73" i="82"/>
  <c r="G73" i="82"/>
  <c r="O72" i="82"/>
  <c r="G72" i="82"/>
  <c r="O71" i="82"/>
  <c r="K71" i="82"/>
  <c r="G71" i="82"/>
  <c r="C71" i="82"/>
  <c r="O70" i="82"/>
  <c r="K70" i="82"/>
  <c r="G70" i="82"/>
  <c r="C70" i="82"/>
  <c r="O69" i="82"/>
  <c r="K69" i="82"/>
  <c r="G69" i="82"/>
  <c r="C69" i="82"/>
  <c r="O68" i="82"/>
  <c r="K68" i="82"/>
  <c r="G68" i="82"/>
  <c r="C68" i="82"/>
  <c r="O67" i="82"/>
  <c r="K67" i="82"/>
  <c r="G67" i="82"/>
  <c r="C67" i="82"/>
  <c r="O66" i="82"/>
  <c r="K66" i="82"/>
  <c r="G66" i="82"/>
  <c r="C66" i="82"/>
  <c r="K65" i="82"/>
  <c r="G65" i="82"/>
  <c r="C65" i="82"/>
  <c r="K64" i="82"/>
  <c r="C64" i="82"/>
  <c r="K63" i="82"/>
  <c r="G63" i="82"/>
  <c r="K62" i="82"/>
  <c r="G62" i="82"/>
  <c r="C62" i="82"/>
  <c r="K61" i="82"/>
  <c r="G61" i="82"/>
  <c r="C61" i="82"/>
  <c r="O60" i="82"/>
  <c r="K60" i="82"/>
  <c r="G60" i="82"/>
  <c r="C60" i="82"/>
  <c r="O59" i="82"/>
  <c r="K59" i="82"/>
  <c r="G59" i="82"/>
  <c r="C59" i="82"/>
  <c r="O58" i="82"/>
  <c r="K58" i="82"/>
  <c r="G58" i="82"/>
  <c r="C58" i="82"/>
  <c r="O57" i="82"/>
  <c r="K57" i="82"/>
  <c r="G57" i="82"/>
  <c r="C57" i="82"/>
  <c r="O56" i="82"/>
  <c r="K56" i="82"/>
  <c r="G56" i="82"/>
  <c r="C56" i="82"/>
  <c r="O55" i="82"/>
  <c r="K55" i="82"/>
  <c r="G55" i="82"/>
  <c r="O54" i="82"/>
  <c r="K54" i="82"/>
  <c r="G54" i="82"/>
  <c r="C54" i="82"/>
  <c r="K53" i="82"/>
  <c r="G53" i="82"/>
  <c r="C53" i="82"/>
  <c r="O52" i="82"/>
  <c r="K52" i="82"/>
  <c r="G52" i="82"/>
  <c r="C52" i="82"/>
  <c r="O51" i="82"/>
  <c r="K51" i="82"/>
  <c r="C51" i="82"/>
  <c r="O50" i="82"/>
  <c r="K50" i="82"/>
  <c r="G50" i="82"/>
  <c r="C50" i="82"/>
  <c r="O49" i="82"/>
  <c r="K49" i="82"/>
  <c r="G49" i="82"/>
  <c r="C49" i="82"/>
  <c r="O48" i="82"/>
  <c r="K48" i="82"/>
  <c r="G48" i="82"/>
  <c r="C48" i="82"/>
  <c r="O47" i="82"/>
  <c r="G47" i="82"/>
  <c r="C47" i="82"/>
  <c r="O46" i="82"/>
  <c r="K46" i="82"/>
  <c r="G46" i="82"/>
  <c r="C46" i="82"/>
  <c r="O45" i="82"/>
  <c r="K45" i="82"/>
  <c r="G45" i="82"/>
  <c r="C45" i="82"/>
  <c r="O44" i="82"/>
  <c r="K44" i="82"/>
  <c r="G44" i="82"/>
  <c r="C44" i="82"/>
  <c r="O43" i="82"/>
  <c r="K43" i="82"/>
  <c r="G43" i="82"/>
  <c r="C43" i="82"/>
  <c r="O42" i="82"/>
  <c r="K42" i="82"/>
  <c r="G42" i="82"/>
  <c r="C42" i="82"/>
  <c r="O41" i="82"/>
  <c r="K41" i="82"/>
  <c r="G41" i="82"/>
  <c r="C41" i="82"/>
  <c r="K40" i="82"/>
  <c r="G40" i="82"/>
  <c r="O39" i="82"/>
  <c r="K39" i="82"/>
  <c r="G39" i="82"/>
  <c r="O38" i="82"/>
  <c r="K38" i="82"/>
  <c r="G38" i="82"/>
  <c r="O37" i="82"/>
  <c r="K37" i="82"/>
  <c r="O36" i="82"/>
  <c r="K36" i="82"/>
  <c r="C36" i="82"/>
  <c r="K35" i="82"/>
  <c r="C35" i="82"/>
  <c r="O34" i="82"/>
  <c r="K34" i="82"/>
  <c r="G34" i="82"/>
  <c r="C34" i="82"/>
  <c r="O33" i="82"/>
  <c r="G33" i="82"/>
  <c r="C33" i="82"/>
  <c r="O32" i="82"/>
  <c r="K32" i="82"/>
  <c r="G32" i="82"/>
  <c r="C32" i="82"/>
  <c r="O31" i="82"/>
  <c r="K31" i="82"/>
  <c r="G31" i="82"/>
  <c r="C31" i="82"/>
  <c r="O30" i="82"/>
  <c r="K30" i="82"/>
  <c r="G30" i="82"/>
  <c r="C30" i="82"/>
  <c r="X25" i="8" s="1"/>
  <c r="O29" i="82"/>
  <c r="K29" i="82"/>
  <c r="G29" i="82"/>
  <c r="C29" i="82"/>
  <c r="O28" i="82"/>
  <c r="K28" i="82"/>
  <c r="G28" i="82"/>
  <c r="C28" i="82"/>
  <c r="O27" i="82"/>
  <c r="K27" i="82"/>
  <c r="G27" i="82"/>
  <c r="C27" i="82"/>
  <c r="O26" i="82"/>
  <c r="G26" i="82"/>
  <c r="O25" i="82"/>
  <c r="K25" i="82"/>
  <c r="G25" i="82"/>
  <c r="C25" i="82"/>
  <c r="S24" i="82"/>
  <c r="O24" i="82"/>
  <c r="K24" i="82"/>
  <c r="G24" i="82"/>
  <c r="C24" i="82"/>
  <c r="S23" i="82"/>
  <c r="O23" i="82"/>
  <c r="K23" i="82"/>
  <c r="G23" i="82"/>
  <c r="C23" i="82"/>
  <c r="S22" i="82"/>
  <c r="O22" i="82"/>
  <c r="K22" i="82"/>
  <c r="G22" i="82"/>
  <c r="C22" i="82"/>
  <c r="S21" i="82"/>
  <c r="O21" i="82"/>
  <c r="K21" i="82"/>
  <c r="G21" i="82"/>
  <c r="C21" i="82"/>
  <c r="S20" i="82"/>
  <c r="O20" i="82"/>
  <c r="G20" i="82"/>
  <c r="C20" i="82"/>
  <c r="S19" i="82"/>
  <c r="O19" i="82"/>
  <c r="K19" i="82"/>
  <c r="G19" i="82"/>
  <c r="C19" i="82"/>
  <c r="S18" i="82"/>
  <c r="O18" i="82"/>
  <c r="K18" i="82"/>
  <c r="G18" i="82"/>
  <c r="O17" i="82"/>
  <c r="K17" i="82"/>
  <c r="G17" i="82"/>
  <c r="S16" i="82"/>
  <c r="O16" i="82"/>
  <c r="K16" i="82"/>
  <c r="G16" i="82"/>
  <c r="C16" i="82"/>
  <c r="S15" i="82"/>
  <c r="O15" i="82"/>
  <c r="K15" i="82"/>
  <c r="G15" i="82"/>
  <c r="C15" i="82"/>
  <c r="S14" i="82"/>
  <c r="O14" i="82"/>
  <c r="K14" i="82"/>
  <c r="G14" i="82"/>
  <c r="C14" i="82"/>
  <c r="S13" i="82"/>
  <c r="O13" i="82"/>
  <c r="K13" i="82"/>
  <c r="G13" i="82"/>
  <c r="C13" i="82"/>
  <c r="S12" i="82"/>
  <c r="O12" i="82"/>
  <c r="K12" i="82"/>
  <c r="S11" i="82"/>
  <c r="O11" i="82"/>
  <c r="K11" i="82"/>
  <c r="S10" i="82"/>
  <c r="O10" i="82"/>
  <c r="K10" i="82"/>
  <c r="S9" i="82"/>
  <c r="O9" i="82"/>
  <c r="K9" i="82"/>
  <c r="G9" i="82"/>
  <c r="C9" i="82"/>
  <c r="S8" i="82"/>
  <c r="O8" i="82"/>
  <c r="K8" i="82"/>
  <c r="G8" i="82"/>
  <c r="O7" i="82"/>
  <c r="K7" i="82"/>
  <c r="G7" i="82"/>
  <c r="S6" i="82"/>
  <c r="O6" i="82"/>
  <c r="K6" i="82"/>
  <c r="G6" i="82"/>
  <c r="S5" i="82"/>
  <c r="O5" i="82"/>
  <c r="K5" i="82"/>
  <c r="G5" i="82"/>
  <c r="S4" i="82"/>
  <c r="O4" i="82"/>
  <c r="K4" i="82"/>
  <c r="G4" i="82"/>
  <c r="K3" i="82"/>
  <c r="G3" i="82"/>
  <c r="C4" i="82" s="1"/>
  <c r="G80" i="81"/>
  <c r="K79" i="81"/>
  <c r="G79" i="81"/>
  <c r="O78" i="81"/>
  <c r="K78" i="81"/>
  <c r="G78" i="81"/>
  <c r="O77" i="81"/>
  <c r="K77" i="81"/>
  <c r="G77" i="81"/>
  <c r="O76" i="81"/>
  <c r="K76" i="81"/>
  <c r="G76" i="81"/>
  <c r="O75" i="81"/>
  <c r="K75" i="81"/>
  <c r="G75" i="81"/>
  <c r="O74" i="81"/>
  <c r="K74" i="81"/>
  <c r="G74" i="81"/>
  <c r="O73" i="81"/>
  <c r="K73" i="81"/>
  <c r="G73" i="81"/>
  <c r="O72" i="81"/>
  <c r="G72" i="81"/>
  <c r="O71" i="81"/>
  <c r="K71" i="81"/>
  <c r="G71" i="81"/>
  <c r="C71" i="81"/>
  <c r="O70" i="81"/>
  <c r="K70" i="81"/>
  <c r="G70" i="81"/>
  <c r="C70" i="81"/>
  <c r="O69" i="81"/>
  <c r="K69" i="81"/>
  <c r="G69" i="81"/>
  <c r="C69" i="81"/>
  <c r="O68" i="81"/>
  <c r="K68" i="81"/>
  <c r="G68" i="81"/>
  <c r="C68" i="81"/>
  <c r="O67" i="81"/>
  <c r="K67" i="81"/>
  <c r="G67" i="81"/>
  <c r="C67" i="81"/>
  <c r="O66" i="81"/>
  <c r="K66" i="81"/>
  <c r="G66" i="81"/>
  <c r="C66" i="81"/>
  <c r="K65" i="81"/>
  <c r="G65" i="81"/>
  <c r="C65" i="81"/>
  <c r="K64" i="81"/>
  <c r="C64" i="81"/>
  <c r="K63" i="81"/>
  <c r="G63" i="81"/>
  <c r="K62" i="81"/>
  <c r="G62" i="81"/>
  <c r="C62" i="81"/>
  <c r="K61" i="81"/>
  <c r="G61" i="81"/>
  <c r="C61" i="81"/>
  <c r="O60" i="81"/>
  <c r="K60" i="81"/>
  <c r="G60" i="81"/>
  <c r="C60" i="81"/>
  <c r="O59" i="81"/>
  <c r="K59" i="81"/>
  <c r="G59" i="81"/>
  <c r="C59" i="81"/>
  <c r="O58" i="81"/>
  <c r="K58" i="81"/>
  <c r="G58" i="81"/>
  <c r="C58" i="81"/>
  <c r="O57" i="81"/>
  <c r="K57" i="81"/>
  <c r="G57" i="81"/>
  <c r="C57" i="81"/>
  <c r="O56" i="81"/>
  <c r="K56" i="81"/>
  <c r="G56" i="81"/>
  <c r="C56" i="81"/>
  <c r="O55" i="81"/>
  <c r="K55" i="81"/>
  <c r="G55" i="81"/>
  <c r="O54" i="81"/>
  <c r="K54" i="81"/>
  <c r="G54" i="81"/>
  <c r="C54" i="81"/>
  <c r="K53" i="81"/>
  <c r="G53" i="81"/>
  <c r="C53" i="81"/>
  <c r="O52" i="81"/>
  <c r="K52" i="81"/>
  <c r="G52" i="81"/>
  <c r="C52" i="81"/>
  <c r="O51" i="81"/>
  <c r="K51" i="81"/>
  <c r="C51" i="81"/>
  <c r="O50" i="81"/>
  <c r="K50" i="81"/>
  <c r="G50" i="81"/>
  <c r="C50" i="81"/>
  <c r="O49" i="81"/>
  <c r="K49" i="81"/>
  <c r="G49" i="81"/>
  <c r="C49" i="81"/>
  <c r="O48" i="81"/>
  <c r="K48" i="81"/>
  <c r="G48" i="81"/>
  <c r="C48" i="81"/>
  <c r="O47" i="81"/>
  <c r="G47" i="81"/>
  <c r="C47" i="81"/>
  <c r="O46" i="81"/>
  <c r="K46" i="81"/>
  <c r="G46" i="81"/>
  <c r="C46" i="81"/>
  <c r="O45" i="81"/>
  <c r="K45" i="81"/>
  <c r="G45" i="81"/>
  <c r="C45" i="81"/>
  <c r="O44" i="81"/>
  <c r="K44" i="81"/>
  <c r="G44" i="81"/>
  <c r="C44" i="81"/>
  <c r="O43" i="81"/>
  <c r="K43" i="81"/>
  <c r="G43" i="81"/>
  <c r="C43" i="81"/>
  <c r="O42" i="81"/>
  <c r="K42" i="81"/>
  <c r="G42" i="81"/>
  <c r="C42" i="81"/>
  <c r="O41" i="81"/>
  <c r="K41" i="81"/>
  <c r="G41" i="81"/>
  <c r="C41" i="81"/>
  <c r="K40" i="81"/>
  <c r="G40" i="81"/>
  <c r="O39" i="81"/>
  <c r="K39" i="81"/>
  <c r="G39" i="81"/>
  <c r="O38" i="81"/>
  <c r="K38" i="81"/>
  <c r="G38" i="81"/>
  <c r="O37" i="81"/>
  <c r="K37" i="81"/>
  <c r="O36" i="81"/>
  <c r="K36" i="81"/>
  <c r="C36" i="81"/>
  <c r="K35" i="81"/>
  <c r="C35" i="81"/>
  <c r="O34" i="81"/>
  <c r="K34" i="81"/>
  <c r="G34" i="81"/>
  <c r="C34" i="81"/>
  <c r="O33" i="81"/>
  <c r="G33" i="81"/>
  <c r="C33" i="81"/>
  <c r="O32" i="81"/>
  <c r="K32" i="81"/>
  <c r="G32" i="81"/>
  <c r="C32" i="81"/>
  <c r="O31" i="81"/>
  <c r="K31" i="81"/>
  <c r="G31" i="81"/>
  <c r="C31" i="81"/>
  <c r="O30" i="81"/>
  <c r="K30" i="81"/>
  <c r="G30" i="81"/>
  <c r="C30" i="81"/>
  <c r="V25" i="8" s="1"/>
  <c r="O29" i="81"/>
  <c r="K29" i="81"/>
  <c r="G29" i="81"/>
  <c r="C29" i="81"/>
  <c r="O28" i="81"/>
  <c r="K28" i="81"/>
  <c r="G28" i="81"/>
  <c r="C28" i="81"/>
  <c r="O27" i="81"/>
  <c r="K27" i="81"/>
  <c r="G27" i="81"/>
  <c r="C27" i="81"/>
  <c r="O26" i="81"/>
  <c r="G26" i="81"/>
  <c r="O25" i="81"/>
  <c r="K25" i="81"/>
  <c r="G25" i="81"/>
  <c r="C25" i="81"/>
  <c r="S24" i="81"/>
  <c r="O24" i="81"/>
  <c r="K24" i="81"/>
  <c r="G24" i="81"/>
  <c r="C24" i="81"/>
  <c r="S23" i="81"/>
  <c r="O23" i="81"/>
  <c r="K23" i="81"/>
  <c r="G23" i="81"/>
  <c r="C23" i="81"/>
  <c r="S22" i="81"/>
  <c r="O22" i="81"/>
  <c r="K22" i="81"/>
  <c r="G22" i="81"/>
  <c r="C22" i="81"/>
  <c r="S21" i="81"/>
  <c r="O21" i="81"/>
  <c r="K21" i="81"/>
  <c r="G21" i="81"/>
  <c r="C21" i="81"/>
  <c r="S20" i="81"/>
  <c r="O20" i="81"/>
  <c r="G20" i="81"/>
  <c r="C20" i="81"/>
  <c r="S19" i="81"/>
  <c r="O19" i="81"/>
  <c r="K19" i="81"/>
  <c r="G19" i="81"/>
  <c r="C19" i="81"/>
  <c r="S18" i="81"/>
  <c r="O18" i="81"/>
  <c r="K18" i="81"/>
  <c r="G18" i="81"/>
  <c r="O17" i="81"/>
  <c r="K17" i="81"/>
  <c r="G17" i="81"/>
  <c r="S16" i="81"/>
  <c r="O16" i="81"/>
  <c r="K16" i="81"/>
  <c r="G16" i="81"/>
  <c r="C16" i="81"/>
  <c r="S15" i="81"/>
  <c r="O15" i="81"/>
  <c r="K15" i="81"/>
  <c r="G15" i="81"/>
  <c r="C15" i="81"/>
  <c r="S14" i="81"/>
  <c r="O14" i="81"/>
  <c r="K14" i="81"/>
  <c r="G14" i="81"/>
  <c r="C14" i="81"/>
  <c r="S13" i="81"/>
  <c r="O13" i="81"/>
  <c r="K13" i="81"/>
  <c r="G13" i="81"/>
  <c r="C13" i="81"/>
  <c r="S12" i="81"/>
  <c r="O12" i="81"/>
  <c r="K12" i="81"/>
  <c r="S11" i="81"/>
  <c r="O11" i="81"/>
  <c r="K11" i="81"/>
  <c r="S10" i="81"/>
  <c r="O10" i="81"/>
  <c r="K10" i="81"/>
  <c r="S9" i="81"/>
  <c r="O9" i="81"/>
  <c r="K9" i="81"/>
  <c r="G9" i="81"/>
  <c r="C9" i="81"/>
  <c r="S8" i="81"/>
  <c r="O8" i="81"/>
  <c r="K8" i="81"/>
  <c r="G8" i="81"/>
  <c r="O7" i="81"/>
  <c r="K7" i="81"/>
  <c r="G7" i="81"/>
  <c r="S6" i="81"/>
  <c r="O6" i="81"/>
  <c r="K6" i="81"/>
  <c r="G6" i="81"/>
  <c r="S5" i="81"/>
  <c r="O5" i="81"/>
  <c r="K5" i="81"/>
  <c r="G5" i="81"/>
  <c r="S4" i="81"/>
  <c r="O4" i="81"/>
  <c r="K4" i="81"/>
  <c r="G4" i="81"/>
  <c r="K3" i="81"/>
  <c r="G3" i="81"/>
  <c r="C4" i="81" s="1"/>
  <c r="G80" i="80"/>
  <c r="K79" i="80"/>
  <c r="G79" i="80"/>
  <c r="O78" i="80"/>
  <c r="K78" i="80"/>
  <c r="G78" i="80"/>
  <c r="O77" i="80"/>
  <c r="K77" i="80"/>
  <c r="G77" i="80"/>
  <c r="O76" i="80"/>
  <c r="K76" i="80"/>
  <c r="G76" i="80"/>
  <c r="O75" i="80"/>
  <c r="K75" i="80"/>
  <c r="G75" i="80"/>
  <c r="O74" i="80"/>
  <c r="K74" i="80"/>
  <c r="G74" i="80"/>
  <c r="O73" i="80"/>
  <c r="K73" i="80"/>
  <c r="G73" i="80"/>
  <c r="O72" i="80"/>
  <c r="G72" i="80"/>
  <c r="O71" i="80"/>
  <c r="K71" i="80"/>
  <c r="G71" i="80"/>
  <c r="C71" i="80"/>
  <c r="O70" i="80"/>
  <c r="K70" i="80"/>
  <c r="G70" i="80"/>
  <c r="C70" i="80"/>
  <c r="O69" i="80"/>
  <c r="K69" i="80"/>
  <c r="G69" i="80"/>
  <c r="C69" i="80"/>
  <c r="O68" i="80"/>
  <c r="K68" i="80"/>
  <c r="G68" i="80"/>
  <c r="C68" i="80"/>
  <c r="O67" i="80"/>
  <c r="K67" i="80"/>
  <c r="G67" i="80"/>
  <c r="C67" i="80"/>
  <c r="O66" i="80"/>
  <c r="K66" i="80"/>
  <c r="G66" i="80"/>
  <c r="C66" i="80"/>
  <c r="K65" i="80"/>
  <c r="G65" i="80"/>
  <c r="C65" i="80"/>
  <c r="K64" i="80"/>
  <c r="C64" i="80"/>
  <c r="K63" i="80"/>
  <c r="G63" i="80"/>
  <c r="K62" i="80"/>
  <c r="G62" i="80"/>
  <c r="C62" i="80"/>
  <c r="K61" i="80"/>
  <c r="G61" i="80"/>
  <c r="C61" i="80"/>
  <c r="O60" i="80"/>
  <c r="K60" i="80"/>
  <c r="G60" i="80"/>
  <c r="C60" i="80"/>
  <c r="O59" i="80"/>
  <c r="K59" i="80"/>
  <c r="G59" i="80"/>
  <c r="C59" i="80"/>
  <c r="O58" i="80"/>
  <c r="K58" i="80"/>
  <c r="G58" i="80"/>
  <c r="C58" i="80"/>
  <c r="O57" i="80"/>
  <c r="K57" i="80"/>
  <c r="G57" i="80"/>
  <c r="C57" i="80"/>
  <c r="O56" i="80"/>
  <c r="K56" i="80"/>
  <c r="G56" i="80"/>
  <c r="C56" i="80"/>
  <c r="O55" i="80"/>
  <c r="K55" i="80"/>
  <c r="G55" i="80"/>
  <c r="O54" i="80"/>
  <c r="K54" i="80"/>
  <c r="G54" i="80"/>
  <c r="C54" i="80"/>
  <c r="K53" i="80"/>
  <c r="G53" i="80"/>
  <c r="C53" i="80"/>
  <c r="O52" i="80"/>
  <c r="K52" i="80"/>
  <c r="G52" i="80"/>
  <c r="C52" i="80"/>
  <c r="O51" i="80"/>
  <c r="K51" i="80"/>
  <c r="C51" i="80"/>
  <c r="O50" i="80"/>
  <c r="K50" i="80"/>
  <c r="G50" i="80"/>
  <c r="C50" i="80"/>
  <c r="O49" i="80"/>
  <c r="K49" i="80"/>
  <c r="G49" i="80"/>
  <c r="C49" i="80"/>
  <c r="O48" i="80"/>
  <c r="K48" i="80"/>
  <c r="G48" i="80"/>
  <c r="C48" i="80"/>
  <c r="O47" i="80"/>
  <c r="G47" i="80"/>
  <c r="C47" i="80"/>
  <c r="O46" i="80"/>
  <c r="K46" i="80"/>
  <c r="G46" i="80"/>
  <c r="C46" i="80"/>
  <c r="O45" i="80"/>
  <c r="K45" i="80"/>
  <c r="G45" i="80"/>
  <c r="C45" i="80"/>
  <c r="O44" i="80"/>
  <c r="K44" i="80"/>
  <c r="G44" i="80"/>
  <c r="C44" i="80"/>
  <c r="O43" i="80"/>
  <c r="K43" i="80"/>
  <c r="G43" i="80"/>
  <c r="C43" i="80"/>
  <c r="O42" i="80"/>
  <c r="K42" i="80"/>
  <c r="G42" i="80"/>
  <c r="C42" i="80"/>
  <c r="O41" i="80"/>
  <c r="K41" i="80"/>
  <c r="G41" i="80"/>
  <c r="C41" i="80"/>
  <c r="K40" i="80"/>
  <c r="G40" i="80"/>
  <c r="O39" i="80"/>
  <c r="K39" i="80"/>
  <c r="G39" i="80"/>
  <c r="O38" i="80"/>
  <c r="K38" i="80"/>
  <c r="G38" i="80"/>
  <c r="O37" i="80"/>
  <c r="K37" i="80"/>
  <c r="O36" i="80"/>
  <c r="K36" i="80"/>
  <c r="C36" i="80"/>
  <c r="K35" i="80"/>
  <c r="C35" i="80"/>
  <c r="O34" i="80"/>
  <c r="K34" i="80"/>
  <c r="G34" i="80"/>
  <c r="C34" i="80"/>
  <c r="O33" i="80"/>
  <c r="G33" i="80"/>
  <c r="C33" i="80"/>
  <c r="O32" i="80"/>
  <c r="K32" i="80"/>
  <c r="G32" i="80"/>
  <c r="C32" i="80"/>
  <c r="O31" i="80"/>
  <c r="K31" i="80"/>
  <c r="G31" i="80"/>
  <c r="C31" i="80"/>
  <c r="O30" i="80"/>
  <c r="K30" i="80"/>
  <c r="G30" i="80"/>
  <c r="C30" i="80"/>
  <c r="T25" i="8" s="1"/>
  <c r="O29" i="80"/>
  <c r="K29" i="80"/>
  <c r="G29" i="80"/>
  <c r="C29" i="80"/>
  <c r="O28" i="80"/>
  <c r="K28" i="80"/>
  <c r="G28" i="80"/>
  <c r="C28" i="80"/>
  <c r="O27" i="80"/>
  <c r="K27" i="80"/>
  <c r="G27" i="80"/>
  <c r="C27" i="80"/>
  <c r="O26" i="80"/>
  <c r="G26" i="80"/>
  <c r="O25" i="80"/>
  <c r="K25" i="80"/>
  <c r="G25" i="80"/>
  <c r="C25" i="80"/>
  <c r="S24" i="80"/>
  <c r="O24" i="80"/>
  <c r="K24" i="80"/>
  <c r="G24" i="80"/>
  <c r="C24" i="80"/>
  <c r="S23" i="80"/>
  <c r="O23" i="80"/>
  <c r="K23" i="80"/>
  <c r="G23" i="80"/>
  <c r="C23" i="80"/>
  <c r="S22" i="80"/>
  <c r="O22" i="80"/>
  <c r="K22" i="80"/>
  <c r="G22" i="80"/>
  <c r="C22" i="80"/>
  <c r="S21" i="80"/>
  <c r="O21" i="80"/>
  <c r="K21" i="80"/>
  <c r="G21" i="80"/>
  <c r="C21" i="80"/>
  <c r="S20" i="80"/>
  <c r="O20" i="80"/>
  <c r="G20" i="80"/>
  <c r="C20" i="80"/>
  <c r="S19" i="80"/>
  <c r="O19" i="80"/>
  <c r="K19" i="80"/>
  <c r="G19" i="80"/>
  <c r="C19" i="80"/>
  <c r="S18" i="80"/>
  <c r="O18" i="80"/>
  <c r="K18" i="80"/>
  <c r="G18" i="80"/>
  <c r="O17" i="80"/>
  <c r="K17" i="80"/>
  <c r="G17" i="80"/>
  <c r="S16" i="80"/>
  <c r="O16" i="80"/>
  <c r="K16" i="80"/>
  <c r="G16" i="80"/>
  <c r="C16" i="80"/>
  <c r="S15" i="80"/>
  <c r="O15" i="80"/>
  <c r="K15" i="80"/>
  <c r="G15" i="80"/>
  <c r="C15" i="80"/>
  <c r="S14" i="80"/>
  <c r="O14" i="80"/>
  <c r="K14" i="80"/>
  <c r="G14" i="80"/>
  <c r="C14" i="80"/>
  <c r="S13" i="80"/>
  <c r="O13" i="80"/>
  <c r="K13" i="80"/>
  <c r="G13" i="80"/>
  <c r="C13" i="80"/>
  <c r="S12" i="80"/>
  <c r="O12" i="80"/>
  <c r="K12" i="80"/>
  <c r="S11" i="80"/>
  <c r="O11" i="80"/>
  <c r="K11" i="80"/>
  <c r="S10" i="80"/>
  <c r="O10" i="80"/>
  <c r="K10" i="80"/>
  <c r="S9" i="80"/>
  <c r="O9" i="80"/>
  <c r="K9" i="80"/>
  <c r="G9" i="80"/>
  <c r="C9" i="80"/>
  <c r="S8" i="80"/>
  <c r="O8" i="80"/>
  <c r="K8" i="80"/>
  <c r="G8" i="80"/>
  <c r="O7" i="80"/>
  <c r="K7" i="80"/>
  <c r="G7" i="80"/>
  <c r="S6" i="80"/>
  <c r="O6" i="80"/>
  <c r="K6" i="80"/>
  <c r="G6" i="80"/>
  <c r="S5" i="80"/>
  <c r="O5" i="80"/>
  <c r="K5" i="80"/>
  <c r="G5" i="80"/>
  <c r="S4" i="80"/>
  <c r="O4" i="80"/>
  <c r="K4" i="80"/>
  <c r="G4" i="80"/>
  <c r="K3" i="80"/>
  <c r="G3" i="80"/>
  <c r="C4" i="80" s="1"/>
  <c r="G80" i="79"/>
  <c r="K79" i="79"/>
  <c r="G79" i="79"/>
  <c r="O78" i="79"/>
  <c r="K78" i="79"/>
  <c r="G78" i="79"/>
  <c r="O77" i="79"/>
  <c r="K77" i="79"/>
  <c r="G77" i="79"/>
  <c r="O76" i="79"/>
  <c r="K76" i="79"/>
  <c r="G76" i="79"/>
  <c r="O75" i="79"/>
  <c r="K75" i="79"/>
  <c r="G75" i="79"/>
  <c r="O74" i="79"/>
  <c r="K74" i="79"/>
  <c r="G74" i="79"/>
  <c r="O73" i="79"/>
  <c r="K73" i="79"/>
  <c r="G73" i="79"/>
  <c r="O72" i="79"/>
  <c r="G72" i="79"/>
  <c r="O71" i="79"/>
  <c r="K71" i="79"/>
  <c r="G71" i="79"/>
  <c r="C71" i="79"/>
  <c r="O70" i="79"/>
  <c r="K70" i="79"/>
  <c r="G70" i="79"/>
  <c r="C70" i="79"/>
  <c r="O69" i="79"/>
  <c r="K69" i="79"/>
  <c r="G69" i="79"/>
  <c r="C69" i="79"/>
  <c r="O68" i="79"/>
  <c r="K68" i="79"/>
  <c r="G68" i="79"/>
  <c r="C68" i="79"/>
  <c r="O67" i="79"/>
  <c r="K67" i="79"/>
  <c r="G67" i="79"/>
  <c r="C67" i="79"/>
  <c r="O66" i="79"/>
  <c r="K66" i="79"/>
  <c r="G66" i="79"/>
  <c r="C66" i="79"/>
  <c r="K65" i="79"/>
  <c r="G65" i="79"/>
  <c r="C65" i="79"/>
  <c r="K64" i="79"/>
  <c r="C64" i="79"/>
  <c r="K63" i="79"/>
  <c r="G63" i="79"/>
  <c r="K62" i="79"/>
  <c r="G62" i="79"/>
  <c r="C62" i="79"/>
  <c r="K61" i="79"/>
  <c r="G61" i="79"/>
  <c r="C61" i="79"/>
  <c r="O60" i="79"/>
  <c r="K60" i="79"/>
  <c r="G60" i="79"/>
  <c r="C60" i="79"/>
  <c r="O59" i="79"/>
  <c r="K59" i="79"/>
  <c r="G59" i="79"/>
  <c r="C59" i="79"/>
  <c r="O58" i="79"/>
  <c r="K58" i="79"/>
  <c r="G58" i="79"/>
  <c r="C58" i="79"/>
  <c r="O57" i="79"/>
  <c r="K57" i="79"/>
  <c r="G57" i="79"/>
  <c r="C57" i="79"/>
  <c r="O56" i="79"/>
  <c r="K56" i="79"/>
  <c r="G56" i="79"/>
  <c r="C56" i="79"/>
  <c r="O55" i="79"/>
  <c r="K55" i="79"/>
  <c r="G55" i="79"/>
  <c r="O54" i="79"/>
  <c r="K54" i="79"/>
  <c r="G54" i="79"/>
  <c r="C54" i="79"/>
  <c r="K53" i="79"/>
  <c r="G53" i="79"/>
  <c r="C53" i="79"/>
  <c r="O52" i="79"/>
  <c r="K52" i="79"/>
  <c r="G52" i="79"/>
  <c r="C52" i="79"/>
  <c r="O51" i="79"/>
  <c r="K51" i="79"/>
  <c r="C51" i="79"/>
  <c r="O50" i="79"/>
  <c r="K50" i="79"/>
  <c r="G50" i="79"/>
  <c r="C50" i="79"/>
  <c r="O49" i="79"/>
  <c r="K49" i="79"/>
  <c r="G49" i="79"/>
  <c r="C49" i="79"/>
  <c r="O48" i="79"/>
  <c r="K48" i="79"/>
  <c r="G48" i="79"/>
  <c r="C48" i="79"/>
  <c r="O47" i="79"/>
  <c r="G47" i="79"/>
  <c r="C47" i="79"/>
  <c r="O46" i="79"/>
  <c r="K46" i="79"/>
  <c r="G46" i="79"/>
  <c r="C46" i="79"/>
  <c r="O45" i="79"/>
  <c r="K45" i="79"/>
  <c r="G45" i="79"/>
  <c r="C45" i="79"/>
  <c r="O44" i="79"/>
  <c r="K44" i="79"/>
  <c r="G44" i="79"/>
  <c r="C44" i="79"/>
  <c r="O43" i="79"/>
  <c r="K43" i="79"/>
  <c r="G43" i="79"/>
  <c r="C43" i="79"/>
  <c r="O42" i="79"/>
  <c r="K42" i="79"/>
  <c r="G42" i="79"/>
  <c r="C42" i="79"/>
  <c r="O41" i="79"/>
  <c r="K41" i="79"/>
  <c r="G41" i="79"/>
  <c r="C41" i="79"/>
  <c r="K40" i="79"/>
  <c r="G40" i="79"/>
  <c r="O39" i="79"/>
  <c r="K39" i="79"/>
  <c r="G39" i="79"/>
  <c r="O38" i="79"/>
  <c r="K38" i="79"/>
  <c r="G38" i="79"/>
  <c r="O37" i="79"/>
  <c r="K37" i="79"/>
  <c r="O36" i="79"/>
  <c r="K36" i="79"/>
  <c r="C36" i="79"/>
  <c r="K35" i="79"/>
  <c r="C35" i="79"/>
  <c r="O34" i="79"/>
  <c r="K34" i="79"/>
  <c r="G34" i="79"/>
  <c r="C34" i="79"/>
  <c r="O33" i="79"/>
  <c r="G33" i="79"/>
  <c r="C33" i="79"/>
  <c r="O32" i="79"/>
  <c r="K32" i="79"/>
  <c r="G32" i="79"/>
  <c r="C32" i="79"/>
  <c r="O31" i="79"/>
  <c r="K31" i="79"/>
  <c r="G31" i="79"/>
  <c r="C31" i="79"/>
  <c r="O30" i="79"/>
  <c r="K30" i="79"/>
  <c r="G30" i="79"/>
  <c r="C30" i="79"/>
  <c r="R25" i="8" s="1"/>
  <c r="O29" i="79"/>
  <c r="K29" i="79"/>
  <c r="G29" i="79"/>
  <c r="C29" i="79"/>
  <c r="O28" i="79"/>
  <c r="K28" i="79"/>
  <c r="G28" i="79"/>
  <c r="C28" i="79"/>
  <c r="O27" i="79"/>
  <c r="K27" i="79"/>
  <c r="G27" i="79"/>
  <c r="C27" i="79"/>
  <c r="O26" i="79"/>
  <c r="G26" i="79"/>
  <c r="O25" i="79"/>
  <c r="K25" i="79"/>
  <c r="G25" i="79"/>
  <c r="C25" i="79"/>
  <c r="S24" i="79"/>
  <c r="O24" i="79"/>
  <c r="K24" i="79"/>
  <c r="G24" i="79"/>
  <c r="C24" i="79"/>
  <c r="S23" i="79"/>
  <c r="O23" i="79"/>
  <c r="K23" i="79"/>
  <c r="G23" i="79"/>
  <c r="C23" i="79"/>
  <c r="S22" i="79"/>
  <c r="O22" i="79"/>
  <c r="K22" i="79"/>
  <c r="G22" i="79"/>
  <c r="C22" i="79"/>
  <c r="S21" i="79"/>
  <c r="O21" i="79"/>
  <c r="K21" i="79"/>
  <c r="G21" i="79"/>
  <c r="C21" i="79"/>
  <c r="S20" i="79"/>
  <c r="O20" i="79"/>
  <c r="G20" i="79"/>
  <c r="C20" i="79"/>
  <c r="S19" i="79"/>
  <c r="O19" i="79"/>
  <c r="K19" i="79"/>
  <c r="G19" i="79"/>
  <c r="C19" i="79"/>
  <c r="S18" i="79"/>
  <c r="O18" i="79"/>
  <c r="K18" i="79"/>
  <c r="G18" i="79"/>
  <c r="O17" i="79"/>
  <c r="K17" i="79"/>
  <c r="G17" i="79"/>
  <c r="S16" i="79"/>
  <c r="O16" i="79"/>
  <c r="K16" i="79"/>
  <c r="G16" i="79"/>
  <c r="C16" i="79"/>
  <c r="S15" i="79"/>
  <c r="O15" i="79"/>
  <c r="K15" i="79"/>
  <c r="G15" i="79"/>
  <c r="C15" i="79"/>
  <c r="S14" i="79"/>
  <c r="O14" i="79"/>
  <c r="K14" i="79"/>
  <c r="G14" i="79"/>
  <c r="C14" i="79"/>
  <c r="S13" i="79"/>
  <c r="O13" i="79"/>
  <c r="K13" i="79"/>
  <c r="G13" i="79"/>
  <c r="C13" i="79"/>
  <c r="S12" i="79"/>
  <c r="O12" i="79"/>
  <c r="K12" i="79"/>
  <c r="S11" i="79"/>
  <c r="O11" i="79"/>
  <c r="K11" i="79"/>
  <c r="S10" i="79"/>
  <c r="O10" i="79"/>
  <c r="K10" i="79"/>
  <c r="S9" i="79"/>
  <c r="O9" i="79"/>
  <c r="K9" i="79"/>
  <c r="G9" i="79"/>
  <c r="C9" i="79"/>
  <c r="S8" i="79"/>
  <c r="O8" i="79"/>
  <c r="K8" i="79"/>
  <c r="G8" i="79"/>
  <c r="O7" i="79"/>
  <c r="K7" i="79"/>
  <c r="G7" i="79"/>
  <c r="S6" i="79"/>
  <c r="O6" i="79"/>
  <c r="K6" i="79"/>
  <c r="G6" i="79"/>
  <c r="S5" i="79"/>
  <c r="O5" i="79"/>
  <c r="K5" i="79"/>
  <c r="G5" i="79"/>
  <c r="S4" i="79"/>
  <c r="O4" i="79"/>
  <c r="K4" i="79"/>
  <c r="G4" i="79"/>
  <c r="K3" i="79"/>
  <c r="G3" i="79"/>
  <c r="C4" i="79" s="1"/>
  <c r="G80" i="78"/>
  <c r="K79" i="78"/>
  <c r="G79" i="78"/>
  <c r="O78" i="78"/>
  <c r="K78" i="78"/>
  <c r="G78" i="78"/>
  <c r="O77" i="78"/>
  <c r="K77" i="78"/>
  <c r="G77" i="78"/>
  <c r="O76" i="78"/>
  <c r="K76" i="78"/>
  <c r="G76" i="78"/>
  <c r="O75" i="78"/>
  <c r="K75" i="78"/>
  <c r="G75" i="78"/>
  <c r="O74" i="78"/>
  <c r="K74" i="78"/>
  <c r="G74" i="78"/>
  <c r="O73" i="78"/>
  <c r="K73" i="78"/>
  <c r="G73" i="78"/>
  <c r="O72" i="78"/>
  <c r="G72" i="78"/>
  <c r="O71" i="78"/>
  <c r="K71" i="78"/>
  <c r="G71" i="78"/>
  <c r="C71" i="78"/>
  <c r="O70" i="78"/>
  <c r="K70" i="78"/>
  <c r="G70" i="78"/>
  <c r="C70" i="78"/>
  <c r="O69" i="78"/>
  <c r="K69" i="78"/>
  <c r="G69" i="78"/>
  <c r="C69" i="78"/>
  <c r="O68" i="78"/>
  <c r="K68" i="78"/>
  <c r="G68" i="78"/>
  <c r="C68" i="78"/>
  <c r="O67" i="78"/>
  <c r="K67" i="78"/>
  <c r="G67" i="78"/>
  <c r="C67" i="78"/>
  <c r="O66" i="78"/>
  <c r="K66" i="78"/>
  <c r="G66" i="78"/>
  <c r="C66" i="78"/>
  <c r="K65" i="78"/>
  <c r="G65" i="78"/>
  <c r="C65" i="78"/>
  <c r="K64" i="78"/>
  <c r="C64" i="78"/>
  <c r="K63" i="78"/>
  <c r="G63" i="78"/>
  <c r="K62" i="78"/>
  <c r="G62" i="78"/>
  <c r="C62" i="78"/>
  <c r="K61" i="78"/>
  <c r="G61" i="78"/>
  <c r="C61" i="78"/>
  <c r="O60" i="78"/>
  <c r="K60" i="78"/>
  <c r="G60" i="78"/>
  <c r="C60" i="78"/>
  <c r="O59" i="78"/>
  <c r="K59" i="78"/>
  <c r="G59" i="78"/>
  <c r="C59" i="78"/>
  <c r="O58" i="78"/>
  <c r="K58" i="78"/>
  <c r="G58" i="78"/>
  <c r="C58" i="78"/>
  <c r="O57" i="78"/>
  <c r="K57" i="78"/>
  <c r="G57" i="78"/>
  <c r="C57" i="78"/>
  <c r="O56" i="78"/>
  <c r="K56" i="78"/>
  <c r="G56" i="78"/>
  <c r="C56" i="78"/>
  <c r="O55" i="78"/>
  <c r="K55" i="78"/>
  <c r="G55" i="78"/>
  <c r="O54" i="78"/>
  <c r="K54" i="78"/>
  <c r="G54" i="78"/>
  <c r="C54" i="78"/>
  <c r="K53" i="78"/>
  <c r="G53" i="78"/>
  <c r="C53" i="78"/>
  <c r="O52" i="78"/>
  <c r="K52" i="78"/>
  <c r="G52" i="78"/>
  <c r="C52" i="78"/>
  <c r="O51" i="78"/>
  <c r="K51" i="78"/>
  <c r="C51" i="78"/>
  <c r="O50" i="78"/>
  <c r="K50" i="78"/>
  <c r="G50" i="78"/>
  <c r="C50" i="78"/>
  <c r="O49" i="78"/>
  <c r="K49" i="78"/>
  <c r="G49" i="78"/>
  <c r="C49" i="78"/>
  <c r="O48" i="78"/>
  <c r="K48" i="78"/>
  <c r="G48" i="78"/>
  <c r="C48" i="78"/>
  <c r="O47" i="78"/>
  <c r="G47" i="78"/>
  <c r="C47" i="78"/>
  <c r="O46" i="78"/>
  <c r="K46" i="78"/>
  <c r="G46" i="78"/>
  <c r="C46" i="78"/>
  <c r="O45" i="78"/>
  <c r="K45" i="78"/>
  <c r="G45" i="78"/>
  <c r="C45" i="78"/>
  <c r="O44" i="78"/>
  <c r="K44" i="78"/>
  <c r="G44" i="78"/>
  <c r="C44" i="78"/>
  <c r="O43" i="78"/>
  <c r="K43" i="78"/>
  <c r="G43" i="78"/>
  <c r="C43" i="78"/>
  <c r="O42" i="78"/>
  <c r="K42" i="78"/>
  <c r="G42" i="78"/>
  <c r="C42" i="78"/>
  <c r="O41" i="78"/>
  <c r="K41" i="78"/>
  <c r="G41" i="78"/>
  <c r="C41" i="78"/>
  <c r="K40" i="78"/>
  <c r="G40" i="78"/>
  <c r="O39" i="78"/>
  <c r="K39" i="78"/>
  <c r="G39" i="78"/>
  <c r="O38" i="78"/>
  <c r="K38" i="78"/>
  <c r="G38" i="78"/>
  <c r="O37" i="78"/>
  <c r="K37" i="78"/>
  <c r="O36" i="78"/>
  <c r="K36" i="78"/>
  <c r="C36" i="78"/>
  <c r="K35" i="78"/>
  <c r="C35" i="78"/>
  <c r="O34" i="78"/>
  <c r="K34" i="78"/>
  <c r="G34" i="78"/>
  <c r="C34" i="78"/>
  <c r="O33" i="78"/>
  <c r="G33" i="78"/>
  <c r="C33" i="78"/>
  <c r="O32" i="78"/>
  <c r="K32" i="78"/>
  <c r="G32" i="78"/>
  <c r="C32" i="78"/>
  <c r="O31" i="78"/>
  <c r="K31" i="78"/>
  <c r="G31" i="78"/>
  <c r="C31" i="78"/>
  <c r="O30" i="78"/>
  <c r="K30" i="78"/>
  <c r="G30" i="78"/>
  <c r="C30" i="78"/>
  <c r="P25" i="8" s="1"/>
  <c r="O29" i="78"/>
  <c r="K29" i="78"/>
  <c r="G29" i="78"/>
  <c r="C29" i="78"/>
  <c r="O28" i="78"/>
  <c r="K28" i="78"/>
  <c r="G28" i="78"/>
  <c r="C28" i="78"/>
  <c r="O27" i="78"/>
  <c r="K27" i="78"/>
  <c r="G27" i="78"/>
  <c r="C27" i="78"/>
  <c r="O26" i="78"/>
  <c r="G26" i="78"/>
  <c r="O25" i="78"/>
  <c r="K25" i="78"/>
  <c r="G25" i="78"/>
  <c r="C25" i="78"/>
  <c r="S24" i="78"/>
  <c r="O24" i="78"/>
  <c r="K24" i="78"/>
  <c r="G24" i="78"/>
  <c r="C24" i="78"/>
  <c r="S23" i="78"/>
  <c r="O23" i="78"/>
  <c r="K23" i="78"/>
  <c r="G23" i="78"/>
  <c r="C23" i="78"/>
  <c r="S22" i="78"/>
  <c r="O22" i="78"/>
  <c r="K22" i="78"/>
  <c r="G22" i="78"/>
  <c r="C22" i="78"/>
  <c r="S21" i="78"/>
  <c r="O21" i="78"/>
  <c r="K21" i="78"/>
  <c r="G21" i="78"/>
  <c r="C21" i="78"/>
  <c r="S20" i="78"/>
  <c r="O20" i="78"/>
  <c r="G20" i="78"/>
  <c r="C20" i="78"/>
  <c r="S19" i="78"/>
  <c r="O19" i="78"/>
  <c r="K19" i="78"/>
  <c r="G19" i="78"/>
  <c r="C19" i="78"/>
  <c r="S18" i="78"/>
  <c r="O18" i="78"/>
  <c r="K18" i="78"/>
  <c r="G18" i="78"/>
  <c r="O17" i="78"/>
  <c r="K17" i="78"/>
  <c r="G17" i="78"/>
  <c r="S16" i="78"/>
  <c r="O16" i="78"/>
  <c r="K16" i="78"/>
  <c r="G16" i="78"/>
  <c r="C16" i="78"/>
  <c r="S15" i="78"/>
  <c r="O15" i="78"/>
  <c r="K15" i="78"/>
  <c r="G15" i="78"/>
  <c r="C15" i="78"/>
  <c r="S14" i="78"/>
  <c r="O14" i="78"/>
  <c r="K14" i="78"/>
  <c r="G14" i="78"/>
  <c r="C14" i="78"/>
  <c r="S13" i="78"/>
  <c r="O13" i="78"/>
  <c r="K13" i="78"/>
  <c r="G13" i="78"/>
  <c r="C13" i="78"/>
  <c r="S12" i="78"/>
  <c r="O12" i="78"/>
  <c r="K12" i="78"/>
  <c r="S11" i="78"/>
  <c r="O11" i="78"/>
  <c r="K11" i="78"/>
  <c r="S10" i="78"/>
  <c r="O10" i="78"/>
  <c r="K10" i="78"/>
  <c r="S9" i="78"/>
  <c r="O9" i="78"/>
  <c r="K9" i="78"/>
  <c r="G9" i="78"/>
  <c r="C9" i="78"/>
  <c r="S8" i="78"/>
  <c r="O8" i="78"/>
  <c r="K8" i="78"/>
  <c r="G8" i="78"/>
  <c r="O7" i="78"/>
  <c r="K7" i="78"/>
  <c r="G7" i="78"/>
  <c r="S6" i="78"/>
  <c r="O6" i="78"/>
  <c r="K6" i="78"/>
  <c r="G6" i="78"/>
  <c r="S5" i="78"/>
  <c r="O5" i="78"/>
  <c r="K5" i="78"/>
  <c r="G5" i="78"/>
  <c r="S4" i="78"/>
  <c r="O4" i="78"/>
  <c r="K4" i="78"/>
  <c r="G4" i="78"/>
  <c r="K3" i="78"/>
  <c r="G3" i="78"/>
  <c r="C4" i="78" s="1"/>
  <c r="G80" i="77"/>
  <c r="K79" i="77"/>
  <c r="G79" i="77"/>
  <c r="O78" i="77"/>
  <c r="K78" i="77"/>
  <c r="G78" i="77"/>
  <c r="O77" i="77"/>
  <c r="K77" i="77"/>
  <c r="G77" i="77"/>
  <c r="O76" i="77"/>
  <c r="K76" i="77"/>
  <c r="G76" i="77"/>
  <c r="O75" i="77"/>
  <c r="K75" i="77"/>
  <c r="G75" i="77"/>
  <c r="O74" i="77"/>
  <c r="K74" i="77"/>
  <c r="G74" i="77"/>
  <c r="O73" i="77"/>
  <c r="K73" i="77"/>
  <c r="G73" i="77"/>
  <c r="O72" i="77"/>
  <c r="G72" i="77"/>
  <c r="O71" i="77"/>
  <c r="K71" i="77"/>
  <c r="G71" i="77"/>
  <c r="C71" i="77"/>
  <c r="O70" i="77"/>
  <c r="K70" i="77"/>
  <c r="G70" i="77"/>
  <c r="C70" i="77"/>
  <c r="O69" i="77"/>
  <c r="K69" i="77"/>
  <c r="G69" i="77"/>
  <c r="C69" i="77"/>
  <c r="O68" i="77"/>
  <c r="K68" i="77"/>
  <c r="G68" i="77"/>
  <c r="C68" i="77"/>
  <c r="O67" i="77"/>
  <c r="K67" i="77"/>
  <c r="G67" i="77"/>
  <c r="C67" i="77"/>
  <c r="O66" i="77"/>
  <c r="K66" i="77"/>
  <c r="G66" i="77"/>
  <c r="C66" i="77"/>
  <c r="K65" i="77"/>
  <c r="G65" i="77"/>
  <c r="C65" i="77"/>
  <c r="K64" i="77"/>
  <c r="C64" i="77"/>
  <c r="K63" i="77"/>
  <c r="G63" i="77"/>
  <c r="K62" i="77"/>
  <c r="G62" i="77"/>
  <c r="C62" i="77"/>
  <c r="K61" i="77"/>
  <c r="G61" i="77"/>
  <c r="C61" i="77"/>
  <c r="O60" i="77"/>
  <c r="K60" i="77"/>
  <c r="G60" i="77"/>
  <c r="C60" i="77"/>
  <c r="O59" i="77"/>
  <c r="K59" i="77"/>
  <c r="G59" i="77"/>
  <c r="C59" i="77"/>
  <c r="O58" i="77"/>
  <c r="K58" i="77"/>
  <c r="G58" i="77"/>
  <c r="C58" i="77"/>
  <c r="O57" i="77"/>
  <c r="K57" i="77"/>
  <c r="G57" i="77"/>
  <c r="C57" i="77"/>
  <c r="O56" i="77"/>
  <c r="K56" i="77"/>
  <c r="G56" i="77"/>
  <c r="C56" i="77"/>
  <c r="O55" i="77"/>
  <c r="K55" i="77"/>
  <c r="G55" i="77"/>
  <c r="O54" i="77"/>
  <c r="K54" i="77"/>
  <c r="G54" i="77"/>
  <c r="C54" i="77"/>
  <c r="K53" i="77"/>
  <c r="G53" i="77"/>
  <c r="C53" i="77"/>
  <c r="O52" i="77"/>
  <c r="K52" i="77"/>
  <c r="G52" i="77"/>
  <c r="C52" i="77"/>
  <c r="O51" i="77"/>
  <c r="K51" i="77"/>
  <c r="C51" i="77"/>
  <c r="O50" i="77"/>
  <c r="K50" i="77"/>
  <c r="G50" i="77"/>
  <c r="C50" i="77"/>
  <c r="O49" i="77"/>
  <c r="K49" i="77"/>
  <c r="G49" i="77"/>
  <c r="C49" i="77"/>
  <c r="O48" i="77"/>
  <c r="K48" i="77"/>
  <c r="G48" i="77"/>
  <c r="C48" i="77"/>
  <c r="O47" i="77"/>
  <c r="G47" i="77"/>
  <c r="C47" i="77"/>
  <c r="O46" i="77"/>
  <c r="K46" i="77"/>
  <c r="G46" i="77"/>
  <c r="C46" i="77"/>
  <c r="O45" i="77"/>
  <c r="K45" i="77"/>
  <c r="G45" i="77"/>
  <c r="C45" i="77"/>
  <c r="O44" i="77"/>
  <c r="K44" i="77"/>
  <c r="G44" i="77"/>
  <c r="C44" i="77"/>
  <c r="O43" i="77"/>
  <c r="K43" i="77"/>
  <c r="G43" i="77"/>
  <c r="C43" i="77"/>
  <c r="O42" i="77"/>
  <c r="K42" i="77"/>
  <c r="G42" i="77"/>
  <c r="C42" i="77"/>
  <c r="O41" i="77"/>
  <c r="K41" i="77"/>
  <c r="G41" i="77"/>
  <c r="C41" i="77"/>
  <c r="K40" i="77"/>
  <c r="G40" i="77"/>
  <c r="O39" i="77"/>
  <c r="K39" i="77"/>
  <c r="G39" i="77"/>
  <c r="O38" i="77"/>
  <c r="K38" i="77"/>
  <c r="G38" i="77"/>
  <c r="O37" i="77"/>
  <c r="K37" i="77"/>
  <c r="O36" i="77"/>
  <c r="K36" i="77"/>
  <c r="C36" i="77"/>
  <c r="K35" i="77"/>
  <c r="C35" i="77"/>
  <c r="O34" i="77"/>
  <c r="K34" i="77"/>
  <c r="G34" i="77"/>
  <c r="C34" i="77"/>
  <c r="O33" i="77"/>
  <c r="G33" i="77"/>
  <c r="C33" i="77"/>
  <c r="O32" i="77"/>
  <c r="K32" i="77"/>
  <c r="G32" i="77"/>
  <c r="C32" i="77"/>
  <c r="O31" i="77"/>
  <c r="K31" i="77"/>
  <c r="G31" i="77"/>
  <c r="C31" i="77"/>
  <c r="O30" i="77"/>
  <c r="K30" i="77"/>
  <c r="G30" i="77"/>
  <c r="C30" i="77"/>
  <c r="N25" i="8" s="1"/>
  <c r="O29" i="77"/>
  <c r="K29" i="77"/>
  <c r="G29" i="77"/>
  <c r="C29" i="77"/>
  <c r="O28" i="77"/>
  <c r="K28" i="77"/>
  <c r="G28" i="77"/>
  <c r="C28" i="77"/>
  <c r="O27" i="77"/>
  <c r="K27" i="77"/>
  <c r="G27" i="77"/>
  <c r="C27" i="77"/>
  <c r="O26" i="77"/>
  <c r="G26" i="77"/>
  <c r="O25" i="77"/>
  <c r="K25" i="77"/>
  <c r="G25" i="77"/>
  <c r="C25" i="77"/>
  <c r="S24" i="77"/>
  <c r="O24" i="77"/>
  <c r="K24" i="77"/>
  <c r="G24" i="77"/>
  <c r="C24" i="77"/>
  <c r="S23" i="77"/>
  <c r="O23" i="77"/>
  <c r="K23" i="77"/>
  <c r="G23" i="77"/>
  <c r="C23" i="77"/>
  <c r="S22" i="77"/>
  <c r="O22" i="77"/>
  <c r="K22" i="77"/>
  <c r="G22" i="77"/>
  <c r="C22" i="77"/>
  <c r="S21" i="77"/>
  <c r="O21" i="77"/>
  <c r="K21" i="77"/>
  <c r="G21" i="77"/>
  <c r="C21" i="77"/>
  <c r="S20" i="77"/>
  <c r="O20" i="77"/>
  <c r="G20" i="77"/>
  <c r="C20" i="77"/>
  <c r="S19" i="77"/>
  <c r="O19" i="77"/>
  <c r="K19" i="77"/>
  <c r="G19" i="77"/>
  <c r="C19" i="77"/>
  <c r="S18" i="77"/>
  <c r="O18" i="77"/>
  <c r="K18" i="77"/>
  <c r="G18" i="77"/>
  <c r="O17" i="77"/>
  <c r="K17" i="77"/>
  <c r="G17" i="77"/>
  <c r="S16" i="77"/>
  <c r="O16" i="77"/>
  <c r="K16" i="77"/>
  <c r="G16" i="77"/>
  <c r="C16" i="77"/>
  <c r="S15" i="77"/>
  <c r="O15" i="77"/>
  <c r="K15" i="77"/>
  <c r="G15" i="77"/>
  <c r="C15" i="77"/>
  <c r="S14" i="77"/>
  <c r="O14" i="77"/>
  <c r="K14" i="77"/>
  <c r="G14" i="77"/>
  <c r="C14" i="77"/>
  <c r="S13" i="77"/>
  <c r="O13" i="77"/>
  <c r="K13" i="77"/>
  <c r="G13" i="77"/>
  <c r="C13" i="77"/>
  <c r="S12" i="77"/>
  <c r="O12" i="77"/>
  <c r="K12" i="77"/>
  <c r="S11" i="77"/>
  <c r="O11" i="77"/>
  <c r="K11" i="77"/>
  <c r="S10" i="77"/>
  <c r="O10" i="77"/>
  <c r="K10" i="77"/>
  <c r="S9" i="77"/>
  <c r="O9" i="77"/>
  <c r="K9" i="77"/>
  <c r="G9" i="77"/>
  <c r="C9" i="77"/>
  <c r="S8" i="77"/>
  <c r="O8" i="77"/>
  <c r="K8" i="77"/>
  <c r="G8" i="77"/>
  <c r="O7" i="77"/>
  <c r="K7" i="77"/>
  <c r="G7" i="77"/>
  <c r="S6" i="77"/>
  <c r="O6" i="77"/>
  <c r="K6" i="77"/>
  <c r="G6" i="77"/>
  <c r="S5" i="77"/>
  <c r="O5" i="77"/>
  <c r="K5" i="77"/>
  <c r="G5" i="77"/>
  <c r="S4" i="77"/>
  <c r="O4" i="77"/>
  <c r="K4" i="77"/>
  <c r="G4" i="77"/>
  <c r="K3" i="77"/>
  <c r="G3" i="77"/>
  <c r="C4" i="77" s="1"/>
  <c r="G80" i="76"/>
  <c r="K79" i="76"/>
  <c r="G79" i="76"/>
  <c r="O78" i="76"/>
  <c r="K78" i="76"/>
  <c r="G78" i="76"/>
  <c r="O77" i="76"/>
  <c r="K77" i="76"/>
  <c r="G77" i="76"/>
  <c r="O76" i="76"/>
  <c r="K76" i="76"/>
  <c r="G76" i="76"/>
  <c r="O75" i="76"/>
  <c r="K75" i="76"/>
  <c r="G75" i="76"/>
  <c r="O74" i="76"/>
  <c r="K74" i="76"/>
  <c r="G74" i="76"/>
  <c r="O73" i="76"/>
  <c r="K73" i="76"/>
  <c r="G73" i="76"/>
  <c r="O72" i="76"/>
  <c r="G72" i="76"/>
  <c r="O71" i="76"/>
  <c r="K71" i="76"/>
  <c r="G71" i="76"/>
  <c r="C71" i="76"/>
  <c r="O70" i="76"/>
  <c r="K70" i="76"/>
  <c r="G70" i="76"/>
  <c r="C70" i="76"/>
  <c r="O69" i="76"/>
  <c r="K69" i="76"/>
  <c r="G69" i="76"/>
  <c r="C69" i="76"/>
  <c r="O68" i="76"/>
  <c r="K68" i="76"/>
  <c r="G68" i="76"/>
  <c r="C68" i="76"/>
  <c r="O67" i="76"/>
  <c r="K67" i="76"/>
  <c r="G67" i="76"/>
  <c r="C67" i="76"/>
  <c r="O66" i="76"/>
  <c r="K66" i="76"/>
  <c r="G66" i="76"/>
  <c r="C66" i="76"/>
  <c r="K65" i="76"/>
  <c r="G65" i="76"/>
  <c r="C65" i="76"/>
  <c r="K64" i="76"/>
  <c r="C64" i="76"/>
  <c r="K63" i="76"/>
  <c r="G63" i="76"/>
  <c r="K62" i="76"/>
  <c r="G62" i="76"/>
  <c r="C62" i="76"/>
  <c r="K61" i="76"/>
  <c r="G61" i="76"/>
  <c r="C61" i="76"/>
  <c r="O60" i="76"/>
  <c r="K60" i="76"/>
  <c r="G60" i="76"/>
  <c r="C60" i="76"/>
  <c r="O59" i="76"/>
  <c r="K59" i="76"/>
  <c r="G59" i="76"/>
  <c r="C59" i="76"/>
  <c r="O58" i="76"/>
  <c r="K58" i="76"/>
  <c r="G58" i="76"/>
  <c r="C58" i="76"/>
  <c r="O57" i="76"/>
  <c r="K57" i="76"/>
  <c r="G57" i="76"/>
  <c r="C57" i="76"/>
  <c r="O56" i="76"/>
  <c r="K56" i="76"/>
  <c r="G56" i="76"/>
  <c r="C56" i="76"/>
  <c r="O55" i="76"/>
  <c r="K55" i="76"/>
  <c r="G55" i="76"/>
  <c r="O54" i="76"/>
  <c r="K54" i="76"/>
  <c r="G54" i="76"/>
  <c r="C54" i="76"/>
  <c r="K53" i="76"/>
  <c r="G53" i="76"/>
  <c r="C53" i="76"/>
  <c r="O52" i="76"/>
  <c r="K52" i="76"/>
  <c r="G52" i="76"/>
  <c r="C52" i="76"/>
  <c r="O51" i="76"/>
  <c r="K51" i="76"/>
  <c r="C51" i="76"/>
  <c r="O50" i="76"/>
  <c r="K50" i="76"/>
  <c r="G50" i="76"/>
  <c r="C50" i="76"/>
  <c r="O49" i="76"/>
  <c r="K49" i="76"/>
  <c r="G49" i="76"/>
  <c r="C49" i="76"/>
  <c r="O48" i="76"/>
  <c r="K48" i="76"/>
  <c r="G48" i="76"/>
  <c r="C48" i="76"/>
  <c r="O47" i="76"/>
  <c r="G47" i="76"/>
  <c r="C47" i="76"/>
  <c r="O46" i="76"/>
  <c r="K46" i="76"/>
  <c r="G46" i="76"/>
  <c r="C46" i="76"/>
  <c r="O45" i="76"/>
  <c r="K45" i="76"/>
  <c r="G45" i="76"/>
  <c r="C45" i="76"/>
  <c r="O44" i="76"/>
  <c r="K44" i="76"/>
  <c r="G44" i="76"/>
  <c r="C44" i="76"/>
  <c r="O43" i="76"/>
  <c r="K43" i="76"/>
  <c r="G43" i="76"/>
  <c r="C43" i="76"/>
  <c r="O42" i="76"/>
  <c r="K42" i="76"/>
  <c r="G42" i="76"/>
  <c r="C42" i="76"/>
  <c r="O41" i="76"/>
  <c r="K41" i="76"/>
  <c r="G41" i="76"/>
  <c r="C41" i="76"/>
  <c r="K40" i="76"/>
  <c r="G40" i="76"/>
  <c r="O39" i="76"/>
  <c r="K39" i="76"/>
  <c r="G39" i="76"/>
  <c r="O38" i="76"/>
  <c r="K38" i="76"/>
  <c r="G38" i="76"/>
  <c r="O37" i="76"/>
  <c r="K37" i="76"/>
  <c r="O36" i="76"/>
  <c r="K36" i="76"/>
  <c r="C36" i="76"/>
  <c r="K35" i="76"/>
  <c r="C35" i="76"/>
  <c r="O34" i="76"/>
  <c r="K34" i="76"/>
  <c r="G34" i="76"/>
  <c r="C34" i="76"/>
  <c r="O33" i="76"/>
  <c r="G33" i="76"/>
  <c r="C33" i="76"/>
  <c r="O32" i="76"/>
  <c r="K32" i="76"/>
  <c r="G32" i="76"/>
  <c r="C32" i="76"/>
  <c r="O31" i="76"/>
  <c r="K31" i="76"/>
  <c r="G31" i="76"/>
  <c r="C31" i="76"/>
  <c r="O30" i="76"/>
  <c r="K30" i="76"/>
  <c r="G30" i="76"/>
  <c r="C30" i="76"/>
  <c r="L25" i="8" s="1"/>
  <c r="O29" i="76"/>
  <c r="K29" i="76"/>
  <c r="G29" i="76"/>
  <c r="C29" i="76"/>
  <c r="O28" i="76"/>
  <c r="K28" i="76"/>
  <c r="G28" i="76"/>
  <c r="C28" i="76"/>
  <c r="O27" i="76"/>
  <c r="K27" i="76"/>
  <c r="G27" i="76"/>
  <c r="C27" i="76"/>
  <c r="O26" i="76"/>
  <c r="G26" i="76"/>
  <c r="O25" i="76"/>
  <c r="K25" i="76"/>
  <c r="G25" i="76"/>
  <c r="C25" i="76"/>
  <c r="S24" i="76"/>
  <c r="O24" i="76"/>
  <c r="K24" i="76"/>
  <c r="G24" i="76"/>
  <c r="C24" i="76"/>
  <c r="S23" i="76"/>
  <c r="O23" i="76"/>
  <c r="K23" i="76"/>
  <c r="G23" i="76"/>
  <c r="C23" i="76"/>
  <c r="S22" i="76"/>
  <c r="O22" i="76"/>
  <c r="K22" i="76"/>
  <c r="G22" i="76"/>
  <c r="C22" i="76"/>
  <c r="S21" i="76"/>
  <c r="O21" i="76"/>
  <c r="K21" i="76"/>
  <c r="G21" i="76"/>
  <c r="C21" i="76"/>
  <c r="S20" i="76"/>
  <c r="O20" i="76"/>
  <c r="G20" i="76"/>
  <c r="C20" i="76"/>
  <c r="S19" i="76"/>
  <c r="O19" i="76"/>
  <c r="K19" i="76"/>
  <c r="G19" i="76"/>
  <c r="C19" i="76"/>
  <c r="S18" i="76"/>
  <c r="O18" i="76"/>
  <c r="K18" i="76"/>
  <c r="G18" i="76"/>
  <c r="O17" i="76"/>
  <c r="K17" i="76"/>
  <c r="G17" i="76"/>
  <c r="S16" i="76"/>
  <c r="O16" i="76"/>
  <c r="K16" i="76"/>
  <c r="G16" i="76"/>
  <c r="C16" i="76"/>
  <c r="S15" i="76"/>
  <c r="O15" i="76"/>
  <c r="K15" i="76"/>
  <c r="G15" i="76"/>
  <c r="C15" i="76"/>
  <c r="S14" i="76"/>
  <c r="O14" i="76"/>
  <c r="K14" i="76"/>
  <c r="G14" i="76"/>
  <c r="C14" i="76"/>
  <c r="S13" i="76"/>
  <c r="O13" i="76"/>
  <c r="K13" i="76"/>
  <c r="G13" i="76"/>
  <c r="C13" i="76"/>
  <c r="S12" i="76"/>
  <c r="O12" i="76"/>
  <c r="K12" i="76"/>
  <c r="S11" i="76"/>
  <c r="O11" i="76"/>
  <c r="K11" i="76"/>
  <c r="S10" i="76"/>
  <c r="O10" i="76"/>
  <c r="K10" i="76"/>
  <c r="S9" i="76"/>
  <c r="O9" i="76"/>
  <c r="K9" i="76"/>
  <c r="G9" i="76"/>
  <c r="C9" i="76"/>
  <c r="S8" i="76"/>
  <c r="O8" i="76"/>
  <c r="K8" i="76"/>
  <c r="G8" i="76"/>
  <c r="O7" i="76"/>
  <c r="K7" i="76"/>
  <c r="G7" i="76"/>
  <c r="S6" i="76"/>
  <c r="O6" i="76"/>
  <c r="K6" i="76"/>
  <c r="G6" i="76"/>
  <c r="S5" i="76"/>
  <c r="O5" i="76"/>
  <c r="K5" i="76"/>
  <c r="G5" i="76"/>
  <c r="S4" i="76"/>
  <c r="O4" i="76"/>
  <c r="K4" i="76"/>
  <c r="G4" i="76"/>
  <c r="K3" i="76"/>
  <c r="G3" i="76"/>
  <c r="C4" i="76" s="1"/>
  <c r="G80" i="75"/>
  <c r="K79" i="75"/>
  <c r="G79" i="75"/>
  <c r="O78" i="75"/>
  <c r="K78" i="75"/>
  <c r="G78" i="75"/>
  <c r="O77" i="75"/>
  <c r="K77" i="75"/>
  <c r="G77" i="75"/>
  <c r="O76" i="75"/>
  <c r="K76" i="75"/>
  <c r="G76" i="75"/>
  <c r="O75" i="75"/>
  <c r="K75" i="75"/>
  <c r="G75" i="75"/>
  <c r="O74" i="75"/>
  <c r="K74" i="75"/>
  <c r="G74" i="75"/>
  <c r="O73" i="75"/>
  <c r="K73" i="75"/>
  <c r="G73" i="75"/>
  <c r="O72" i="75"/>
  <c r="G72" i="75"/>
  <c r="O71" i="75"/>
  <c r="K71" i="75"/>
  <c r="G71" i="75"/>
  <c r="C71" i="75"/>
  <c r="O70" i="75"/>
  <c r="K70" i="75"/>
  <c r="G70" i="75"/>
  <c r="C70" i="75"/>
  <c r="O69" i="75"/>
  <c r="K69" i="75"/>
  <c r="G69" i="75"/>
  <c r="C69" i="75"/>
  <c r="O68" i="75"/>
  <c r="K68" i="75"/>
  <c r="G68" i="75"/>
  <c r="C68" i="75"/>
  <c r="O67" i="75"/>
  <c r="K67" i="75"/>
  <c r="G67" i="75"/>
  <c r="C67" i="75"/>
  <c r="O66" i="75"/>
  <c r="K66" i="75"/>
  <c r="G66" i="75"/>
  <c r="C66" i="75"/>
  <c r="K65" i="75"/>
  <c r="G65" i="75"/>
  <c r="C65" i="75"/>
  <c r="K64" i="75"/>
  <c r="C64" i="75"/>
  <c r="K63" i="75"/>
  <c r="G63" i="75"/>
  <c r="K62" i="75"/>
  <c r="G62" i="75"/>
  <c r="C62" i="75"/>
  <c r="K61" i="75"/>
  <c r="G61" i="75"/>
  <c r="C61" i="75"/>
  <c r="O60" i="75"/>
  <c r="K60" i="75"/>
  <c r="G60" i="75"/>
  <c r="C60" i="75"/>
  <c r="O59" i="75"/>
  <c r="K59" i="75"/>
  <c r="G59" i="75"/>
  <c r="C59" i="75"/>
  <c r="O58" i="75"/>
  <c r="K58" i="75"/>
  <c r="G58" i="75"/>
  <c r="C58" i="75"/>
  <c r="O57" i="75"/>
  <c r="K57" i="75"/>
  <c r="G57" i="75"/>
  <c r="C57" i="75"/>
  <c r="O56" i="75"/>
  <c r="K56" i="75"/>
  <c r="G56" i="75"/>
  <c r="C56" i="75"/>
  <c r="O55" i="75"/>
  <c r="K55" i="75"/>
  <c r="G55" i="75"/>
  <c r="O54" i="75"/>
  <c r="K54" i="75"/>
  <c r="G54" i="75"/>
  <c r="C54" i="75"/>
  <c r="K53" i="75"/>
  <c r="G53" i="75"/>
  <c r="C53" i="75"/>
  <c r="O52" i="75"/>
  <c r="K52" i="75"/>
  <c r="G52" i="75"/>
  <c r="C52" i="75"/>
  <c r="O51" i="75"/>
  <c r="K51" i="75"/>
  <c r="C51" i="75"/>
  <c r="O50" i="75"/>
  <c r="K50" i="75"/>
  <c r="G50" i="75"/>
  <c r="C50" i="75"/>
  <c r="O49" i="75"/>
  <c r="K49" i="75"/>
  <c r="G49" i="75"/>
  <c r="C49" i="75"/>
  <c r="O48" i="75"/>
  <c r="K48" i="75"/>
  <c r="G48" i="75"/>
  <c r="C48" i="75"/>
  <c r="O47" i="75"/>
  <c r="G47" i="75"/>
  <c r="C47" i="75"/>
  <c r="O46" i="75"/>
  <c r="K46" i="75"/>
  <c r="G46" i="75"/>
  <c r="C46" i="75"/>
  <c r="O45" i="75"/>
  <c r="K45" i="75"/>
  <c r="G45" i="75"/>
  <c r="C45" i="75"/>
  <c r="O44" i="75"/>
  <c r="K44" i="75"/>
  <c r="G44" i="75"/>
  <c r="C44" i="75"/>
  <c r="O43" i="75"/>
  <c r="K43" i="75"/>
  <c r="G43" i="75"/>
  <c r="C43" i="75"/>
  <c r="O42" i="75"/>
  <c r="K42" i="75"/>
  <c r="G42" i="75"/>
  <c r="C42" i="75"/>
  <c r="O41" i="75"/>
  <c r="K41" i="75"/>
  <c r="G41" i="75"/>
  <c r="C41" i="75"/>
  <c r="K40" i="75"/>
  <c r="G40" i="75"/>
  <c r="O39" i="75"/>
  <c r="K39" i="75"/>
  <c r="G39" i="75"/>
  <c r="O38" i="75"/>
  <c r="K38" i="75"/>
  <c r="G38" i="75"/>
  <c r="O37" i="75"/>
  <c r="K37" i="75"/>
  <c r="O36" i="75"/>
  <c r="K36" i="75"/>
  <c r="C36" i="75"/>
  <c r="K35" i="75"/>
  <c r="C35" i="75"/>
  <c r="O34" i="75"/>
  <c r="K34" i="75"/>
  <c r="G34" i="75"/>
  <c r="C34" i="75"/>
  <c r="O33" i="75"/>
  <c r="G33" i="75"/>
  <c r="C33" i="75"/>
  <c r="O32" i="75"/>
  <c r="K32" i="75"/>
  <c r="G32" i="75"/>
  <c r="C32" i="75"/>
  <c r="O31" i="75"/>
  <c r="K31" i="75"/>
  <c r="G31" i="75"/>
  <c r="C31" i="75"/>
  <c r="O30" i="75"/>
  <c r="K30" i="75"/>
  <c r="G30" i="75"/>
  <c r="C30" i="75"/>
  <c r="J25" i="8" s="1"/>
  <c r="O29" i="75"/>
  <c r="K29" i="75"/>
  <c r="G29" i="75"/>
  <c r="C29" i="75"/>
  <c r="O28" i="75"/>
  <c r="K28" i="75"/>
  <c r="G28" i="75"/>
  <c r="C28" i="75"/>
  <c r="O27" i="75"/>
  <c r="K27" i="75"/>
  <c r="G27" i="75"/>
  <c r="C27" i="75"/>
  <c r="O26" i="75"/>
  <c r="G26" i="75"/>
  <c r="O25" i="75"/>
  <c r="K25" i="75"/>
  <c r="G25" i="75"/>
  <c r="C25" i="75"/>
  <c r="S24" i="75"/>
  <c r="O24" i="75"/>
  <c r="K24" i="75"/>
  <c r="G24" i="75"/>
  <c r="C24" i="75"/>
  <c r="S23" i="75"/>
  <c r="O23" i="75"/>
  <c r="K23" i="75"/>
  <c r="G23" i="75"/>
  <c r="C23" i="75"/>
  <c r="S22" i="75"/>
  <c r="O22" i="75"/>
  <c r="K22" i="75"/>
  <c r="G22" i="75"/>
  <c r="C22" i="75"/>
  <c r="S21" i="75"/>
  <c r="O21" i="75"/>
  <c r="K21" i="75"/>
  <c r="G21" i="75"/>
  <c r="C21" i="75"/>
  <c r="S20" i="75"/>
  <c r="O20" i="75"/>
  <c r="G20" i="75"/>
  <c r="C20" i="75"/>
  <c r="S19" i="75"/>
  <c r="O19" i="75"/>
  <c r="K19" i="75"/>
  <c r="G19" i="75"/>
  <c r="C19" i="75"/>
  <c r="S18" i="75"/>
  <c r="O18" i="75"/>
  <c r="K18" i="75"/>
  <c r="G18" i="75"/>
  <c r="O17" i="75"/>
  <c r="K17" i="75"/>
  <c r="G17" i="75"/>
  <c r="S16" i="75"/>
  <c r="O16" i="75"/>
  <c r="K16" i="75"/>
  <c r="G16" i="75"/>
  <c r="C16" i="75"/>
  <c r="S15" i="75"/>
  <c r="O15" i="75"/>
  <c r="K15" i="75"/>
  <c r="G15" i="75"/>
  <c r="C15" i="75"/>
  <c r="S14" i="75"/>
  <c r="O14" i="75"/>
  <c r="K14" i="75"/>
  <c r="G14" i="75"/>
  <c r="C14" i="75"/>
  <c r="S13" i="75"/>
  <c r="O13" i="75"/>
  <c r="K13" i="75"/>
  <c r="G13" i="75"/>
  <c r="C13" i="75"/>
  <c r="S12" i="75"/>
  <c r="O12" i="75"/>
  <c r="K12" i="75"/>
  <c r="S11" i="75"/>
  <c r="O11" i="75"/>
  <c r="K11" i="75"/>
  <c r="S10" i="75"/>
  <c r="O10" i="75"/>
  <c r="K10" i="75"/>
  <c r="S9" i="75"/>
  <c r="O9" i="75"/>
  <c r="K9" i="75"/>
  <c r="G9" i="75"/>
  <c r="C9" i="75"/>
  <c r="S8" i="75"/>
  <c r="O8" i="75"/>
  <c r="K8" i="75"/>
  <c r="G8" i="75"/>
  <c r="O7" i="75"/>
  <c r="K7" i="75"/>
  <c r="G7" i="75"/>
  <c r="S6" i="75"/>
  <c r="O6" i="75"/>
  <c r="K6" i="75"/>
  <c r="G6" i="75"/>
  <c r="S5" i="75"/>
  <c r="O5" i="75"/>
  <c r="K5" i="75"/>
  <c r="G5" i="75"/>
  <c r="S4" i="75"/>
  <c r="O4" i="75"/>
  <c r="K4" i="75"/>
  <c r="G4" i="75"/>
  <c r="K3" i="75"/>
  <c r="G3" i="75"/>
  <c r="C4" i="75" s="1"/>
  <c r="G80" i="74"/>
  <c r="K79" i="74"/>
  <c r="G79" i="74"/>
  <c r="O78" i="74"/>
  <c r="K78" i="74"/>
  <c r="G78" i="74"/>
  <c r="O77" i="74"/>
  <c r="K77" i="74"/>
  <c r="G77" i="74"/>
  <c r="O76" i="74"/>
  <c r="K76" i="74"/>
  <c r="G76" i="74"/>
  <c r="O75" i="74"/>
  <c r="K75" i="74"/>
  <c r="G75" i="74"/>
  <c r="O74" i="74"/>
  <c r="K74" i="74"/>
  <c r="G74" i="74"/>
  <c r="O73" i="74"/>
  <c r="K73" i="74"/>
  <c r="G73" i="74"/>
  <c r="O72" i="74"/>
  <c r="G72" i="74"/>
  <c r="O71" i="74"/>
  <c r="K71" i="74"/>
  <c r="G71" i="74"/>
  <c r="C71" i="74"/>
  <c r="O70" i="74"/>
  <c r="K70" i="74"/>
  <c r="G70" i="74"/>
  <c r="C70" i="74"/>
  <c r="O69" i="74"/>
  <c r="K69" i="74"/>
  <c r="G69" i="74"/>
  <c r="C69" i="74"/>
  <c r="O68" i="74"/>
  <c r="K68" i="74"/>
  <c r="G68" i="74"/>
  <c r="C68" i="74"/>
  <c r="O67" i="74"/>
  <c r="K67" i="74"/>
  <c r="G67" i="74"/>
  <c r="C67" i="74"/>
  <c r="O66" i="74"/>
  <c r="K66" i="74"/>
  <c r="G66" i="74"/>
  <c r="C66" i="74"/>
  <c r="K65" i="74"/>
  <c r="G65" i="74"/>
  <c r="C65" i="74"/>
  <c r="K64" i="74"/>
  <c r="C64" i="74"/>
  <c r="K63" i="74"/>
  <c r="G63" i="74"/>
  <c r="K62" i="74"/>
  <c r="G62" i="74"/>
  <c r="C62" i="74"/>
  <c r="K61" i="74"/>
  <c r="G61" i="74"/>
  <c r="C61" i="74"/>
  <c r="O60" i="74"/>
  <c r="K60" i="74"/>
  <c r="G60" i="74"/>
  <c r="C60" i="74"/>
  <c r="O59" i="74"/>
  <c r="K59" i="74"/>
  <c r="G59" i="74"/>
  <c r="C59" i="74"/>
  <c r="O58" i="74"/>
  <c r="K58" i="74"/>
  <c r="G58" i="74"/>
  <c r="C58" i="74"/>
  <c r="O57" i="74"/>
  <c r="K57" i="74"/>
  <c r="G57" i="74"/>
  <c r="C57" i="74"/>
  <c r="O56" i="74"/>
  <c r="K56" i="74"/>
  <c r="G56" i="74"/>
  <c r="C56" i="74"/>
  <c r="O55" i="74"/>
  <c r="K55" i="74"/>
  <c r="G55" i="74"/>
  <c r="O54" i="74"/>
  <c r="K54" i="74"/>
  <c r="G54" i="74"/>
  <c r="C54" i="74"/>
  <c r="K53" i="74"/>
  <c r="G53" i="74"/>
  <c r="C53" i="74"/>
  <c r="O52" i="74"/>
  <c r="K52" i="74"/>
  <c r="G52" i="74"/>
  <c r="C52" i="74"/>
  <c r="O51" i="74"/>
  <c r="K51" i="74"/>
  <c r="C51" i="74"/>
  <c r="O50" i="74"/>
  <c r="K50" i="74"/>
  <c r="G50" i="74"/>
  <c r="C50" i="74"/>
  <c r="O49" i="74"/>
  <c r="K49" i="74"/>
  <c r="G49" i="74"/>
  <c r="C49" i="74"/>
  <c r="O48" i="74"/>
  <c r="K48" i="74"/>
  <c r="G48" i="74"/>
  <c r="C48" i="74"/>
  <c r="O47" i="74"/>
  <c r="G47" i="74"/>
  <c r="C47" i="74"/>
  <c r="O46" i="74"/>
  <c r="K46" i="74"/>
  <c r="G46" i="74"/>
  <c r="C46" i="74"/>
  <c r="O45" i="74"/>
  <c r="K45" i="74"/>
  <c r="G45" i="74"/>
  <c r="C45" i="74"/>
  <c r="O44" i="74"/>
  <c r="K44" i="74"/>
  <c r="G44" i="74"/>
  <c r="C44" i="74"/>
  <c r="O43" i="74"/>
  <c r="K43" i="74"/>
  <c r="G43" i="74"/>
  <c r="C43" i="74"/>
  <c r="O42" i="74"/>
  <c r="K42" i="74"/>
  <c r="G42" i="74"/>
  <c r="C42" i="74"/>
  <c r="O41" i="74"/>
  <c r="K41" i="74"/>
  <c r="G41" i="74"/>
  <c r="C41" i="74"/>
  <c r="K40" i="74"/>
  <c r="G40" i="74"/>
  <c r="O39" i="74"/>
  <c r="K39" i="74"/>
  <c r="G39" i="74"/>
  <c r="O38" i="74"/>
  <c r="K38" i="74"/>
  <c r="G38" i="74"/>
  <c r="O37" i="74"/>
  <c r="K37" i="74"/>
  <c r="O36" i="74"/>
  <c r="K36" i="74"/>
  <c r="C36" i="74"/>
  <c r="K35" i="74"/>
  <c r="C35" i="74"/>
  <c r="O34" i="74"/>
  <c r="K34" i="74"/>
  <c r="G34" i="74"/>
  <c r="C34" i="74"/>
  <c r="O33" i="74"/>
  <c r="G33" i="74"/>
  <c r="C33" i="74"/>
  <c r="O32" i="74"/>
  <c r="K32" i="74"/>
  <c r="G32" i="74"/>
  <c r="C32" i="74"/>
  <c r="O31" i="74"/>
  <c r="K31" i="74"/>
  <c r="G31" i="74"/>
  <c r="C31" i="74"/>
  <c r="O30" i="74"/>
  <c r="K30" i="74"/>
  <c r="G30" i="74"/>
  <c r="C30" i="74"/>
  <c r="H25" i="8" s="1"/>
  <c r="O29" i="74"/>
  <c r="K29" i="74"/>
  <c r="G29" i="74"/>
  <c r="C29" i="74"/>
  <c r="O28" i="74"/>
  <c r="K28" i="74"/>
  <c r="G28" i="74"/>
  <c r="C28" i="74"/>
  <c r="O27" i="74"/>
  <c r="K27" i="74"/>
  <c r="G27" i="74"/>
  <c r="C27" i="74"/>
  <c r="O26" i="74"/>
  <c r="G26" i="74"/>
  <c r="O25" i="74"/>
  <c r="K25" i="74"/>
  <c r="G25" i="74"/>
  <c r="C25" i="74"/>
  <c r="S24" i="74"/>
  <c r="O24" i="74"/>
  <c r="K24" i="74"/>
  <c r="G24" i="74"/>
  <c r="C24" i="74"/>
  <c r="S23" i="74"/>
  <c r="O23" i="74"/>
  <c r="K23" i="74"/>
  <c r="G23" i="74"/>
  <c r="C23" i="74"/>
  <c r="S22" i="74"/>
  <c r="O22" i="74"/>
  <c r="K22" i="74"/>
  <c r="G22" i="74"/>
  <c r="C22" i="74"/>
  <c r="S21" i="74"/>
  <c r="O21" i="74"/>
  <c r="K21" i="74"/>
  <c r="G21" i="74"/>
  <c r="C21" i="74"/>
  <c r="S20" i="74"/>
  <c r="O20" i="74"/>
  <c r="G20" i="74"/>
  <c r="C20" i="74"/>
  <c r="S19" i="74"/>
  <c r="O19" i="74"/>
  <c r="K19" i="74"/>
  <c r="G19" i="74"/>
  <c r="C19" i="74"/>
  <c r="S18" i="74"/>
  <c r="O18" i="74"/>
  <c r="K18" i="74"/>
  <c r="G18" i="74"/>
  <c r="O17" i="74"/>
  <c r="K17" i="74"/>
  <c r="G17" i="74"/>
  <c r="S16" i="74"/>
  <c r="O16" i="74"/>
  <c r="K16" i="74"/>
  <c r="G16" i="74"/>
  <c r="C16" i="74"/>
  <c r="S15" i="74"/>
  <c r="O15" i="74"/>
  <c r="K15" i="74"/>
  <c r="G15" i="74"/>
  <c r="C15" i="74"/>
  <c r="S14" i="74"/>
  <c r="O14" i="74"/>
  <c r="K14" i="74"/>
  <c r="G14" i="74"/>
  <c r="C14" i="74"/>
  <c r="S13" i="74"/>
  <c r="O13" i="74"/>
  <c r="K13" i="74"/>
  <c r="G13" i="74"/>
  <c r="C13" i="74"/>
  <c r="S12" i="74"/>
  <c r="O12" i="74"/>
  <c r="K12" i="74"/>
  <c r="S11" i="74"/>
  <c r="O11" i="74"/>
  <c r="K11" i="74"/>
  <c r="S10" i="74"/>
  <c r="O10" i="74"/>
  <c r="K10" i="74"/>
  <c r="S9" i="74"/>
  <c r="O9" i="74"/>
  <c r="K9" i="74"/>
  <c r="G9" i="74"/>
  <c r="C9" i="74"/>
  <c r="S8" i="74"/>
  <c r="O8" i="74"/>
  <c r="K8" i="74"/>
  <c r="G8" i="74"/>
  <c r="O7" i="74"/>
  <c r="K7" i="74"/>
  <c r="G7" i="74"/>
  <c r="S6" i="74"/>
  <c r="O6" i="74"/>
  <c r="K6" i="74"/>
  <c r="G6" i="74"/>
  <c r="S5" i="74"/>
  <c r="O5" i="74"/>
  <c r="K5" i="74"/>
  <c r="G5" i="74"/>
  <c r="S4" i="74"/>
  <c r="O4" i="74"/>
  <c r="K4" i="74"/>
  <c r="G4" i="74"/>
  <c r="K3" i="74"/>
  <c r="G3" i="74"/>
  <c r="C4" i="74" s="1"/>
  <c r="G80" i="73"/>
  <c r="K79" i="73"/>
  <c r="G79" i="73"/>
  <c r="O78" i="73"/>
  <c r="K78" i="73"/>
  <c r="G78" i="73"/>
  <c r="O77" i="73"/>
  <c r="K77" i="73"/>
  <c r="G77" i="73"/>
  <c r="O76" i="73"/>
  <c r="K76" i="73"/>
  <c r="G76" i="73"/>
  <c r="O75" i="73"/>
  <c r="K75" i="73"/>
  <c r="G75" i="73"/>
  <c r="O74" i="73"/>
  <c r="K74" i="73"/>
  <c r="G74" i="73"/>
  <c r="O73" i="73"/>
  <c r="K73" i="73"/>
  <c r="G73" i="73"/>
  <c r="O72" i="73"/>
  <c r="G72" i="73"/>
  <c r="O71" i="73"/>
  <c r="K71" i="73"/>
  <c r="G71" i="73"/>
  <c r="C71" i="73"/>
  <c r="O70" i="73"/>
  <c r="K70" i="73"/>
  <c r="G70" i="73"/>
  <c r="C70" i="73"/>
  <c r="O69" i="73"/>
  <c r="K69" i="73"/>
  <c r="G69" i="73"/>
  <c r="C69" i="73"/>
  <c r="O68" i="73"/>
  <c r="K68" i="73"/>
  <c r="G68" i="73"/>
  <c r="C68" i="73"/>
  <c r="O67" i="73"/>
  <c r="K67" i="73"/>
  <c r="G67" i="73"/>
  <c r="C67" i="73"/>
  <c r="O66" i="73"/>
  <c r="K66" i="73"/>
  <c r="G66" i="73"/>
  <c r="C66" i="73"/>
  <c r="K65" i="73"/>
  <c r="G65" i="73"/>
  <c r="C65" i="73"/>
  <c r="K64" i="73"/>
  <c r="C64" i="73"/>
  <c r="K63" i="73"/>
  <c r="G63" i="73"/>
  <c r="K62" i="73"/>
  <c r="G62" i="73"/>
  <c r="C62" i="73"/>
  <c r="K61" i="73"/>
  <c r="G61" i="73"/>
  <c r="C61" i="73"/>
  <c r="O60" i="73"/>
  <c r="K60" i="73"/>
  <c r="G60" i="73"/>
  <c r="C60" i="73"/>
  <c r="O59" i="73"/>
  <c r="K59" i="73"/>
  <c r="G59" i="73"/>
  <c r="C59" i="73"/>
  <c r="O58" i="73"/>
  <c r="K58" i="73"/>
  <c r="G58" i="73"/>
  <c r="C58" i="73"/>
  <c r="O57" i="73"/>
  <c r="K57" i="73"/>
  <c r="G57" i="73"/>
  <c r="C57" i="73"/>
  <c r="O56" i="73"/>
  <c r="K56" i="73"/>
  <c r="G56" i="73"/>
  <c r="C56" i="73"/>
  <c r="O55" i="73"/>
  <c r="K55" i="73"/>
  <c r="G55" i="73"/>
  <c r="O54" i="73"/>
  <c r="K54" i="73"/>
  <c r="G54" i="73"/>
  <c r="C54" i="73"/>
  <c r="K53" i="73"/>
  <c r="G53" i="73"/>
  <c r="C53" i="73"/>
  <c r="O52" i="73"/>
  <c r="K52" i="73"/>
  <c r="G52" i="73"/>
  <c r="C52" i="73"/>
  <c r="O51" i="73"/>
  <c r="K51" i="73"/>
  <c r="C51" i="73"/>
  <c r="O50" i="73"/>
  <c r="K50" i="73"/>
  <c r="G50" i="73"/>
  <c r="C50" i="73"/>
  <c r="O49" i="73"/>
  <c r="K49" i="73"/>
  <c r="G49" i="73"/>
  <c r="C49" i="73"/>
  <c r="O48" i="73"/>
  <c r="K48" i="73"/>
  <c r="G48" i="73"/>
  <c r="C48" i="73"/>
  <c r="O47" i="73"/>
  <c r="G47" i="73"/>
  <c r="C47" i="73"/>
  <c r="O46" i="73"/>
  <c r="K46" i="73"/>
  <c r="G46" i="73"/>
  <c r="C46" i="73"/>
  <c r="O45" i="73"/>
  <c r="K45" i="73"/>
  <c r="G45" i="73"/>
  <c r="C45" i="73"/>
  <c r="O44" i="73"/>
  <c r="K44" i="73"/>
  <c r="G44" i="73"/>
  <c r="C44" i="73"/>
  <c r="O43" i="73"/>
  <c r="K43" i="73"/>
  <c r="G43" i="73"/>
  <c r="C43" i="73"/>
  <c r="O42" i="73"/>
  <c r="K42" i="73"/>
  <c r="G42" i="73"/>
  <c r="C42" i="73"/>
  <c r="O41" i="73"/>
  <c r="K41" i="73"/>
  <c r="G41" i="73"/>
  <c r="C41" i="73"/>
  <c r="K40" i="73"/>
  <c r="G40" i="73"/>
  <c r="O39" i="73"/>
  <c r="K39" i="73"/>
  <c r="G39" i="73"/>
  <c r="O38" i="73"/>
  <c r="K38" i="73"/>
  <c r="G38" i="73"/>
  <c r="O37" i="73"/>
  <c r="K37" i="73"/>
  <c r="O36" i="73"/>
  <c r="K36" i="73"/>
  <c r="C36" i="73"/>
  <c r="K35" i="73"/>
  <c r="C35" i="73"/>
  <c r="O34" i="73"/>
  <c r="K34" i="73"/>
  <c r="G34" i="73"/>
  <c r="C34" i="73"/>
  <c r="O33" i="73"/>
  <c r="G33" i="73"/>
  <c r="C33" i="73"/>
  <c r="O32" i="73"/>
  <c r="K32" i="73"/>
  <c r="G32" i="73"/>
  <c r="C32" i="73"/>
  <c r="O31" i="73"/>
  <c r="K31" i="73"/>
  <c r="G31" i="73"/>
  <c r="C31" i="73"/>
  <c r="O30" i="73"/>
  <c r="K30" i="73"/>
  <c r="G30" i="73"/>
  <c r="C30" i="73"/>
  <c r="F25" i="8" s="1"/>
  <c r="O29" i="73"/>
  <c r="K29" i="73"/>
  <c r="G29" i="73"/>
  <c r="C29" i="73"/>
  <c r="O28" i="73"/>
  <c r="K28" i="73"/>
  <c r="G28" i="73"/>
  <c r="C28" i="73"/>
  <c r="O27" i="73"/>
  <c r="K27" i="73"/>
  <c r="G27" i="73"/>
  <c r="C27" i="73"/>
  <c r="O26" i="73"/>
  <c r="G26" i="73"/>
  <c r="O25" i="73"/>
  <c r="K25" i="73"/>
  <c r="G25" i="73"/>
  <c r="C25" i="73"/>
  <c r="S24" i="73"/>
  <c r="O24" i="73"/>
  <c r="K24" i="73"/>
  <c r="G24" i="73"/>
  <c r="C24" i="73"/>
  <c r="S23" i="73"/>
  <c r="O23" i="73"/>
  <c r="K23" i="73"/>
  <c r="G23" i="73"/>
  <c r="C23" i="73"/>
  <c r="S22" i="73"/>
  <c r="O22" i="73"/>
  <c r="K22" i="73"/>
  <c r="G22" i="73"/>
  <c r="C22" i="73"/>
  <c r="S21" i="73"/>
  <c r="O21" i="73"/>
  <c r="K21" i="73"/>
  <c r="G21" i="73"/>
  <c r="C21" i="73"/>
  <c r="S20" i="73"/>
  <c r="O20" i="73"/>
  <c r="G20" i="73"/>
  <c r="C20" i="73"/>
  <c r="S19" i="73"/>
  <c r="O19" i="73"/>
  <c r="K19" i="73"/>
  <c r="G19" i="73"/>
  <c r="C19" i="73"/>
  <c r="S18" i="73"/>
  <c r="O18" i="73"/>
  <c r="K18" i="73"/>
  <c r="G18" i="73"/>
  <c r="O17" i="73"/>
  <c r="K17" i="73"/>
  <c r="G17" i="73"/>
  <c r="S16" i="73"/>
  <c r="O16" i="73"/>
  <c r="K16" i="73"/>
  <c r="G16" i="73"/>
  <c r="C16" i="73"/>
  <c r="S15" i="73"/>
  <c r="O15" i="73"/>
  <c r="K15" i="73"/>
  <c r="G15" i="73"/>
  <c r="C15" i="73"/>
  <c r="S14" i="73"/>
  <c r="O14" i="73"/>
  <c r="K14" i="73"/>
  <c r="G14" i="73"/>
  <c r="C14" i="73"/>
  <c r="S13" i="73"/>
  <c r="O13" i="73"/>
  <c r="K13" i="73"/>
  <c r="G13" i="73"/>
  <c r="C13" i="73"/>
  <c r="S12" i="73"/>
  <c r="O12" i="73"/>
  <c r="K12" i="73"/>
  <c r="S11" i="73"/>
  <c r="O11" i="73"/>
  <c r="K11" i="73"/>
  <c r="S10" i="73"/>
  <c r="O10" i="73"/>
  <c r="K10" i="73"/>
  <c r="S9" i="73"/>
  <c r="O9" i="73"/>
  <c r="K9" i="73"/>
  <c r="G9" i="73"/>
  <c r="C9" i="73"/>
  <c r="S8" i="73"/>
  <c r="O8" i="73"/>
  <c r="K8" i="73"/>
  <c r="G8" i="73"/>
  <c r="O7" i="73"/>
  <c r="K7" i="73"/>
  <c r="G7" i="73"/>
  <c r="S6" i="73"/>
  <c r="O6" i="73"/>
  <c r="K6" i="73"/>
  <c r="G6" i="73"/>
  <c r="S5" i="73"/>
  <c r="O5" i="73"/>
  <c r="K5" i="73"/>
  <c r="G5" i="73"/>
  <c r="S4" i="73"/>
  <c r="O4" i="73"/>
  <c r="K4" i="73"/>
  <c r="G4" i="73"/>
  <c r="K3" i="73"/>
  <c r="G3" i="73"/>
  <c r="C4" i="73" s="1"/>
  <c r="G80" i="72"/>
  <c r="K79" i="72"/>
  <c r="G79" i="72"/>
  <c r="O78" i="72"/>
  <c r="K78" i="72"/>
  <c r="G78" i="72"/>
  <c r="O77" i="72"/>
  <c r="K77" i="72"/>
  <c r="G77" i="72"/>
  <c r="O76" i="72"/>
  <c r="K76" i="72"/>
  <c r="G76" i="72"/>
  <c r="O75" i="72"/>
  <c r="K75" i="72"/>
  <c r="G75" i="72"/>
  <c r="O74" i="72"/>
  <c r="K74" i="72"/>
  <c r="G74" i="72"/>
  <c r="O73" i="72"/>
  <c r="K73" i="72"/>
  <c r="G73" i="72"/>
  <c r="O72" i="72"/>
  <c r="G72" i="72"/>
  <c r="O71" i="72"/>
  <c r="K71" i="72"/>
  <c r="G71" i="72"/>
  <c r="C71" i="72"/>
  <c r="O70" i="72"/>
  <c r="K70" i="72"/>
  <c r="G70" i="72"/>
  <c r="C70" i="72"/>
  <c r="O69" i="72"/>
  <c r="K69" i="72"/>
  <c r="G69" i="72"/>
  <c r="C69" i="72"/>
  <c r="O68" i="72"/>
  <c r="K68" i="72"/>
  <c r="G68" i="72"/>
  <c r="C68" i="72"/>
  <c r="O67" i="72"/>
  <c r="K67" i="72"/>
  <c r="G67" i="72"/>
  <c r="C67" i="72"/>
  <c r="O66" i="72"/>
  <c r="K66" i="72"/>
  <c r="G66" i="72"/>
  <c r="C66" i="72"/>
  <c r="K65" i="72"/>
  <c r="G65" i="72"/>
  <c r="C65" i="72"/>
  <c r="K64" i="72"/>
  <c r="C64" i="72"/>
  <c r="K63" i="72"/>
  <c r="G63" i="72"/>
  <c r="K62" i="72"/>
  <c r="G62" i="72"/>
  <c r="C62" i="72"/>
  <c r="K61" i="72"/>
  <c r="G61" i="72"/>
  <c r="C61" i="72"/>
  <c r="O60" i="72"/>
  <c r="K60" i="72"/>
  <c r="G60" i="72"/>
  <c r="C60" i="72"/>
  <c r="O59" i="72"/>
  <c r="K59" i="72"/>
  <c r="G59" i="72"/>
  <c r="C59" i="72"/>
  <c r="O58" i="72"/>
  <c r="K58" i="72"/>
  <c r="G58" i="72"/>
  <c r="C58" i="72"/>
  <c r="O57" i="72"/>
  <c r="K57" i="72"/>
  <c r="G57" i="72"/>
  <c r="C57" i="72"/>
  <c r="O56" i="72"/>
  <c r="K56" i="72"/>
  <c r="G56" i="72"/>
  <c r="C56" i="72"/>
  <c r="O55" i="72"/>
  <c r="K55" i="72"/>
  <c r="G55" i="72"/>
  <c r="O54" i="72"/>
  <c r="K54" i="72"/>
  <c r="G54" i="72"/>
  <c r="C54" i="72"/>
  <c r="K53" i="72"/>
  <c r="G53" i="72"/>
  <c r="C53" i="72"/>
  <c r="O52" i="72"/>
  <c r="K52" i="72"/>
  <c r="G52" i="72"/>
  <c r="C52" i="72"/>
  <c r="O51" i="72"/>
  <c r="K51" i="72"/>
  <c r="C51" i="72"/>
  <c r="O50" i="72"/>
  <c r="K50" i="72"/>
  <c r="G50" i="72"/>
  <c r="C50" i="72"/>
  <c r="O49" i="72"/>
  <c r="K49" i="72"/>
  <c r="G49" i="72"/>
  <c r="C49" i="72"/>
  <c r="O48" i="72"/>
  <c r="K48" i="72"/>
  <c r="G48" i="72"/>
  <c r="C48" i="72"/>
  <c r="O47" i="72"/>
  <c r="G47" i="72"/>
  <c r="C47" i="72"/>
  <c r="O46" i="72"/>
  <c r="K46" i="72"/>
  <c r="G46" i="72"/>
  <c r="C46" i="72"/>
  <c r="O45" i="72"/>
  <c r="K45" i="72"/>
  <c r="G45" i="72"/>
  <c r="C45" i="72"/>
  <c r="O44" i="72"/>
  <c r="K44" i="72"/>
  <c r="G44" i="72"/>
  <c r="C44" i="72"/>
  <c r="O43" i="72"/>
  <c r="K43" i="72"/>
  <c r="G43" i="72"/>
  <c r="C43" i="72"/>
  <c r="O42" i="72"/>
  <c r="K42" i="72"/>
  <c r="G42" i="72"/>
  <c r="C42" i="72"/>
  <c r="O41" i="72"/>
  <c r="K41" i="72"/>
  <c r="G41" i="72"/>
  <c r="C41" i="72"/>
  <c r="K40" i="72"/>
  <c r="G40" i="72"/>
  <c r="O39" i="72"/>
  <c r="K39" i="72"/>
  <c r="G39" i="72"/>
  <c r="O38" i="72"/>
  <c r="K38" i="72"/>
  <c r="G38" i="72"/>
  <c r="O37" i="72"/>
  <c r="K37" i="72"/>
  <c r="O36" i="72"/>
  <c r="K36" i="72"/>
  <c r="C36" i="72"/>
  <c r="K35" i="72"/>
  <c r="C35" i="72"/>
  <c r="O34" i="72"/>
  <c r="K34" i="72"/>
  <c r="G34" i="72"/>
  <c r="C34" i="72"/>
  <c r="O33" i="72"/>
  <c r="G33" i="72"/>
  <c r="C33" i="72"/>
  <c r="O32" i="72"/>
  <c r="K32" i="72"/>
  <c r="G32" i="72"/>
  <c r="C32" i="72"/>
  <c r="O31" i="72"/>
  <c r="K31" i="72"/>
  <c r="G31" i="72"/>
  <c r="C31" i="72"/>
  <c r="O30" i="72"/>
  <c r="K30" i="72"/>
  <c r="G30" i="72"/>
  <c r="C30" i="72"/>
  <c r="D25" i="8" s="1"/>
  <c r="O29" i="72"/>
  <c r="K29" i="72"/>
  <c r="G29" i="72"/>
  <c r="C29" i="72"/>
  <c r="O28" i="72"/>
  <c r="K28" i="72"/>
  <c r="G28" i="72"/>
  <c r="C28" i="72"/>
  <c r="O27" i="72"/>
  <c r="K27" i="72"/>
  <c r="G27" i="72"/>
  <c r="C27" i="72"/>
  <c r="O26" i="72"/>
  <c r="G26" i="72"/>
  <c r="O25" i="72"/>
  <c r="K25" i="72"/>
  <c r="G25" i="72"/>
  <c r="C25" i="72"/>
  <c r="S24" i="72"/>
  <c r="O24" i="72"/>
  <c r="K24" i="72"/>
  <c r="G24" i="72"/>
  <c r="C24" i="72"/>
  <c r="S23" i="72"/>
  <c r="O23" i="72"/>
  <c r="K23" i="72"/>
  <c r="G23" i="72"/>
  <c r="C23" i="72"/>
  <c r="S22" i="72"/>
  <c r="O22" i="72"/>
  <c r="K22" i="72"/>
  <c r="G22" i="72"/>
  <c r="C22" i="72"/>
  <c r="S21" i="72"/>
  <c r="O21" i="72"/>
  <c r="K21" i="72"/>
  <c r="G21" i="72"/>
  <c r="C21" i="72"/>
  <c r="S20" i="72"/>
  <c r="O20" i="72"/>
  <c r="G20" i="72"/>
  <c r="C20" i="72"/>
  <c r="S19" i="72"/>
  <c r="O19" i="72"/>
  <c r="K19" i="72"/>
  <c r="G19" i="72"/>
  <c r="C19" i="72"/>
  <c r="S18" i="72"/>
  <c r="O18" i="72"/>
  <c r="K18" i="72"/>
  <c r="G18" i="72"/>
  <c r="O17" i="72"/>
  <c r="K17" i="72"/>
  <c r="G17" i="72"/>
  <c r="S16" i="72"/>
  <c r="O16" i="72"/>
  <c r="K16" i="72"/>
  <c r="G16" i="72"/>
  <c r="C16" i="72"/>
  <c r="S15" i="72"/>
  <c r="O15" i="72"/>
  <c r="K15" i="72"/>
  <c r="G15" i="72"/>
  <c r="C15" i="72"/>
  <c r="S14" i="72"/>
  <c r="O14" i="72"/>
  <c r="K14" i="72"/>
  <c r="G14" i="72"/>
  <c r="C14" i="72"/>
  <c r="S13" i="72"/>
  <c r="O13" i="72"/>
  <c r="K13" i="72"/>
  <c r="G13" i="72"/>
  <c r="C13" i="72"/>
  <c r="S12" i="72"/>
  <c r="O12" i="72"/>
  <c r="K12" i="72"/>
  <c r="S11" i="72"/>
  <c r="O11" i="72"/>
  <c r="K11" i="72"/>
  <c r="S10" i="72"/>
  <c r="O10" i="72"/>
  <c r="K10" i="72"/>
  <c r="S9" i="72"/>
  <c r="O9" i="72"/>
  <c r="K9" i="72"/>
  <c r="G9" i="72"/>
  <c r="C9" i="72"/>
  <c r="S8" i="72"/>
  <c r="O8" i="72"/>
  <c r="K8" i="72"/>
  <c r="G8" i="72"/>
  <c r="O7" i="72"/>
  <c r="K7" i="72"/>
  <c r="G7" i="72"/>
  <c r="S6" i="72"/>
  <c r="O6" i="72"/>
  <c r="K6" i="72"/>
  <c r="G6" i="72"/>
  <c r="S5" i="72"/>
  <c r="O5" i="72"/>
  <c r="K5" i="72"/>
  <c r="G5" i="72"/>
  <c r="S4" i="72"/>
  <c r="O4" i="72"/>
  <c r="K4" i="72"/>
  <c r="G4" i="72"/>
  <c r="K3" i="72"/>
  <c r="G3" i="72"/>
  <c r="C4" i="72" s="1"/>
  <c r="O65" i="85"/>
  <c r="O64" i="85"/>
  <c r="O63" i="85"/>
  <c r="O62" i="85"/>
  <c r="B1" i="85"/>
  <c r="O65" i="84"/>
  <c r="O64" i="84"/>
  <c r="O63" i="84"/>
  <c r="O62" i="84"/>
  <c r="B1" i="84"/>
  <c r="O65" i="83"/>
  <c r="O64" i="83"/>
  <c r="O63" i="83"/>
  <c r="O62" i="83"/>
  <c r="B1" i="83"/>
  <c r="O65" i="82"/>
  <c r="O64" i="82"/>
  <c r="O63" i="82"/>
  <c r="O62" i="82"/>
  <c r="B1" i="82"/>
  <c r="O65" i="81"/>
  <c r="O64" i="81"/>
  <c r="O63" i="81"/>
  <c r="O62" i="81"/>
  <c r="B1" i="81"/>
  <c r="O65" i="80"/>
  <c r="O64" i="80"/>
  <c r="O63" i="80"/>
  <c r="O62" i="80"/>
  <c r="B1" i="80"/>
  <c r="O65" i="79"/>
  <c r="O64" i="79"/>
  <c r="O63" i="79"/>
  <c r="O62" i="79"/>
  <c r="B1" i="79"/>
  <c r="O65" i="78"/>
  <c r="O64" i="78"/>
  <c r="O63" i="78"/>
  <c r="O62" i="78"/>
  <c r="B1" i="78"/>
  <c r="O65" i="77"/>
  <c r="O64" i="77"/>
  <c r="O63" i="77"/>
  <c r="O62" i="77"/>
  <c r="B1" i="77"/>
  <c r="O65" i="76"/>
  <c r="O64" i="76"/>
  <c r="O63" i="76"/>
  <c r="O62" i="76"/>
  <c r="B1" i="76"/>
  <c r="O65" i="75"/>
  <c r="O64" i="75"/>
  <c r="O63" i="75"/>
  <c r="O62" i="75"/>
  <c r="B1" i="75"/>
  <c r="O65" i="74"/>
  <c r="O64" i="74"/>
  <c r="O63" i="74"/>
  <c r="O62" i="74"/>
  <c r="B1" i="74"/>
  <c r="O65" i="73"/>
  <c r="O64" i="73"/>
  <c r="O63" i="73"/>
  <c r="O62" i="73"/>
  <c r="B1" i="73"/>
  <c r="O65" i="72"/>
  <c r="O64" i="72"/>
  <c r="O63" i="72"/>
  <c r="O62" i="72"/>
  <c r="B1" i="72"/>
  <c r="G15" i="5"/>
  <c r="G16" i="5"/>
  <c r="G17" i="5"/>
  <c r="G18" i="5"/>
  <c r="G19" i="5"/>
  <c r="G20" i="5"/>
  <c r="G21" i="5"/>
  <c r="G22" i="5"/>
  <c r="G23" i="5"/>
  <c r="G24" i="5"/>
  <c r="G25" i="5"/>
  <c r="G26" i="5"/>
  <c r="G27" i="5"/>
  <c r="G28" i="5"/>
  <c r="G29" i="5"/>
  <c r="G30" i="5"/>
  <c r="G31" i="5"/>
  <c r="G32" i="5"/>
  <c r="G33" i="5"/>
  <c r="G34" i="5"/>
  <c r="C65" i="5"/>
  <c r="C66" i="5"/>
  <c r="C67" i="5"/>
  <c r="C68" i="5"/>
  <c r="C69" i="5"/>
  <c r="C70" i="5"/>
  <c r="C71" i="5"/>
  <c r="C64" i="5"/>
  <c r="C57" i="5"/>
  <c r="C58" i="5"/>
  <c r="C59" i="5"/>
  <c r="C60" i="5"/>
  <c r="C61" i="5"/>
  <c r="C62" i="5"/>
  <c r="C56" i="5"/>
  <c r="C42" i="5"/>
  <c r="C43" i="5"/>
  <c r="C44" i="5"/>
  <c r="C45" i="5"/>
  <c r="C46" i="5"/>
  <c r="C47" i="5"/>
  <c r="C48" i="5"/>
  <c r="C49" i="5"/>
  <c r="C50" i="5"/>
  <c r="C51" i="5"/>
  <c r="C52" i="5"/>
  <c r="C53" i="5"/>
  <c r="C54" i="5"/>
  <c r="C16" i="5"/>
  <c r="C15" i="5"/>
  <c r="C5" i="5" s="1"/>
  <c r="A1" i="6"/>
  <c r="A149" i="6"/>
  <c r="T149" i="6"/>
  <c r="T1" i="6"/>
  <c r="F65" i="2"/>
  <c r="G65" i="2"/>
  <c r="H65" i="2"/>
  <c r="I65" i="2"/>
  <c r="J65" i="2"/>
  <c r="K65" i="2"/>
  <c r="L65" i="2"/>
  <c r="M65" i="2"/>
  <c r="N65" i="2"/>
  <c r="O65" i="2"/>
  <c r="P65" i="2"/>
  <c r="Q65" i="2"/>
  <c r="R65" i="2"/>
  <c r="S65" i="2"/>
  <c r="E65" i="2"/>
  <c r="C5" i="72" l="1"/>
  <c r="C5" i="73"/>
  <c r="C5" i="74"/>
  <c r="C5" i="75"/>
  <c r="C5" i="76"/>
  <c r="C5" i="77"/>
  <c r="C5" i="78"/>
  <c r="C5" i="79"/>
  <c r="C5" i="80"/>
  <c r="C5" i="81"/>
  <c r="C5" i="82"/>
  <c r="C5" i="83"/>
  <c r="C5" i="84"/>
  <c r="C5" i="85"/>
  <c r="F30" i="2"/>
  <c r="G30" i="2"/>
  <c r="H30" i="2"/>
  <c r="I30" i="2"/>
  <c r="J30" i="2"/>
  <c r="K30" i="2"/>
  <c r="L30" i="2"/>
  <c r="M30" i="2"/>
  <c r="N30" i="2"/>
  <c r="O30" i="2"/>
  <c r="P30" i="2"/>
  <c r="Q30" i="2"/>
  <c r="R30" i="2"/>
  <c r="S30" i="2"/>
  <c r="E30" i="2"/>
  <c r="F20" i="2"/>
  <c r="G20" i="2"/>
  <c r="H20" i="2"/>
  <c r="I20" i="2"/>
  <c r="J20" i="2"/>
  <c r="K20" i="2"/>
  <c r="L20" i="2"/>
  <c r="M20" i="2"/>
  <c r="N20" i="2"/>
  <c r="O20" i="2"/>
  <c r="P20" i="2"/>
  <c r="Q20" i="2"/>
  <c r="R20" i="2"/>
  <c r="S20" i="2"/>
  <c r="E20" i="2"/>
  <c r="E244" i="6"/>
  <c r="T1" i="2"/>
  <c r="A1" i="2"/>
  <c r="R4" i="8" l="1"/>
  <c r="P4" i="8"/>
  <c r="N4" i="8"/>
  <c r="L4" i="8"/>
  <c r="J4" i="8"/>
  <c r="H4" i="8"/>
  <c r="F4" i="8"/>
  <c r="D4" i="8"/>
  <c r="T4" i="8"/>
  <c r="V4" i="8"/>
  <c r="X4" i="8"/>
  <c r="Z4" i="8"/>
  <c r="AB4" i="8"/>
  <c r="AD4" i="8"/>
  <c r="S253" i="6"/>
  <c r="S19" i="5"/>
  <c r="S20" i="5"/>
  <c r="S21" i="5"/>
  <c r="S22" i="5"/>
  <c r="S23" i="5"/>
  <c r="S24" i="5"/>
  <c r="S18" i="5"/>
  <c r="S9" i="5"/>
  <c r="S10" i="5"/>
  <c r="S11" i="5"/>
  <c r="S12" i="5"/>
  <c r="S13" i="5"/>
  <c r="S14" i="5"/>
  <c r="S15" i="5"/>
  <c r="S16" i="5"/>
  <c r="S8" i="5"/>
  <c r="S5" i="5"/>
  <c r="S6" i="5"/>
  <c r="S4" i="5"/>
  <c r="O67" i="5"/>
  <c r="O68" i="5"/>
  <c r="O69" i="5"/>
  <c r="O70" i="5"/>
  <c r="O71" i="5"/>
  <c r="O72" i="5"/>
  <c r="O73" i="5"/>
  <c r="O74" i="5"/>
  <c r="O75" i="5"/>
  <c r="O76" i="5"/>
  <c r="O77" i="5"/>
  <c r="O78" i="5"/>
  <c r="O66" i="5"/>
  <c r="O55" i="5"/>
  <c r="O56" i="5"/>
  <c r="O57" i="5"/>
  <c r="O58" i="5"/>
  <c r="O59" i="5"/>
  <c r="O60" i="5"/>
  <c r="O54" i="5"/>
  <c r="O42" i="5"/>
  <c r="O43" i="5"/>
  <c r="O44" i="5"/>
  <c r="O45" i="5"/>
  <c r="O46" i="5"/>
  <c r="O47" i="5"/>
  <c r="O48" i="5"/>
  <c r="O49" i="5"/>
  <c r="O50" i="5"/>
  <c r="O51" i="5"/>
  <c r="O52" i="5"/>
  <c r="O41" i="5"/>
  <c r="O37" i="5"/>
  <c r="O38" i="5"/>
  <c r="O39" i="5"/>
  <c r="O36"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4" i="5"/>
  <c r="K74" i="5"/>
  <c r="K75" i="5"/>
  <c r="K76" i="5"/>
  <c r="K77" i="5"/>
  <c r="K78" i="5"/>
  <c r="K79" i="5"/>
  <c r="K73" i="5"/>
  <c r="K49" i="5"/>
  <c r="K50" i="5"/>
  <c r="K51" i="5"/>
  <c r="K52" i="5"/>
  <c r="K53" i="5"/>
  <c r="K54" i="5"/>
  <c r="K55" i="5"/>
  <c r="K56" i="5"/>
  <c r="K57" i="5"/>
  <c r="K58" i="5"/>
  <c r="K59" i="5"/>
  <c r="K60" i="5"/>
  <c r="K61" i="5"/>
  <c r="K62" i="5"/>
  <c r="K63" i="5"/>
  <c r="K64" i="5"/>
  <c r="K65" i="5"/>
  <c r="K66" i="5"/>
  <c r="K67" i="5"/>
  <c r="K68" i="5"/>
  <c r="K69" i="5"/>
  <c r="K70" i="5"/>
  <c r="K71" i="5"/>
  <c r="K48" i="5"/>
  <c r="K35" i="5"/>
  <c r="K36" i="5"/>
  <c r="K37" i="5"/>
  <c r="K38" i="5"/>
  <c r="K39" i="5"/>
  <c r="K40" i="5"/>
  <c r="K41" i="5"/>
  <c r="K42" i="5"/>
  <c r="K43" i="5"/>
  <c r="K44" i="5"/>
  <c r="K45" i="5"/>
  <c r="K46" i="5"/>
  <c r="K34" i="5"/>
  <c r="K28" i="5"/>
  <c r="K29" i="5"/>
  <c r="K30" i="5"/>
  <c r="K31" i="5"/>
  <c r="K32" i="5"/>
  <c r="K27" i="5"/>
  <c r="K22" i="5"/>
  <c r="K23" i="5"/>
  <c r="K24" i="5"/>
  <c r="K25" i="5"/>
  <c r="K21" i="5"/>
  <c r="K5" i="5"/>
  <c r="K6" i="5"/>
  <c r="K7" i="5"/>
  <c r="K8" i="5"/>
  <c r="K9" i="5"/>
  <c r="K10" i="5"/>
  <c r="K11" i="5"/>
  <c r="K12" i="5"/>
  <c r="K13" i="5"/>
  <c r="K14" i="5"/>
  <c r="K15" i="5"/>
  <c r="K16" i="5"/>
  <c r="K17" i="5"/>
  <c r="K18" i="5"/>
  <c r="K19" i="5"/>
  <c r="K4" i="5"/>
  <c r="G66" i="5"/>
  <c r="G67" i="5"/>
  <c r="G68" i="5"/>
  <c r="G69" i="5"/>
  <c r="G70" i="5"/>
  <c r="G71" i="5"/>
  <c r="G72" i="5"/>
  <c r="G73" i="5"/>
  <c r="G74" i="5"/>
  <c r="G75" i="5"/>
  <c r="G76" i="5"/>
  <c r="G77" i="5"/>
  <c r="G78" i="5"/>
  <c r="G79" i="5"/>
  <c r="G80" i="5"/>
  <c r="G65" i="5"/>
  <c r="G53" i="5"/>
  <c r="G54" i="5"/>
  <c r="G55" i="5"/>
  <c r="G56" i="5"/>
  <c r="G57" i="5"/>
  <c r="G58" i="5"/>
  <c r="G59" i="5"/>
  <c r="G60" i="5"/>
  <c r="G61" i="5"/>
  <c r="G62" i="5"/>
  <c r="G63" i="5"/>
  <c r="G52" i="5"/>
  <c r="G39" i="5"/>
  <c r="G40" i="5"/>
  <c r="G41" i="5"/>
  <c r="G42" i="5"/>
  <c r="G43" i="5"/>
  <c r="G44" i="5"/>
  <c r="G45" i="5"/>
  <c r="G46" i="5"/>
  <c r="G47" i="5"/>
  <c r="G48" i="5"/>
  <c r="G49" i="5"/>
  <c r="G50" i="5"/>
  <c r="G14" i="5"/>
  <c r="O65" i="5"/>
  <c r="O64" i="5"/>
  <c r="O63" i="5"/>
  <c r="O62" i="5"/>
  <c r="C35" i="5" l="1"/>
  <c r="B30" i="8" s="1"/>
  <c r="F253" i="6"/>
  <c r="G253" i="6"/>
  <c r="H253" i="6"/>
  <c r="I253" i="6"/>
  <c r="J253" i="6"/>
  <c r="K253" i="6"/>
  <c r="L253" i="6"/>
  <c r="M253" i="6"/>
  <c r="N253" i="6"/>
  <c r="O253" i="6"/>
  <c r="P253" i="6"/>
  <c r="Q253" i="6"/>
  <c r="R253" i="6"/>
  <c r="E253" i="6"/>
  <c r="C36" i="5" s="1"/>
  <c r="B31" i="8" s="1"/>
  <c r="F244" i="6"/>
  <c r="G244" i="6"/>
  <c r="H244" i="6"/>
  <c r="I244" i="6"/>
  <c r="J244" i="6"/>
  <c r="K244" i="6"/>
  <c r="L244" i="6"/>
  <c r="M244" i="6"/>
  <c r="N244" i="6"/>
  <c r="O244" i="6"/>
  <c r="P244" i="6"/>
  <c r="Q244" i="6"/>
  <c r="R244" i="6"/>
  <c r="S244" i="6"/>
  <c r="E228" i="6"/>
  <c r="C33" i="5" s="1"/>
  <c r="B28" i="8" s="1"/>
  <c r="F228" i="6"/>
  <c r="G228" i="6"/>
  <c r="H228" i="6"/>
  <c r="I228" i="6"/>
  <c r="J228" i="6"/>
  <c r="K228" i="6"/>
  <c r="L228" i="6"/>
  <c r="M228" i="6"/>
  <c r="N228" i="6"/>
  <c r="O228" i="6"/>
  <c r="P228" i="6"/>
  <c r="Q228" i="6"/>
  <c r="R228" i="6"/>
  <c r="S228" i="6"/>
  <c r="E53" i="6"/>
  <c r="F208" i="6"/>
  <c r="G208" i="6"/>
  <c r="H208" i="6"/>
  <c r="I208" i="6"/>
  <c r="J208" i="6"/>
  <c r="K208" i="6"/>
  <c r="L208" i="6"/>
  <c r="M208" i="6"/>
  <c r="N208" i="6"/>
  <c r="O208" i="6"/>
  <c r="P208" i="6"/>
  <c r="Q208" i="6"/>
  <c r="R208" i="6"/>
  <c r="S208" i="6"/>
  <c r="E208" i="6"/>
  <c r="C31" i="5" s="1"/>
  <c r="B26" i="8" s="1"/>
  <c r="E176" i="6"/>
  <c r="E132" i="6"/>
  <c r="F183" i="6"/>
  <c r="G183" i="6"/>
  <c r="H183" i="6"/>
  <c r="I183" i="6"/>
  <c r="J183" i="6"/>
  <c r="K183" i="6"/>
  <c r="L183" i="6"/>
  <c r="M183" i="6"/>
  <c r="N183" i="6"/>
  <c r="O183" i="6"/>
  <c r="P183" i="6"/>
  <c r="Q183" i="6"/>
  <c r="R183" i="6"/>
  <c r="S183" i="6"/>
  <c r="E183" i="6"/>
  <c r="S233" i="6"/>
  <c r="R233" i="6"/>
  <c r="Q233" i="6"/>
  <c r="P233" i="6"/>
  <c r="O233" i="6"/>
  <c r="N233" i="6"/>
  <c r="M233" i="6"/>
  <c r="L233" i="6"/>
  <c r="K233" i="6"/>
  <c r="J233" i="6"/>
  <c r="I233" i="6"/>
  <c r="H233" i="6"/>
  <c r="G233" i="6"/>
  <c r="F233" i="6"/>
  <c r="E233" i="6"/>
  <c r="C34" i="5" s="1"/>
  <c r="B29" i="8" s="1"/>
  <c r="S213" i="6"/>
  <c r="R213" i="6"/>
  <c r="Q213" i="6"/>
  <c r="P213" i="6"/>
  <c r="O213" i="6"/>
  <c r="N213" i="6"/>
  <c r="M213" i="6"/>
  <c r="L213" i="6"/>
  <c r="K213" i="6"/>
  <c r="J213" i="6"/>
  <c r="I213" i="6"/>
  <c r="H213" i="6"/>
  <c r="G213" i="6"/>
  <c r="F213" i="6"/>
  <c r="E213" i="6"/>
  <c r="C32" i="5" s="1"/>
  <c r="B27" i="8" s="1"/>
  <c r="F176" i="6"/>
  <c r="G176" i="6"/>
  <c r="H176" i="6"/>
  <c r="I176" i="6"/>
  <c r="J176" i="6"/>
  <c r="K176" i="6"/>
  <c r="L176" i="6"/>
  <c r="M176" i="6"/>
  <c r="N176" i="6"/>
  <c r="O176" i="6"/>
  <c r="P176" i="6"/>
  <c r="Q176" i="6"/>
  <c r="R176" i="6"/>
  <c r="S176" i="6"/>
  <c r="E72" i="6"/>
  <c r="F142" i="6"/>
  <c r="G142" i="6"/>
  <c r="H142" i="6"/>
  <c r="I142" i="6"/>
  <c r="J142" i="6"/>
  <c r="K142" i="6"/>
  <c r="L142" i="6"/>
  <c r="M142" i="6"/>
  <c r="N142" i="6"/>
  <c r="O142" i="6"/>
  <c r="P142" i="6"/>
  <c r="Q142" i="6"/>
  <c r="R142" i="6"/>
  <c r="S142" i="6"/>
  <c r="F132" i="6"/>
  <c r="C26" i="72" s="1"/>
  <c r="G132" i="6"/>
  <c r="C26" i="73" s="1"/>
  <c r="H132" i="6"/>
  <c r="C26" i="74" s="1"/>
  <c r="I132" i="6"/>
  <c r="C26" i="75" s="1"/>
  <c r="J132" i="6"/>
  <c r="C26" i="76" s="1"/>
  <c r="K132" i="6"/>
  <c r="C26" i="77" s="1"/>
  <c r="L132" i="6"/>
  <c r="C26" i="78" s="1"/>
  <c r="M132" i="6"/>
  <c r="C26" i="79" s="1"/>
  <c r="N132" i="6"/>
  <c r="C26" i="80" s="1"/>
  <c r="O132" i="6"/>
  <c r="C26" i="81" s="1"/>
  <c r="P132" i="6"/>
  <c r="C26" i="82" s="1"/>
  <c r="Q132" i="6"/>
  <c r="C26" i="83" s="1"/>
  <c r="R132" i="6"/>
  <c r="C26" i="84" s="1"/>
  <c r="S132" i="6"/>
  <c r="C26" i="85" s="1"/>
  <c r="E105" i="6"/>
  <c r="F105" i="6"/>
  <c r="G105" i="6"/>
  <c r="H105" i="6"/>
  <c r="I105" i="6"/>
  <c r="J105" i="6"/>
  <c r="K105" i="6"/>
  <c r="L105" i="6"/>
  <c r="M105" i="6"/>
  <c r="N105" i="6"/>
  <c r="O105" i="6"/>
  <c r="P105" i="6"/>
  <c r="Q105" i="6"/>
  <c r="R105" i="6"/>
  <c r="S105" i="6"/>
  <c r="F89" i="6"/>
  <c r="G89" i="6"/>
  <c r="H89" i="6"/>
  <c r="I89" i="6"/>
  <c r="J89" i="6"/>
  <c r="K89" i="6"/>
  <c r="L89" i="6"/>
  <c r="M89" i="6"/>
  <c r="N89" i="6"/>
  <c r="O89" i="6"/>
  <c r="P89" i="6"/>
  <c r="Q89" i="6"/>
  <c r="R89" i="6"/>
  <c r="S89" i="6"/>
  <c r="E89" i="6"/>
  <c r="F80" i="6"/>
  <c r="G80" i="6"/>
  <c r="H80" i="6"/>
  <c r="I80" i="6"/>
  <c r="J80" i="6"/>
  <c r="K80" i="6"/>
  <c r="L80" i="6"/>
  <c r="M80" i="6"/>
  <c r="N80" i="6"/>
  <c r="O80" i="6"/>
  <c r="P80" i="6"/>
  <c r="Q80" i="6"/>
  <c r="R80" i="6"/>
  <c r="S80" i="6"/>
  <c r="E80" i="6"/>
  <c r="F72" i="6"/>
  <c r="G72" i="6"/>
  <c r="H72" i="6"/>
  <c r="I72" i="6"/>
  <c r="J72" i="6"/>
  <c r="K72" i="6"/>
  <c r="L72" i="6"/>
  <c r="M72" i="6"/>
  <c r="N72" i="6"/>
  <c r="O72" i="6"/>
  <c r="P72" i="6"/>
  <c r="Q72" i="6"/>
  <c r="R72" i="6"/>
  <c r="S72" i="6"/>
  <c r="E34" i="6"/>
  <c r="Z21" i="8" l="1"/>
  <c r="C6" i="83"/>
  <c r="C10" i="83" s="1"/>
  <c r="J21" i="8"/>
  <c r="C6" i="75"/>
  <c r="C10" i="75" s="1"/>
  <c r="X21" i="8"/>
  <c r="C6" i="82"/>
  <c r="C10" i="82" s="1"/>
  <c r="P21" i="8"/>
  <c r="C6" i="78"/>
  <c r="C10" i="78" s="1"/>
  <c r="H21" i="8"/>
  <c r="C6" i="74"/>
  <c r="C10" i="74" s="1"/>
  <c r="AD20" i="8"/>
  <c r="C6" i="85"/>
  <c r="C10" i="85" s="1"/>
  <c r="V21" i="8"/>
  <c r="C6" i="81"/>
  <c r="C10" i="81" s="1"/>
  <c r="N21" i="8"/>
  <c r="C6" i="77"/>
  <c r="C10" i="77" s="1"/>
  <c r="F21" i="8"/>
  <c r="C6" i="73"/>
  <c r="C10" i="73" s="1"/>
  <c r="R21" i="8"/>
  <c r="C6" i="79"/>
  <c r="C10" i="79" s="1"/>
  <c r="AB21" i="8"/>
  <c r="C6" i="84"/>
  <c r="C10" i="84" s="1"/>
  <c r="T21" i="8"/>
  <c r="C6" i="80"/>
  <c r="C10" i="80" s="1"/>
  <c r="L21" i="8"/>
  <c r="C6" i="76"/>
  <c r="C10" i="76" s="1"/>
  <c r="D21" i="8"/>
  <c r="C6" i="72"/>
  <c r="C10" i="72" s="1"/>
  <c r="F53" i="6"/>
  <c r="G53" i="6"/>
  <c r="H53" i="6"/>
  <c r="I53" i="6"/>
  <c r="J53" i="6"/>
  <c r="K53" i="6"/>
  <c r="L53" i="6"/>
  <c r="M53" i="6"/>
  <c r="N53" i="6"/>
  <c r="O53" i="6"/>
  <c r="P53" i="6"/>
  <c r="Q53" i="6"/>
  <c r="R53" i="6"/>
  <c r="S53" i="6"/>
  <c r="F34" i="6"/>
  <c r="G34" i="6"/>
  <c r="H34" i="6"/>
  <c r="I34" i="6"/>
  <c r="J34" i="6"/>
  <c r="K34" i="6"/>
  <c r="L34" i="6"/>
  <c r="M34" i="6"/>
  <c r="N34" i="6"/>
  <c r="O34" i="6"/>
  <c r="P34" i="6"/>
  <c r="Q34" i="6"/>
  <c r="R34" i="6"/>
  <c r="S34" i="6"/>
  <c r="E19" i="6"/>
  <c r="C19" i="5" s="1"/>
  <c r="F19" i="6"/>
  <c r="G19" i="6"/>
  <c r="H19" i="6"/>
  <c r="I19" i="6"/>
  <c r="J19" i="6"/>
  <c r="K19" i="6"/>
  <c r="L19" i="6"/>
  <c r="M19" i="6"/>
  <c r="N19" i="6"/>
  <c r="O19" i="6"/>
  <c r="P19" i="6"/>
  <c r="Q19" i="6"/>
  <c r="R19" i="6"/>
  <c r="S19" i="6"/>
  <c r="AD8" i="8" l="1"/>
  <c r="X5" i="8" l="1"/>
  <c r="X8" i="8"/>
  <c r="P5" i="8"/>
  <c r="P8" i="8"/>
  <c r="H5" i="8"/>
  <c r="H8" i="8"/>
  <c r="V8" i="8"/>
  <c r="V5" i="8"/>
  <c r="N8" i="8"/>
  <c r="N5" i="8"/>
  <c r="F8" i="8"/>
  <c r="F5" i="8"/>
  <c r="AB5" i="8"/>
  <c r="AB8" i="8"/>
  <c r="T5" i="8"/>
  <c r="T8" i="8"/>
  <c r="L5" i="8"/>
  <c r="L8" i="8"/>
  <c r="D5" i="8"/>
  <c r="D8" i="8"/>
  <c r="Z8" i="8"/>
  <c r="Z5" i="8"/>
  <c r="R8" i="8"/>
  <c r="R5" i="8"/>
  <c r="J8" i="8"/>
  <c r="J5" i="8"/>
  <c r="E142" i="6"/>
  <c r="G38" i="5"/>
  <c r="K3" i="5" l="1"/>
  <c r="G13" i="5"/>
  <c r="A1" i="23" l="1"/>
  <c r="T1" i="23"/>
  <c r="T1" i="86"/>
  <c r="A1" i="86"/>
  <c r="C9" i="5" l="1"/>
  <c r="F10" i="86"/>
  <c r="G10" i="86"/>
  <c r="H10" i="86"/>
  <c r="I10" i="86"/>
  <c r="J10" i="86"/>
  <c r="K10" i="86"/>
  <c r="L10" i="86"/>
  <c r="M10" i="86"/>
  <c r="N10" i="86"/>
  <c r="O10" i="86"/>
  <c r="P10" i="86"/>
  <c r="Q10" i="86"/>
  <c r="R10" i="86"/>
  <c r="S10" i="86"/>
  <c r="AD5" i="8" s="1"/>
  <c r="E10" i="86"/>
  <c r="C2" i="86"/>
  <c r="C1" i="86"/>
  <c r="B4" i="8" l="1"/>
  <c r="C2" i="71"/>
  <c r="C1" i="71"/>
  <c r="C2" i="23"/>
  <c r="C1" i="23"/>
  <c r="O1" i="6" l="1"/>
  <c r="O1" i="86"/>
  <c r="S1" i="6"/>
  <c r="S1" i="86"/>
  <c r="N1" i="6"/>
  <c r="N1" i="86"/>
  <c r="R1" i="6"/>
  <c r="R1" i="86"/>
  <c r="P1" i="6"/>
  <c r="P1" i="86"/>
  <c r="M1" i="6"/>
  <c r="M1" i="86"/>
  <c r="Q1" i="6"/>
  <c r="Q1" i="86"/>
  <c r="B105" i="69"/>
  <c r="B118" i="69"/>
  <c r="B131" i="69"/>
  <c r="B144" i="69"/>
  <c r="B157" i="69"/>
  <c r="B170" i="69"/>
  <c r="B183" i="69"/>
  <c r="R1" i="68"/>
  <c r="Q1" i="68"/>
  <c r="P1" i="68"/>
  <c r="O1" i="68"/>
  <c r="N1" i="68"/>
  <c r="M1" i="68"/>
  <c r="L1" i="68"/>
  <c r="AD1" i="8"/>
  <c r="AB1" i="8"/>
  <c r="Z1" i="8"/>
  <c r="X1" i="8"/>
  <c r="V1" i="8"/>
  <c r="T1" i="8"/>
  <c r="R1" i="8"/>
  <c r="P1" i="71"/>
  <c r="M1" i="71"/>
  <c r="Q1" i="71"/>
  <c r="N1" i="71"/>
  <c r="R1" i="71"/>
  <c r="O1" i="71"/>
  <c r="S1" i="71"/>
  <c r="P1" i="23"/>
  <c r="M1" i="23"/>
  <c r="Q1" i="23"/>
  <c r="N1" i="23"/>
  <c r="R1" i="23"/>
  <c r="O1" i="23"/>
  <c r="S1" i="23"/>
  <c r="S1" i="2"/>
  <c r="P1" i="2"/>
  <c r="O1" i="2"/>
  <c r="M1" i="2"/>
  <c r="Q1" i="2"/>
  <c r="N1" i="2"/>
  <c r="R1" i="2"/>
  <c r="B66" i="69" l="1"/>
  <c r="J1" i="86"/>
  <c r="B53" i="69"/>
  <c r="I1" i="86"/>
  <c r="B40" i="69"/>
  <c r="H1" i="86"/>
  <c r="B92" i="69"/>
  <c r="L1" i="86"/>
  <c r="B79" i="69"/>
  <c r="K1" i="86"/>
  <c r="P1" i="8"/>
  <c r="K1" i="68"/>
  <c r="N1" i="8"/>
  <c r="J1" i="68"/>
  <c r="L1" i="8"/>
  <c r="I1" i="68"/>
  <c r="J1" i="8"/>
  <c r="H1" i="68"/>
  <c r="H1" i="8"/>
  <c r="G1" i="68"/>
  <c r="I1" i="23"/>
  <c r="I1" i="71"/>
  <c r="J1" i="23"/>
  <c r="J1" i="71"/>
  <c r="L1" i="23"/>
  <c r="L1" i="71"/>
  <c r="H1" i="23"/>
  <c r="H1" i="71"/>
  <c r="K1" i="23"/>
  <c r="K1" i="71"/>
  <c r="H1" i="6"/>
  <c r="H1" i="2"/>
  <c r="K1" i="6"/>
  <c r="K1" i="2"/>
  <c r="J1" i="6"/>
  <c r="J1" i="2"/>
  <c r="L1" i="6"/>
  <c r="L1" i="2"/>
  <c r="I1" i="6"/>
  <c r="I1" i="2"/>
  <c r="G1" i="86"/>
  <c r="F1" i="68" l="1"/>
  <c r="G1" i="71"/>
  <c r="F1" i="8"/>
  <c r="G1" i="2"/>
  <c r="G1" i="23"/>
  <c r="B27" i="69"/>
  <c r="G1" i="6"/>
  <c r="C41" i="5"/>
  <c r="D1" i="8" l="1"/>
  <c r="F1" i="86"/>
  <c r="F1" i="23"/>
  <c r="F1" i="71"/>
  <c r="E1" i="68"/>
  <c r="F1" i="2"/>
  <c r="F1" i="6"/>
  <c r="B14" i="69"/>
  <c r="D10" i="8"/>
  <c r="F10" i="8"/>
  <c r="H10" i="8"/>
  <c r="J10" i="8"/>
  <c r="L10" i="8"/>
  <c r="N10" i="8"/>
  <c r="P10" i="8"/>
  <c r="R10" i="8"/>
  <c r="T10" i="8"/>
  <c r="V10" i="8"/>
  <c r="X10" i="8"/>
  <c r="Z10" i="8"/>
  <c r="AB10" i="8"/>
  <c r="AD10" i="8"/>
  <c r="B10" i="8"/>
  <c r="C27" i="5"/>
  <c r="B22" i="8" s="1"/>
  <c r="C30" i="5"/>
  <c r="B25" i="8" s="1"/>
  <c r="C29" i="5"/>
  <c r="B24" i="8" s="1"/>
  <c r="C28" i="5"/>
  <c r="B23" i="8" s="1"/>
  <c r="C26" i="5"/>
  <c r="C25" i="5"/>
  <c r="B20" i="8" s="1"/>
  <c r="C24" i="5"/>
  <c r="B19" i="8" s="1"/>
  <c r="C23" i="5"/>
  <c r="B18" i="8" s="1"/>
  <c r="C22" i="5"/>
  <c r="B17" i="8" s="1"/>
  <c r="C21" i="5"/>
  <c r="B16" i="8" s="1"/>
  <c r="C20" i="5"/>
  <c r="B15" i="8" s="1"/>
  <c r="B14" i="8"/>
  <c r="C1" i="6"/>
  <c r="C2" i="6"/>
  <c r="C1" i="2"/>
  <c r="E13" i="23"/>
  <c r="B3" i="8" s="1"/>
  <c r="D11" i="8"/>
  <c r="F11" i="8"/>
  <c r="H11" i="8"/>
  <c r="J11" i="8"/>
  <c r="L11" i="8"/>
  <c r="N11" i="8"/>
  <c r="P11" i="8"/>
  <c r="R11" i="8"/>
  <c r="T11" i="8"/>
  <c r="V11" i="8"/>
  <c r="X11" i="8"/>
  <c r="Z11" i="8"/>
  <c r="AB11" i="8"/>
  <c r="AD11" i="8"/>
  <c r="B11" i="8"/>
  <c r="D9" i="8"/>
  <c r="F9" i="8"/>
  <c r="C14" i="5"/>
  <c r="C2" i="2"/>
  <c r="B21" i="8" l="1"/>
  <c r="C6" i="5"/>
  <c r="AB9" i="8"/>
  <c r="L9" i="8"/>
  <c r="Z9" i="8"/>
  <c r="J9" i="8"/>
  <c r="X9" i="8"/>
  <c r="P9" i="8"/>
  <c r="H9" i="8"/>
  <c r="T9" i="8"/>
  <c r="R9" i="8"/>
  <c r="AD9" i="8"/>
  <c r="V9" i="8"/>
  <c r="N9" i="8"/>
  <c r="F13" i="23"/>
  <c r="D3" i="8" s="1"/>
  <c r="G13" i="23"/>
  <c r="F3" i="8" s="1"/>
  <c r="H13" i="23"/>
  <c r="H3" i="8" s="1"/>
  <c r="I13" i="23"/>
  <c r="J3" i="8" s="1"/>
  <c r="J13" i="23"/>
  <c r="L3" i="8" s="1"/>
  <c r="K13" i="23"/>
  <c r="N3" i="8" s="1"/>
  <c r="L13" i="23"/>
  <c r="P3" i="8" s="1"/>
  <c r="M13" i="23"/>
  <c r="R3" i="8" s="1"/>
  <c r="N13" i="23"/>
  <c r="T3" i="8" s="1"/>
  <c r="O13" i="23"/>
  <c r="V3" i="8" s="1"/>
  <c r="P13" i="23"/>
  <c r="X3" i="8" s="1"/>
  <c r="Q13" i="23"/>
  <c r="Z3" i="8" s="1"/>
  <c r="R13" i="23"/>
  <c r="AB3" i="8" s="1"/>
  <c r="S13" i="23"/>
  <c r="AD3" i="8" s="1"/>
  <c r="B1" i="5" l="1"/>
  <c r="E1" i="86" s="1"/>
  <c r="G9" i="5"/>
  <c r="G8" i="5"/>
  <c r="G7" i="5"/>
  <c r="G6" i="5"/>
  <c r="G5" i="5"/>
  <c r="G4" i="5"/>
  <c r="G3" i="5"/>
  <c r="C13" i="5"/>
  <c r="B8" i="8" l="1"/>
  <c r="B1" i="8"/>
  <c r="E1" i="23"/>
  <c r="E1" i="71"/>
  <c r="B1" i="69"/>
  <c r="E1" i="2"/>
  <c r="C4" i="5"/>
  <c r="E1" i="6"/>
  <c r="D1" i="68"/>
  <c r="C10" i="5" l="1"/>
  <c r="B5" i="8" s="1"/>
</calcChain>
</file>

<file path=xl/comments1.xml><?xml version="1.0" encoding="utf-8"?>
<comments xmlns="http://schemas.openxmlformats.org/spreadsheetml/2006/main">
  <authors>
    <author>Todd Lynch</author>
    <author>Detail</author>
  </authors>
  <commentList>
    <comment ref="C6" authorId="0" shapeId="0">
      <text>
        <r>
          <rPr>
            <b/>
            <sz val="9"/>
            <color indexed="81"/>
            <rFont val="Tahoma"/>
            <charset val="1"/>
          </rPr>
          <t xml:space="preserve">Details: </t>
        </r>
        <r>
          <rPr>
            <sz val="9"/>
            <color indexed="81"/>
            <rFont val="Tahoma"/>
            <family val="2"/>
          </rPr>
          <t>Explain the history of the United States flag. Show how to properly display the flag in public, and help lead a flag ceremony</t>
        </r>
        <r>
          <rPr>
            <sz val="9"/>
            <color indexed="81"/>
            <rFont val="Tahoma"/>
            <charset val="1"/>
          </rPr>
          <t xml:space="preserve">
</t>
        </r>
      </text>
    </comment>
    <comment ref="C7" authorId="0" shapeId="0">
      <text>
        <r>
          <rPr>
            <b/>
            <sz val="9"/>
            <color indexed="81"/>
            <rFont val="Tahoma"/>
            <family val="2"/>
          </rPr>
          <t xml:space="preserve">Details: </t>
        </r>
        <r>
          <rPr>
            <sz val="9"/>
            <color indexed="81"/>
            <rFont val="Tahoma"/>
            <family val="2"/>
          </rPr>
          <t xml:space="preserve">Learn about and describe your rights and duties as a citizen, and explain what it means to be loyal to your country. </t>
        </r>
      </text>
    </comment>
    <comment ref="C8" authorId="0" shapeId="0">
      <text>
        <r>
          <rPr>
            <b/>
            <sz val="9"/>
            <color indexed="81"/>
            <rFont val="Tahoma"/>
            <family val="2"/>
          </rPr>
          <t xml:space="preserve">Details: </t>
        </r>
        <r>
          <rPr>
            <sz val="9"/>
            <color indexed="81"/>
            <rFont val="Tahoma"/>
            <family val="2"/>
          </rPr>
          <t xml:space="preserve">Discuss in your Webelos den the term “rule of law,” and talk about how it applies to you in your everyday life. 
</t>
        </r>
      </text>
    </comment>
    <comment ref="C9" authorId="0" shapeId="0">
      <text>
        <r>
          <rPr>
            <b/>
            <sz val="9"/>
            <color indexed="81"/>
            <rFont val="Tahoma"/>
            <family val="2"/>
          </rPr>
          <t xml:space="preserve">Details: </t>
        </r>
        <r>
          <rPr>
            <sz val="9"/>
            <color indexed="81"/>
            <rFont val="Tahoma"/>
            <family val="2"/>
          </rPr>
          <t xml:space="preserve">Meet with a government leader, and learn about his or her role in your community. Discuss with the leader an important issue facing your community. 
</t>
        </r>
      </text>
    </comment>
    <comment ref="C10" authorId="0" shapeId="0">
      <text>
        <r>
          <rPr>
            <b/>
            <sz val="9"/>
            <color indexed="81"/>
            <rFont val="Tahoma"/>
            <family val="2"/>
          </rPr>
          <t xml:space="preserve">Details: </t>
        </r>
        <r>
          <rPr>
            <sz val="9"/>
            <color indexed="81"/>
            <rFont val="Tahoma"/>
            <family val="2"/>
          </rPr>
          <t xml:space="preserve">Learn about your family’s expenses, and help brainstorm ways to save money. Plan and manage a budget. </t>
        </r>
      </text>
    </comment>
    <comment ref="C11" authorId="0" shapeId="0">
      <text>
        <r>
          <rPr>
            <b/>
            <sz val="9"/>
            <color indexed="81"/>
            <rFont val="Tahoma"/>
            <family val="2"/>
          </rPr>
          <t>Details:</t>
        </r>
        <r>
          <rPr>
            <sz val="9"/>
            <color indexed="81"/>
            <rFont val="Tahoma"/>
            <family val="2"/>
          </rPr>
          <t xml:space="preserve"> Learn about energy use in your community and in other parts of our world.
</t>
        </r>
      </text>
    </comment>
    <comment ref="C12" authorId="0" shapeId="0">
      <text>
        <r>
          <rPr>
            <b/>
            <sz val="9"/>
            <color indexed="81"/>
            <rFont val="Tahoma"/>
            <family val="2"/>
          </rPr>
          <t xml:space="preserve">Details: </t>
        </r>
        <r>
          <rPr>
            <sz val="9"/>
            <color indexed="81"/>
            <rFont val="Tahoma"/>
            <family val="2"/>
          </rPr>
          <t xml:space="preserve">Identify one energy problem in your community, and find out what has caused it. 
</t>
        </r>
      </text>
    </comment>
    <comment ref="C13" authorId="0" shapeId="0">
      <text>
        <r>
          <rPr>
            <b/>
            <sz val="9"/>
            <color indexed="81"/>
            <rFont val="Tahoma"/>
            <family val="2"/>
          </rPr>
          <t xml:space="preserve">Details: </t>
        </r>
        <r>
          <rPr>
            <sz val="9"/>
            <color indexed="81"/>
            <rFont val="Tahoma"/>
            <family val="2"/>
          </rPr>
          <t xml:space="preserve">With the assistance of your den leader or parent, participate in an event that would help lead others in recycling and conserving resources. 
</t>
        </r>
      </text>
    </comment>
    <comment ref="C14" authorId="0" shapeId="0">
      <text>
        <r>
          <rPr>
            <b/>
            <sz val="9"/>
            <color indexed="81"/>
            <rFont val="Tahoma"/>
            <family val="2"/>
          </rPr>
          <t xml:space="preserve">Details: </t>
        </r>
        <r>
          <rPr>
            <sz val="9"/>
            <color indexed="81"/>
            <rFont val="Tahoma"/>
            <family val="2"/>
          </rPr>
          <t xml:space="preserve">Show that you are an active leader by planning an activity without your den leader’s help.
</t>
        </r>
      </text>
    </comment>
    <comment ref="C16" authorId="0" shapeId="0">
      <text>
        <r>
          <rPr>
            <b/>
            <sz val="9"/>
            <color indexed="81"/>
            <rFont val="Tahoma"/>
            <family val="2"/>
          </rPr>
          <t xml:space="preserve">Details: </t>
        </r>
        <r>
          <rPr>
            <sz val="9"/>
            <color indexed="81"/>
            <rFont val="Tahoma"/>
            <family val="2"/>
          </rPr>
          <t xml:space="preserve">Learn about Scouting in another part of the world. With the help of your parent or your den leader, pick one country where Scouting exists, and research its Scouting program.
</t>
        </r>
      </text>
    </comment>
    <comment ref="C17" authorId="0" shapeId="0">
      <text>
        <r>
          <rPr>
            <b/>
            <sz val="9"/>
            <color indexed="81"/>
            <rFont val="Tahoma"/>
            <family val="2"/>
          </rPr>
          <t xml:space="preserve">Details: </t>
        </r>
        <r>
          <rPr>
            <sz val="9"/>
            <color indexed="81"/>
            <rFont val="Tahoma"/>
            <family val="2"/>
          </rPr>
          <t xml:space="preserve">Set up an exhibit at a pack meeting to share information about the World Friendship Fund.
</t>
        </r>
      </text>
    </comment>
    <comment ref="C19" authorId="0" shapeId="0">
      <text>
        <r>
          <rPr>
            <b/>
            <sz val="9"/>
            <color indexed="81"/>
            <rFont val="Tahoma"/>
            <family val="2"/>
          </rPr>
          <t xml:space="preserve">Details: </t>
        </r>
        <r>
          <rPr>
            <sz val="9"/>
            <color indexed="81"/>
            <rFont val="Tahoma"/>
            <family val="2"/>
          </rPr>
          <t xml:space="preserve">Under the supervision of your parent, guardian, or den leader, connect with a Scout in another country during an event such as Jamboree on the Air or Jamboree on the Internet or by other means.
</t>
        </r>
      </text>
    </comment>
    <comment ref="C23" authorId="0" shapeId="0">
      <text>
        <r>
          <rPr>
            <b/>
            <sz val="9"/>
            <color indexed="81"/>
            <rFont val="Tahoma"/>
            <family val="2"/>
          </rPr>
          <t xml:space="preserve">Details: </t>
        </r>
        <r>
          <rPr>
            <sz val="9"/>
            <color indexed="81"/>
            <rFont val="Tahoma"/>
            <family val="2"/>
          </rPr>
          <t xml:space="preserve">With the help of your den leader or family, plan and conduct a campout. If your chartered organization does not permit Cub Scout camping, you may substitute a family campout or a daylong outdoor activity with your den or pack. 
</t>
        </r>
      </text>
    </comment>
    <comment ref="C24" authorId="0" shapeId="0">
      <text>
        <r>
          <rPr>
            <b/>
            <sz val="9"/>
            <color indexed="81"/>
            <rFont val="Tahoma"/>
            <family val="2"/>
          </rPr>
          <t xml:space="preserve">Details: </t>
        </r>
        <r>
          <rPr>
            <sz val="9"/>
            <color indexed="81"/>
            <rFont val="Tahoma"/>
            <family val="2"/>
          </rPr>
          <t xml:space="preserve">On arrival at the campout, with your den and den leader or family, determine where to set up your tent. Demonstrate knowledge of what makes a good tent site and what makes a bad one. Set up your tent without help from an adult. 
</t>
        </r>
      </text>
    </comment>
    <comment ref="C25" authorId="0" shapeId="0">
      <text>
        <r>
          <rPr>
            <b/>
            <sz val="9"/>
            <color indexed="81"/>
            <rFont val="Tahoma"/>
            <family val="2"/>
          </rPr>
          <t xml:space="preserve">Details: </t>
        </r>
        <r>
          <rPr>
            <sz val="9"/>
            <color indexed="81"/>
            <rFont val="Tahoma"/>
            <family val="2"/>
          </rPr>
          <t xml:space="preserve">Once your tents are set up, discuss with your den what actions you should take in the case of the following extreme weather events which could require you to evacuate: a. Severe rainstorm causing flooding b. Severe thunderstorm with lightning or tornadoes c. Fire, earthquake, or other disaster that will require evacuation. </t>
        </r>
      </text>
    </comment>
    <comment ref="C26" authorId="0" shapeId="0">
      <text>
        <r>
          <rPr>
            <b/>
            <sz val="9"/>
            <color indexed="81"/>
            <rFont val="Tahoma"/>
            <family val="2"/>
          </rPr>
          <t>Details:</t>
        </r>
        <r>
          <rPr>
            <sz val="9"/>
            <color indexed="81"/>
            <rFont val="Tahoma"/>
            <family val="2"/>
          </rPr>
          <t xml:space="preserve">On a pack campout, work with your den leader or another adult to plan a campfire program with the other dens. Your campfire program should include an impressive opening, songs, skits, a Cubmaster’s minute, and an inspirational closing ceremony. </t>
        </r>
      </text>
    </comment>
    <comment ref="C27" authorId="1" shapeId="0">
      <text>
        <r>
          <rPr>
            <b/>
            <sz val="9"/>
            <color indexed="81"/>
            <rFont val="Tahoma"/>
            <charset val="1"/>
          </rPr>
          <t>Detail:</t>
        </r>
        <r>
          <rPr>
            <sz val="9"/>
            <color indexed="81"/>
            <rFont val="Tahoma"/>
            <charset val="1"/>
          </rPr>
          <t xml:space="preserve">
Show how to tie a bowline. Explain when the knot should be used and why. Teach it to another Scout who is not a Webelos Scout</t>
        </r>
      </text>
    </comment>
    <comment ref="C28" authorId="0" shapeId="0">
      <text>
        <r>
          <rPr>
            <b/>
            <sz val="9"/>
            <color indexed="81"/>
            <rFont val="Tahoma"/>
            <family val="2"/>
          </rPr>
          <t>Details:</t>
        </r>
        <r>
          <rPr>
            <sz val="9"/>
            <color indexed="81"/>
            <rFont val="Tahoma"/>
            <family val="2"/>
          </rPr>
          <t xml:space="preserve">
Go on a geocaching adventure with your den or family. Show how you used a GPS unit or a smartphone with a GPS application to locate a geocache.</t>
        </r>
      </text>
    </comment>
    <comment ref="C29" authorId="0" shapeId="0">
      <text>
        <r>
          <rPr>
            <b/>
            <sz val="9"/>
            <color indexed="81"/>
            <rFont val="Tahoma"/>
            <family val="2"/>
          </rPr>
          <t xml:space="preserve">Details: </t>
        </r>
        <r>
          <rPr>
            <sz val="9"/>
            <color indexed="81"/>
            <rFont val="Tahoma"/>
            <family val="2"/>
          </rPr>
          <t>Recite the Outdoor Code and the Leave No Trace Principles for Kids from memory. Talk about how you can demonstrate them while you are working on your Arrow of Light. After one outing, list the things you did to follow the Outdoor Code and Leave No Trace.</t>
        </r>
      </text>
    </comment>
    <comment ref="C36" authorId="1" shapeId="0">
      <text>
        <r>
          <rPr>
            <b/>
            <sz val="9"/>
            <color indexed="81"/>
            <rFont val="Tahoma"/>
            <family val="2"/>
          </rPr>
          <t>Detail:</t>
        </r>
        <r>
          <rPr>
            <sz val="9"/>
            <color indexed="81"/>
            <rFont val="Tahoma"/>
            <family val="2"/>
          </rPr>
          <t xml:space="preserve">
With your parent, guardian, or religious or spiritual leader, discuss and make a plan to do two things you think will help you better do your duty to God. Do these things for a month. </t>
        </r>
      </text>
    </comment>
    <comment ref="C37" authorId="1" shapeId="0">
      <text>
        <r>
          <rPr>
            <b/>
            <sz val="9"/>
            <color indexed="81"/>
            <rFont val="Tahoma"/>
            <family val="2"/>
          </rPr>
          <t>Detail:</t>
        </r>
        <r>
          <rPr>
            <sz val="9"/>
            <color indexed="81"/>
            <rFont val="Tahoma"/>
            <family val="2"/>
          </rPr>
          <t xml:space="preserve">
Discuss with your family how the Scout Oath and Scout Law relate to your beliefs about duty to God. </t>
        </r>
      </text>
    </comment>
    <comment ref="C38" authorId="1" shapeId="0">
      <text>
        <r>
          <rPr>
            <b/>
            <sz val="9"/>
            <color indexed="81"/>
            <rFont val="Tahoma"/>
            <family val="2"/>
          </rPr>
          <t>Detail:</t>
        </r>
        <r>
          <rPr>
            <sz val="9"/>
            <color indexed="81"/>
            <rFont val="Tahoma"/>
            <family val="2"/>
          </rPr>
          <t xml:space="preserve">
For at least a month, pray or reverently meditate each day as taught by your family or faith community.  </t>
        </r>
      </text>
    </comment>
    <comment ref="C39" authorId="0" shapeId="0">
      <text>
        <r>
          <rPr>
            <b/>
            <sz val="9"/>
            <color indexed="81"/>
            <rFont val="Tahoma"/>
            <family val="2"/>
          </rPr>
          <t xml:space="preserve">Details: </t>
        </r>
        <r>
          <rPr>
            <sz val="9"/>
            <color indexed="81"/>
            <rFont val="Tahoma"/>
            <family val="2"/>
          </rPr>
          <t xml:space="preserve">Read at least two accounts of people in history who have done their duty to God. (This can include family members and ancestors.) List their names and how they showed their duty to God.
</t>
        </r>
      </text>
    </comment>
    <comment ref="C40" authorId="1" shapeId="0">
      <text>
        <r>
          <rPr>
            <b/>
            <sz val="9"/>
            <color indexed="81"/>
            <rFont val="Tahoma"/>
            <family val="2"/>
          </rPr>
          <t>Detail:</t>
        </r>
        <r>
          <rPr>
            <sz val="9"/>
            <color indexed="81"/>
            <rFont val="Tahoma"/>
            <family val="2"/>
          </rPr>
          <t xml:space="preserve">
 Under the direction of your parent, guardian, or religious or spiritual leader, do an act of service for someone in your family, neighborhood, or community. Talk about your service with your family and your Webelos den leader. Tell your family, den, or den leader how it related to doing your duty to God.</t>
        </r>
      </text>
    </comment>
    <comment ref="C45" authorId="1" shapeId="0">
      <text>
        <r>
          <rPr>
            <b/>
            <sz val="9"/>
            <color indexed="81"/>
            <rFont val="Tahoma"/>
            <charset val="1"/>
          </rPr>
          <t>Detail:</t>
        </r>
        <r>
          <rPr>
            <sz val="9"/>
            <color indexed="81"/>
            <rFont val="Tahoma"/>
            <charset val="1"/>
          </rPr>
          <t xml:space="preserve">
Repeat from memory the Scout Oath, Scout Law, Scout motto, and Scout slogan. In your own words, explain the meaning of each to your den leader, parent, or guardian.</t>
        </r>
      </text>
    </comment>
    <comment ref="C46" authorId="1" shapeId="0">
      <text>
        <r>
          <rPr>
            <b/>
            <sz val="9"/>
            <color indexed="81"/>
            <rFont val="Tahoma"/>
            <charset val="1"/>
          </rPr>
          <t>Detail:</t>
        </r>
        <r>
          <rPr>
            <sz val="9"/>
            <color indexed="81"/>
            <rFont val="Tahoma"/>
            <charset val="1"/>
          </rPr>
          <t xml:space="preserve">
Explain what Scout spirit is. Describe for your den leader, parent, or guardian some ways you have shown Scout spirit by practicing the Scout Oath, Scout Law, Scout motto, and Scout slogan. </t>
        </r>
      </text>
    </comment>
    <comment ref="C47" authorId="1" shapeId="0">
      <text>
        <r>
          <rPr>
            <b/>
            <sz val="9"/>
            <color indexed="81"/>
            <rFont val="Tahoma"/>
            <charset val="1"/>
          </rPr>
          <t xml:space="preserve">Detail: </t>
        </r>
        <r>
          <rPr>
            <sz val="9"/>
            <color indexed="81"/>
            <rFont val="Tahoma"/>
            <charset val="1"/>
          </rPr>
          <t>Give the Boy Scout sign, salute, and handshake. Explain when they should be used.</t>
        </r>
      </text>
    </comment>
    <comment ref="C48" authorId="1" shapeId="0">
      <text>
        <r>
          <rPr>
            <b/>
            <sz val="9"/>
            <color indexed="81"/>
            <rFont val="Tahoma"/>
            <charset val="1"/>
          </rPr>
          <t>Detail:</t>
        </r>
        <r>
          <rPr>
            <sz val="9"/>
            <color indexed="81"/>
            <rFont val="Tahoma"/>
            <charset val="1"/>
          </rPr>
          <t xml:space="preserve"> Describe the First Class Scout badge, and tell what each part stands for. Explain the significance of the First Class Scout badge. </t>
        </r>
      </text>
    </comment>
    <comment ref="C49" authorId="1" shapeId="0">
      <text>
        <r>
          <rPr>
            <b/>
            <sz val="9"/>
            <color indexed="81"/>
            <rFont val="Tahoma"/>
            <charset val="1"/>
          </rPr>
          <t xml:space="preserve">Detail: </t>
        </r>
        <r>
          <rPr>
            <sz val="9"/>
            <color indexed="81"/>
            <rFont val="Tahoma"/>
            <charset val="1"/>
          </rPr>
          <t xml:space="preserve">Repeat from memory the Outdoor Code. In your own words, explain what the Outdoor Code means to you. </t>
        </r>
      </text>
    </comment>
    <comment ref="C50" authorId="1" shapeId="0">
      <text>
        <r>
          <rPr>
            <b/>
            <sz val="9"/>
            <color indexed="81"/>
            <rFont val="Tahoma"/>
            <charset val="1"/>
          </rPr>
          <t>Detail:</t>
        </r>
        <r>
          <rPr>
            <sz val="9"/>
            <color indexed="81"/>
            <rFont val="Tahoma"/>
            <charset val="1"/>
          </rPr>
          <t xml:space="preserve">
Visit a Boy Scout troop meeting with your den members, leaders, and parent or guardian. After the meeting, do the following:</t>
        </r>
      </text>
    </comment>
    <comment ref="C51" authorId="1" shapeId="0">
      <text>
        <r>
          <rPr>
            <b/>
            <sz val="9"/>
            <color indexed="81"/>
            <rFont val="Tahoma"/>
            <charset val="1"/>
          </rPr>
          <t>Detail:</t>
        </r>
        <r>
          <rPr>
            <sz val="9"/>
            <color indexed="81"/>
            <rFont val="Tahoma"/>
            <charset val="1"/>
          </rPr>
          <t xml:space="preserve">
Describe how the Scouts in the troop provide its leadership</t>
        </r>
      </text>
    </comment>
    <comment ref="C52" authorId="1" shapeId="0">
      <text>
        <r>
          <rPr>
            <b/>
            <sz val="9"/>
            <color indexed="81"/>
            <rFont val="Tahoma"/>
            <charset val="1"/>
          </rPr>
          <t>Detail:</t>
        </r>
        <r>
          <rPr>
            <sz val="9"/>
            <color indexed="81"/>
            <rFont val="Tahoma"/>
            <charset val="1"/>
          </rPr>
          <t xml:space="preserve">
Describe the four steps of Boy Scout advancement.</t>
        </r>
      </text>
    </comment>
    <comment ref="C53" authorId="0" shapeId="0">
      <text>
        <r>
          <rPr>
            <b/>
            <sz val="9"/>
            <color indexed="81"/>
            <rFont val="Tahoma"/>
            <family val="2"/>
          </rPr>
          <t xml:space="preserve">Details: </t>
        </r>
        <r>
          <rPr>
            <sz val="9"/>
            <color indexed="81"/>
            <rFont val="Tahoma"/>
            <family val="2"/>
          </rPr>
          <t xml:space="preserve">Describe ranks in Boy Scouting and how they are earned. 
</t>
        </r>
      </text>
    </comment>
    <comment ref="C54" authorId="0" shapeId="0">
      <text>
        <r>
          <rPr>
            <b/>
            <sz val="9"/>
            <color indexed="81"/>
            <rFont val="Tahoma"/>
            <family val="2"/>
          </rPr>
          <t xml:space="preserve">Details: </t>
        </r>
        <r>
          <rPr>
            <sz val="9"/>
            <color indexed="81"/>
            <rFont val="Tahoma"/>
            <family val="2"/>
          </rPr>
          <t xml:space="preserve">Describe what merit badges are and how they are earned.. 
</t>
        </r>
      </text>
    </comment>
    <comment ref="C55" authorId="1" shapeId="0">
      <text>
        <r>
          <rPr>
            <b/>
            <sz val="9"/>
            <color indexed="81"/>
            <rFont val="Tahoma"/>
            <charset val="1"/>
          </rPr>
          <t>Detail:</t>
        </r>
        <r>
          <rPr>
            <sz val="9"/>
            <color indexed="81"/>
            <rFont val="Tahoma"/>
            <charset val="1"/>
          </rPr>
          <t xml:space="preserve">
Practice the patrol method in your den for one month by doing the following:</t>
        </r>
      </text>
    </comment>
    <comment ref="C56" authorId="1" shapeId="0">
      <text>
        <r>
          <rPr>
            <b/>
            <sz val="9"/>
            <color indexed="81"/>
            <rFont val="Tahoma"/>
            <charset val="1"/>
          </rPr>
          <t>Detail:</t>
        </r>
        <r>
          <rPr>
            <sz val="9"/>
            <color indexed="81"/>
            <rFont val="Tahoma"/>
            <charset val="1"/>
          </rPr>
          <t xml:space="preserve">
Explain the patrol method. Describe the types of patrols that might be part of a Boy Scout troop. </t>
        </r>
      </text>
    </comment>
    <comment ref="C58" authorId="1" shapeId="0">
      <text>
        <r>
          <rPr>
            <b/>
            <sz val="9"/>
            <color indexed="81"/>
            <rFont val="Tahoma"/>
            <charset val="1"/>
          </rPr>
          <t>Detail:</t>
        </r>
        <r>
          <rPr>
            <sz val="9"/>
            <color indexed="81"/>
            <rFont val="Tahoma"/>
            <charset val="1"/>
          </rPr>
          <t xml:space="preserve">
Develop a patrol name and emblem (if your den does not already have one), as well as a patrol flag and yell. Explain how a patrol name, emblem, flag, and yell create patrol spirit. </t>
        </r>
      </text>
    </comment>
    <comment ref="C59" authorId="1" shapeId="0">
      <text>
        <r>
          <rPr>
            <b/>
            <sz val="9"/>
            <color indexed="81"/>
            <rFont val="Tahoma"/>
            <charset val="1"/>
          </rPr>
          <t>Detail:</t>
        </r>
        <r>
          <rPr>
            <sz val="9"/>
            <color indexed="81"/>
            <rFont val="Tahoma"/>
            <charset val="1"/>
          </rPr>
          <t xml:space="preserve">
As a patrol, make plans with a troop to participate in a Boy Scout troop’s campout or other outdoor activity. </t>
        </r>
      </text>
    </comment>
    <comment ref="C60" authorId="1" shapeId="0">
      <text>
        <r>
          <rPr>
            <b/>
            <sz val="9"/>
            <color indexed="81"/>
            <rFont val="Tahoma"/>
            <charset val="1"/>
          </rPr>
          <t>Detail:</t>
        </r>
        <r>
          <rPr>
            <sz val="9"/>
            <color indexed="81"/>
            <rFont val="Tahoma"/>
            <charset val="1"/>
          </rPr>
          <t xml:space="preserve">
With your Webelos den leader, parent, or guardian, participate in a Boy Scout troop’s campout or other outdoor activity. Use the patrol method while on the outing. </t>
        </r>
      </text>
    </comment>
    <comment ref="C61" authorId="0" shapeId="0">
      <text>
        <r>
          <rPr>
            <b/>
            <sz val="9"/>
            <color indexed="81"/>
            <rFont val="Tahoma"/>
            <family val="2"/>
          </rPr>
          <t xml:space="preserve">Details: </t>
        </r>
        <r>
          <rPr>
            <sz val="9"/>
            <color indexed="81"/>
            <rFont val="Tahoma"/>
            <family val="2"/>
          </rPr>
          <t xml:space="preserve">Before your hike, plan and prepare a nutritious lunch. Enjoy it on your hike, and clean up afterward.
</t>
        </r>
      </text>
    </comment>
    <comment ref="C62" authorId="0" shapeId="0">
      <text>
        <r>
          <rPr>
            <b/>
            <sz val="9"/>
            <color indexed="81"/>
            <rFont val="Tahoma"/>
            <family val="2"/>
          </rPr>
          <t xml:space="preserve">Details: </t>
        </r>
        <r>
          <rPr>
            <sz val="9"/>
            <color indexed="81"/>
            <rFont val="Tahoma"/>
            <family val="2"/>
          </rPr>
          <t xml:space="preserve">Show how to tie a square knot, two half hitches, and a taut-line hitch. Explain how each knot is used. </t>
        </r>
      </text>
    </comment>
    <comment ref="C63" authorId="0" shapeId="0">
      <text>
        <r>
          <rPr>
            <b/>
            <sz val="9"/>
            <color indexed="81"/>
            <rFont val="Tahoma"/>
            <family val="2"/>
          </rPr>
          <t xml:space="preserve">Details: </t>
        </r>
        <r>
          <rPr>
            <sz val="9"/>
            <color indexed="81"/>
            <rFont val="Tahoma"/>
            <family val="2"/>
          </rPr>
          <t xml:space="preserve">Show the proper care of a rope by learning how to whip and fuse the ends of different kinds of rope.
</t>
        </r>
      </text>
    </comment>
    <comment ref="C64" authorId="0" shapeId="0">
      <text>
        <r>
          <rPr>
            <b/>
            <sz val="9"/>
            <color indexed="81"/>
            <rFont val="Tahoma"/>
            <family val="2"/>
          </rPr>
          <t xml:space="preserve">Details: </t>
        </r>
        <r>
          <rPr>
            <sz val="9"/>
            <color indexed="81"/>
            <rFont val="Tahoma"/>
            <family val="2"/>
          </rPr>
          <t xml:space="preserve">Demonstrate your knowledge of the pocketknife safety rules and the pocketknife pledge. Earn your Whittling Chip card if you have not already done so. 
</t>
        </r>
      </text>
    </comment>
  </commentList>
</comments>
</file>

<file path=xl/comments2.xml><?xml version="1.0" encoding="utf-8"?>
<comments xmlns="http://schemas.openxmlformats.org/spreadsheetml/2006/main">
  <authors>
    <author>Todd Lynch</author>
    <author>Detail</author>
  </authors>
  <commentList>
    <comment ref="C6" authorId="0" shapeId="0">
      <text>
        <r>
          <rPr>
            <b/>
            <sz val="9"/>
            <color indexed="81"/>
            <rFont val="Tahoma"/>
            <family val="2"/>
          </rPr>
          <t xml:space="preserve">Detail: </t>
        </r>
        <r>
          <rPr>
            <sz val="9"/>
            <color indexed="81"/>
            <rFont val="Tahoma"/>
            <family val="2"/>
          </rPr>
          <t xml:space="preserve">Discover which hand tools are the best ones to have in your tool box. Learn the rules for using these tools safely. Practice with at least four of these tools before beginning a project. 
</t>
        </r>
      </text>
    </comment>
    <comment ref="C7" authorId="1" shapeId="0">
      <text>
        <r>
          <rPr>
            <b/>
            <sz val="9"/>
            <color indexed="81"/>
            <rFont val="Tahoma"/>
            <charset val="1"/>
          </rPr>
          <t>Detail:</t>
        </r>
        <r>
          <rPr>
            <sz val="9"/>
            <color indexed="81"/>
            <rFont val="Tahoma"/>
            <charset val="1"/>
          </rPr>
          <t xml:space="preserve">
An experiment is a “fair test” to compare possible explanations. Draw a picture of a fair test that shows what you need to do to test a fertilizer’s effects on plant growth</t>
        </r>
      </text>
    </comment>
    <comment ref="C8" authorId="0" shapeId="0">
      <text>
        <r>
          <rPr>
            <b/>
            <sz val="9"/>
            <color indexed="81"/>
            <rFont val="Tahoma"/>
            <family val="2"/>
          </rPr>
          <t xml:space="preserve">Details: </t>
        </r>
        <r>
          <rPr>
            <sz val="9"/>
            <color indexed="81"/>
            <rFont val="Tahoma"/>
            <family val="2"/>
          </rPr>
          <t xml:space="preserve">Visit a museum, a college, a laboratory, an observatory, a zoo, an aquarium, or other facility that employs scientists. Prepare three questions ahead of time, and talk to a scientist about his or her work. 
</t>
        </r>
      </text>
    </comment>
    <comment ref="C10" authorId="0" shapeId="0">
      <text>
        <r>
          <rPr>
            <b/>
            <sz val="9"/>
            <color indexed="81"/>
            <rFont val="Tahoma"/>
            <family val="2"/>
          </rPr>
          <t xml:space="preserve">Details: </t>
        </r>
        <r>
          <rPr>
            <sz val="9"/>
            <color indexed="81"/>
            <rFont val="Tahoma"/>
            <family val="2"/>
          </rPr>
          <t xml:space="preserve">Carry out the experiment you designed for requirement 1, above. Report what you learned about the effect of fertilizer on the plants that you grew.
</t>
        </r>
      </text>
    </comment>
    <comment ref="C11" authorId="0" shapeId="0">
      <text>
        <r>
          <rPr>
            <b/>
            <sz val="9"/>
            <color indexed="81"/>
            <rFont val="Tahoma"/>
            <family val="2"/>
          </rPr>
          <t xml:space="preserve">Details: </t>
        </r>
        <r>
          <rPr>
            <sz val="9"/>
            <color indexed="81"/>
            <rFont val="Tahoma"/>
            <family val="2"/>
          </rPr>
          <t xml:space="preserve">Carry out the experiment you designed for requirement 1, but change the independent variable. Report what you learned about the effect of changing the variable on the plants that you grew. 
</t>
        </r>
      </text>
    </comment>
    <comment ref="C12" authorId="0" shapeId="0">
      <text>
        <r>
          <rPr>
            <b/>
            <sz val="9"/>
            <color indexed="81"/>
            <rFont val="Tahoma"/>
            <family val="2"/>
          </rPr>
          <t xml:space="preserve">Details: </t>
        </r>
        <r>
          <rPr>
            <sz val="9"/>
            <color indexed="81"/>
            <rFont val="Tahoma"/>
            <family val="2"/>
          </rPr>
          <t xml:space="preserve">Build a model solar system. Chart the distances between the planets so that the model is to scale. Use what you learn from this requirement to explain the value of making a model in science. </t>
        </r>
      </text>
    </comment>
    <comment ref="C13" authorId="0" shapeId="0">
      <text>
        <r>
          <rPr>
            <b/>
            <sz val="9"/>
            <color indexed="81"/>
            <rFont val="Tahoma"/>
            <family val="2"/>
          </rPr>
          <t xml:space="preserve">Details: </t>
        </r>
        <r>
          <rPr>
            <sz val="9"/>
            <color indexed="81"/>
            <rFont val="Tahoma"/>
            <family val="2"/>
          </rPr>
          <t xml:space="preserve">With adult supervision, build and launch a model rocket. Use the rocket to design a fair test to answer a question about force or motion.
</t>
        </r>
      </text>
    </comment>
    <comment ref="C14" authorId="0" shapeId="0">
      <text>
        <r>
          <rPr>
            <b/>
            <sz val="9"/>
            <color indexed="81"/>
            <rFont val="Tahoma"/>
            <family val="2"/>
          </rPr>
          <t xml:space="preserve">Details: </t>
        </r>
        <r>
          <rPr>
            <sz val="9"/>
            <color indexed="81"/>
            <rFont val="Tahoma"/>
            <family val="2"/>
          </rPr>
          <t xml:space="preserve">Create two circuits of three light bulbs and a battery. Construct one as a series circuit and the other as a parallel circuit
</t>
        </r>
      </text>
    </comment>
    <comment ref="C15" authorId="0" shapeId="0">
      <text>
        <r>
          <rPr>
            <b/>
            <sz val="9"/>
            <color indexed="81"/>
            <rFont val="Tahoma"/>
            <family val="2"/>
          </rPr>
          <t xml:space="preserve">Details: </t>
        </r>
        <r>
          <rPr>
            <sz val="9"/>
            <color indexed="81"/>
            <rFont val="Tahoma"/>
            <family val="2"/>
          </rPr>
          <t xml:space="preserve">Study the night sky. Sketch the appearance of the North Star (Polaris) and the Big Dipper (part of the Ursa Major constellation) over at least six hours. Describe what you observed, and explain the meaning of your observations. 
</t>
        </r>
      </text>
    </comment>
    <comment ref="C16" authorId="0" shapeId="0">
      <text>
        <r>
          <rPr>
            <b/>
            <sz val="9"/>
            <color indexed="81"/>
            <rFont val="Tahoma"/>
            <family val="2"/>
          </rPr>
          <t xml:space="preserve">Details: </t>
        </r>
        <r>
          <rPr>
            <sz val="9"/>
            <color indexed="81"/>
            <rFont val="Tahoma"/>
            <family val="2"/>
          </rPr>
          <t xml:space="preserve">With adult assistance, explore safe chemical reactions with household materials.     Using two substances, observe what happens when the amounts of the reactants  are increased.  
</t>
        </r>
      </text>
    </comment>
    <comment ref="C17" authorId="0" shapeId="0">
      <text>
        <r>
          <rPr>
            <b/>
            <sz val="9"/>
            <color indexed="81"/>
            <rFont val="Tahoma"/>
            <family val="2"/>
          </rPr>
          <t xml:space="preserve">Details: </t>
        </r>
        <r>
          <rPr>
            <sz val="9"/>
            <color indexed="81"/>
            <rFont val="Tahoma"/>
            <family val="2"/>
          </rPr>
          <t xml:space="preserve">Explore properties of motion on a playground. How does the weight of a person affect how fast they slide down a slide or how fast a swing moves? Design a fair test to answer one of those questions
</t>
        </r>
      </text>
    </comment>
    <comment ref="C18" authorId="0" shapeId="0">
      <text>
        <r>
          <rPr>
            <b/>
            <sz val="9"/>
            <color indexed="81"/>
            <rFont val="Tahoma"/>
            <family val="2"/>
          </rPr>
          <t xml:space="preserve">Details: </t>
        </r>
        <r>
          <rPr>
            <sz val="9"/>
            <color indexed="81"/>
            <rFont val="Tahoma"/>
            <family val="2"/>
          </rPr>
          <t xml:space="preserve">Read a biography of a scientist. Tell your den leader or the other members of your den what the scientist was famous for and why his or her work is important.
</t>
        </r>
      </text>
    </comment>
    <comment ref="C22"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C23"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C24" authorId="0" shapeId="0">
      <text>
        <r>
          <rPr>
            <b/>
            <sz val="9"/>
            <color indexed="81"/>
            <rFont val="Tahoma"/>
            <family val="2"/>
          </rPr>
          <t xml:space="preserve">Details: </t>
        </r>
        <r>
          <rPr>
            <sz val="9"/>
            <color indexed="81"/>
            <rFont val="Tahoma"/>
            <family val="2"/>
          </rPr>
          <t xml:space="preserve">Recognize the purpose and the three classifications of swimming ability groups in Scouting.
</t>
        </r>
      </text>
    </comment>
    <comment ref="C25" authorId="1" shapeId="0">
      <text>
        <r>
          <rPr>
            <b/>
            <sz val="9"/>
            <color indexed="81"/>
            <rFont val="Tahoma"/>
            <family val="2"/>
          </rPr>
          <t>Detail:</t>
        </r>
        <r>
          <rPr>
            <sz val="9"/>
            <color indexed="81"/>
            <rFont val="Tahoma"/>
            <family val="2"/>
          </rPr>
          <t xml:space="preserve">
 Discuss the importance of learning the skills you need to know before going boating.</t>
        </r>
      </text>
    </comment>
    <comment ref="C26" authorId="0" shapeId="0">
      <text>
        <r>
          <rPr>
            <b/>
            <sz val="9"/>
            <color indexed="81"/>
            <rFont val="Tahoma"/>
            <family val="2"/>
          </rPr>
          <t xml:space="preserve">Details: </t>
        </r>
        <r>
          <rPr>
            <sz val="9"/>
            <color indexed="81"/>
            <rFont val="Tahoma"/>
            <family val="2"/>
          </rPr>
          <t xml:space="preserve">Explain the meaning of “order of rescue” and demonstrate the reach and throw rescue techniques from land.
</t>
        </r>
      </text>
    </comment>
    <comment ref="C29" authorId="0" shapeId="0">
      <text>
        <r>
          <rPr>
            <b/>
            <sz val="9"/>
            <color indexed="81"/>
            <rFont val="Tahoma"/>
            <family val="2"/>
          </rPr>
          <t xml:space="preserve">Details: </t>
        </r>
        <r>
          <rPr>
            <sz val="9"/>
            <color indexed="81"/>
            <rFont val="Tahoma"/>
            <family val="2"/>
          </rPr>
          <t xml:space="preserve">Demonstrate the precautions you must take before attempting to dive head first into the water, and attempt a front surface dive.
</t>
        </r>
      </text>
    </comment>
    <comment ref="C30" authorId="0" shapeId="0">
      <text>
        <r>
          <rPr>
            <b/>
            <sz val="9"/>
            <color indexed="81"/>
            <rFont val="Tahoma"/>
            <family val="2"/>
          </rPr>
          <t xml:space="preserve">Details: </t>
        </r>
        <r>
          <rPr>
            <sz val="9"/>
            <color indexed="81"/>
            <rFont val="Tahoma"/>
            <family val="2"/>
          </rPr>
          <t xml:space="preserve">Learn and demonstrate two of the following strokes:  crawl, sidestroke, breaststroke, or trudgen
</t>
        </r>
      </text>
    </comment>
    <comment ref="C31" authorId="0" shapeId="0">
      <text>
        <r>
          <rPr>
            <b/>
            <sz val="9"/>
            <color indexed="81"/>
            <rFont val="Tahoma"/>
            <family val="2"/>
          </rPr>
          <t>Details:</t>
        </r>
        <r>
          <rPr>
            <sz val="9"/>
            <color indexed="81"/>
            <rFont val="Tahoma"/>
            <family val="2"/>
          </rPr>
          <t xml:space="preserve">Invite a member or former member of a lifeguard team, rescue squad, the U.S. Coast Guard, U.S. Navy, or other armed forces branch who has had swimming and rescue training to your den meeting.  Find out what training and other experiences this person has had. 
</t>
        </r>
      </text>
    </comment>
    <comment ref="C32" authorId="0" shapeId="0">
      <text>
        <r>
          <rPr>
            <b/>
            <sz val="9"/>
            <color indexed="81"/>
            <rFont val="Tahoma"/>
            <family val="2"/>
          </rPr>
          <t>Details:</t>
        </r>
        <r>
          <rPr>
            <sz val="9"/>
            <color indexed="81"/>
            <rFont val="Tahoma"/>
            <family val="2"/>
          </rPr>
          <t xml:space="preserve">Demonstrate how to correctly fasten a life jacket that is the right size for you.  Jump into water over your head. Show how the life jacket keeps your head above water by swimming 25 feet.  Get out of the water, remove the life jacket and hang it where it will dry. 
</t>
        </r>
      </text>
    </comment>
    <comment ref="C33" authorId="1" shapeId="0">
      <text>
        <r>
          <rPr>
            <b/>
            <sz val="9"/>
            <color indexed="81"/>
            <rFont val="Tahoma"/>
            <family val="2"/>
          </rPr>
          <t>Detail:</t>
        </r>
        <r>
          <rPr>
            <sz val="9"/>
            <color indexed="81"/>
            <rFont val="Tahoma"/>
            <family val="2"/>
          </rPr>
          <t xml:space="preserve">
If you are a qualified swimmer, select a paddle of the proper size and paddle a canoe with an adult’s supervision. </t>
        </r>
      </text>
    </comment>
    <comment ref="C38" authorId="1" shapeId="0">
      <text>
        <r>
          <rPr>
            <b/>
            <sz val="9"/>
            <color indexed="81"/>
            <rFont val="Tahoma"/>
            <charset val="1"/>
          </rPr>
          <t>Detail:</t>
        </r>
        <r>
          <rPr>
            <sz val="9"/>
            <color indexed="81"/>
            <rFont val="Tahoma"/>
            <charset val="1"/>
          </rPr>
          <t xml:space="preserve">
Visit an art museum, gallery, or exhibit. Discuss with an adult the art you saw. What did you like?</t>
        </r>
      </text>
    </comment>
    <comment ref="C39" authorId="0" shapeId="0">
      <text>
        <r>
          <rPr>
            <b/>
            <sz val="9"/>
            <color indexed="81"/>
            <rFont val="Tahoma"/>
            <family val="2"/>
          </rPr>
          <t xml:space="preserve">Detail: </t>
        </r>
        <r>
          <rPr>
            <sz val="9"/>
            <color indexed="81"/>
            <rFont val="Tahoma"/>
            <family val="2"/>
          </rPr>
          <t>Create two self-portraits using two different techniques, such as drawing, painting, printmaking, sculpture, and computer illustration.</t>
        </r>
      </text>
    </comment>
    <comment ref="C41" authorId="1" shapeId="0">
      <text>
        <r>
          <rPr>
            <b/>
            <sz val="9"/>
            <color indexed="81"/>
            <rFont val="Tahoma"/>
            <charset val="1"/>
          </rPr>
          <t>Detail:</t>
        </r>
        <r>
          <rPr>
            <sz val="9"/>
            <color indexed="81"/>
            <rFont val="Tahoma"/>
            <charset val="1"/>
          </rPr>
          <t xml:space="preserve">
Draw or paint an original picture outdoors, using the art materials of your choice. </t>
        </r>
      </text>
    </comment>
    <comment ref="C43" authorId="0" shapeId="0">
      <text>
        <r>
          <rPr>
            <b/>
            <sz val="9"/>
            <color indexed="81"/>
            <rFont val="Tahoma"/>
            <family val="2"/>
          </rPr>
          <t>Detail:</t>
        </r>
        <r>
          <rPr>
            <sz val="9"/>
            <color indexed="81"/>
            <rFont val="Tahoma"/>
            <family val="2"/>
          </rPr>
          <t xml:space="preserve">Create an object using clay that can be fired, baked in the oven, or air-dried.eparation and cooking. </t>
        </r>
      </text>
    </comment>
    <comment ref="C44" authorId="1" shapeId="0">
      <text>
        <r>
          <rPr>
            <b/>
            <sz val="9"/>
            <color indexed="81"/>
            <rFont val="Tahoma"/>
            <charset val="1"/>
          </rPr>
          <t>Detail:</t>
        </r>
        <r>
          <rPr>
            <sz val="9"/>
            <color indexed="81"/>
            <rFont val="Tahoma"/>
            <charset val="1"/>
          </rPr>
          <t xml:space="preserve"> Create a freestanding sculpture or mobile using wood, metal, papier-mâché, or found or recycled objects. </t>
        </r>
      </text>
    </comment>
    <comment ref="C45" authorId="1" shapeId="0">
      <text>
        <r>
          <rPr>
            <b/>
            <sz val="9"/>
            <color indexed="81"/>
            <rFont val="Tahoma"/>
            <charset val="1"/>
          </rPr>
          <t>Detail:</t>
        </r>
        <r>
          <rPr>
            <sz val="9"/>
            <color indexed="81"/>
            <rFont val="Tahoma"/>
            <charset val="1"/>
          </rPr>
          <t xml:space="preserve"> Make a display of origami or kirigami projects. </t>
        </r>
      </text>
    </comment>
    <comment ref="C46" authorId="1" shapeId="0">
      <text>
        <r>
          <rPr>
            <b/>
            <sz val="9"/>
            <color indexed="81"/>
            <rFont val="Tahoma"/>
            <charset val="1"/>
          </rPr>
          <t>Detail:</t>
        </r>
        <r>
          <rPr>
            <sz val="9"/>
            <color indexed="81"/>
            <rFont val="Tahoma"/>
            <charset val="1"/>
          </rPr>
          <t xml:space="preserve"> Use a computer illustration or painting program to create a work of art. </t>
        </r>
      </text>
    </comment>
    <comment ref="C47" authorId="1" shapeId="0">
      <text>
        <r>
          <rPr>
            <b/>
            <sz val="9"/>
            <color indexed="81"/>
            <rFont val="Tahoma"/>
            <charset val="1"/>
          </rPr>
          <t>Detail:</t>
        </r>
        <r>
          <rPr>
            <sz val="9"/>
            <color indexed="81"/>
            <rFont val="Tahoma"/>
            <charset val="1"/>
          </rPr>
          <t xml:space="preserve"> Create an original logo or design. Transfer the design onto a T-shirt, hat, or other object. </t>
        </r>
      </text>
    </comment>
    <comment ref="C48" authorId="1" shapeId="0">
      <text>
        <r>
          <rPr>
            <b/>
            <sz val="9"/>
            <color indexed="81"/>
            <rFont val="Tahoma"/>
            <charset val="1"/>
          </rPr>
          <t>Detail:</t>
        </r>
        <r>
          <rPr>
            <sz val="9"/>
            <color indexed="81"/>
            <rFont val="Tahoma"/>
            <charset val="1"/>
          </rPr>
          <t xml:space="preserve"> Using a camera or other electronic device, take at least 10 photos of your family, a pet, or scenery. Use photo-editing software to crop, lighten or darken, and change some of the photos. </t>
        </r>
      </text>
    </comment>
    <comment ref="C49" authorId="1" shapeId="0">
      <text>
        <r>
          <rPr>
            <b/>
            <sz val="9"/>
            <color indexed="81"/>
            <rFont val="Tahoma"/>
            <charset val="1"/>
          </rPr>
          <t>Detail:</t>
        </r>
        <r>
          <rPr>
            <sz val="9"/>
            <color indexed="81"/>
            <rFont val="Tahoma"/>
            <charset val="1"/>
          </rPr>
          <t xml:space="preserve"> Create a comic strip with original characters. Include at least four panels to tell a story centered on one of the points of the Scout Law. Characters can be hand-drawn or computer-generated</t>
        </r>
      </text>
    </comment>
    <comment ref="C51" authorId="1" shapeId="0">
      <text>
        <r>
          <rPr>
            <b/>
            <sz val="9"/>
            <color indexed="81"/>
            <rFont val="Tahoma"/>
            <charset val="1"/>
          </rPr>
          <t>Detail:</t>
        </r>
        <r>
          <rPr>
            <sz val="9"/>
            <color indexed="81"/>
            <rFont val="Tahoma"/>
            <charset val="1"/>
          </rPr>
          <t xml:space="preserve"> Create a hard-copy or digital portfolio of your projects. Share it with your family and members of your den or pack. </t>
        </r>
      </text>
    </comment>
    <comment ref="C52" authorId="0" shapeId="0">
      <text>
        <r>
          <rPr>
            <b/>
            <sz val="9"/>
            <color indexed="81"/>
            <rFont val="Tahoma"/>
            <family val="2"/>
          </rPr>
          <t xml:space="preserve">Details: </t>
        </r>
        <r>
          <rPr>
            <sz val="9"/>
            <color indexed="81"/>
            <rFont val="Tahoma"/>
            <family val="2"/>
          </rPr>
          <t xml:space="preserve">Display your artwork in a pack, school, or community art show
</t>
        </r>
      </text>
    </comment>
    <comment ref="C57" authorId="0" shapeId="0">
      <text>
        <r>
          <rPr>
            <b/>
            <sz val="9"/>
            <color indexed="81"/>
            <rFont val="Tahoma"/>
            <family val="2"/>
          </rPr>
          <t xml:space="preserve">Details: </t>
        </r>
        <r>
          <rPr>
            <sz val="9"/>
            <color indexed="81"/>
            <rFont val="Tahoma"/>
            <family val="2"/>
          </rPr>
          <t xml:space="preserve">Develop an awareness of the challenges of the blind through participation in an activity that simulates blindnes
</t>
        </r>
      </text>
    </comment>
    <comment ref="C58" authorId="0" shapeId="0">
      <text>
        <r>
          <rPr>
            <b/>
            <sz val="9"/>
            <color indexed="81"/>
            <rFont val="Tahoma"/>
            <family val="2"/>
          </rPr>
          <t>Details:</t>
        </r>
        <r>
          <rPr>
            <sz val="9"/>
            <color indexed="81"/>
            <rFont val="Tahoma"/>
            <family val="2"/>
          </rPr>
          <t xml:space="preserve">Participate in an activity that simulates severe visual impairment, but not blindness.
</t>
        </r>
      </text>
    </comment>
    <comment ref="C59" authorId="0" shapeId="0">
      <text>
        <r>
          <rPr>
            <b/>
            <sz val="9"/>
            <color indexed="81"/>
            <rFont val="Tahoma"/>
            <family val="2"/>
          </rPr>
          <t xml:space="preserve">Details: </t>
        </r>
        <r>
          <rPr>
            <sz val="9"/>
            <color indexed="81"/>
            <rFont val="Tahoma"/>
            <family val="2"/>
          </rPr>
          <t xml:space="preserve">Participate in an activity that simulates the challenges of being deaf or hard of hearing.
</t>
        </r>
      </text>
    </comment>
    <comment ref="C60" authorId="1" shapeId="0">
      <text>
        <r>
          <rPr>
            <b/>
            <sz val="9"/>
            <color indexed="81"/>
            <rFont val="Tahoma"/>
            <charset val="1"/>
          </rPr>
          <t>Detail:</t>
        </r>
        <r>
          <rPr>
            <sz val="9"/>
            <color indexed="81"/>
            <rFont val="Tahoma"/>
            <charset val="1"/>
          </rPr>
          <t xml:space="preserve">
Engage in an activity that simulates mobility impairment.</t>
        </r>
      </text>
    </comment>
    <comment ref="C61" authorId="1" shapeId="0">
      <text>
        <r>
          <rPr>
            <b/>
            <sz val="9"/>
            <color indexed="81"/>
            <rFont val="Tahoma"/>
            <charset val="1"/>
          </rPr>
          <t>Detail:</t>
        </r>
        <r>
          <rPr>
            <sz val="9"/>
            <color indexed="81"/>
            <rFont val="Tahoma"/>
            <charset val="1"/>
          </rPr>
          <t xml:space="preserve">
Take part in an activity that simulates dexterity impairment.</t>
        </r>
      </text>
    </comment>
    <comment ref="C62" authorId="1" shapeId="0">
      <text>
        <r>
          <rPr>
            <b/>
            <sz val="9"/>
            <color indexed="81"/>
            <rFont val="Tahoma"/>
            <charset val="1"/>
          </rPr>
          <t>Detail:</t>
        </r>
        <r>
          <rPr>
            <sz val="9"/>
            <color indexed="81"/>
            <rFont val="Tahoma"/>
            <charset val="1"/>
          </rPr>
          <t xml:space="preserve">
With your den, participate in an activity that focuses on the acceptance of differences in general</t>
        </r>
      </text>
    </comment>
    <comment ref="C64" authorId="0" shapeId="0">
      <text>
        <r>
          <rPr>
            <b/>
            <sz val="9"/>
            <color indexed="81"/>
            <rFont val="Tahoma"/>
            <family val="2"/>
          </rPr>
          <t xml:space="preserve">Details: </t>
        </r>
        <r>
          <rPr>
            <sz val="9"/>
            <color indexed="81"/>
            <rFont val="Tahoma"/>
            <family val="2"/>
          </rPr>
          <t xml:space="preserve">Do a Good Turn for residents at a skilled nursing facility or retirement community. 
</t>
        </r>
      </text>
    </comment>
    <comment ref="C65" authorId="0" shapeId="0">
      <text>
        <r>
          <rPr>
            <b/>
            <sz val="9"/>
            <color indexed="81"/>
            <rFont val="Tahoma"/>
            <family val="2"/>
          </rPr>
          <t xml:space="preserve">Details: </t>
        </r>
        <r>
          <rPr>
            <sz val="9"/>
            <color indexed="81"/>
            <rFont val="Tahoma"/>
            <family val="2"/>
          </rPr>
          <t xml:space="preserve">Invite an individual with a disability to visit your den, and discuss what activities he or she currently finds challenging or found challenging in the past. 
</t>
        </r>
      </text>
    </comment>
    <comment ref="C66" authorId="0" shapeId="0">
      <text>
        <r>
          <rPr>
            <b/>
            <sz val="9"/>
            <color indexed="81"/>
            <rFont val="Tahoma"/>
            <family val="2"/>
          </rPr>
          <t>Details :</t>
        </r>
        <r>
          <rPr>
            <sz val="9"/>
            <color indexed="81"/>
            <rFont val="Tahoma"/>
            <family val="2"/>
          </rPr>
          <t xml:space="preserve">Attend a disabilities event such as a Special Olympics competition, an adaptive sports event, a performance with sign language interpretation, or an activity with service dogs. Tell your den what you thought about the experience. </t>
        </r>
      </text>
    </comment>
    <comment ref="C67" authorId="0" shapeId="0">
      <text>
        <r>
          <rPr>
            <b/>
            <sz val="9"/>
            <color indexed="81"/>
            <rFont val="Tahoma"/>
            <family val="2"/>
          </rPr>
          <t xml:space="preserve">Details: </t>
        </r>
        <r>
          <rPr>
            <sz val="9"/>
            <color indexed="81"/>
            <rFont val="Tahoma"/>
            <family val="2"/>
          </rPr>
          <t xml:space="preserve">Talk to someone who works with people who have disabilities. Ask that person what they do and how he or she helps people with disabilities. 
</t>
        </r>
      </text>
    </comment>
    <comment ref="C69" authorId="0" shapeId="0">
      <text>
        <r>
          <rPr>
            <b/>
            <sz val="9"/>
            <color indexed="81"/>
            <rFont val="Tahoma"/>
            <family val="2"/>
          </rPr>
          <t xml:space="preserve">Details: </t>
        </r>
        <r>
          <rPr>
            <sz val="9"/>
            <color indexed="81"/>
            <rFont val="Tahoma"/>
            <family val="2"/>
          </rPr>
          <t xml:space="preserve">With the help of an adult, contact a service dog organization, and learn the entire process from pup training to assignment to a client
</t>
        </r>
      </text>
    </comment>
    <comment ref="C70" authorId="0" shapeId="0">
      <text>
        <r>
          <rPr>
            <b/>
            <sz val="9"/>
            <color indexed="81"/>
            <rFont val="Tahoma"/>
            <family val="2"/>
          </rPr>
          <t xml:space="preserve">Details: </t>
        </r>
        <r>
          <rPr>
            <sz val="9"/>
            <color indexed="81"/>
            <rFont val="Tahoma"/>
            <family val="2"/>
          </rPr>
          <t xml:space="preserve">Participate in a service project that focuses on a specific disability
</t>
        </r>
      </text>
    </comment>
    <comment ref="C71" authorId="0" shapeId="0">
      <text>
        <r>
          <rPr>
            <b/>
            <sz val="9"/>
            <color indexed="81"/>
            <rFont val="Tahoma"/>
            <family val="2"/>
          </rPr>
          <t xml:space="preserve">Details: </t>
        </r>
        <r>
          <rPr>
            <sz val="9"/>
            <color indexed="81"/>
            <rFont val="Tahoma"/>
            <family val="2"/>
          </rPr>
          <t xml:space="preserve">Participate in an activity with an organization whose members are disabled. 
</t>
        </r>
      </text>
    </comment>
    <comment ref="C75" authorId="1" shapeId="0">
      <text>
        <r>
          <rPr>
            <b/>
            <sz val="9"/>
            <color indexed="81"/>
            <rFont val="Tahoma"/>
            <charset val="1"/>
          </rPr>
          <t>Detail:</t>
        </r>
        <r>
          <rPr>
            <sz val="9"/>
            <color indexed="81"/>
            <rFont val="Tahoma"/>
            <charset val="1"/>
          </rPr>
          <t xml:space="preserve">
Learn about some basic tools and the proper use of each tool. Learn about and understand the need for safety when you work with tools.</t>
        </r>
      </text>
    </comment>
    <comment ref="C76" authorId="1" shapeId="0">
      <text>
        <r>
          <rPr>
            <b/>
            <sz val="9"/>
            <color indexed="81"/>
            <rFont val="Tahoma"/>
            <family val="2"/>
          </rPr>
          <t>Detail:</t>
        </r>
        <r>
          <rPr>
            <sz val="9"/>
            <color indexed="81"/>
            <rFont val="Tahoma"/>
            <family val="2"/>
          </rPr>
          <t xml:space="preserve">
With the guidance of your Webelos den leader, parent, or guardian, select a carpentry project and build it.</t>
        </r>
      </text>
    </comment>
    <comment ref="C77" authorId="1" shapeId="0">
      <text>
        <r>
          <rPr>
            <b/>
            <sz val="9"/>
            <color indexed="81"/>
            <rFont val="Tahoma"/>
            <family val="2"/>
          </rPr>
          <t>Detail:</t>
        </r>
        <r>
          <rPr>
            <sz val="9"/>
            <color indexed="81"/>
            <rFont val="Tahoma"/>
            <family val="2"/>
          </rPr>
          <t xml:space="preserve">
List the tools that you use safely as you build your project; create a list of materials needed to build your project.</t>
        </r>
      </text>
    </comment>
    <comment ref="C78" authorId="1" shapeId="0">
      <text>
        <r>
          <rPr>
            <b/>
            <sz val="9"/>
            <color indexed="81"/>
            <rFont val="Tahoma"/>
            <family val="2"/>
          </rPr>
          <t>Detail:</t>
        </r>
        <r>
          <rPr>
            <sz val="9"/>
            <color indexed="81"/>
            <rFont val="Tahoma"/>
            <family val="2"/>
          </rPr>
          <t xml:space="preserve">
Put a check mark next to the tools on your list that you used for the first time </t>
        </r>
      </text>
    </comment>
    <comment ref="C79" authorId="1" shapeId="0">
      <text>
        <r>
          <rPr>
            <b/>
            <sz val="9"/>
            <color indexed="81"/>
            <rFont val="Tahoma"/>
            <family val="2"/>
          </rPr>
          <t>Detail:</t>
        </r>
        <r>
          <rPr>
            <sz val="9"/>
            <color indexed="81"/>
            <rFont val="Tahoma"/>
            <family val="2"/>
          </rPr>
          <t xml:space="preserve">
Learn about a construction career. With your Webelos den leader, parent, or guardian, visit a construction site, and interview someone working in a construction career</t>
        </r>
      </text>
    </comment>
    <comment ref="C83" authorId="1" shapeId="0">
      <text>
        <r>
          <rPr>
            <b/>
            <sz val="9"/>
            <color indexed="81"/>
            <rFont val="Tahoma"/>
            <charset val="1"/>
          </rPr>
          <t>Detail:</t>
        </r>
        <r>
          <rPr>
            <sz val="9"/>
            <color indexed="81"/>
            <rFont val="Tahoma"/>
            <charset val="1"/>
          </rPr>
          <t xml:space="preserve">
Discover what it means to be a hero. Invite a local hero to meet with your den.</t>
        </r>
      </text>
    </comment>
    <comment ref="C84" authorId="0" shapeId="0">
      <text>
        <r>
          <rPr>
            <b/>
            <sz val="9"/>
            <color indexed="81"/>
            <rFont val="Tahoma"/>
            <family val="2"/>
          </rPr>
          <t xml:space="preserve">Details: </t>
        </r>
        <r>
          <rPr>
            <sz val="9"/>
            <color indexed="81"/>
            <rFont val="Tahoma"/>
            <family val="2"/>
          </rPr>
          <t xml:space="preserve">Identify how citizens can be heroes in their communities
</t>
        </r>
      </text>
    </comment>
    <comment ref="C85" authorId="0" shapeId="0">
      <text>
        <r>
          <rPr>
            <b/>
            <sz val="9"/>
            <color indexed="81"/>
            <rFont val="Tahoma"/>
            <family val="2"/>
          </rPr>
          <t xml:space="preserve">Details: </t>
        </r>
        <r>
          <rPr>
            <sz val="9"/>
            <color indexed="81"/>
            <rFont val="Tahoma"/>
            <family val="2"/>
          </rPr>
          <t xml:space="preserve">Recognize a hero in your community by presenting him or her with a “My Hero Award.” . 
</t>
        </r>
      </text>
    </comment>
    <comment ref="C86" authorId="0" shapeId="0">
      <text>
        <r>
          <rPr>
            <b/>
            <sz val="9"/>
            <color indexed="81"/>
            <rFont val="Tahoma"/>
            <family val="2"/>
          </rPr>
          <t xml:space="preserve">Details: </t>
        </r>
        <r>
          <rPr>
            <sz val="9"/>
            <color indexed="81"/>
            <rFont val="Tahoma"/>
            <family val="2"/>
          </rPr>
          <t xml:space="preserve">Learn about a real-life hero from another part of the world who has helped the world be a better place. </t>
        </r>
      </text>
    </comment>
    <comment ref="C92" authorId="0" shapeId="0">
      <text>
        <r>
          <rPr>
            <b/>
            <sz val="9"/>
            <color indexed="81"/>
            <rFont val="Tahoma"/>
            <family val="2"/>
          </rPr>
          <t xml:space="preserve">Details: </t>
        </r>
        <r>
          <rPr>
            <sz val="9"/>
            <color indexed="81"/>
            <rFont val="Tahoma"/>
            <family val="2"/>
          </rPr>
          <t xml:space="preserve">http://framebomb.com/instructions.html
</t>
        </r>
      </text>
    </comment>
    <comment ref="C93" authorId="1" shapeId="0">
      <text>
        <r>
          <rPr>
            <b/>
            <sz val="9"/>
            <color indexed="81"/>
            <rFont val="Tahoma"/>
            <charset val="1"/>
          </rPr>
          <t>Detail:</t>
        </r>
        <r>
          <rPr>
            <sz val="9"/>
            <color indexed="81"/>
            <rFont val="Tahoma"/>
            <charset val="1"/>
          </rPr>
          <t xml:space="preserve">
 With the help of an adult, demonstrate one way to light a fire without using matches. </t>
        </r>
      </text>
    </comment>
    <comment ref="C94" authorId="1" shapeId="0">
      <text>
        <r>
          <rPr>
            <b/>
            <sz val="9"/>
            <color indexed="81"/>
            <rFont val="Tahoma"/>
            <charset val="1"/>
          </rPr>
          <t>Detail:</t>
        </r>
        <r>
          <rPr>
            <sz val="9"/>
            <color indexed="81"/>
            <rFont val="Tahoma"/>
            <charset val="1"/>
          </rPr>
          <t xml:space="preserve">
On a campout with your den or family, cook two different recipes that do not require pots and pans.</t>
        </r>
      </text>
    </comment>
    <comment ref="C95" authorId="0" shapeId="0">
      <text>
        <r>
          <rPr>
            <b/>
            <sz val="9"/>
            <color indexed="81"/>
            <rFont val="Tahoma"/>
            <family val="2"/>
          </rPr>
          <t xml:space="preserve">Details: </t>
        </r>
        <r>
          <rPr>
            <sz val="9"/>
            <color indexed="81"/>
            <rFont val="Tahoma"/>
            <family val="2"/>
          </rPr>
          <t>Using tree limbs or branches that have already fallen or been cut, build a shelter that will protect you overnight.</t>
        </r>
      </text>
    </comment>
    <comment ref="C96" authorId="1" shapeId="0">
      <text>
        <r>
          <rPr>
            <b/>
            <sz val="9"/>
            <color indexed="81"/>
            <rFont val="Tahoma"/>
            <charset val="1"/>
          </rPr>
          <t>Detail:</t>
        </r>
        <r>
          <rPr>
            <sz val="9"/>
            <color indexed="81"/>
            <rFont val="Tahoma"/>
            <charset val="1"/>
          </rPr>
          <t xml:space="preserve">
Draw a Rube Goldberg–type machine. Include at least six steps to complete your action. </t>
        </r>
      </text>
    </comment>
    <comment ref="C97" authorId="0" shapeId="0">
      <text>
        <r>
          <rPr>
            <b/>
            <sz val="9"/>
            <color indexed="81"/>
            <rFont val="Tahoma"/>
            <family val="2"/>
          </rPr>
          <t xml:space="preserve">Details: </t>
        </r>
        <r>
          <rPr>
            <sz val="9"/>
            <color indexed="81"/>
            <rFont val="Tahoma"/>
            <family val="2"/>
          </rPr>
          <t xml:space="preserve">Learn what items should be in an outdoor survival kit that you can carry in a small bag or box that easily fits in a day pack. Assemble your own small survival kit, and explain to your den leader why the items you chose are important for survival. 
</t>
        </r>
      </text>
    </comment>
    <comment ref="C98" authorId="0" shapeId="0">
      <text>
        <r>
          <rPr>
            <b/>
            <sz val="9"/>
            <color indexed="81"/>
            <rFont val="Tahoma"/>
            <family val="2"/>
          </rPr>
          <t xml:space="preserve">Details: </t>
        </r>
        <r>
          <rPr>
            <sz val="9"/>
            <color indexed="81"/>
            <rFont val="Tahoma"/>
            <family val="2"/>
          </rPr>
          <t xml:space="preserve">Show you can live “off the grid” by minimizing your use of electricity for one week. Keep a log of what you did. Discuss with your den members how you adjusted to this lifestyle.
</t>
        </r>
      </text>
    </comment>
    <comment ref="C99" authorId="0" shapeId="0">
      <text>
        <r>
          <rPr>
            <b/>
            <sz val="9"/>
            <color indexed="81"/>
            <rFont val="Tahoma"/>
            <family val="2"/>
          </rPr>
          <t xml:space="preserve">Details: </t>
        </r>
        <r>
          <rPr>
            <sz val="9"/>
            <color indexed="81"/>
            <rFont val="Tahoma"/>
            <family val="2"/>
          </rPr>
          <t xml:space="preserve">With your den, invent a game that can be played without using electricity and using minimal equipment or simple items. </t>
        </r>
      </text>
    </comment>
    <comment ref="C100" authorId="0" shapeId="0">
      <text>
        <r>
          <rPr>
            <b/>
            <sz val="9"/>
            <color indexed="81"/>
            <rFont val="Tahoma"/>
            <family val="2"/>
          </rPr>
          <t xml:space="preserve">Details: </t>
        </r>
        <r>
          <rPr>
            <sz val="9"/>
            <color indexed="81"/>
            <rFont val="Tahoma"/>
            <family val="2"/>
          </rPr>
          <t xml:space="preserve">  Name your game, write down the rules once you have decided on them, then play the game at two different den meetings or outings. </t>
        </r>
      </text>
    </comment>
    <comment ref="C101" authorId="0" shapeId="0">
      <text>
        <r>
          <rPr>
            <b/>
            <sz val="9"/>
            <color indexed="81"/>
            <rFont val="Tahoma"/>
            <family val="2"/>
          </rPr>
          <t>Details:</t>
        </r>
        <r>
          <rPr>
            <sz val="9"/>
            <color indexed="81"/>
            <rFont val="Tahoma"/>
            <family val="2"/>
          </rPr>
          <t xml:space="preserve">Teach your game to the members of your pack or other Scouts.
</t>
        </r>
      </text>
    </comment>
    <comment ref="C102" authorId="0" shapeId="0">
      <text>
        <r>
          <rPr>
            <b/>
            <sz val="9"/>
            <color indexed="81"/>
            <rFont val="Tahoma"/>
            <family val="2"/>
          </rPr>
          <t xml:space="preserve">Details: </t>
        </r>
        <r>
          <rPr>
            <sz val="9"/>
            <color indexed="81"/>
            <rFont val="Tahoma"/>
            <family val="2"/>
          </rPr>
          <t xml:space="preserve">. With your den, demonstrate two different ways to treat drinking water to  remove impurities. 
</t>
        </r>
      </text>
    </comment>
    <comment ref="C103" authorId="0" shapeId="0">
      <text>
        <r>
          <rPr>
            <b/>
            <sz val="9"/>
            <color indexed="81"/>
            <rFont val="Tahoma"/>
            <family val="2"/>
          </rPr>
          <t xml:space="preserve">Details: </t>
        </r>
        <r>
          <rPr>
            <sz val="9"/>
            <color indexed="81"/>
            <rFont val="Tahoma"/>
            <family val="2"/>
          </rPr>
          <t xml:space="preserve">Discuss what to do if you become lost in the woods. Tell what the letters “S-T-O-P” stand for. Tell what the universal emergency signal is. Describe three ways to signal for help. Demonstrate one of them. Describe what you can do you do to help rescuers  find you.
</t>
        </r>
      </text>
    </comment>
    <comment ref="C104" authorId="1" shapeId="0">
      <text>
        <r>
          <rPr>
            <b/>
            <sz val="9"/>
            <color indexed="81"/>
            <rFont val="Tahoma"/>
            <charset val="1"/>
          </rPr>
          <t>Detail:</t>
        </r>
        <r>
          <rPr>
            <sz val="9"/>
            <color indexed="81"/>
            <rFont val="Tahoma"/>
            <charset val="1"/>
          </rPr>
          <t xml:space="preserve">
Make a list of four qualities you think a leader should have in an emergency and why they are important to have. Pick two of them, and act them out for your den. Describe how each relates to a point of the Scout Law. Describe how working on this adventure gave you a better understanding of the Boy Scout motto.</t>
        </r>
      </text>
    </comment>
    <comment ref="C110" authorId="0" shapeId="0">
      <text>
        <r>
          <rPr>
            <b/>
            <sz val="9"/>
            <color indexed="81"/>
            <rFont val="Tahoma"/>
            <family val="2"/>
          </rPr>
          <t>Details:</t>
        </r>
        <r>
          <rPr>
            <sz val="9"/>
            <color indexed="81"/>
            <rFont val="Tahoma"/>
            <family val="2"/>
          </rPr>
          <t>Explain why this kind of science is an important part of your world.</t>
        </r>
      </text>
    </comment>
    <comment ref="C111" authorId="0" shapeId="0">
      <text>
        <r>
          <rPr>
            <b/>
            <sz val="9"/>
            <color indexed="81"/>
            <rFont val="Tahoma"/>
            <family val="2"/>
          </rPr>
          <t xml:space="preserve">Details: </t>
        </r>
        <r>
          <rPr>
            <sz val="9"/>
            <color indexed="81"/>
            <rFont val="Tahoma"/>
            <family val="2"/>
          </rPr>
          <t xml:space="preserve">Share with your family or with your den what you learned about the meaning of geology. 
</t>
        </r>
      </text>
    </comment>
    <comment ref="C112" authorId="0" shapeId="0">
      <text>
        <r>
          <rPr>
            <b/>
            <sz val="9"/>
            <color indexed="81"/>
            <rFont val="Tahoma"/>
            <family val="2"/>
          </rPr>
          <t>Details:</t>
        </r>
        <r>
          <rPr>
            <sz val="9"/>
            <color indexed="81"/>
            <rFont val="Tahoma"/>
            <family val="2"/>
          </rPr>
          <t>Look for different kinds of rocks or minerals while on a rock hunt with your family or your den</t>
        </r>
      </text>
    </comment>
    <comment ref="C114" authorId="0" shapeId="0">
      <text>
        <r>
          <rPr>
            <b/>
            <sz val="9"/>
            <color indexed="81"/>
            <rFont val="Tahoma"/>
            <family val="2"/>
          </rPr>
          <t>Details:</t>
        </r>
        <r>
          <rPr>
            <sz val="9"/>
            <color indexed="81"/>
            <rFont val="Tahoma"/>
            <family val="2"/>
          </rPr>
          <t xml:space="preserve">Identify the rocks you see on your rock hunt. Use the chart in your handbook that shows the three kinds of rocks and describes minerals to determine which types of rocks you have collected. 
</t>
        </r>
      </text>
    </comment>
    <comment ref="C115" authorId="0" shapeId="0">
      <text>
        <r>
          <rPr>
            <b/>
            <sz val="9"/>
            <color indexed="81"/>
            <rFont val="Tahoma"/>
            <family val="2"/>
          </rPr>
          <t xml:space="preserve">Details: </t>
        </r>
        <r>
          <rPr>
            <sz val="9"/>
            <color indexed="81"/>
            <rFont val="Tahoma"/>
            <family val="2"/>
          </rPr>
          <t xml:space="preserve">With a magnifying glass, take a closer look at your collection. Determine any differences between your specimens.
</t>
        </r>
      </text>
    </comment>
    <comment ref="C116" authorId="0" shapeId="0">
      <text>
        <r>
          <rPr>
            <b/>
            <sz val="9"/>
            <color indexed="81"/>
            <rFont val="Tahoma"/>
            <family val="2"/>
          </rPr>
          <t xml:space="preserve">Details: </t>
        </r>
        <r>
          <rPr>
            <sz val="9"/>
            <color indexed="81"/>
            <rFont val="Tahoma"/>
            <family val="2"/>
          </rPr>
          <t xml:space="preserve">Share what you see with your family or den.
</t>
        </r>
      </text>
    </comment>
    <comment ref="C118" authorId="0" shapeId="0">
      <text>
        <r>
          <rPr>
            <b/>
            <sz val="9"/>
            <color indexed="81"/>
            <rFont val="Tahoma"/>
            <family val="2"/>
          </rPr>
          <t xml:space="preserve">Details: </t>
        </r>
        <r>
          <rPr>
            <sz val="9"/>
            <color indexed="81"/>
            <rFont val="Tahoma"/>
            <family val="2"/>
          </rPr>
          <t xml:space="preserve">With your family or den, make a mineral test kit, and test rocks according to the Mohs scale of mineral hardness
</t>
        </r>
      </text>
    </comment>
    <comment ref="C120" authorId="0" shapeId="0">
      <text>
        <r>
          <rPr>
            <b/>
            <sz val="9"/>
            <color indexed="81"/>
            <rFont val="Tahoma"/>
            <family val="2"/>
          </rPr>
          <t xml:space="preserve">Details: </t>
        </r>
        <r>
          <rPr>
            <sz val="9"/>
            <color indexed="81"/>
            <rFont val="Tahoma"/>
            <family val="2"/>
          </rPr>
          <t xml:space="preserve">With your family or den, identify on a road map of your state some geological features in your area
</t>
        </r>
      </text>
    </comment>
    <comment ref="C126" authorId="0" shapeId="0">
      <text>
        <r>
          <rPr>
            <b/>
            <sz val="9"/>
            <color indexed="81"/>
            <rFont val="Tahoma"/>
            <family val="2"/>
          </rPr>
          <t xml:space="preserve">Details: </t>
        </r>
        <r>
          <rPr>
            <sz val="9"/>
            <color indexed="81"/>
            <rFont val="Tahoma"/>
            <family val="2"/>
          </rPr>
          <t xml:space="preserve">
 Go on an outing with your family or den to one of the nearby locations you discovered on your state map, and record what you see as you look at the geographical surroundings. Share with your family or den while on this outing what you notice that might change this location in the future (wind, water, ice, drought, erosion).
</t>
        </r>
      </text>
    </comment>
    <comment ref="C128" authorId="0" shapeId="0">
      <text>
        <r>
          <rPr>
            <b/>
            <sz val="9"/>
            <color indexed="81"/>
            <rFont val="Tahoma"/>
            <family val="2"/>
          </rPr>
          <t xml:space="preserve">Details: </t>
        </r>
        <r>
          <rPr>
            <sz val="9"/>
            <color indexed="81"/>
            <rFont val="Tahoma"/>
            <family val="2"/>
          </rPr>
          <t xml:space="preserve">With your family or your den, visit with a geologist or earth scientist and discover the many career fields that are included in the science of geology
</t>
        </r>
      </text>
    </comment>
    <comment ref="C129" authorId="0" shapeId="0">
      <text>
        <r>
          <rPr>
            <b/>
            <sz val="9"/>
            <color indexed="81"/>
            <rFont val="Tahoma"/>
            <family val="2"/>
          </rPr>
          <t xml:space="preserve">Details: </t>
        </r>
        <r>
          <rPr>
            <sz val="9"/>
            <color indexed="81"/>
            <rFont val="Tahoma"/>
            <family val="2"/>
          </rPr>
          <t xml:space="preserve">Ask the geologist or earth scientist about the importance of fossils that are found. 
</t>
        </r>
      </text>
    </comment>
    <comment ref="C130" authorId="0" shapeId="0">
      <text>
        <r>
          <rPr>
            <b/>
            <sz val="9"/>
            <color indexed="81"/>
            <rFont val="Tahoma"/>
            <family val="2"/>
          </rPr>
          <t xml:space="preserve">Details: </t>
        </r>
        <r>
          <rPr>
            <sz val="9"/>
            <color indexed="81"/>
            <rFont val="Tahoma"/>
            <family val="2"/>
          </rPr>
          <t xml:space="preserve">Ask the geologist or earth scientist what you can do to help preserve our natural resources. 
</t>
        </r>
      </text>
    </comment>
    <comment ref="C131" authorId="0" shapeId="0">
      <text>
        <r>
          <rPr>
            <b/>
            <sz val="9"/>
            <color indexed="81"/>
            <rFont val="Tahoma"/>
            <family val="2"/>
          </rPr>
          <t xml:space="preserve">Details: </t>
        </r>
        <r>
          <rPr>
            <sz val="9"/>
            <color indexed="81"/>
            <rFont val="Tahoma"/>
            <family val="2"/>
          </rPr>
          <t xml:space="preserve">Do at least one earth science demonstration or investigation with your den or with adult supervision, and explore geology in action. 
</t>
        </r>
      </text>
    </comment>
    <comment ref="C135" authorId="1" shapeId="0">
      <text>
        <r>
          <rPr>
            <b/>
            <sz val="9"/>
            <color indexed="81"/>
            <rFont val="Tahoma"/>
            <charset val="1"/>
          </rPr>
          <t>Detail:</t>
        </r>
        <r>
          <rPr>
            <sz val="9"/>
            <color indexed="81"/>
            <rFont val="Tahoma"/>
            <charset val="1"/>
          </rPr>
          <t xml:space="preserve">
Pick one type of engineer. With the help of the Internet, your local library, or a local engineer you may know or locate, discover and record in your book three things that describe what that engineer does. (Be sure to have your Webelos den leader, parent, or guardian’s permission to use the Internet.) Share your findings with your Webelos den. </t>
        </r>
      </text>
    </comment>
    <comment ref="C137" authorId="1" shapeId="0">
      <text>
        <r>
          <rPr>
            <b/>
            <sz val="9"/>
            <color indexed="81"/>
            <rFont val="Tahoma"/>
            <charset val="1"/>
          </rPr>
          <t>Detail:</t>
        </r>
        <r>
          <rPr>
            <sz val="9"/>
            <color indexed="81"/>
            <rFont val="Tahoma"/>
            <charset val="1"/>
          </rPr>
          <t xml:space="preserve">
Examine a set of blueprints. Using these as a model, construct your own set of blueprints or plans to design a project.</t>
        </r>
      </text>
    </comment>
    <comment ref="C138" authorId="0" shapeId="0">
      <text>
        <r>
          <rPr>
            <b/>
            <sz val="9"/>
            <color indexed="81"/>
            <rFont val="Tahoma"/>
            <family val="2"/>
          </rPr>
          <t xml:space="preserve">Details: </t>
        </r>
        <r>
          <rPr>
            <sz val="9"/>
            <color indexed="81"/>
            <rFont val="Tahoma"/>
            <family val="2"/>
          </rPr>
          <t xml:space="preserve">Using the blueprints or plans from your own design, construct your project. Your project may be something useful or something fun.
</t>
        </r>
      </text>
    </comment>
    <comment ref="C139" authorId="0" shapeId="0">
      <text>
        <r>
          <rPr>
            <b/>
            <sz val="9"/>
            <color indexed="81"/>
            <rFont val="Tahoma"/>
            <family val="2"/>
          </rPr>
          <t>Details:</t>
        </r>
        <r>
          <rPr>
            <sz val="9"/>
            <color indexed="81"/>
            <rFont val="Tahoma"/>
            <family val="2"/>
          </rPr>
          <t xml:space="preserve">Share your project with your Webelos den and your pack by displaying the project at a pack meeting. 
</t>
        </r>
      </text>
    </comment>
    <comment ref="C140" authorId="0" shapeId="0">
      <text>
        <r>
          <rPr>
            <b/>
            <sz val="9"/>
            <color indexed="81"/>
            <rFont val="Tahoma"/>
            <family val="2"/>
          </rPr>
          <t xml:space="preserve">Details: </t>
        </r>
        <r>
          <rPr>
            <sz val="9"/>
            <color indexed="81"/>
            <rFont val="Tahoma"/>
            <family val="2"/>
          </rPr>
          <t xml:space="preserve">Explore other fields of engineering and how they have helped form our past, present, and future
</t>
        </r>
      </text>
    </comment>
    <comment ref="C141" authorId="1" shapeId="0">
      <text>
        <r>
          <rPr>
            <b/>
            <sz val="9"/>
            <color indexed="81"/>
            <rFont val="Tahoma"/>
            <family val="2"/>
          </rPr>
          <t>Detail:</t>
        </r>
        <r>
          <rPr>
            <sz val="9"/>
            <color indexed="81"/>
            <rFont val="Tahoma"/>
            <family val="2"/>
          </rPr>
          <t xml:space="preserve">
Pick and do two projects using the engineering skills you have learned. Share your projects with your den, and also exhibit them at a pack meeting. </t>
        </r>
      </text>
    </comment>
    <comment ref="C145" authorId="0" shapeId="0">
      <text>
        <r>
          <rPr>
            <b/>
            <sz val="9"/>
            <color indexed="81"/>
            <rFont val="Tahoma"/>
            <family val="2"/>
          </rPr>
          <t xml:space="preserve">Details: </t>
        </r>
        <r>
          <rPr>
            <sz val="9"/>
            <color indexed="81"/>
            <rFont val="Tahoma"/>
            <family val="2"/>
          </rPr>
          <t xml:space="preserve">Put a Fix It Tool Box together. Describe what each item in your toolbox can be used for. Show how to use three of the tools safely. 
</t>
        </r>
      </text>
    </comment>
    <comment ref="C146" authorId="0" shapeId="0">
      <text>
        <r>
          <rPr>
            <b/>
            <sz val="9"/>
            <color indexed="81"/>
            <rFont val="Tahoma"/>
            <family val="2"/>
          </rPr>
          <t xml:space="preserve">Details: </t>
        </r>
        <r>
          <rPr>
            <sz val="9"/>
            <color indexed="81"/>
            <rFont val="Tahoma"/>
            <family val="2"/>
          </rPr>
          <t xml:space="preserve">Be ready. With the help of an adult in your family, do the following
</t>
        </r>
      </text>
    </comment>
    <comment ref="C147" authorId="1" shapeId="0">
      <text>
        <r>
          <rPr>
            <b/>
            <sz val="9"/>
            <color indexed="81"/>
            <rFont val="Tahoma"/>
            <charset val="1"/>
          </rPr>
          <t>Detail:</t>
        </r>
        <r>
          <rPr>
            <sz val="9"/>
            <color indexed="81"/>
            <rFont val="Tahoma"/>
            <charset val="1"/>
          </rPr>
          <t xml:space="preserve">
Locate the electrical panel in your home. Determine if the electrical panel has fuses or breakers.</t>
        </r>
      </text>
    </comment>
    <comment ref="C148" authorId="0" shapeId="0">
      <text>
        <r>
          <rPr>
            <b/>
            <sz val="9"/>
            <color indexed="81"/>
            <rFont val="Tahoma"/>
            <family val="2"/>
          </rPr>
          <t xml:space="preserve">Details: </t>
        </r>
        <r>
          <rPr>
            <sz val="9"/>
            <color indexed="81"/>
            <rFont val="Tahoma"/>
            <family val="2"/>
          </rPr>
          <t xml:space="preserve">Determine what sort of heat is used to heat your home
</t>
        </r>
      </text>
    </comment>
    <comment ref="C149" authorId="0" shapeId="0">
      <text>
        <r>
          <rPr>
            <b/>
            <sz val="9"/>
            <color indexed="81"/>
            <rFont val="Tahoma"/>
            <family val="2"/>
          </rPr>
          <t xml:space="preserve">Details: </t>
        </r>
        <r>
          <rPr>
            <sz val="9"/>
            <color indexed="81"/>
            <rFont val="Tahoma"/>
            <family val="2"/>
          </rPr>
          <t xml:space="preserve">Learn what you would do to shut off the water for a sink, a toilet, a washing machine, or a water heater. If there is a main shut-off valve for your home, show where it is located. 
</t>
        </r>
      </text>
    </comment>
    <comment ref="C150" authorId="0" shapeId="0">
      <text>
        <r>
          <rPr>
            <b/>
            <sz val="9"/>
            <color indexed="81"/>
            <rFont val="Tahoma"/>
            <family val="2"/>
          </rPr>
          <t xml:space="preserve">Details: </t>
        </r>
        <r>
          <rPr>
            <sz val="9"/>
            <color indexed="81"/>
            <rFont val="Tahoma"/>
            <family val="2"/>
          </rPr>
          <t xml:space="preserve">Describe to your Webelos den leader what you would do to fix or make safe the following circumstances: 
</t>
        </r>
      </text>
    </comment>
    <comment ref="C154" authorId="0" shapeId="0">
      <text>
        <r>
          <rPr>
            <b/>
            <sz val="9"/>
            <color indexed="81"/>
            <rFont val="Tahoma"/>
            <family val="2"/>
          </rPr>
          <t xml:space="preserve">Details: </t>
        </r>
        <r>
          <rPr>
            <sz val="9"/>
            <color indexed="81"/>
            <rFont val="Tahoma"/>
            <family val="2"/>
          </rPr>
          <t xml:space="preserve">Let’s Fix It. Select and do eight of the following. You will need an adult’s supervision for each of these Fix It projects
</t>
        </r>
      </text>
    </comment>
    <comment ref="C155" authorId="0" shapeId="0">
      <text>
        <r>
          <rPr>
            <b/>
            <sz val="9"/>
            <color indexed="81"/>
            <rFont val="Tahoma"/>
            <family val="2"/>
          </rPr>
          <t xml:space="preserve">Details: </t>
        </r>
        <r>
          <rPr>
            <sz val="9"/>
            <color indexed="81"/>
            <rFont val="Tahoma"/>
            <family val="2"/>
          </rPr>
          <t xml:space="preserve">Show how to change a light bulb in a lamp or fixture. Determine the type of bulb you are replacing. Learn how to properly dispose of a compact fluorescent bulb.
</t>
        </r>
      </text>
    </comment>
    <comment ref="C157" authorId="0" shapeId="0">
      <text>
        <r>
          <rPr>
            <b/>
            <sz val="9"/>
            <color indexed="81"/>
            <rFont val="Tahoma"/>
            <family val="2"/>
          </rPr>
          <t xml:space="preserve">Details: </t>
        </r>
        <r>
          <rPr>
            <sz val="9"/>
            <color indexed="81"/>
            <rFont val="Tahoma"/>
            <family val="2"/>
          </rPr>
          <t xml:space="preserve">Tighten a loose handle or knob on a cabinet or a piece of furniture. 
</t>
        </r>
      </text>
    </comment>
    <comment ref="C162" authorId="0" shapeId="0">
      <text>
        <r>
          <rPr>
            <b/>
            <sz val="9"/>
            <color indexed="81"/>
            <rFont val="Tahoma"/>
            <family val="2"/>
          </rPr>
          <t xml:space="preserve">Details: </t>
        </r>
        <r>
          <rPr>
            <sz val="9"/>
            <color indexed="81"/>
            <rFont val="Tahoma"/>
            <family val="2"/>
          </rPr>
          <t xml:space="preserve">Show how to replace a bulb in a taillight, turn signal, or parking light, or replace a headlight in a car.
</t>
        </r>
      </text>
    </comment>
    <comment ref="C164" authorId="0" shapeId="0">
      <text>
        <r>
          <rPr>
            <b/>
            <sz val="9"/>
            <color indexed="81"/>
            <rFont val="Tahoma"/>
            <family val="2"/>
          </rPr>
          <t xml:space="preserve">Details: </t>
        </r>
        <r>
          <rPr>
            <sz val="9"/>
            <color indexed="81"/>
            <rFont val="Tahoma"/>
            <family val="2"/>
          </rPr>
          <t xml:space="preserve">Make a repair to a bicycle, such as adjusting or lubricating the chain, inflating the tires, fixing a flat, or adjusting the seat or handlebars.
</t>
        </r>
      </text>
    </comment>
    <comment ref="C165" authorId="0" shapeId="0">
      <text>
        <r>
          <rPr>
            <b/>
            <sz val="9"/>
            <color indexed="81"/>
            <rFont val="Tahoma"/>
            <family val="2"/>
          </rPr>
          <t xml:space="preserve">Details: </t>
        </r>
        <r>
          <rPr>
            <sz val="9"/>
            <color indexed="81"/>
            <rFont val="Tahoma"/>
            <family val="2"/>
          </rPr>
          <t xml:space="preserve">Replace the wheels on a skateboard, a scooter, or a pair of inline skates. 
</t>
        </r>
      </text>
    </comment>
    <comment ref="C168" authorId="0" shapeId="0">
      <text>
        <r>
          <rPr>
            <b/>
            <sz val="9"/>
            <color indexed="81"/>
            <rFont val="Tahoma"/>
            <family val="2"/>
          </rPr>
          <t xml:space="preserve">Details: </t>
        </r>
        <r>
          <rPr>
            <sz val="9"/>
            <color indexed="81"/>
            <rFont val="Tahoma"/>
            <family val="2"/>
          </rPr>
          <t xml:space="preserve">
</t>
        </r>
      </text>
    </comment>
    <comment ref="C171" authorId="0" shapeId="0">
      <text>
        <r>
          <rPr>
            <b/>
            <sz val="9"/>
            <color indexed="81"/>
            <rFont val="Tahoma"/>
            <family val="2"/>
          </rPr>
          <t xml:space="preserve">Details: </t>
        </r>
        <r>
          <rPr>
            <sz val="9"/>
            <color indexed="81"/>
            <rFont val="Tahoma"/>
            <family val="2"/>
          </rPr>
          <t xml:space="preserve">Change the battery in a smoke detector or a carbon monoxide detector, and test its operation.
</t>
        </r>
      </text>
    </comment>
    <comment ref="C173" authorId="0" shapeId="0">
      <text>
        <r>
          <rPr>
            <b/>
            <sz val="9"/>
            <color indexed="81"/>
            <rFont val="Tahoma"/>
            <family val="2"/>
          </rPr>
          <t xml:space="preserve">Details: </t>
        </r>
        <r>
          <rPr>
            <sz val="9"/>
            <color indexed="81"/>
            <rFont val="Tahoma"/>
            <family val="2"/>
          </rPr>
          <t xml:space="preserve">Find wall studs, and help an adult hang a curtain rod or a picture
</t>
        </r>
      </text>
    </comment>
    <comment ref="C174" authorId="0" shapeId="0">
      <text>
        <r>
          <rPr>
            <b/>
            <sz val="9"/>
            <color indexed="81"/>
            <rFont val="Tahoma"/>
            <family val="2"/>
          </rPr>
          <t xml:space="preserve">Details: </t>
        </r>
        <r>
          <rPr>
            <sz val="9"/>
            <color indexed="81"/>
            <rFont val="Tahoma"/>
            <family val="2"/>
          </rPr>
          <t xml:space="preserve">
Take an old item, such as a small piece of furniture, a broken toy, or a picture frame, and rebuild and/or refinish it. Show your work to an adult or your Webelos leader
</t>
        </r>
      </text>
    </comment>
    <comment ref="C175" authorId="0" shapeId="0">
      <text>
        <r>
          <rPr>
            <b/>
            <sz val="9"/>
            <color indexed="81"/>
            <rFont val="Tahoma"/>
            <family val="2"/>
          </rPr>
          <t xml:space="preserve">Details: </t>
        </r>
        <r>
          <rPr>
            <sz val="9"/>
            <color indexed="81"/>
            <rFont val="Tahoma"/>
            <family val="2"/>
          </rPr>
          <t xml:space="preserve">. Do a Fix It project agreed upon with your parent.   
</t>
        </r>
      </text>
    </comment>
    <comment ref="C179" authorId="1" shapeId="0">
      <text>
        <r>
          <rPr>
            <b/>
            <sz val="9"/>
            <color indexed="81"/>
            <rFont val="Tahoma"/>
            <charset val="1"/>
          </rPr>
          <t>Detail:</t>
        </r>
        <r>
          <rPr>
            <sz val="9"/>
            <color indexed="81"/>
            <rFont val="Tahoma"/>
            <charset val="1"/>
          </rPr>
          <t xml:space="preserve">
Explain the safety rules that you need to follow before participating in boating.</t>
        </r>
      </text>
    </comment>
    <comment ref="C180" authorId="1" shapeId="0">
      <text>
        <r>
          <rPr>
            <b/>
            <sz val="9"/>
            <color indexed="81"/>
            <rFont val="Tahoma"/>
            <charset val="1"/>
          </rPr>
          <t>Detail:</t>
        </r>
        <r>
          <rPr>
            <sz val="9"/>
            <color indexed="81"/>
            <rFont val="Tahoma"/>
            <charset val="1"/>
          </rPr>
          <t xml:space="preserve">
Identify the equipment needed when going boating. </t>
        </r>
      </text>
    </comment>
    <comment ref="C181" authorId="1" shapeId="0">
      <text>
        <r>
          <rPr>
            <b/>
            <sz val="9"/>
            <color indexed="81"/>
            <rFont val="Tahoma"/>
            <charset val="1"/>
          </rPr>
          <t>Detail:</t>
        </r>
        <r>
          <rPr>
            <sz val="9"/>
            <color indexed="81"/>
            <rFont val="Tahoma"/>
            <charset val="1"/>
          </rPr>
          <t xml:space="preserve">
Demonstrate correct rowing or paddling form. Explain how rowing and canoeing are good exercise. </t>
        </r>
      </text>
    </comment>
    <comment ref="C182" authorId="0" shapeId="0">
      <text>
        <r>
          <rPr>
            <b/>
            <sz val="9"/>
            <color indexed="81"/>
            <rFont val="Tahoma"/>
            <family val="2"/>
          </rPr>
          <t xml:space="preserve">Details: </t>
        </r>
        <r>
          <rPr>
            <sz val="9"/>
            <color indexed="81"/>
            <rFont val="Tahoma"/>
            <family val="2"/>
          </rPr>
          <t xml:space="preserve">Explain the importance of response personnel or lifeguards in a swimming area. 
</t>
        </r>
      </text>
    </comment>
    <comment ref="C187" authorId="1" shapeId="0">
      <text>
        <r>
          <rPr>
            <b/>
            <sz val="9"/>
            <color indexed="81"/>
            <rFont val="Tahoma"/>
            <charset val="1"/>
          </rPr>
          <t>Detail:</t>
        </r>
        <r>
          <rPr>
            <sz val="9"/>
            <color indexed="81"/>
            <rFont val="Tahoma"/>
            <charset val="1"/>
          </rPr>
          <t xml:space="preserve">
Collect and care for an “insect, amphibian, or reptile zoo.” You might have crickets, ants, grasshoppers, a lizard, or a toad. Study them for a while and then let them go. Share your experience with your Webelos den.</t>
        </r>
      </text>
    </comment>
    <comment ref="C188" authorId="1" shapeId="0">
      <text>
        <r>
          <rPr>
            <b/>
            <sz val="9"/>
            <color indexed="81"/>
            <rFont val="Tahoma"/>
            <charset val="1"/>
          </rPr>
          <t>Detail:</t>
        </r>
        <r>
          <rPr>
            <sz val="9"/>
            <color indexed="81"/>
            <rFont val="Tahoma"/>
            <charset val="1"/>
          </rPr>
          <t xml:space="preserve">
Set up an aquarium or terrarium. Keep it for at least a month. Share your experience with your  Webelos den by showing them photos or drawings of your project or by having them visit to see  your project.</t>
        </r>
      </text>
    </comment>
    <comment ref="C189" authorId="1" shapeId="0">
      <text>
        <r>
          <rPr>
            <b/>
            <sz val="9"/>
            <color indexed="81"/>
            <rFont val="Tahoma"/>
            <charset val="1"/>
          </rPr>
          <t>Detail:</t>
        </r>
        <r>
          <rPr>
            <sz val="9"/>
            <color indexed="81"/>
            <rFont val="Tahoma"/>
            <charset val="1"/>
          </rPr>
          <t xml:space="preserve">
 Watch for birds in your yard, neighborhood, or town for one week. Identify the birds you see, and write down where and when you saw them.</t>
        </r>
      </text>
    </comment>
    <comment ref="C190" authorId="1" shapeId="0">
      <text>
        <r>
          <rPr>
            <b/>
            <sz val="9"/>
            <color indexed="81"/>
            <rFont val="Tahoma"/>
            <charset val="1"/>
          </rPr>
          <t>Detail:</t>
        </r>
        <r>
          <rPr>
            <sz val="9"/>
            <color indexed="81"/>
            <rFont val="Tahoma"/>
            <charset val="1"/>
          </rPr>
          <t xml:space="preserve">
Learn about the bird flyways closest to your home. Find out which birds use these flyways. </t>
        </r>
      </text>
    </comment>
    <comment ref="C191" authorId="1" shapeId="0">
      <text>
        <r>
          <rPr>
            <b/>
            <sz val="9"/>
            <color indexed="81"/>
            <rFont val="Tahoma"/>
            <charset val="1"/>
          </rPr>
          <t>Detail:</t>
        </r>
        <r>
          <rPr>
            <sz val="9"/>
            <color indexed="81"/>
            <rFont val="Tahoma"/>
            <charset val="1"/>
          </rPr>
          <t xml:space="preserve">
Watch at least four wild creatures (reptiles, amphibians, arachnids, fish, insects, or mammals) in the wild. Describe the kind of place (forest, field, marsh, yard, or park) where you saw them. Tell what they were doing. </t>
        </r>
      </text>
    </comment>
    <comment ref="C192" authorId="1" shapeId="0">
      <text>
        <r>
          <rPr>
            <b/>
            <sz val="9"/>
            <color indexed="81"/>
            <rFont val="Tahoma"/>
            <charset val="1"/>
          </rPr>
          <t>Detail:</t>
        </r>
        <r>
          <rPr>
            <sz val="9"/>
            <color indexed="81"/>
            <rFont val="Tahoma"/>
            <charset val="1"/>
          </rPr>
          <t xml:space="preserve">
Identify an insect, reptile, bird, or wild animal that is found only in your area of the country. Tell why it survives in your area.</t>
        </r>
      </text>
    </comment>
    <comment ref="C193" authorId="1" shapeId="0">
      <text>
        <r>
          <rPr>
            <b/>
            <sz val="9"/>
            <color indexed="81"/>
            <rFont val="Tahoma"/>
            <charset val="1"/>
          </rPr>
          <t>Detail:</t>
        </r>
        <r>
          <rPr>
            <sz val="9"/>
            <color indexed="81"/>
            <rFont val="Tahoma"/>
            <charset val="1"/>
          </rPr>
          <t xml:space="preserve">
Give examples of at least two of the following: a. A producer, a consumer, and a decomposer in the food chain of an ecosystem b. One way humans have changed the balance of nature c. How you can help protect the balance of nature </t>
        </r>
      </text>
    </comment>
    <comment ref="C194" authorId="1" shapeId="0">
      <text>
        <r>
          <rPr>
            <b/>
            <sz val="9"/>
            <color indexed="81"/>
            <rFont val="Tahoma"/>
            <charset val="1"/>
          </rPr>
          <t>Detail:</t>
        </r>
        <r>
          <rPr>
            <sz val="9"/>
            <color indexed="81"/>
            <rFont val="Tahoma"/>
            <charset val="1"/>
          </rPr>
          <t xml:space="preserve">
Learn about aquatic ecosystems and wetlands in your area. Talk with your Webelos den leader or family about the important role aquatic ecosystems and wetlands play in supporting life cycles of wildlife and humans, and list three ways you can help. </t>
        </r>
      </text>
    </comment>
    <comment ref="C195" authorId="1" shapeId="0">
      <text>
        <r>
          <rPr>
            <b/>
            <sz val="9"/>
            <color indexed="81"/>
            <rFont val="Tahoma"/>
            <charset val="1"/>
          </rPr>
          <t>Detail:</t>
        </r>
        <r>
          <rPr>
            <sz val="9"/>
            <color indexed="81"/>
            <rFont val="Tahoma"/>
            <charset val="1"/>
          </rPr>
          <t xml:space="preserve">
Do a color-morphing investigation. Explain what you learned. </t>
        </r>
      </text>
    </comment>
    <comment ref="C196" authorId="1" shapeId="0">
      <text>
        <r>
          <rPr>
            <b/>
            <sz val="9"/>
            <color indexed="81"/>
            <rFont val="Tahoma"/>
            <charset val="1"/>
          </rPr>
          <t xml:space="preserve">Detail:  </t>
        </r>
        <r>
          <rPr>
            <sz val="9"/>
            <color indexed="81"/>
            <rFont val="Tahoma"/>
            <charset val="1"/>
          </rPr>
          <t>Visit a museum of natural history, a nature center, or a zoo with your family, Webelos den, or pack. Tell what you saw.</t>
        </r>
      </text>
    </comment>
    <comment ref="C197" authorId="1" shapeId="0">
      <text>
        <r>
          <rPr>
            <b/>
            <sz val="9"/>
            <color indexed="81"/>
            <rFont val="Tahoma"/>
            <charset val="1"/>
          </rPr>
          <t>Detail:</t>
        </r>
        <r>
          <rPr>
            <sz val="9"/>
            <color indexed="81"/>
            <rFont val="Tahoma"/>
            <charset val="1"/>
          </rPr>
          <t xml:space="preserve">
Create a video of a wild creature doing something interesting, and share it with your family and den. </t>
        </r>
      </text>
    </comment>
    <comment ref="C201" authorId="1" shapeId="0">
      <text>
        <r>
          <rPr>
            <b/>
            <sz val="9"/>
            <color indexed="81"/>
            <rFont val="Tahoma"/>
            <charset val="1"/>
          </rPr>
          <t>Detail:</t>
        </r>
        <r>
          <rPr>
            <sz val="9"/>
            <color indexed="81"/>
            <rFont val="Tahoma"/>
            <charset val="1"/>
          </rPr>
          <t xml:space="preserve">
Identify three different groups of trees and the parts of a tree.</t>
        </r>
      </text>
    </comment>
    <comment ref="C202" authorId="1" shapeId="0">
      <text>
        <r>
          <rPr>
            <b/>
            <sz val="9"/>
            <color indexed="81"/>
            <rFont val="Tahoma"/>
            <charset val="1"/>
          </rPr>
          <t>Detail:</t>
        </r>
        <r>
          <rPr>
            <sz val="9"/>
            <color indexed="81"/>
            <rFont val="Tahoma"/>
            <charset val="1"/>
          </rPr>
          <t xml:space="preserve">
Identify six trees common to the area where you live. Tell whether they are native to your area. Tell how both wildlife and humans use them</t>
        </r>
      </text>
    </comment>
    <comment ref="C203" authorId="0" shapeId="0">
      <text>
        <r>
          <rPr>
            <b/>
            <sz val="9"/>
            <color indexed="81"/>
            <rFont val="Tahoma"/>
            <family val="2"/>
          </rPr>
          <t xml:space="preserve">Details: </t>
        </r>
        <r>
          <rPr>
            <sz val="9"/>
            <color indexed="81"/>
            <rFont val="Tahoma"/>
            <family val="2"/>
          </rPr>
          <t xml:space="preserve">Identify six plants common to the area where you live. Tell which animals use them and for what purpose.
</t>
        </r>
      </text>
    </comment>
    <comment ref="C204" authorId="0" shapeId="0">
      <text>
        <r>
          <rPr>
            <b/>
            <sz val="9"/>
            <color indexed="81"/>
            <rFont val="Tahoma"/>
            <family val="2"/>
          </rPr>
          <t xml:space="preserve">Details: </t>
        </r>
        <r>
          <rPr>
            <sz val="9"/>
            <color indexed="81"/>
            <rFont val="Tahoma"/>
            <family val="2"/>
          </rPr>
          <t xml:space="preserve">Visit a nature center, nursery, tree farm, or park, and speak with someone knowledgeable about trees and plants that are native to your area. Explain how plants and trees are important to our ecosystem and how they improve our environment.
</t>
        </r>
      </text>
    </comment>
    <comment ref="C205" authorId="0" shapeId="0">
      <text>
        <r>
          <rPr>
            <b/>
            <sz val="9"/>
            <color indexed="81"/>
            <rFont val="Tahoma"/>
            <family val="2"/>
          </rPr>
          <t xml:space="preserve">Details: </t>
        </r>
        <r>
          <rPr>
            <sz val="9"/>
            <color indexed="81"/>
            <rFont val="Tahoma"/>
            <family val="2"/>
          </rPr>
          <t xml:space="preserve">Develop a plan to care for and then plant at least one plant or tree, either indoors in a pot or outdoors. Tell how this plant or tree helps the environment in which it is planted and what the plant or tree will be used for.
</t>
        </r>
      </text>
    </comment>
    <comment ref="C206" authorId="0" shapeId="0">
      <text>
        <r>
          <rPr>
            <b/>
            <sz val="9"/>
            <color indexed="81"/>
            <rFont val="Tahoma"/>
            <family val="2"/>
          </rPr>
          <t xml:space="preserve">Details: </t>
        </r>
        <r>
          <rPr>
            <sz val="9"/>
            <color indexed="81"/>
            <rFont val="Tahoma"/>
            <family val="2"/>
          </rPr>
          <t xml:space="preserve">Make a list of items in your home that are made from wood and share it with your den. Or with your den, take a walk and identify useful things made from wood.
</t>
        </r>
      </text>
    </comment>
    <comment ref="C207" authorId="1" shapeId="0">
      <text>
        <r>
          <rPr>
            <b/>
            <sz val="9"/>
            <color indexed="81"/>
            <rFont val="Tahoma"/>
            <charset val="1"/>
          </rPr>
          <t>Detail:</t>
        </r>
        <r>
          <rPr>
            <sz val="9"/>
            <color indexed="81"/>
            <rFont val="Tahoma"/>
            <charset val="1"/>
          </rPr>
          <t xml:space="preserve">
 Explain how the growth rings of a tree trunk tell its life story. Describe different types of tree bark and explain what the bark does for the tree.</t>
        </r>
      </text>
    </comment>
    <comment ref="C210" authorId="1" shapeId="0">
      <text>
        <r>
          <rPr>
            <b/>
            <sz val="9"/>
            <color indexed="81"/>
            <rFont val="Tahoma"/>
            <charset val="1"/>
          </rPr>
          <t>Detail:</t>
        </r>
        <r>
          <rPr>
            <sz val="9"/>
            <color indexed="81"/>
            <rFont val="Tahoma"/>
            <charset val="1"/>
          </rPr>
          <t xml:space="preserve">
Create a record of the history of Scouting and your place in that history. </t>
        </r>
      </text>
    </comment>
    <comment ref="C211" authorId="1" shapeId="0">
      <text>
        <r>
          <rPr>
            <b/>
            <sz val="9"/>
            <color indexed="81"/>
            <rFont val="Tahoma"/>
            <charset val="1"/>
          </rPr>
          <t>Detail:</t>
        </r>
        <r>
          <rPr>
            <sz val="9"/>
            <color indexed="81"/>
            <rFont val="Tahoma"/>
            <charset val="1"/>
          </rPr>
          <t xml:space="preserve">
With the help of your den leader, parent, or guardian and with your choice of media, go on a virtual journey to the past and create a timeline.</t>
        </r>
      </text>
    </comment>
    <comment ref="C217" authorId="0" shapeId="0">
      <text>
        <r>
          <rPr>
            <b/>
            <sz val="9"/>
            <color indexed="81"/>
            <rFont val="Tahoma"/>
            <family val="2"/>
          </rPr>
          <t xml:space="preserve">Details: </t>
        </r>
        <r>
          <rPr>
            <sz val="9"/>
            <color indexed="81"/>
            <rFont val="Tahoma"/>
            <family val="2"/>
          </rPr>
          <t xml:space="preserve">Visit a facility that uses a sound mixer, and learn how it is used.
</t>
        </r>
      </text>
    </comment>
    <comment ref="C219" authorId="0" shapeId="0">
      <text>
        <r>
          <rPr>
            <b/>
            <sz val="9"/>
            <color indexed="81"/>
            <rFont val="Tahoma"/>
            <family val="2"/>
          </rPr>
          <t xml:space="preserve">Details: </t>
        </r>
        <r>
          <rPr>
            <sz val="9"/>
            <color indexed="81"/>
            <rFont val="Tahoma"/>
            <family val="2"/>
          </rPr>
          <t>Make a musical instrument. Play it for your family, den, or pack</t>
        </r>
      </text>
    </comment>
    <comment ref="C220" authorId="0" shapeId="0">
      <text>
        <r>
          <rPr>
            <b/>
            <sz val="9"/>
            <color indexed="81"/>
            <rFont val="Tahoma"/>
            <family val="2"/>
          </rPr>
          <t xml:space="preserve">Details: </t>
        </r>
        <r>
          <rPr>
            <sz val="9"/>
            <color indexed="81"/>
            <rFont val="Tahoma"/>
            <family val="2"/>
          </rPr>
          <t xml:space="preserve">Form a “band” with your den. Each member creates his own homemade musical instrument. Perform for your pack at a pack meeting. </t>
        </r>
      </text>
    </comment>
    <comment ref="C221" authorId="0" shapeId="0">
      <text>
        <r>
          <rPr>
            <b/>
            <sz val="9"/>
            <color indexed="81"/>
            <rFont val="Tahoma"/>
            <family val="2"/>
          </rPr>
          <t xml:space="preserve">Details: </t>
        </r>
        <r>
          <rPr>
            <sz val="9"/>
            <color indexed="81"/>
            <rFont val="Tahoma"/>
            <family val="2"/>
          </rPr>
          <t xml:space="preserve">Play two tunes on any band or orchestra instrument. 
</t>
        </r>
      </text>
    </comment>
    <comment ref="C223" authorId="0" shapeId="0">
      <text>
        <r>
          <rPr>
            <b/>
            <sz val="9"/>
            <color indexed="81"/>
            <rFont val="Tahoma"/>
            <family val="2"/>
          </rPr>
          <t xml:space="preserve">Details: </t>
        </r>
        <r>
          <rPr>
            <sz val="9"/>
            <color indexed="81"/>
            <rFont val="Tahoma"/>
            <family val="2"/>
          </rPr>
          <t xml:space="preserve">Teach your den the words and melody of a song. Perform the song with your den at your den or pack meeting. 
</t>
        </r>
      </text>
    </comment>
    <comment ref="C224" authorId="0" shapeId="0">
      <text>
        <r>
          <rPr>
            <b/>
            <sz val="9"/>
            <color indexed="81"/>
            <rFont val="Tahoma"/>
            <family val="2"/>
          </rPr>
          <t xml:space="preserve">Details: </t>
        </r>
        <r>
          <rPr>
            <sz val="9"/>
            <color indexed="81"/>
            <rFont val="Tahoma"/>
            <family val="2"/>
          </rPr>
          <t xml:space="preserve">
Create original words for a song. Perform it at your den or pack meeting. </t>
        </r>
      </text>
    </comment>
    <comment ref="C225" authorId="0" shapeId="0">
      <text>
        <r>
          <rPr>
            <b/>
            <sz val="9"/>
            <color indexed="81"/>
            <rFont val="Tahoma"/>
            <family val="2"/>
          </rPr>
          <t xml:space="preserve">Details: </t>
        </r>
        <r>
          <rPr>
            <sz val="9"/>
            <color indexed="81"/>
            <rFont val="Tahoma"/>
            <family val="2"/>
          </rPr>
          <t xml:space="preserve">Collaborate with your den to compose a den theme song. Perform it at your pack meeting.
</t>
        </r>
      </text>
    </comment>
    <comment ref="C226" authorId="0" shapeId="0">
      <text>
        <r>
          <rPr>
            <b/>
            <sz val="9"/>
            <color indexed="81"/>
            <rFont val="Tahoma"/>
            <family val="2"/>
          </rPr>
          <t xml:space="preserve">Details </t>
        </r>
        <r>
          <rPr>
            <sz val="9"/>
            <color indexed="81"/>
            <rFont val="Tahoma"/>
            <family val="2"/>
          </rPr>
          <t xml:space="preserve">Write a song with words and music that expresses your feelings about an issue, a person, something you are learning, a point of the Scout Law, etc. Perform it at your den or pack meeting, alone or with a group. 
</t>
        </r>
      </text>
    </comment>
    <comment ref="C227" authorId="1" shapeId="0">
      <text>
        <r>
          <rPr>
            <b/>
            <sz val="9"/>
            <color indexed="81"/>
            <rFont val="Tahoma"/>
            <charset val="1"/>
          </rPr>
          <t>Detail:</t>
        </r>
        <r>
          <rPr>
            <sz val="9"/>
            <color indexed="81"/>
            <rFont val="Tahoma"/>
            <charset val="1"/>
          </rPr>
          <t xml:space="preserve">
Perform a musical number by yourself or with your Webelos den in front of an audience.</t>
        </r>
      </text>
    </comment>
    <comment ref="C230" authorId="1" shapeId="0">
      <text>
        <r>
          <rPr>
            <b/>
            <sz val="9"/>
            <color indexed="81"/>
            <rFont val="Tahoma"/>
            <charset val="1"/>
          </rPr>
          <t>Detail:</t>
        </r>
        <r>
          <rPr>
            <sz val="9"/>
            <color indexed="81"/>
            <rFont val="Tahoma"/>
            <charset val="1"/>
          </rPr>
          <t xml:space="preserve">
Write a story outline describing a real or imaginary Scouting adventure. Create a pictured storyboard that shows your story</t>
        </r>
      </text>
    </comment>
    <comment ref="C231" authorId="1" shapeId="0">
      <text>
        <r>
          <rPr>
            <b/>
            <sz val="9"/>
            <color indexed="81"/>
            <rFont val="Tahoma"/>
            <charset val="1"/>
          </rPr>
          <t>Detail:</t>
        </r>
        <r>
          <rPr>
            <sz val="9"/>
            <color indexed="81"/>
            <rFont val="Tahoma"/>
            <charset val="1"/>
          </rPr>
          <t xml:space="preserve">
Create either an animated or live action movie about yourself. Your movie should depict how you live by the Scout Oath and Law. </t>
        </r>
      </text>
    </comment>
    <comment ref="C232" authorId="1" shapeId="0">
      <text>
        <r>
          <rPr>
            <b/>
            <sz val="9"/>
            <color indexed="81"/>
            <rFont val="Tahoma"/>
            <charset val="1"/>
          </rPr>
          <t>Detail:</t>
        </r>
        <r>
          <rPr>
            <sz val="9"/>
            <color indexed="81"/>
            <rFont val="Tahoma"/>
            <charset val="1"/>
          </rPr>
          <t xml:space="preserve">
Share your movie with your family, den, or pack. </t>
        </r>
      </text>
    </comment>
    <comment ref="C235"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C236"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C237" authorId="1" shapeId="0">
      <text>
        <r>
          <rPr>
            <b/>
            <sz val="9"/>
            <color indexed="81"/>
            <rFont val="Tahoma"/>
            <charset val="1"/>
          </rPr>
          <t>Detail:</t>
        </r>
        <r>
          <rPr>
            <sz val="9"/>
            <color indexed="81"/>
            <rFont val="Tahoma"/>
            <charset val="1"/>
          </rPr>
          <t xml:space="preserve">
 Talk with members of your family about your family name, history, traditions, and culture. Create a family tree of three generations, or make a poster or Web page that shows the origins of your ancestors. Or choose a special celebration or holiday that your family participates in, and create either a poster, picture, or photo slideshow of it. Share this project with your den.</t>
        </r>
      </text>
    </comment>
    <comment ref="C238" authorId="0" shapeId="0">
      <text>
        <r>
          <rPr>
            <b/>
            <sz val="9"/>
            <color indexed="81"/>
            <rFont val="Tahoma"/>
            <family val="2"/>
          </rPr>
          <t xml:space="preserve">Details: </t>
        </r>
        <r>
          <rPr>
            <sz val="9"/>
            <color indexed="81"/>
            <rFont val="Tahoma"/>
            <family val="2"/>
          </rPr>
          <t xml:space="preserve">Show your understanding of your duty to family by creating a chart listing the jobs that you and other family members have at home. Choose three of the jobs you are responsible for, and chart them for two weeks.
</t>
        </r>
      </text>
    </comment>
    <comment ref="C239" authorId="0" shapeId="0">
      <text>
        <r>
          <rPr>
            <b/>
            <sz val="9"/>
            <color indexed="81"/>
            <rFont val="Tahoma"/>
            <family val="2"/>
          </rPr>
          <t xml:space="preserve">Details: </t>
        </r>
        <r>
          <rPr>
            <sz val="9"/>
            <color indexed="81"/>
            <rFont val="Tahoma"/>
            <family val="2"/>
          </rPr>
          <t xml:space="preserve">Select ONE of the jobs below that belongs to another family member, and help that person complete it: a. Create a grocery shopping list for the week. b. Complete the laundry for your family one time. c. Help prepare meals for your family for one day.
</t>
        </r>
      </text>
    </comment>
    <comment ref="C240" authorId="0" shapeId="0">
      <text>
        <r>
          <rPr>
            <b/>
            <sz val="9"/>
            <color indexed="81"/>
            <rFont val="Tahoma"/>
            <family val="2"/>
          </rPr>
          <t xml:space="preserve">Details: </t>
        </r>
        <r>
          <rPr>
            <sz val="9"/>
            <color indexed="81"/>
            <rFont val="Tahoma"/>
            <family val="2"/>
          </rPr>
          <t xml:space="preserve">Create a list of community service or conservation projects that you and your family can do together, and present it to your family. Select one project, plan it, and complete it with  your family. 
</t>
        </r>
      </text>
    </comment>
    <comment ref="C241" authorId="0" shapeId="0">
      <text>
        <r>
          <rPr>
            <b/>
            <sz val="9"/>
            <color indexed="81"/>
            <rFont val="Tahoma"/>
            <family val="2"/>
          </rPr>
          <t xml:space="preserve">Details: </t>
        </r>
        <r>
          <rPr>
            <sz val="9"/>
            <color indexed="81"/>
            <rFont val="Tahoma"/>
            <family val="2"/>
          </rPr>
          <t xml:space="preserve">With the help of an adult, inspect your home and its surroundings. Make a list of hazards or security problems you find. Correct one problem you found, and tell what you did.
</t>
        </r>
      </text>
    </comment>
    <comment ref="C242" authorId="0" shapeId="0">
      <text>
        <r>
          <rPr>
            <b/>
            <sz val="9"/>
            <color indexed="81"/>
            <rFont val="Tahoma"/>
            <family val="2"/>
          </rPr>
          <t xml:space="preserve">Details: </t>
        </r>
        <r>
          <rPr>
            <sz val="9"/>
            <color indexed="81"/>
            <rFont val="Tahoma"/>
            <family val="2"/>
          </rPr>
          <t xml:space="preserve">
 Hold a family meeting to plan an exciting family activity. The activity could include: a. A family reunion b. A family night c. A family outing 
</t>
        </r>
      </text>
    </comment>
    <comment ref="C243" authorId="1" shapeId="0">
      <text>
        <r>
          <rPr>
            <b/>
            <sz val="9"/>
            <color indexed="81"/>
            <rFont val="Tahoma"/>
            <charset val="1"/>
          </rPr>
          <t>Detail:</t>
        </r>
        <r>
          <rPr>
            <sz val="9"/>
            <color indexed="81"/>
            <rFont val="Tahoma"/>
            <charset val="1"/>
          </rPr>
          <t xml:space="preserve">
Have your family event. Afterward, tell your parent or guardian what you liked best about the event</t>
        </r>
      </text>
    </comment>
    <comment ref="C246" authorId="1" shapeId="0">
      <text>
        <r>
          <rPr>
            <b/>
            <sz val="9"/>
            <color indexed="81"/>
            <rFont val="Tahoma"/>
            <charset val="1"/>
          </rPr>
          <t>Detail:</t>
        </r>
        <r>
          <rPr>
            <sz val="9"/>
            <color indexed="81"/>
            <rFont val="Tahoma"/>
            <charset val="1"/>
          </rPr>
          <t xml:space="preserve">
Show the signals used by officials in one of these sports: football, basketball, baseball, soccer, or hockey.</t>
        </r>
      </text>
    </comment>
    <comment ref="C250" authorId="0" shapeId="0">
      <text>
        <r>
          <rPr>
            <b/>
            <sz val="9"/>
            <color indexed="81"/>
            <rFont val="Tahoma"/>
            <family val="2"/>
          </rPr>
          <t xml:space="preserve">Details: </t>
        </r>
        <r>
          <rPr>
            <sz val="9"/>
            <color indexed="81"/>
            <rFont val="Tahoma"/>
            <family val="2"/>
          </rPr>
          <t xml:space="preserve">a. Explain what good sportsmanship means.
</t>
        </r>
      </text>
    </comment>
    <comment ref="C251" authorId="0" shapeId="0">
      <text>
        <r>
          <rPr>
            <b/>
            <sz val="9"/>
            <color indexed="81"/>
            <rFont val="Tahoma"/>
            <family val="2"/>
          </rPr>
          <t>Details:</t>
        </r>
        <r>
          <rPr>
            <sz val="9"/>
            <color indexed="81"/>
            <rFont val="Tahoma"/>
            <family val="2"/>
          </rPr>
          <t xml:space="preserve">. Role-play a situation that demonstrates good sportsmanship.
</t>
        </r>
      </text>
    </comment>
    <comment ref="C252" authorId="1" shapeId="0">
      <text>
        <r>
          <rPr>
            <b/>
            <sz val="9"/>
            <color indexed="81"/>
            <rFont val="Tahoma"/>
            <charset val="1"/>
          </rPr>
          <t>Detail:</t>
        </r>
        <r>
          <rPr>
            <sz val="9"/>
            <color indexed="81"/>
            <rFont val="Tahoma"/>
            <charset val="1"/>
          </rPr>
          <t xml:space="preserve">
Give an example of a time when you experienced or saw someone showing good sportsmanship. </t>
        </r>
      </text>
    </comment>
  </commentList>
</comments>
</file>

<file path=xl/comments3.xml><?xml version="1.0" encoding="utf-8"?>
<comments xmlns="http://schemas.openxmlformats.org/spreadsheetml/2006/main">
  <authors>
    <author>Todd Lynch</author>
    <author>Detail</author>
  </authors>
  <commentList>
    <comment ref="N4" authorId="0" shapeId="0">
      <text>
        <r>
          <rPr>
            <b/>
            <sz val="9"/>
            <color indexed="81"/>
            <rFont val="Tahoma"/>
            <family val="2"/>
          </rPr>
          <t xml:space="preserve">Details: </t>
        </r>
        <r>
          <rPr>
            <sz val="9"/>
            <color indexed="81"/>
            <rFont val="Tahoma"/>
            <family val="2"/>
          </rPr>
          <t xml:space="preserve">Put a Fix It Tool Box together. Describe what each item in your toolbox can be used for. Show how to use three of the tools safely. 
</t>
        </r>
      </text>
    </comment>
    <comment ref="R4" authorId="1" shapeId="0">
      <text>
        <r>
          <rPr>
            <b/>
            <sz val="9"/>
            <color indexed="81"/>
            <rFont val="Tahoma"/>
            <charset val="1"/>
          </rPr>
          <t>Detail:</t>
        </r>
        <r>
          <rPr>
            <sz val="9"/>
            <color indexed="81"/>
            <rFont val="Tahoma"/>
            <charset val="1"/>
          </rPr>
          <t xml:space="preserve">
Write a story outline describing a real or imaginary Scouting adventure. Create a pictured storyboard that shows your story</t>
        </r>
      </text>
    </comment>
    <comment ref="J5" authorId="0" shapeId="0">
      <text>
        <r>
          <rPr>
            <b/>
            <sz val="9"/>
            <color indexed="81"/>
            <rFont val="Tahoma"/>
            <family val="2"/>
          </rPr>
          <t xml:space="preserve">Details: </t>
        </r>
        <r>
          <rPr>
            <sz val="9"/>
            <color indexed="81"/>
            <rFont val="Tahoma"/>
            <family val="2"/>
          </rPr>
          <t xml:space="preserve">Develop an awareness of the challenges of the blind through participation in an activity that simulates blindnes
</t>
        </r>
      </text>
    </comment>
    <comment ref="N5" authorId="0" shapeId="0">
      <text>
        <r>
          <rPr>
            <b/>
            <sz val="9"/>
            <color indexed="81"/>
            <rFont val="Tahoma"/>
            <family val="2"/>
          </rPr>
          <t xml:space="preserve">Details: </t>
        </r>
        <r>
          <rPr>
            <sz val="9"/>
            <color indexed="81"/>
            <rFont val="Tahoma"/>
            <family val="2"/>
          </rPr>
          <t xml:space="preserve">Be ready. With the help of an adult in your family, do the following
</t>
        </r>
      </text>
    </comment>
    <comment ref="R5" authorId="1" shapeId="0">
      <text>
        <r>
          <rPr>
            <b/>
            <sz val="9"/>
            <color indexed="81"/>
            <rFont val="Tahoma"/>
            <charset val="1"/>
          </rPr>
          <t>Detail:</t>
        </r>
        <r>
          <rPr>
            <sz val="9"/>
            <color indexed="81"/>
            <rFont val="Tahoma"/>
            <charset val="1"/>
          </rPr>
          <t xml:space="preserve">
Create either an animated or live action movie about yourself. Your movie should depict how you live by the Scout Oath and Law. </t>
        </r>
      </text>
    </comment>
    <comment ref="J6" authorId="0" shapeId="0">
      <text>
        <r>
          <rPr>
            <b/>
            <sz val="9"/>
            <color indexed="81"/>
            <rFont val="Tahoma"/>
            <family val="2"/>
          </rPr>
          <t>Details:</t>
        </r>
        <r>
          <rPr>
            <sz val="9"/>
            <color indexed="81"/>
            <rFont val="Tahoma"/>
            <family val="2"/>
          </rPr>
          <t xml:space="preserve">Participate in an activity that simulates severe visual impairment, but not blindness.
</t>
        </r>
      </text>
    </comment>
    <comment ref="N6" authorId="1" shapeId="0">
      <text>
        <r>
          <rPr>
            <b/>
            <sz val="9"/>
            <color indexed="81"/>
            <rFont val="Tahoma"/>
            <charset val="1"/>
          </rPr>
          <t>Detail:</t>
        </r>
        <r>
          <rPr>
            <sz val="9"/>
            <color indexed="81"/>
            <rFont val="Tahoma"/>
            <charset val="1"/>
          </rPr>
          <t xml:space="preserve">
Locate the electrical panel in your home. Determine if the electrical panel has fuses or breakers.</t>
        </r>
      </text>
    </comment>
    <comment ref="R6" authorId="1" shapeId="0">
      <text>
        <r>
          <rPr>
            <b/>
            <sz val="9"/>
            <color indexed="81"/>
            <rFont val="Tahoma"/>
            <charset val="1"/>
          </rPr>
          <t>Detail:</t>
        </r>
        <r>
          <rPr>
            <sz val="9"/>
            <color indexed="81"/>
            <rFont val="Tahoma"/>
            <charset val="1"/>
          </rPr>
          <t xml:space="preserve">
Share your movie with your family, den, or pack. </t>
        </r>
      </text>
    </comment>
    <comment ref="J7" authorId="0" shapeId="0">
      <text>
        <r>
          <rPr>
            <b/>
            <sz val="9"/>
            <color indexed="81"/>
            <rFont val="Tahoma"/>
            <family val="2"/>
          </rPr>
          <t xml:space="preserve">Details: </t>
        </r>
        <r>
          <rPr>
            <sz val="9"/>
            <color indexed="81"/>
            <rFont val="Tahoma"/>
            <family val="2"/>
          </rPr>
          <t xml:space="preserve">Participate in an activity that simulates the challenges of being deaf or hard of hearing.
</t>
        </r>
      </text>
    </comment>
    <comment ref="N7" authorId="0" shapeId="0">
      <text>
        <r>
          <rPr>
            <b/>
            <sz val="9"/>
            <color indexed="81"/>
            <rFont val="Tahoma"/>
            <family val="2"/>
          </rPr>
          <t xml:space="preserve">Details: </t>
        </r>
        <r>
          <rPr>
            <sz val="9"/>
            <color indexed="81"/>
            <rFont val="Tahoma"/>
            <family val="2"/>
          </rPr>
          <t xml:space="preserve">Determine what sort of heat is used to heat your home
</t>
        </r>
      </text>
    </comment>
    <comment ref="J8" authorId="1" shapeId="0">
      <text>
        <r>
          <rPr>
            <b/>
            <sz val="9"/>
            <color indexed="81"/>
            <rFont val="Tahoma"/>
            <charset val="1"/>
          </rPr>
          <t>Detail:</t>
        </r>
        <r>
          <rPr>
            <sz val="9"/>
            <color indexed="81"/>
            <rFont val="Tahoma"/>
            <charset val="1"/>
          </rPr>
          <t xml:space="preserve">
Engage in an activity that simulates mobility impairment.</t>
        </r>
      </text>
    </comment>
    <comment ref="N8" authorId="0" shapeId="0">
      <text>
        <r>
          <rPr>
            <b/>
            <sz val="9"/>
            <color indexed="81"/>
            <rFont val="Tahoma"/>
            <family val="2"/>
          </rPr>
          <t xml:space="preserve">Details: </t>
        </r>
        <r>
          <rPr>
            <sz val="9"/>
            <color indexed="81"/>
            <rFont val="Tahoma"/>
            <family val="2"/>
          </rPr>
          <t xml:space="preserve">Learn what you would do to shut off the water for a sink, a toilet, a washing machine, or a water heater. If there is a main shut-off valve for your home, show where it is located. 
</t>
        </r>
      </text>
    </comment>
    <comment ref="R8"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9" authorId="1" shapeId="0">
      <text>
        <r>
          <rPr>
            <b/>
            <sz val="9"/>
            <color indexed="81"/>
            <rFont val="Tahoma"/>
            <charset val="1"/>
          </rPr>
          <t>Detail:</t>
        </r>
        <r>
          <rPr>
            <sz val="9"/>
            <color indexed="81"/>
            <rFont val="Tahoma"/>
            <charset val="1"/>
          </rPr>
          <t xml:space="preserve">
Take part in an activity that simulates dexterity impairment.</t>
        </r>
      </text>
    </comment>
    <comment ref="N9" authorId="0" shapeId="0">
      <text>
        <r>
          <rPr>
            <b/>
            <sz val="9"/>
            <color indexed="81"/>
            <rFont val="Tahoma"/>
            <family val="2"/>
          </rPr>
          <t xml:space="preserve">Details: </t>
        </r>
        <r>
          <rPr>
            <sz val="9"/>
            <color indexed="81"/>
            <rFont val="Tahoma"/>
            <family val="2"/>
          </rPr>
          <t xml:space="preserve">Describe to your Webelos den leader what you would do to fix or make safe the following circumstances: 
</t>
        </r>
      </text>
    </comment>
    <comment ref="R9"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10" authorId="1" shapeId="0">
      <text>
        <r>
          <rPr>
            <b/>
            <sz val="9"/>
            <color indexed="81"/>
            <rFont val="Tahoma"/>
            <charset val="1"/>
          </rPr>
          <t>Detail:</t>
        </r>
        <r>
          <rPr>
            <sz val="9"/>
            <color indexed="81"/>
            <rFont val="Tahoma"/>
            <charset val="1"/>
          </rPr>
          <t xml:space="preserve">
With your den, participate in an activity that focuses on the acceptance of differences in general</t>
        </r>
      </text>
    </comment>
    <comment ref="R10" authorId="1" shapeId="0">
      <text>
        <r>
          <rPr>
            <b/>
            <sz val="9"/>
            <color indexed="81"/>
            <rFont val="Tahoma"/>
            <charset val="1"/>
          </rPr>
          <t>Detail:</t>
        </r>
        <r>
          <rPr>
            <sz val="9"/>
            <color indexed="81"/>
            <rFont val="Tahoma"/>
            <charset val="1"/>
          </rPr>
          <t xml:space="preserve">
 Talk with members of your family about your family name, history, traditions, and culture. Create a family tree of three generations, or make a poster or Web page that shows the origins of your ancestors. Or choose a special celebration or holiday that your family participates in, and create either a poster, picture, or photo slideshow of it. Share this project with your den.</t>
        </r>
      </text>
    </comment>
    <comment ref="R11" authorId="0" shapeId="0">
      <text>
        <r>
          <rPr>
            <b/>
            <sz val="9"/>
            <color indexed="81"/>
            <rFont val="Tahoma"/>
            <family val="2"/>
          </rPr>
          <t xml:space="preserve">Details: </t>
        </r>
        <r>
          <rPr>
            <sz val="9"/>
            <color indexed="81"/>
            <rFont val="Tahoma"/>
            <family val="2"/>
          </rPr>
          <t xml:space="preserve">Show your understanding of your duty to family by creating a chart listing the jobs that you and other family members have at home. Choose three of the jobs you are responsible for, and chart them for two weeks.
</t>
        </r>
      </text>
    </comment>
    <comment ref="J12" authorId="0" shapeId="0">
      <text>
        <r>
          <rPr>
            <b/>
            <sz val="9"/>
            <color indexed="81"/>
            <rFont val="Tahoma"/>
            <family val="2"/>
          </rPr>
          <t xml:space="preserve">Details: </t>
        </r>
        <r>
          <rPr>
            <sz val="9"/>
            <color indexed="81"/>
            <rFont val="Tahoma"/>
            <family val="2"/>
          </rPr>
          <t xml:space="preserve">Do a Good Turn for residents at a skilled nursing facility or retirement community. 
</t>
        </r>
      </text>
    </comment>
    <comment ref="R12" authorId="0" shapeId="0">
      <text>
        <r>
          <rPr>
            <b/>
            <sz val="9"/>
            <color indexed="81"/>
            <rFont val="Tahoma"/>
            <family val="2"/>
          </rPr>
          <t xml:space="preserve">Details: </t>
        </r>
        <r>
          <rPr>
            <sz val="9"/>
            <color indexed="81"/>
            <rFont val="Tahoma"/>
            <family val="2"/>
          </rPr>
          <t xml:space="preserve">Select ONE of the jobs below that belongs to another family member, and help that person complete it: a. Create a grocery shopping list for the week. b. Complete the laundry for your family one time. c. Help prepare meals for your family for one day.
</t>
        </r>
      </text>
    </comment>
    <comment ref="J13" authorId="0" shapeId="0">
      <text>
        <r>
          <rPr>
            <b/>
            <sz val="9"/>
            <color indexed="81"/>
            <rFont val="Tahoma"/>
            <family val="2"/>
          </rPr>
          <t xml:space="preserve">Details: </t>
        </r>
        <r>
          <rPr>
            <sz val="9"/>
            <color indexed="81"/>
            <rFont val="Tahoma"/>
            <family val="2"/>
          </rPr>
          <t xml:space="preserve">Invite an individual with a disability to visit your den, and discuss what activities he or she currently finds challenging or found challenging in the past. 
</t>
        </r>
      </text>
    </comment>
    <comment ref="N13" authorId="0" shapeId="0">
      <text>
        <r>
          <rPr>
            <b/>
            <sz val="9"/>
            <color indexed="81"/>
            <rFont val="Tahoma"/>
            <family val="2"/>
          </rPr>
          <t xml:space="preserve">Details: </t>
        </r>
        <r>
          <rPr>
            <sz val="9"/>
            <color indexed="81"/>
            <rFont val="Tahoma"/>
            <family val="2"/>
          </rPr>
          <t xml:space="preserve">Let’s Fix It. Select and do eight of the following. You will need an adult’s supervision for each of these Fix It projects
</t>
        </r>
      </text>
    </comment>
    <comment ref="R13" authorId="0" shapeId="0">
      <text>
        <r>
          <rPr>
            <b/>
            <sz val="9"/>
            <color indexed="81"/>
            <rFont val="Tahoma"/>
            <family val="2"/>
          </rPr>
          <t xml:space="preserve">Details: </t>
        </r>
        <r>
          <rPr>
            <sz val="9"/>
            <color indexed="81"/>
            <rFont val="Tahoma"/>
            <family val="2"/>
          </rPr>
          <t xml:space="preserve">Create a list of community service or conservation projects that you and your family can do together, and present it to your family. Select one project, plan it, and complete it with  your family. 
</t>
        </r>
      </text>
    </comment>
    <comment ref="J14" authorId="0" shapeId="0">
      <text>
        <r>
          <rPr>
            <b/>
            <sz val="9"/>
            <color indexed="81"/>
            <rFont val="Tahoma"/>
            <family val="2"/>
          </rPr>
          <t>Details :</t>
        </r>
        <r>
          <rPr>
            <sz val="9"/>
            <color indexed="81"/>
            <rFont val="Tahoma"/>
            <family val="2"/>
          </rPr>
          <t xml:space="preserve">Attend a disabilities event such as a Special Olympics competition, an adaptive sports event, a performance with sign language interpretation, or an activity with service dogs. Tell your den what you thought about the experience. </t>
        </r>
      </text>
    </comment>
    <comment ref="N14" authorId="0" shapeId="0">
      <text>
        <r>
          <rPr>
            <b/>
            <sz val="9"/>
            <color indexed="81"/>
            <rFont val="Tahoma"/>
            <family val="2"/>
          </rPr>
          <t xml:space="preserve">Details: </t>
        </r>
        <r>
          <rPr>
            <sz val="9"/>
            <color indexed="81"/>
            <rFont val="Tahoma"/>
            <family val="2"/>
          </rPr>
          <t xml:space="preserve">Show how to change a light bulb in a lamp or fixture. Determine the type of bulb you are replacing. Learn how to properly dispose of a compact fluorescent bulb.
</t>
        </r>
      </text>
    </comment>
    <comment ref="R14" authorId="0" shapeId="0">
      <text>
        <r>
          <rPr>
            <b/>
            <sz val="9"/>
            <color indexed="81"/>
            <rFont val="Tahoma"/>
            <family val="2"/>
          </rPr>
          <t xml:space="preserve">Details: </t>
        </r>
        <r>
          <rPr>
            <sz val="9"/>
            <color indexed="81"/>
            <rFont val="Tahoma"/>
            <family val="2"/>
          </rPr>
          <t xml:space="preserve">With the help of an adult, inspect your home and its surroundings. Make a list of hazards or security problems you find. Correct one problem you found, and tell what you did.
</t>
        </r>
      </text>
    </comment>
    <comment ref="F15" authorId="1" shapeId="0">
      <text>
        <r>
          <rPr>
            <b/>
            <sz val="9"/>
            <color indexed="81"/>
            <rFont val="Tahoma"/>
            <charset val="1"/>
          </rPr>
          <t>Detail:</t>
        </r>
        <r>
          <rPr>
            <sz val="9"/>
            <color indexed="81"/>
            <rFont val="Tahoma"/>
            <charset val="1"/>
          </rPr>
          <t xml:space="preserve">
Repeat from memory the Scout Oath, Scout Law, Scout motto, and Scout slogan. In your own words, explain the meaning of each to your den leader, parent, or guardian.</t>
        </r>
      </text>
    </comment>
    <comment ref="J15" authorId="0" shapeId="0">
      <text>
        <r>
          <rPr>
            <b/>
            <sz val="9"/>
            <color indexed="81"/>
            <rFont val="Tahoma"/>
            <family val="2"/>
          </rPr>
          <t xml:space="preserve">Details: </t>
        </r>
        <r>
          <rPr>
            <sz val="9"/>
            <color indexed="81"/>
            <rFont val="Tahoma"/>
            <family val="2"/>
          </rPr>
          <t xml:space="preserve">Talk to someone who works with people who have disabilities. Ask that person what they do and how he or she helps people with disabilities. 
</t>
        </r>
      </text>
    </comment>
    <comment ref="R15" authorId="0" shapeId="0">
      <text>
        <r>
          <rPr>
            <b/>
            <sz val="9"/>
            <color indexed="81"/>
            <rFont val="Tahoma"/>
            <family val="2"/>
          </rPr>
          <t xml:space="preserve">Details: </t>
        </r>
        <r>
          <rPr>
            <sz val="9"/>
            <color indexed="81"/>
            <rFont val="Tahoma"/>
            <family val="2"/>
          </rPr>
          <t xml:space="preserve">
 Hold a family meeting to plan an exciting family activity. The activity could include: a. A family reunion b. A family night c. A family outing 
</t>
        </r>
      </text>
    </comment>
    <comment ref="F16" authorId="1" shapeId="0">
      <text>
        <r>
          <rPr>
            <b/>
            <sz val="9"/>
            <color indexed="81"/>
            <rFont val="Tahoma"/>
            <charset val="1"/>
          </rPr>
          <t>Detail:</t>
        </r>
        <r>
          <rPr>
            <sz val="9"/>
            <color indexed="81"/>
            <rFont val="Tahoma"/>
            <charset val="1"/>
          </rPr>
          <t xml:space="preserve">
Explain what Scout spirit is. Describe for your den leader, parent, or guardian some ways you have shown Scout spirit by practicing the Scout Oath, Scout Law, Scout motto, and Scout slogan. </t>
        </r>
      </text>
    </comment>
    <comment ref="N16" authorId="0" shapeId="0">
      <text>
        <r>
          <rPr>
            <b/>
            <sz val="9"/>
            <color indexed="81"/>
            <rFont val="Tahoma"/>
            <family val="2"/>
          </rPr>
          <t xml:space="preserve">Details: </t>
        </r>
        <r>
          <rPr>
            <sz val="9"/>
            <color indexed="81"/>
            <rFont val="Tahoma"/>
            <family val="2"/>
          </rPr>
          <t xml:space="preserve">Tighten a loose handle or knob on a cabinet or a piece of furniture. 
</t>
        </r>
      </text>
    </comment>
    <comment ref="R16" authorId="1" shapeId="0">
      <text>
        <r>
          <rPr>
            <b/>
            <sz val="9"/>
            <color indexed="81"/>
            <rFont val="Tahoma"/>
            <charset val="1"/>
          </rPr>
          <t>Detail:</t>
        </r>
        <r>
          <rPr>
            <sz val="9"/>
            <color indexed="81"/>
            <rFont val="Tahoma"/>
            <charset val="1"/>
          </rPr>
          <t xml:space="preserve">
Have your family event. Afterward, tell your parent or guardian what you liked best about the event</t>
        </r>
      </text>
    </comment>
    <comment ref="F17" authorId="1" shapeId="0">
      <text>
        <r>
          <rPr>
            <b/>
            <sz val="9"/>
            <color indexed="81"/>
            <rFont val="Tahoma"/>
            <charset val="1"/>
          </rPr>
          <t xml:space="preserve">Detail: </t>
        </r>
        <r>
          <rPr>
            <sz val="9"/>
            <color indexed="81"/>
            <rFont val="Tahoma"/>
            <charset val="1"/>
          </rPr>
          <t>Give the Boy Scout sign, salute, and handshake. Explain when they should be used.</t>
        </r>
      </text>
    </comment>
    <comment ref="J17" authorId="0" shapeId="0">
      <text>
        <r>
          <rPr>
            <b/>
            <sz val="9"/>
            <color indexed="81"/>
            <rFont val="Tahoma"/>
            <family val="2"/>
          </rPr>
          <t xml:space="preserve">Details: </t>
        </r>
        <r>
          <rPr>
            <sz val="9"/>
            <color indexed="81"/>
            <rFont val="Tahoma"/>
            <family val="2"/>
          </rPr>
          <t xml:space="preserve">With the help of an adult, contact a service dog organization, and learn the entire process from pup training to assignment to a client
</t>
        </r>
      </text>
    </comment>
    <comment ref="F18" authorId="1" shapeId="0">
      <text>
        <r>
          <rPr>
            <b/>
            <sz val="9"/>
            <color indexed="81"/>
            <rFont val="Tahoma"/>
            <charset val="1"/>
          </rPr>
          <t>Detail:</t>
        </r>
        <r>
          <rPr>
            <sz val="9"/>
            <color indexed="81"/>
            <rFont val="Tahoma"/>
            <charset val="1"/>
          </rPr>
          <t xml:space="preserve"> Describe the First Class Scout badge, and tell what each part stands for. Explain the significance of the First Class Scout badge. </t>
        </r>
      </text>
    </comment>
    <comment ref="J18" authorId="0" shapeId="0">
      <text>
        <r>
          <rPr>
            <b/>
            <sz val="9"/>
            <color indexed="81"/>
            <rFont val="Tahoma"/>
            <family val="2"/>
          </rPr>
          <t xml:space="preserve">Details: </t>
        </r>
        <r>
          <rPr>
            <sz val="9"/>
            <color indexed="81"/>
            <rFont val="Tahoma"/>
            <family val="2"/>
          </rPr>
          <t xml:space="preserve">Participate in a service project that focuses on a specific disability
</t>
        </r>
      </text>
    </comment>
    <comment ref="R18" authorId="1" shapeId="0">
      <text>
        <r>
          <rPr>
            <b/>
            <sz val="9"/>
            <color indexed="81"/>
            <rFont val="Tahoma"/>
            <charset val="1"/>
          </rPr>
          <t>Detail:</t>
        </r>
        <r>
          <rPr>
            <sz val="9"/>
            <color indexed="81"/>
            <rFont val="Tahoma"/>
            <charset val="1"/>
          </rPr>
          <t xml:space="preserve">
Show the signals used by officials in one of these sports: football, basketball, baseball, soccer, or hockey.</t>
        </r>
      </text>
    </comment>
    <comment ref="F19" authorId="1" shapeId="0">
      <text>
        <r>
          <rPr>
            <b/>
            <sz val="9"/>
            <color indexed="81"/>
            <rFont val="Tahoma"/>
            <charset val="1"/>
          </rPr>
          <t xml:space="preserve">Detail: </t>
        </r>
        <r>
          <rPr>
            <sz val="9"/>
            <color indexed="81"/>
            <rFont val="Tahoma"/>
            <charset val="1"/>
          </rPr>
          <t xml:space="preserve">Repeat from memory the Outdoor Code. In your own words, explain what the Outdoor Code means to you. </t>
        </r>
      </text>
    </comment>
    <comment ref="J19" authorId="0" shapeId="0">
      <text>
        <r>
          <rPr>
            <b/>
            <sz val="9"/>
            <color indexed="81"/>
            <rFont val="Tahoma"/>
            <family val="2"/>
          </rPr>
          <t xml:space="preserve">Details: </t>
        </r>
        <r>
          <rPr>
            <sz val="9"/>
            <color indexed="81"/>
            <rFont val="Tahoma"/>
            <family val="2"/>
          </rPr>
          <t xml:space="preserve">Participate in an activity with an organization whose members are disabled. 
</t>
        </r>
      </text>
    </comment>
    <comment ref="F20" authorId="1" shapeId="0">
      <text>
        <r>
          <rPr>
            <b/>
            <sz val="9"/>
            <color indexed="81"/>
            <rFont val="Tahoma"/>
            <charset val="1"/>
          </rPr>
          <t>Detail:</t>
        </r>
        <r>
          <rPr>
            <sz val="9"/>
            <color indexed="81"/>
            <rFont val="Tahoma"/>
            <charset val="1"/>
          </rPr>
          <t xml:space="preserve">
Visit a Boy Scout troop meeting with your den members, leaders, and parent or guardian. After the meeting, do the following:</t>
        </r>
      </text>
    </comment>
    <comment ref="F21" authorId="1" shapeId="0">
      <text>
        <r>
          <rPr>
            <b/>
            <sz val="9"/>
            <color indexed="81"/>
            <rFont val="Tahoma"/>
            <charset val="1"/>
          </rPr>
          <t>Detail:</t>
        </r>
        <r>
          <rPr>
            <sz val="9"/>
            <color indexed="81"/>
            <rFont val="Tahoma"/>
            <charset val="1"/>
          </rPr>
          <t xml:space="preserve">
Describe how the Scouts in the troop provide its leadership</t>
        </r>
      </text>
    </comment>
    <comment ref="J21" authorId="1" shapeId="0">
      <text>
        <r>
          <rPr>
            <b/>
            <sz val="9"/>
            <color indexed="81"/>
            <rFont val="Tahoma"/>
            <charset val="1"/>
          </rPr>
          <t>Detail:</t>
        </r>
        <r>
          <rPr>
            <sz val="9"/>
            <color indexed="81"/>
            <rFont val="Tahoma"/>
            <charset val="1"/>
          </rPr>
          <t xml:space="preserve">
Learn about some basic tools and the proper use of each tool. Learn about and understand the need for safety when you work with tools.</t>
        </r>
      </text>
    </comment>
    <comment ref="N21" authorId="0" shapeId="0">
      <text>
        <r>
          <rPr>
            <b/>
            <sz val="9"/>
            <color indexed="81"/>
            <rFont val="Tahoma"/>
            <family val="2"/>
          </rPr>
          <t xml:space="preserve">Details: </t>
        </r>
        <r>
          <rPr>
            <sz val="9"/>
            <color indexed="81"/>
            <rFont val="Tahoma"/>
            <family val="2"/>
          </rPr>
          <t xml:space="preserve">Show how to replace a bulb in a taillight, turn signal, or parking light, or replace a headlight in a car.
</t>
        </r>
      </text>
    </comment>
    <comment ref="F22" authorId="1" shapeId="0">
      <text>
        <r>
          <rPr>
            <b/>
            <sz val="9"/>
            <color indexed="81"/>
            <rFont val="Tahoma"/>
            <charset val="1"/>
          </rPr>
          <t>Detail:</t>
        </r>
        <r>
          <rPr>
            <sz val="9"/>
            <color indexed="81"/>
            <rFont val="Tahoma"/>
            <charset val="1"/>
          </rPr>
          <t xml:space="preserve">
Describe the four steps of Boy Scout advancement.</t>
        </r>
      </text>
    </comment>
    <comment ref="J22" authorId="1" shapeId="0">
      <text>
        <r>
          <rPr>
            <b/>
            <sz val="9"/>
            <color indexed="81"/>
            <rFont val="Tahoma"/>
            <family val="2"/>
          </rPr>
          <t>Detail:</t>
        </r>
        <r>
          <rPr>
            <sz val="9"/>
            <color indexed="81"/>
            <rFont val="Tahoma"/>
            <family val="2"/>
          </rPr>
          <t xml:space="preserve">
With the guidance of your Webelos den leader, parent, or guardian, select a carpentry project and build it.</t>
        </r>
      </text>
    </comment>
    <comment ref="R22" authorId="0" shapeId="0">
      <text>
        <r>
          <rPr>
            <b/>
            <sz val="9"/>
            <color indexed="81"/>
            <rFont val="Tahoma"/>
            <family val="2"/>
          </rPr>
          <t xml:space="preserve">Details: </t>
        </r>
        <r>
          <rPr>
            <sz val="9"/>
            <color indexed="81"/>
            <rFont val="Tahoma"/>
            <family val="2"/>
          </rPr>
          <t xml:space="preserve">a. Explain what good sportsmanship means.
</t>
        </r>
      </text>
    </comment>
    <comment ref="F23" authorId="0" shapeId="0">
      <text>
        <r>
          <rPr>
            <b/>
            <sz val="9"/>
            <color indexed="81"/>
            <rFont val="Tahoma"/>
            <family val="2"/>
          </rPr>
          <t xml:space="preserve">Details: </t>
        </r>
        <r>
          <rPr>
            <sz val="9"/>
            <color indexed="81"/>
            <rFont val="Tahoma"/>
            <family val="2"/>
          </rPr>
          <t xml:space="preserve">Describe ranks in Boy Scouting and how they are earned. 
</t>
        </r>
      </text>
    </comment>
    <comment ref="J23" authorId="1" shapeId="0">
      <text>
        <r>
          <rPr>
            <b/>
            <sz val="9"/>
            <color indexed="81"/>
            <rFont val="Tahoma"/>
            <family val="2"/>
          </rPr>
          <t>Detail:</t>
        </r>
        <r>
          <rPr>
            <sz val="9"/>
            <color indexed="81"/>
            <rFont val="Tahoma"/>
            <family val="2"/>
          </rPr>
          <t xml:space="preserve">
List the tools that you use safely as you build your project; create a list of materials needed to build your project.</t>
        </r>
      </text>
    </comment>
    <comment ref="N23" authorId="0" shapeId="0">
      <text>
        <r>
          <rPr>
            <b/>
            <sz val="9"/>
            <color indexed="81"/>
            <rFont val="Tahoma"/>
            <family val="2"/>
          </rPr>
          <t xml:space="preserve">Details: </t>
        </r>
        <r>
          <rPr>
            <sz val="9"/>
            <color indexed="81"/>
            <rFont val="Tahoma"/>
            <family val="2"/>
          </rPr>
          <t xml:space="preserve">Make a repair to a bicycle, such as adjusting or lubricating the chain, inflating the tires, fixing a flat, or adjusting the seat or handlebars.
</t>
        </r>
      </text>
    </comment>
    <comment ref="R23" authorId="0" shapeId="0">
      <text>
        <r>
          <rPr>
            <b/>
            <sz val="9"/>
            <color indexed="81"/>
            <rFont val="Tahoma"/>
            <family val="2"/>
          </rPr>
          <t>Details:</t>
        </r>
        <r>
          <rPr>
            <sz val="9"/>
            <color indexed="81"/>
            <rFont val="Tahoma"/>
            <family val="2"/>
          </rPr>
          <t xml:space="preserve">. Role-play a situation that demonstrates good sportsmanship.
</t>
        </r>
      </text>
    </comment>
    <comment ref="F24" authorId="0" shapeId="0">
      <text>
        <r>
          <rPr>
            <b/>
            <sz val="9"/>
            <color indexed="81"/>
            <rFont val="Tahoma"/>
            <family val="2"/>
          </rPr>
          <t xml:space="preserve">Details: </t>
        </r>
        <r>
          <rPr>
            <sz val="9"/>
            <color indexed="81"/>
            <rFont val="Tahoma"/>
            <family val="2"/>
          </rPr>
          <t xml:space="preserve">Describe what merit badges are and how they are earned.. 
</t>
        </r>
      </text>
    </comment>
    <comment ref="J24" authorId="1" shapeId="0">
      <text>
        <r>
          <rPr>
            <b/>
            <sz val="9"/>
            <color indexed="81"/>
            <rFont val="Tahoma"/>
            <family val="2"/>
          </rPr>
          <t>Detail:</t>
        </r>
        <r>
          <rPr>
            <sz val="9"/>
            <color indexed="81"/>
            <rFont val="Tahoma"/>
            <family val="2"/>
          </rPr>
          <t xml:space="preserve">
Put a check mark next to the tools on your list that you used for the first time </t>
        </r>
      </text>
    </comment>
    <comment ref="N24" authorId="0" shapeId="0">
      <text>
        <r>
          <rPr>
            <b/>
            <sz val="9"/>
            <color indexed="81"/>
            <rFont val="Tahoma"/>
            <family val="2"/>
          </rPr>
          <t xml:space="preserve">Details: </t>
        </r>
        <r>
          <rPr>
            <sz val="9"/>
            <color indexed="81"/>
            <rFont val="Tahoma"/>
            <family val="2"/>
          </rPr>
          <t xml:space="preserve">Replace the wheels on a skateboard, a scooter, or a pair of inline skates. 
</t>
        </r>
      </text>
    </comment>
    <comment ref="R24" authorId="1" shapeId="0">
      <text>
        <r>
          <rPr>
            <b/>
            <sz val="9"/>
            <color indexed="81"/>
            <rFont val="Tahoma"/>
            <charset val="1"/>
          </rPr>
          <t>Detail:</t>
        </r>
        <r>
          <rPr>
            <sz val="9"/>
            <color indexed="81"/>
            <rFont val="Tahoma"/>
            <charset val="1"/>
          </rPr>
          <t xml:space="preserve">
Give an example of a time when you experienced or saw someone showing good sportsmanship. </t>
        </r>
      </text>
    </comment>
    <comment ref="F25" authorId="1" shapeId="0">
      <text>
        <r>
          <rPr>
            <b/>
            <sz val="9"/>
            <color indexed="81"/>
            <rFont val="Tahoma"/>
            <charset val="1"/>
          </rPr>
          <t>Detail:</t>
        </r>
        <r>
          <rPr>
            <sz val="9"/>
            <color indexed="81"/>
            <rFont val="Tahoma"/>
            <charset val="1"/>
          </rPr>
          <t xml:space="preserve">
Practice the patrol method in your den for one month by doing the following:</t>
        </r>
      </text>
    </comment>
    <comment ref="J25" authorId="1" shapeId="0">
      <text>
        <r>
          <rPr>
            <b/>
            <sz val="9"/>
            <color indexed="81"/>
            <rFont val="Tahoma"/>
            <family val="2"/>
          </rPr>
          <t>Detail:</t>
        </r>
        <r>
          <rPr>
            <sz val="9"/>
            <color indexed="81"/>
            <rFont val="Tahoma"/>
            <family val="2"/>
          </rPr>
          <t xml:space="preserve">
Learn about a construction career. With your Webelos den leader, parent, or guardian, visit a construction site, and interview someone working in a construction career</t>
        </r>
      </text>
    </comment>
    <comment ref="F26" authorId="1" shapeId="0">
      <text>
        <r>
          <rPr>
            <b/>
            <sz val="9"/>
            <color indexed="81"/>
            <rFont val="Tahoma"/>
            <charset val="1"/>
          </rPr>
          <t>Detail:</t>
        </r>
        <r>
          <rPr>
            <sz val="9"/>
            <color indexed="81"/>
            <rFont val="Tahoma"/>
            <charset val="1"/>
          </rPr>
          <t xml:space="preserve">
Explain the patrol method. Describe the types of patrols that might be part of a Boy Scout troop. </t>
        </r>
      </text>
    </comment>
    <comment ref="J27" authorId="1" shapeId="0">
      <text>
        <r>
          <rPr>
            <b/>
            <sz val="9"/>
            <color indexed="81"/>
            <rFont val="Tahoma"/>
            <charset val="1"/>
          </rPr>
          <t>Detail:</t>
        </r>
        <r>
          <rPr>
            <sz val="9"/>
            <color indexed="81"/>
            <rFont val="Tahoma"/>
            <charset val="1"/>
          </rPr>
          <t xml:space="preserve">
Discover what it means to be a hero. Invite a local hero to meet with your den.</t>
        </r>
      </text>
    </comment>
    <comment ref="N27" authorId="0" shapeId="0">
      <text>
        <r>
          <rPr>
            <b/>
            <sz val="9"/>
            <color indexed="81"/>
            <rFont val="Tahoma"/>
            <family val="2"/>
          </rPr>
          <t xml:space="preserve">Details: </t>
        </r>
        <r>
          <rPr>
            <sz val="9"/>
            <color indexed="81"/>
            <rFont val="Tahoma"/>
            <family val="2"/>
          </rPr>
          <t xml:space="preserve">
</t>
        </r>
      </text>
    </comment>
    <comment ref="F28" authorId="1" shapeId="0">
      <text>
        <r>
          <rPr>
            <b/>
            <sz val="9"/>
            <color indexed="81"/>
            <rFont val="Tahoma"/>
            <charset val="1"/>
          </rPr>
          <t>Detail:</t>
        </r>
        <r>
          <rPr>
            <sz val="9"/>
            <color indexed="81"/>
            <rFont val="Tahoma"/>
            <charset val="1"/>
          </rPr>
          <t xml:space="preserve">
Develop a patrol name and emblem (if your den does not already have one), as well as a patrol flag and yell. Explain how a patrol name, emblem, flag, and yell create patrol spirit. </t>
        </r>
      </text>
    </comment>
    <comment ref="J28" authorId="0" shapeId="0">
      <text>
        <r>
          <rPr>
            <b/>
            <sz val="9"/>
            <color indexed="81"/>
            <rFont val="Tahoma"/>
            <family val="2"/>
          </rPr>
          <t xml:space="preserve">Details: </t>
        </r>
        <r>
          <rPr>
            <sz val="9"/>
            <color indexed="81"/>
            <rFont val="Tahoma"/>
            <family val="2"/>
          </rPr>
          <t xml:space="preserve">Identify how citizens can be heroes in their communities
</t>
        </r>
      </text>
    </comment>
    <comment ref="F29" authorId="1" shapeId="0">
      <text>
        <r>
          <rPr>
            <b/>
            <sz val="9"/>
            <color indexed="81"/>
            <rFont val="Tahoma"/>
            <charset val="1"/>
          </rPr>
          <t>Detail:</t>
        </r>
        <r>
          <rPr>
            <sz val="9"/>
            <color indexed="81"/>
            <rFont val="Tahoma"/>
            <charset val="1"/>
          </rPr>
          <t xml:space="preserve">
As a patrol, make plans with a troop to participate in a Boy Scout troop’s campout or other outdoor activity. </t>
        </r>
      </text>
    </comment>
    <comment ref="J29" authorId="0" shapeId="0">
      <text>
        <r>
          <rPr>
            <b/>
            <sz val="9"/>
            <color indexed="81"/>
            <rFont val="Tahoma"/>
            <family val="2"/>
          </rPr>
          <t xml:space="preserve">Details: </t>
        </r>
        <r>
          <rPr>
            <sz val="9"/>
            <color indexed="81"/>
            <rFont val="Tahoma"/>
            <family val="2"/>
          </rPr>
          <t xml:space="preserve">Recognize a hero in your community by presenting him or her with a “My Hero Award.” . 
</t>
        </r>
      </text>
    </comment>
    <comment ref="F30" authorId="1" shapeId="0">
      <text>
        <r>
          <rPr>
            <b/>
            <sz val="9"/>
            <color indexed="81"/>
            <rFont val="Tahoma"/>
            <charset val="1"/>
          </rPr>
          <t>Detail:</t>
        </r>
        <r>
          <rPr>
            <sz val="9"/>
            <color indexed="81"/>
            <rFont val="Tahoma"/>
            <charset val="1"/>
          </rPr>
          <t xml:space="preserve">
With your Webelos den leader, parent, or guardian, participate in a Boy Scout troop’s campout or other outdoor activity. Use the patrol method while on the outing. </t>
        </r>
      </text>
    </comment>
    <comment ref="J30" authorId="0" shapeId="0">
      <text>
        <r>
          <rPr>
            <b/>
            <sz val="9"/>
            <color indexed="81"/>
            <rFont val="Tahoma"/>
            <family val="2"/>
          </rPr>
          <t xml:space="preserve">Details: </t>
        </r>
        <r>
          <rPr>
            <sz val="9"/>
            <color indexed="81"/>
            <rFont val="Tahoma"/>
            <family val="2"/>
          </rPr>
          <t xml:space="preserve">Learn about a real-life hero from another part of the world who has helped the world be a better place. </t>
        </r>
      </text>
    </comment>
    <comment ref="N30" authorId="0" shapeId="0">
      <text>
        <r>
          <rPr>
            <b/>
            <sz val="9"/>
            <color indexed="81"/>
            <rFont val="Tahoma"/>
            <family val="2"/>
          </rPr>
          <t xml:space="preserve">Details: </t>
        </r>
        <r>
          <rPr>
            <sz val="9"/>
            <color indexed="81"/>
            <rFont val="Tahoma"/>
            <family val="2"/>
          </rPr>
          <t xml:space="preserve">Change the battery in a smoke detector or a carbon monoxide detector, and test its operation.
</t>
        </r>
      </text>
    </comment>
    <comment ref="F31" authorId="0" shapeId="0">
      <text>
        <r>
          <rPr>
            <b/>
            <sz val="9"/>
            <color indexed="81"/>
            <rFont val="Tahoma"/>
            <family val="2"/>
          </rPr>
          <t xml:space="preserve">Details: </t>
        </r>
        <r>
          <rPr>
            <sz val="9"/>
            <color indexed="81"/>
            <rFont val="Tahoma"/>
            <family val="2"/>
          </rPr>
          <t xml:space="preserve">Before your hike, plan and prepare a nutritious lunch. Enjoy it on your hike, and clean up afterward.
</t>
        </r>
      </text>
    </comment>
    <comment ref="F32" authorId="0" shapeId="0">
      <text>
        <r>
          <rPr>
            <b/>
            <sz val="9"/>
            <color indexed="81"/>
            <rFont val="Tahoma"/>
            <family val="2"/>
          </rPr>
          <t xml:space="preserve">Details: </t>
        </r>
        <r>
          <rPr>
            <sz val="9"/>
            <color indexed="81"/>
            <rFont val="Tahoma"/>
            <family val="2"/>
          </rPr>
          <t xml:space="preserve">Show how to tie a square knot, two half hitches, and a taut-line hitch. Explain how each knot is used. </t>
        </r>
      </text>
    </comment>
    <comment ref="N32" authorId="0" shapeId="0">
      <text>
        <r>
          <rPr>
            <b/>
            <sz val="9"/>
            <color indexed="81"/>
            <rFont val="Tahoma"/>
            <family val="2"/>
          </rPr>
          <t xml:space="preserve">Details: </t>
        </r>
        <r>
          <rPr>
            <sz val="9"/>
            <color indexed="81"/>
            <rFont val="Tahoma"/>
            <family val="2"/>
          </rPr>
          <t xml:space="preserve">Find wall studs, and help an adult hang a curtain rod or a picture
</t>
        </r>
      </text>
    </comment>
    <comment ref="F33" authorId="0" shapeId="0">
      <text>
        <r>
          <rPr>
            <b/>
            <sz val="9"/>
            <color indexed="81"/>
            <rFont val="Tahoma"/>
            <family val="2"/>
          </rPr>
          <t xml:space="preserve">Details: </t>
        </r>
        <r>
          <rPr>
            <sz val="9"/>
            <color indexed="81"/>
            <rFont val="Tahoma"/>
            <family val="2"/>
          </rPr>
          <t xml:space="preserve">Show the proper care of a rope by learning how to whip and fuse the ends of different kinds of rope.
</t>
        </r>
      </text>
    </comment>
    <comment ref="N33" authorId="0" shapeId="0">
      <text>
        <r>
          <rPr>
            <b/>
            <sz val="9"/>
            <color indexed="81"/>
            <rFont val="Tahoma"/>
            <family val="2"/>
          </rPr>
          <t xml:space="preserve">Details: </t>
        </r>
        <r>
          <rPr>
            <sz val="9"/>
            <color indexed="81"/>
            <rFont val="Tahoma"/>
            <family val="2"/>
          </rPr>
          <t xml:space="preserve">
Take an old item, such as a small piece of furniture, a broken toy, or a picture frame, and rebuild and/or refinish it. Show your work to an adult or your Webelos leader
</t>
        </r>
      </text>
    </comment>
    <comment ref="F34" authorId="0" shapeId="0">
      <text>
        <r>
          <rPr>
            <b/>
            <sz val="9"/>
            <color indexed="81"/>
            <rFont val="Tahoma"/>
            <family val="2"/>
          </rPr>
          <t xml:space="preserve">Details: </t>
        </r>
        <r>
          <rPr>
            <sz val="9"/>
            <color indexed="81"/>
            <rFont val="Tahoma"/>
            <family val="2"/>
          </rPr>
          <t xml:space="preserve">Demonstrate your knowledge of the pocketknife safety rules and the pocketknife pledge. Earn your Whittling Chip card if you have not already done so. 
</t>
        </r>
      </text>
    </comment>
    <comment ref="J34" authorId="0" shapeId="0">
      <text>
        <r>
          <rPr>
            <b/>
            <sz val="9"/>
            <color indexed="81"/>
            <rFont val="Tahoma"/>
            <family val="2"/>
          </rPr>
          <t xml:space="preserve">Details: </t>
        </r>
        <r>
          <rPr>
            <sz val="9"/>
            <color indexed="81"/>
            <rFont val="Tahoma"/>
            <family val="2"/>
          </rPr>
          <t xml:space="preserve">http://framebomb.com/instructions.html
</t>
        </r>
      </text>
    </comment>
    <comment ref="N34" authorId="0" shapeId="0">
      <text>
        <r>
          <rPr>
            <b/>
            <sz val="9"/>
            <color indexed="81"/>
            <rFont val="Tahoma"/>
            <family val="2"/>
          </rPr>
          <t xml:space="preserve">Details: </t>
        </r>
        <r>
          <rPr>
            <sz val="9"/>
            <color indexed="81"/>
            <rFont val="Tahoma"/>
            <family val="2"/>
          </rPr>
          <t xml:space="preserve">. Do a Fix It project agreed upon with your parent.   
</t>
        </r>
      </text>
    </comment>
    <comment ref="J35" authorId="1" shapeId="0">
      <text>
        <r>
          <rPr>
            <b/>
            <sz val="9"/>
            <color indexed="81"/>
            <rFont val="Tahoma"/>
            <charset val="1"/>
          </rPr>
          <t>Detail:</t>
        </r>
        <r>
          <rPr>
            <sz val="9"/>
            <color indexed="81"/>
            <rFont val="Tahoma"/>
            <charset val="1"/>
          </rPr>
          <t xml:space="preserve">
 With the help of an adult, demonstrate one way to light a fire without using matches. </t>
        </r>
      </text>
    </comment>
    <comment ref="J36" authorId="1" shapeId="0">
      <text>
        <r>
          <rPr>
            <b/>
            <sz val="9"/>
            <color indexed="81"/>
            <rFont val="Tahoma"/>
            <charset val="1"/>
          </rPr>
          <t>Detail:</t>
        </r>
        <r>
          <rPr>
            <sz val="9"/>
            <color indexed="81"/>
            <rFont val="Tahoma"/>
            <charset val="1"/>
          </rPr>
          <t xml:space="preserve">
On a campout with your den or family, cook two different recipes that do not require pots and pans.</t>
        </r>
      </text>
    </comment>
    <comment ref="N36" authorId="1" shapeId="0">
      <text>
        <r>
          <rPr>
            <b/>
            <sz val="9"/>
            <color indexed="81"/>
            <rFont val="Tahoma"/>
            <charset val="1"/>
          </rPr>
          <t>Detail:</t>
        </r>
        <r>
          <rPr>
            <sz val="9"/>
            <color indexed="81"/>
            <rFont val="Tahoma"/>
            <charset val="1"/>
          </rPr>
          <t xml:space="preserve">
Explain the safety rules that you need to follow before participating in boating.</t>
        </r>
      </text>
    </comment>
    <comment ref="J37" authorId="0" shapeId="0">
      <text>
        <r>
          <rPr>
            <b/>
            <sz val="9"/>
            <color indexed="81"/>
            <rFont val="Tahoma"/>
            <family val="2"/>
          </rPr>
          <t xml:space="preserve">Details: </t>
        </r>
        <r>
          <rPr>
            <sz val="9"/>
            <color indexed="81"/>
            <rFont val="Tahoma"/>
            <family val="2"/>
          </rPr>
          <t>Using tree limbs or branches that have already fallen or been cut, build a shelter that will protect you overnight.</t>
        </r>
      </text>
    </comment>
    <comment ref="N37" authorId="1" shapeId="0">
      <text>
        <r>
          <rPr>
            <b/>
            <sz val="9"/>
            <color indexed="81"/>
            <rFont val="Tahoma"/>
            <charset val="1"/>
          </rPr>
          <t>Detail:</t>
        </r>
        <r>
          <rPr>
            <sz val="9"/>
            <color indexed="81"/>
            <rFont val="Tahoma"/>
            <charset val="1"/>
          </rPr>
          <t xml:space="preserve">
Identify the equipment needed when going boating. </t>
        </r>
      </text>
    </comment>
    <comment ref="F38" authorId="0" shapeId="0">
      <text>
        <r>
          <rPr>
            <b/>
            <sz val="9"/>
            <color indexed="81"/>
            <rFont val="Tahoma"/>
            <family val="2"/>
          </rPr>
          <t xml:space="preserve">Detail: </t>
        </r>
        <r>
          <rPr>
            <sz val="9"/>
            <color indexed="81"/>
            <rFont val="Tahoma"/>
            <family val="2"/>
          </rPr>
          <t xml:space="preserve">Discover which hand tools are the best ones to have in your tool box. Learn the rules for using these tools safely. Practice with at least four of these tools before beginning a project. 
</t>
        </r>
      </text>
    </comment>
    <comment ref="J38" authorId="1" shapeId="0">
      <text>
        <r>
          <rPr>
            <b/>
            <sz val="9"/>
            <color indexed="81"/>
            <rFont val="Tahoma"/>
            <charset val="1"/>
          </rPr>
          <t>Detail:</t>
        </r>
        <r>
          <rPr>
            <sz val="9"/>
            <color indexed="81"/>
            <rFont val="Tahoma"/>
            <charset val="1"/>
          </rPr>
          <t xml:space="preserve">
Draw a Rube Goldberg–type machine. Include at least six steps to complete your action. </t>
        </r>
      </text>
    </comment>
    <comment ref="N38" authorId="1" shapeId="0">
      <text>
        <r>
          <rPr>
            <b/>
            <sz val="9"/>
            <color indexed="81"/>
            <rFont val="Tahoma"/>
            <charset val="1"/>
          </rPr>
          <t>Detail:</t>
        </r>
        <r>
          <rPr>
            <sz val="9"/>
            <color indexed="81"/>
            <rFont val="Tahoma"/>
            <charset val="1"/>
          </rPr>
          <t xml:space="preserve">
Demonstrate correct rowing or paddling form. Explain how rowing and canoeing are good exercise. </t>
        </r>
      </text>
    </comment>
    <comment ref="F39" authorId="1" shapeId="0">
      <text>
        <r>
          <rPr>
            <b/>
            <sz val="9"/>
            <color indexed="81"/>
            <rFont val="Tahoma"/>
            <charset val="1"/>
          </rPr>
          <t>Detail:</t>
        </r>
        <r>
          <rPr>
            <sz val="9"/>
            <color indexed="81"/>
            <rFont val="Tahoma"/>
            <charset val="1"/>
          </rPr>
          <t xml:space="preserve">
An experiment is a “fair test” to compare possible explanations. Draw a picture of a fair test that shows what you need to do to test a fertilizer’s effects on plant growth</t>
        </r>
      </text>
    </comment>
    <comment ref="J39" authorId="0" shapeId="0">
      <text>
        <r>
          <rPr>
            <b/>
            <sz val="9"/>
            <color indexed="81"/>
            <rFont val="Tahoma"/>
            <family val="2"/>
          </rPr>
          <t xml:space="preserve">Details: </t>
        </r>
        <r>
          <rPr>
            <sz val="9"/>
            <color indexed="81"/>
            <rFont val="Tahoma"/>
            <family val="2"/>
          </rPr>
          <t xml:space="preserve">Learn what items should be in an outdoor survival kit that you can carry in a small bag or box that easily fits in a day pack. Assemble your own small survival kit, and explain to your den leader why the items you chose are important for survival. 
</t>
        </r>
      </text>
    </comment>
    <comment ref="N39" authorId="0" shapeId="0">
      <text>
        <r>
          <rPr>
            <b/>
            <sz val="9"/>
            <color indexed="81"/>
            <rFont val="Tahoma"/>
            <family val="2"/>
          </rPr>
          <t xml:space="preserve">Details: </t>
        </r>
        <r>
          <rPr>
            <sz val="9"/>
            <color indexed="81"/>
            <rFont val="Tahoma"/>
            <family val="2"/>
          </rPr>
          <t xml:space="preserve">Explain the importance of response personnel or lifeguards in a swimming area. 
</t>
        </r>
      </text>
    </comment>
    <comment ref="F40" authorId="0" shapeId="0">
      <text>
        <r>
          <rPr>
            <b/>
            <sz val="9"/>
            <color indexed="81"/>
            <rFont val="Tahoma"/>
            <family val="2"/>
          </rPr>
          <t xml:space="preserve">Details: </t>
        </r>
        <r>
          <rPr>
            <sz val="9"/>
            <color indexed="81"/>
            <rFont val="Tahoma"/>
            <family val="2"/>
          </rPr>
          <t xml:space="preserve">Visit a museum, a college, a laboratory, an observatory, a zoo, an aquarium, or other facility that employs scientists. Prepare three questions ahead of time, and talk to a scientist about his or her work. 
</t>
        </r>
      </text>
    </comment>
    <comment ref="J40" authorId="0" shapeId="0">
      <text>
        <r>
          <rPr>
            <b/>
            <sz val="9"/>
            <color indexed="81"/>
            <rFont val="Tahoma"/>
            <family val="2"/>
          </rPr>
          <t xml:space="preserve">Details: </t>
        </r>
        <r>
          <rPr>
            <sz val="9"/>
            <color indexed="81"/>
            <rFont val="Tahoma"/>
            <family val="2"/>
          </rPr>
          <t xml:space="preserve">Show you can live “off the grid” by minimizing your use of electricity for one week. Keep a log of what you did. Discuss with your den members how you adjusted to this lifestyle.
</t>
        </r>
      </text>
    </comment>
    <comment ref="B41" authorId="0" shapeId="0">
      <text>
        <r>
          <rPr>
            <b/>
            <sz val="9"/>
            <color indexed="81"/>
            <rFont val="Tahoma"/>
            <charset val="1"/>
          </rPr>
          <t xml:space="preserve">Details: </t>
        </r>
        <r>
          <rPr>
            <sz val="9"/>
            <color indexed="81"/>
            <rFont val="Tahoma"/>
            <family val="2"/>
          </rPr>
          <t>Explain the history of the United States flag. Show how to properly display the flag in public, and help lead a flag ceremony</t>
        </r>
        <r>
          <rPr>
            <sz val="9"/>
            <color indexed="81"/>
            <rFont val="Tahoma"/>
            <charset val="1"/>
          </rPr>
          <t xml:space="preserve">
</t>
        </r>
      </text>
    </comment>
    <comment ref="J41" authorId="0" shapeId="0">
      <text>
        <r>
          <rPr>
            <b/>
            <sz val="9"/>
            <color indexed="81"/>
            <rFont val="Tahoma"/>
            <family val="2"/>
          </rPr>
          <t xml:space="preserve">Details: </t>
        </r>
        <r>
          <rPr>
            <sz val="9"/>
            <color indexed="81"/>
            <rFont val="Tahoma"/>
            <family val="2"/>
          </rPr>
          <t xml:space="preserve">With your den, invent a game that can be played without using electricity and using minimal equipment or simple items. </t>
        </r>
      </text>
    </comment>
    <comment ref="B42" authorId="0" shapeId="0">
      <text>
        <r>
          <rPr>
            <b/>
            <sz val="9"/>
            <color indexed="81"/>
            <rFont val="Tahoma"/>
            <family val="2"/>
          </rPr>
          <t xml:space="preserve">Details: </t>
        </r>
        <r>
          <rPr>
            <sz val="9"/>
            <color indexed="81"/>
            <rFont val="Tahoma"/>
            <family val="2"/>
          </rPr>
          <t xml:space="preserve">Learn about and describe your rights and duties as a citizen, and explain what it means to be loyal to your country. </t>
        </r>
      </text>
    </comment>
    <comment ref="F42" authorId="0" shapeId="0">
      <text>
        <r>
          <rPr>
            <b/>
            <sz val="9"/>
            <color indexed="81"/>
            <rFont val="Tahoma"/>
            <family val="2"/>
          </rPr>
          <t xml:space="preserve">Details: </t>
        </r>
        <r>
          <rPr>
            <sz val="9"/>
            <color indexed="81"/>
            <rFont val="Tahoma"/>
            <family val="2"/>
          </rPr>
          <t xml:space="preserve">Carry out the experiment you designed for requirement 1, above. Report what you learned about the effect of fertilizer on the plants that you grew.
</t>
        </r>
      </text>
    </comment>
    <comment ref="J42" authorId="0" shapeId="0">
      <text>
        <r>
          <rPr>
            <b/>
            <sz val="9"/>
            <color indexed="81"/>
            <rFont val="Tahoma"/>
            <family val="2"/>
          </rPr>
          <t xml:space="preserve">Details: </t>
        </r>
        <r>
          <rPr>
            <sz val="9"/>
            <color indexed="81"/>
            <rFont val="Tahoma"/>
            <family val="2"/>
          </rPr>
          <t xml:space="preserve">  Name your game, write down the rules once you have decided on them, then play the game at two different den meetings or outings. </t>
        </r>
      </text>
    </comment>
    <comment ref="N42" authorId="1" shapeId="0">
      <text>
        <r>
          <rPr>
            <b/>
            <sz val="9"/>
            <color indexed="81"/>
            <rFont val="Tahoma"/>
            <charset val="1"/>
          </rPr>
          <t>Detail:</t>
        </r>
        <r>
          <rPr>
            <sz val="9"/>
            <color indexed="81"/>
            <rFont val="Tahoma"/>
            <charset val="1"/>
          </rPr>
          <t xml:space="preserve">
Collect and care for an “insect, amphibian, or reptile zoo.” You might have crickets, ants, grasshoppers, a lizard, or a toad. Study them for a while and then let them go. Share your experience with your Webelos den.</t>
        </r>
      </text>
    </comment>
    <comment ref="B43" authorId="0" shapeId="0">
      <text>
        <r>
          <rPr>
            <b/>
            <sz val="9"/>
            <color indexed="81"/>
            <rFont val="Tahoma"/>
            <family val="2"/>
          </rPr>
          <t xml:space="preserve">Details: </t>
        </r>
        <r>
          <rPr>
            <sz val="9"/>
            <color indexed="81"/>
            <rFont val="Tahoma"/>
            <family val="2"/>
          </rPr>
          <t xml:space="preserve">Discuss in your Webelos den the term “rule of law,” and talk about how it applies to you in your everyday life. 
</t>
        </r>
      </text>
    </comment>
    <comment ref="F43" authorId="0" shapeId="0">
      <text>
        <r>
          <rPr>
            <b/>
            <sz val="9"/>
            <color indexed="81"/>
            <rFont val="Tahoma"/>
            <family val="2"/>
          </rPr>
          <t xml:space="preserve">Details: </t>
        </r>
        <r>
          <rPr>
            <sz val="9"/>
            <color indexed="81"/>
            <rFont val="Tahoma"/>
            <family val="2"/>
          </rPr>
          <t xml:space="preserve">Carry out the experiment you designed for requirement 1, but change the independent variable. Report what you learned about the effect of changing the variable on the plants that you grew. 
</t>
        </r>
      </text>
    </comment>
    <comment ref="J43" authorId="0" shapeId="0">
      <text>
        <r>
          <rPr>
            <b/>
            <sz val="9"/>
            <color indexed="81"/>
            <rFont val="Tahoma"/>
            <family val="2"/>
          </rPr>
          <t>Details:</t>
        </r>
        <r>
          <rPr>
            <sz val="9"/>
            <color indexed="81"/>
            <rFont val="Tahoma"/>
            <family val="2"/>
          </rPr>
          <t xml:space="preserve">Teach your game to the members of your pack or other Scouts.
</t>
        </r>
      </text>
    </comment>
    <comment ref="N43" authorId="1" shapeId="0">
      <text>
        <r>
          <rPr>
            <b/>
            <sz val="9"/>
            <color indexed="81"/>
            <rFont val="Tahoma"/>
            <charset val="1"/>
          </rPr>
          <t>Detail:</t>
        </r>
        <r>
          <rPr>
            <sz val="9"/>
            <color indexed="81"/>
            <rFont val="Tahoma"/>
            <charset val="1"/>
          </rPr>
          <t xml:space="preserve">
Set up an aquarium or terrarium. Keep it for at least a month. Share your experience with your  Webelos den by showing them photos or drawings of your project or by having them visit to see  your project.</t>
        </r>
      </text>
    </comment>
    <comment ref="B44" authorId="0" shapeId="0">
      <text>
        <r>
          <rPr>
            <b/>
            <sz val="9"/>
            <color indexed="81"/>
            <rFont val="Tahoma"/>
            <family val="2"/>
          </rPr>
          <t xml:space="preserve">Details: </t>
        </r>
        <r>
          <rPr>
            <sz val="9"/>
            <color indexed="81"/>
            <rFont val="Tahoma"/>
            <family val="2"/>
          </rPr>
          <t xml:space="preserve">Meet with a government leader, and learn about his or her role in your community. Discuss with the leader an important issue facing your community. 
</t>
        </r>
      </text>
    </comment>
    <comment ref="F44" authorId="0" shapeId="0">
      <text>
        <r>
          <rPr>
            <b/>
            <sz val="9"/>
            <color indexed="81"/>
            <rFont val="Tahoma"/>
            <family val="2"/>
          </rPr>
          <t xml:space="preserve">Details: </t>
        </r>
        <r>
          <rPr>
            <sz val="9"/>
            <color indexed="81"/>
            <rFont val="Tahoma"/>
            <family val="2"/>
          </rPr>
          <t xml:space="preserve">Build a model solar system. Chart the distances between the planets so that the model is to scale. Use what you learn from this requirement to explain the value of making a model in science. </t>
        </r>
      </text>
    </comment>
    <comment ref="J44" authorId="0" shapeId="0">
      <text>
        <r>
          <rPr>
            <b/>
            <sz val="9"/>
            <color indexed="81"/>
            <rFont val="Tahoma"/>
            <family val="2"/>
          </rPr>
          <t xml:space="preserve">Details: </t>
        </r>
        <r>
          <rPr>
            <sz val="9"/>
            <color indexed="81"/>
            <rFont val="Tahoma"/>
            <family val="2"/>
          </rPr>
          <t xml:space="preserve">. With your den, demonstrate two different ways to treat drinking water to  remove impurities. 
</t>
        </r>
      </text>
    </comment>
    <comment ref="N44" authorId="1" shapeId="0">
      <text>
        <r>
          <rPr>
            <b/>
            <sz val="9"/>
            <color indexed="81"/>
            <rFont val="Tahoma"/>
            <charset val="1"/>
          </rPr>
          <t>Detail:</t>
        </r>
        <r>
          <rPr>
            <sz val="9"/>
            <color indexed="81"/>
            <rFont val="Tahoma"/>
            <charset val="1"/>
          </rPr>
          <t xml:space="preserve">
 Watch for birds in your yard, neighborhood, or town for one week. Identify the birds you see, and write down where and when you saw them.</t>
        </r>
      </text>
    </comment>
    <comment ref="B45" authorId="0" shapeId="0">
      <text>
        <r>
          <rPr>
            <b/>
            <sz val="9"/>
            <color indexed="81"/>
            <rFont val="Tahoma"/>
            <family val="2"/>
          </rPr>
          <t xml:space="preserve">Details: </t>
        </r>
        <r>
          <rPr>
            <sz val="9"/>
            <color indexed="81"/>
            <rFont val="Tahoma"/>
            <family val="2"/>
          </rPr>
          <t xml:space="preserve">Learn about your family’s expenses, and help brainstorm ways to save money. Plan and manage a budget. </t>
        </r>
      </text>
    </comment>
    <comment ref="F45" authorId="0" shapeId="0">
      <text>
        <r>
          <rPr>
            <b/>
            <sz val="9"/>
            <color indexed="81"/>
            <rFont val="Tahoma"/>
            <family val="2"/>
          </rPr>
          <t xml:space="preserve">Details: </t>
        </r>
        <r>
          <rPr>
            <sz val="9"/>
            <color indexed="81"/>
            <rFont val="Tahoma"/>
            <family val="2"/>
          </rPr>
          <t xml:space="preserve">With adult supervision, build and launch a model rocket. Use the rocket to design a fair test to answer a question about force or motion.
</t>
        </r>
      </text>
    </comment>
    <comment ref="J45" authorId="0" shapeId="0">
      <text>
        <r>
          <rPr>
            <b/>
            <sz val="9"/>
            <color indexed="81"/>
            <rFont val="Tahoma"/>
            <family val="2"/>
          </rPr>
          <t xml:space="preserve">Details: </t>
        </r>
        <r>
          <rPr>
            <sz val="9"/>
            <color indexed="81"/>
            <rFont val="Tahoma"/>
            <family val="2"/>
          </rPr>
          <t xml:space="preserve">Discuss what to do if you become lost in the woods. Tell what the letters “S-T-O-P” stand for. Tell what the universal emergency signal is. Describe three ways to signal for help. Demonstrate one of them. Describe what you can do you do to help rescuers  find you.
</t>
        </r>
      </text>
    </comment>
    <comment ref="N45" authorId="1" shapeId="0">
      <text>
        <r>
          <rPr>
            <b/>
            <sz val="9"/>
            <color indexed="81"/>
            <rFont val="Tahoma"/>
            <charset val="1"/>
          </rPr>
          <t>Detail:</t>
        </r>
        <r>
          <rPr>
            <sz val="9"/>
            <color indexed="81"/>
            <rFont val="Tahoma"/>
            <charset val="1"/>
          </rPr>
          <t xml:space="preserve">
Learn about the bird flyways closest to your home. Find out which birds use these flyways. </t>
        </r>
      </text>
    </comment>
    <comment ref="B46" authorId="0" shapeId="0">
      <text>
        <r>
          <rPr>
            <b/>
            <sz val="9"/>
            <color indexed="81"/>
            <rFont val="Tahoma"/>
            <family val="2"/>
          </rPr>
          <t>Details:</t>
        </r>
        <r>
          <rPr>
            <sz val="9"/>
            <color indexed="81"/>
            <rFont val="Tahoma"/>
            <family val="2"/>
          </rPr>
          <t xml:space="preserve"> Learn about energy use in your community and in other parts of our world.
</t>
        </r>
      </text>
    </comment>
    <comment ref="F46" authorId="0" shapeId="0">
      <text>
        <r>
          <rPr>
            <b/>
            <sz val="9"/>
            <color indexed="81"/>
            <rFont val="Tahoma"/>
            <family val="2"/>
          </rPr>
          <t xml:space="preserve">Details: </t>
        </r>
        <r>
          <rPr>
            <sz val="9"/>
            <color indexed="81"/>
            <rFont val="Tahoma"/>
            <family val="2"/>
          </rPr>
          <t xml:space="preserve">Create two circuits of three light bulbs and a battery. Construct one as a series circuit and the other as a parallel circuit
</t>
        </r>
      </text>
    </comment>
    <comment ref="J46" authorId="1" shapeId="0">
      <text>
        <r>
          <rPr>
            <b/>
            <sz val="9"/>
            <color indexed="81"/>
            <rFont val="Tahoma"/>
            <charset val="1"/>
          </rPr>
          <t>Detail:</t>
        </r>
        <r>
          <rPr>
            <sz val="9"/>
            <color indexed="81"/>
            <rFont val="Tahoma"/>
            <charset val="1"/>
          </rPr>
          <t xml:space="preserve">
Make a list of four qualities you think a leader should have in an emergency and why they are important to have. Pick two of them, and act them out for your den. Describe how each relates to a point of the Scout Law. Describe how working on this adventure gave you a better understanding of the Boy Scout motto.</t>
        </r>
      </text>
    </comment>
    <comment ref="N46" authorId="1" shapeId="0">
      <text>
        <r>
          <rPr>
            <b/>
            <sz val="9"/>
            <color indexed="81"/>
            <rFont val="Tahoma"/>
            <charset val="1"/>
          </rPr>
          <t>Detail:</t>
        </r>
        <r>
          <rPr>
            <sz val="9"/>
            <color indexed="81"/>
            <rFont val="Tahoma"/>
            <charset val="1"/>
          </rPr>
          <t xml:space="preserve">
Watch at least four wild creatures (reptiles, amphibians, arachnids, fish, insects, or mammals) in the wild. Describe the kind of place (forest, field, marsh, yard, or park) where you saw them. Tell what they were doing. </t>
        </r>
      </text>
    </comment>
    <comment ref="B47" authorId="0" shapeId="0">
      <text>
        <r>
          <rPr>
            <b/>
            <sz val="9"/>
            <color indexed="81"/>
            <rFont val="Tahoma"/>
            <family val="2"/>
          </rPr>
          <t xml:space="preserve">Details: </t>
        </r>
        <r>
          <rPr>
            <sz val="9"/>
            <color indexed="81"/>
            <rFont val="Tahoma"/>
            <family val="2"/>
          </rPr>
          <t xml:space="preserve">Identify one energy problem in your community, and find out what has caused it. 
</t>
        </r>
      </text>
    </comment>
    <comment ref="F47" authorId="0" shapeId="0">
      <text>
        <r>
          <rPr>
            <b/>
            <sz val="9"/>
            <color indexed="81"/>
            <rFont val="Tahoma"/>
            <family val="2"/>
          </rPr>
          <t xml:space="preserve">Details: </t>
        </r>
        <r>
          <rPr>
            <sz val="9"/>
            <color indexed="81"/>
            <rFont val="Tahoma"/>
            <family val="2"/>
          </rPr>
          <t xml:space="preserve">Study the night sky. Sketch the appearance of the North Star (Polaris) and the Big Dipper (part of the Ursa Major constellation) over at least six hours. Describe what you observed, and explain the meaning of your observations. 
</t>
        </r>
      </text>
    </comment>
    <comment ref="N47" authorId="1" shapeId="0">
      <text>
        <r>
          <rPr>
            <b/>
            <sz val="9"/>
            <color indexed="81"/>
            <rFont val="Tahoma"/>
            <charset val="1"/>
          </rPr>
          <t>Detail:</t>
        </r>
        <r>
          <rPr>
            <sz val="9"/>
            <color indexed="81"/>
            <rFont val="Tahoma"/>
            <charset val="1"/>
          </rPr>
          <t xml:space="preserve">
Identify an insect, reptile, bird, or wild animal that is found only in your area of the country. Tell why it survives in your area.</t>
        </r>
      </text>
    </comment>
    <comment ref="B48" authorId="0" shapeId="0">
      <text>
        <r>
          <rPr>
            <b/>
            <sz val="9"/>
            <color indexed="81"/>
            <rFont val="Tahoma"/>
            <family val="2"/>
          </rPr>
          <t xml:space="preserve">Details: </t>
        </r>
        <r>
          <rPr>
            <sz val="9"/>
            <color indexed="81"/>
            <rFont val="Tahoma"/>
            <family val="2"/>
          </rPr>
          <t xml:space="preserve">With the assistance of your den leader or parent, participate in an event that would help lead others in recycling and conserving resources. 
</t>
        </r>
      </text>
    </comment>
    <comment ref="F48" authorId="0" shapeId="0">
      <text>
        <r>
          <rPr>
            <b/>
            <sz val="9"/>
            <color indexed="81"/>
            <rFont val="Tahoma"/>
            <family val="2"/>
          </rPr>
          <t xml:space="preserve">Details: </t>
        </r>
        <r>
          <rPr>
            <sz val="9"/>
            <color indexed="81"/>
            <rFont val="Tahoma"/>
            <family val="2"/>
          </rPr>
          <t xml:space="preserve">With adult assistance, explore safe chemical reactions with household materials.     Using two substances, observe what happens when the amounts of the reactants  are increased.  
</t>
        </r>
      </text>
    </comment>
    <comment ref="N48" authorId="1" shapeId="0">
      <text>
        <r>
          <rPr>
            <b/>
            <sz val="9"/>
            <color indexed="81"/>
            <rFont val="Tahoma"/>
            <charset val="1"/>
          </rPr>
          <t>Detail:</t>
        </r>
        <r>
          <rPr>
            <sz val="9"/>
            <color indexed="81"/>
            <rFont val="Tahoma"/>
            <charset val="1"/>
          </rPr>
          <t xml:space="preserve">
Give examples of at least two of the following: a. A producer, a consumer, and a decomposer in the food chain of an ecosystem b. One way humans have changed the balance of nature c. How you can help protect the balance of nature </t>
        </r>
      </text>
    </comment>
    <comment ref="B49" authorId="0" shapeId="0">
      <text>
        <r>
          <rPr>
            <b/>
            <sz val="9"/>
            <color indexed="81"/>
            <rFont val="Tahoma"/>
            <family val="2"/>
          </rPr>
          <t xml:space="preserve">Details: </t>
        </r>
        <r>
          <rPr>
            <sz val="9"/>
            <color indexed="81"/>
            <rFont val="Tahoma"/>
            <family val="2"/>
          </rPr>
          <t xml:space="preserve">Show that you are an active leader by planning an activity without your den leader’s help.
</t>
        </r>
      </text>
    </comment>
    <comment ref="F49" authorId="0" shapeId="0">
      <text>
        <r>
          <rPr>
            <b/>
            <sz val="9"/>
            <color indexed="81"/>
            <rFont val="Tahoma"/>
            <family val="2"/>
          </rPr>
          <t xml:space="preserve">Details: </t>
        </r>
        <r>
          <rPr>
            <sz val="9"/>
            <color indexed="81"/>
            <rFont val="Tahoma"/>
            <family val="2"/>
          </rPr>
          <t xml:space="preserve">Explore properties of motion on a playground. How does the weight of a person affect how fast they slide down a slide or how fast a swing moves? Design a fair test to answer one of those questions
</t>
        </r>
      </text>
    </comment>
    <comment ref="N49" authorId="1" shapeId="0">
      <text>
        <r>
          <rPr>
            <b/>
            <sz val="9"/>
            <color indexed="81"/>
            <rFont val="Tahoma"/>
            <charset val="1"/>
          </rPr>
          <t>Detail:</t>
        </r>
        <r>
          <rPr>
            <sz val="9"/>
            <color indexed="81"/>
            <rFont val="Tahoma"/>
            <charset val="1"/>
          </rPr>
          <t xml:space="preserve">
Learn about aquatic ecosystems and wetlands in your area. Talk with your Webelos den leader or family about the important role aquatic ecosystems and wetlands play in supporting life cycles of wildlife and humans, and list three ways you can help. </t>
        </r>
      </text>
    </comment>
    <comment ref="F50" authorId="0" shapeId="0">
      <text>
        <r>
          <rPr>
            <b/>
            <sz val="9"/>
            <color indexed="81"/>
            <rFont val="Tahoma"/>
            <family val="2"/>
          </rPr>
          <t xml:space="preserve">Details: </t>
        </r>
        <r>
          <rPr>
            <sz val="9"/>
            <color indexed="81"/>
            <rFont val="Tahoma"/>
            <family val="2"/>
          </rPr>
          <t xml:space="preserve">Read a biography of a scientist. Tell your den leader or the other members of your den what the scientist was famous for and why his or her work is important.
</t>
        </r>
      </text>
    </comment>
    <comment ref="J50" authorId="0" shapeId="0">
      <text>
        <r>
          <rPr>
            <b/>
            <sz val="9"/>
            <color indexed="81"/>
            <rFont val="Tahoma"/>
            <family val="2"/>
          </rPr>
          <t>Details:</t>
        </r>
        <r>
          <rPr>
            <sz val="9"/>
            <color indexed="81"/>
            <rFont val="Tahoma"/>
            <family val="2"/>
          </rPr>
          <t>Explain why this kind of science is an important part of your world.</t>
        </r>
      </text>
    </comment>
    <comment ref="N50" authorId="1" shapeId="0">
      <text>
        <r>
          <rPr>
            <b/>
            <sz val="9"/>
            <color indexed="81"/>
            <rFont val="Tahoma"/>
            <charset val="1"/>
          </rPr>
          <t>Detail:</t>
        </r>
        <r>
          <rPr>
            <sz val="9"/>
            <color indexed="81"/>
            <rFont val="Tahoma"/>
            <charset val="1"/>
          </rPr>
          <t xml:space="preserve">
Do a color-morphing investigation. Explain what you learned. </t>
        </r>
      </text>
    </comment>
    <comment ref="B51" authorId="0" shapeId="0">
      <text>
        <r>
          <rPr>
            <b/>
            <sz val="9"/>
            <color indexed="81"/>
            <rFont val="Tahoma"/>
            <family val="2"/>
          </rPr>
          <t xml:space="preserve">Details: </t>
        </r>
        <r>
          <rPr>
            <sz val="9"/>
            <color indexed="81"/>
            <rFont val="Tahoma"/>
            <family val="2"/>
          </rPr>
          <t xml:space="preserve">Learn about Scouting in another part of the world. With the help of your parent or your den leader, pick one country where Scouting exists, and research its Scouting program.
</t>
        </r>
      </text>
    </comment>
    <comment ref="J51" authorId="0" shapeId="0">
      <text>
        <r>
          <rPr>
            <b/>
            <sz val="9"/>
            <color indexed="81"/>
            <rFont val="Tahoma"/>
            <family val="2"/>
          </rPr>
          <t xml:space="preserve">Details: </t>
        </r>
        <r>
          <rPr>
            <sz val="9"/>
            <color indexed="81"/>
            <rFont val="Tahoma"/>
            <family val="2"/>
          </rPr>
          <t xml:space="preserve">Share with your family or with your den what you learned about the meaning of geology. 
</t>
        </r>
      </text>
    </comment>
    <comment ref="N51" authorId="1" shapeId="0">
      <text>
        <r>
          <rPr>
            <b/>
            <sz val="9"/>
            <color indexed="81"/>
            <rFont val="Tahoma"/>
            <charset val="1"/>
          </rPr>
          <t xml:space="preserve">Detail:  </t>
        </r>
        <r>
          <rPr>
            <sz val="9"/>
            <color indexed="81"/>
            <rFont val="Tahoma"/>
            <charset val="1"/>
          </rPr>
          <t>Visit a museum of natural history, a nature center, or a zoo with your family, Webelos den, or pack. Tell what you saw.</t>
        </r>
      </text>
    </comment>
    <comment ref="B52" authorId="0" shapeId="0">
      <text>
        <r>
          <rPr>
            <b/>
            <sz val="9"/>
            <color indexed="81"/>
            <rFont val="Tahoma"/>
            <family val="2"/>
          </rPr>
          <t xml:space="preserve">Details: </t>
        </r>
        <r>
          <rPr>
            <sz val="9"/>
            <color indexed="81"/>
            <rFont val="Tahoma"/>
            <family val="2"/>
          </rPr>
          <t xml:space="preserve">Set up an exhibit at a pack meeting to share information about the World Friendship Fund.
</t>
        </r>
      </text>
    </comment>
    <comment ref="F52"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J52" authorId="0" shapeId="0">
      <text>
        <r>
          <rPr>
            <b/>
            <sz val="9"/>
            <color indexed="81"/>
            <rFont val="Tahoma"/>
            <family val="2"/>
          </rPr>
          <t>Details:</t>
        </r>
        <r>
          <rPr>
            <sz val="9"/>
            <color indexed="81"/>
            <rFont val="Tahoma"/>
            <family val="2"/>
          </rPr>
          <t>Look for different kinds of rocks or minerals while on a rock hunt with your family or your den</t>
        </r>
      </text>
    </comment>
    <comment ref="N52" authorId="1" shapeId="0">
      <text>
        <r>
          <rPr>
            <b/>
            <sz val="9"/>
            <color indexed="81"/>
            <rFont val="Tahoma"/>
            <charset val="1"/>
          </rPr>
          <t>Detail:</t>
        </r>
        <r>
          <rPr>
            <sz val="9"/>
            <color indexed="81"/>
            <rFont val="Tahoma"/>
            <charset val="1"/>
          </rPr>
          <t xml:space="preserve">
Create a video of a wild creature doing something interesting, and share it with your family and den. </t>
        </r>
      </text>
    </comment>
    <comment ref="F53"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B54" authorId="0" shapeId="0">
      <text>
        <r>
          <rPr>
            <b/>
            <sz val="9"/>
            <color indexed="81"/>
            <rFont val="Tahoma"/>
            <family val="2"/>
          </rPr>
          <t xml:space="preserve">Details: </t>
        </r>
        <r>
          <rPr>
            <sz val="9"/>
            <color indexed="81"/>
            <rFont val="Tahoma"/>
            <family val="2"/>
          </rPr>
          <t xml:space="preserve">Under the supervision of your parent, guardian, or den leader, connect with a Scout in another country during an event such as Jamboree on the Air or Jamboree on the Internet or by other means.
</t>
        </r>
      </text>
    </comment>
    <comment ref="F54" authorId="0" shapeId="0">
      <text>
        <r>
          <rPr>
            <b/>
            <sz val="9"/>
            <color indexed="81"/>
            <rFont val="Tahoma"/>
            <family val="2"/>
          </rPr>
          <t xml:space="preserve">Details: </t>
        </r>
        <r>
          <rPr>
            <sz val="9"/>
            <color indexed="81"/>
            <rFont val="Tahoma"/>
            <family val="2"/>
          </rPr>
          <t xml:space="preserve">Recognize the purpose and the three classifications of swimming ability groups in Scouting.
</t>
        </r>
      </text>
    </comment>
    <comment ref="J54" authorId="0" shapeId="0">
      <text>
        <r>
          <rPr>
            <b/>
            <sz val="9"/>
            <color indexed="81"/>
            <rFont val="Tahoma"/>
            <family val="2"/>
          </rPr>
          <t>Details:</t>
        </r>
        <r>
          <rPr>
            <sz val="9"/>
            <color indexed="81"/>
            <rFont val="Tahoma"/>
            <family val="2"/>
          </rPr>
          <t xml:space="preserve">Identify the rocks you see on your rock hunt. Use the chart in your handbook that shows the three kinds of rocks and describes minerals to determine which types of rocks you have collected. 
</t>
        </r>
      </text>
    </comment>
    <comment ref="N54" authorId="1" shapeId="0">
      <text>
        <r>
          <rPr>
            <b/>
            <sz val="9"/>
            <color indexed="81"/>
            <rFont val="Tahoma"/>
            <charset val="1"/>
          </rPr>
          <t>Detail:</t>
        </r>
        <r>
          <rPr>
            <sz val="9"/>
            <color indexed="81"/>
            <rFont val="Tahoma"/>
            <charset val="1"/>
          </rPr>
          <t xml:space="preserve">
Identify three different groups of trees and the parts of a tree.</t>
        </r>
      </text>
    </comment>
    <comment ref="F55" authorId="1" shapeId="0">
      <text>
        <r>
          <rPr>
            <b/>
            <sz val="9"/>
            <color indexed="81"/>
            <rFont val="Tahoma"/>
            <family val="2"/>
          </rPr>
          <t>Detail:</t>
        </r>
        <r>
          <rPr>
            <sz val="9"/>
            <color indexed="81"/>
            <rFont val="Tahoma"/>
            <family val="2"/>
          </rPr>
          <t xml:space="preserve">
 Discuss the importance of learning the skills you need to know before going boating.</t>
        </r>
      </text>
    </comment>
    <comment ref="J55" authorId="0" shapeId="0">
      <text>
        <r>
          <rPr>
            <b/>
            <sz val="9"/>
            <color indexed="81"/>
            <rFont val="Tahoma"/>
            <family val="2"/>
          </rPr>
          <t xml:space="preserve">Details: </t>
        </r>
        <r>
          <rPr>
            <sz val="9"/>
            <color indexed="81"/>
            <rFont val="Tahoma"/>
            <family val="2"/>
          </rPr>
          <t xml:space="preserve">With a magnifying glass, take a closer look at your collection. Determine any differences between your specimens.
</t>
        </r>
      </text>
    </comment>
    <comment ref="N55" authorId="1" shapeId="0">
      <text>
        <r>
          <rPr>
            <b/>
            <sz val="9"/>
            <color indexed="81"/>
            <rFont val="Tahoma"/>
            <charset val="1"/>
          </rPr>
          <t>Detail:</t>
        </r>
        <r>
          <rPr>
            <sz val="9"/>
            <color indexed="81"/>
            <rFont val="Tahoma"/>
            <charset val="1"/>
          </rPr>
          <t xml:space="preserve">
Identify six trees common to the area where you live. Tell whether they are native to your area. Tell how both wildlife and humans use them</t>
        </r>
      </text>
    </comment>
    <comment ref="B56" authorId="0" shapeId="0">
      <text>
        <r>
          <rPr>
            <b/>
            <sz val="9"/>
            <color indexed="81"/>
            <rFont val="Tahoma"/>
            <family val="2"/>
          </rPr>
          <t xml:space="preserve">Details: </t>
        </r>
        <r>
          <rPr>
            <sz val="9"/>
            <color indexed="81"/>
            <rFont val="Tahoma"/>
            <family val="2"/>
          </rPr>
          <t xml:space="preserve">With the help of your den leader or family, plan and conduct a campout. If your chartered organization does not permit Cub Scout camping, you may substitute a family campout or a daylong outdoor activity with your den or pack. 
</t>
        </r>
      </text>
    </comment>
    <comment ref="F56" authorId="0" shapeId="0">
      <text>
        <r>
          <rPr>
            <b/>
            <sz val="9"/>
            <color indexed="81"/>
            <rFont val="Tahoma"/>
            <family val="2"/>
          </rPr>
          <t xml:space="preserve">Details: </t>
        </r>
        <r>
          <rPr>
            <sz val="9"/>
            <color indexed="81"/>
            <rFont val="Tahoma"/>
            <family val="2"/>
          </rPr>
          <t xml:space="preserve">Explain the meaning of “order of rescue” and demonstrate the reach and throw rescue techniques from land.
</t>
        </r>
      </text>
    </comment>
    <comment ref="J56" authorId="0" shapeId="0">
      <text>
        <r>
          <rPr>
            <b/>
            <sz val="9"/>
            <color indexed="81"/>
            <rFont val="Tahoma"/>
            <family val="2"/>
          </rPr>
          <t xml:space="preserve">Details: </t>
        </r>
        <r>
          <rPr>
            <sz val="9"/>
            <color indexed="81"/>
            <rFont val="Tahoma"/>
            <family val="2"/>
          </rPr>
          <t xml:space="preserve">Share what you see with your family or den.
</t>
        </r>
      </text>
    </comment>
    <comment ref="N56" authorId="0" shapeId="0">
      <text>
        <r>
          <rPr>
            <b/>
            <sz val="9"/>
            <color indexed="81"/>
            <rFont val="Tahoma"/>
            <family val="2"/>
          </rPr>
          <t xml:space="preserve">Details: </t>
        </r>
        <r>
          <rPr>
            <sz val="9"/>
            <color indexed="81"/>
            <rFont val="Tahoma"/>
            <family val="2"/>
          </rPr>
          <t xml:space="preserve">Identify six plants common to the area where you live. Tell which animals use them and for what purpose.
</t>
        </r>
      </text>
    </comment>
    <comment ref="B57" authorId="0" shapeId="0">
      <text>
        <r>
          <rPr>
            <b/>
            <sz val="9"/>
            <color indexed="81"/>
            <rFont val="Tahoma"/>
            <family val="2"/>
          </rPr>
          <t xml:space="preserve">Details: </t>
        </r>
        <r>
          <rPr>
            <sz val="9"/>
            <color indexed="81"/>
            <rFont val="Tahoma"/>
            <family val="2"/>
          </rPr>
          <t xml:space="preserve">On arrival at the campout, with your den and den leader or family, determine where to set up your tent. Demonstrate knowledge of what makes a good tent site and what makes a bad one. Set up your tent without help from an adult. 
</t>
        </r>
      </text>
    </comment>
    <comment ref="N57" authorId="0" shapeId="0">
      <text>
        <r>
          <rPr>
            <b/>
            <sz val="9"/>
            <color indexed="81"/>
            <rFont val="Tahoma"/>
            <family val="2"/>
          </rPr>
          <t xml:space="preserve">Details: </t>
        </r>
        <r>
          <rPr>
            <sz val="9"/>
            <color indexed="81"/>
            <rFont val="Tahoma"/>
            <family val="2"/>
          </rPr>
          <t xml:space="preserve">Visit a nature center, nursery, tree farm, or park, and speak with someone knowledgeable about trees and plants that are native to your area. Explain how plants and trees are important to our ecosystem and how they improve our environment.
</t>
        </r>
      </text>
    </comment>
    <comment ref="B58" authorId="0" shapeId="0">
      <text>
        <r>
          <rPr>
            <b/>
            <sz val="9"/>
            <color indexed="81"/>
            <rFont val="Tahoma"/>
            <family val="2"/>
          </rPr>
          <t xml:space="preserve">Details: </t>
        </r>
        <r>
          <rPr>
            <sz val="9"/>
            <color indexed="81"/>
            <rFont val="Tahoma"/>
            <family val="2"/>
          </rPr>
          <t xml:space="preserve">Once your tents are set up, discuss with your den what actions you should take in the case of the following extreme weather events which could require you to evacuate: a. Severe rainstorm causing flooding b. Severe thunderstorm with lightning or tornadoes c. Fire, earthquake, or other disaster that will require evacuation. </t>
        </r>
      </text>
    </comment>
    <comment ref="J58" authorId="0" shapeId="0">
      <text>
        <r>
          <rPr>
            <b/>
            <sz val="9"/>
            <color indexed="81"/>
            <rFont val="Tahoma"/>
            <family val="2"/>
          </rPr>
          <t xml:space="preserve">Details: </t>
        </r>
        <r>
          <rPr>
            <sz val="9"/>
            <color indexed="81"/>
            <rFont val="Tahoma"/>
            <family val="2"/>
          </rPr>
          <t xml:space="preserve">With your family or den, make a mineral test kit, and test rocks according to the Mohs scale of mineral hardness
</t>
        </r>
      </text>
    </comment>
    <comment ref="N58" authorId="0" shapeId="0">
      <text>
        <r>
          <rPr>
            <b/>
            <sz val="9"/>
            <color indexed="81"/>
            <rFont val="Tahoma"/>
            <family val="2"/>
          </rPr>
          <t xml:space="preserve">Details: </t>
        </r>
        <r>
          <rPr>
            <sz val="9"/>
            <color indexed="81"/>
            <rFont val="Tahoma"/>
            <family val="2"/>
          </rPr>
          <t xml:space="preserve">Develop a plan to care for and then plant at least one plant or tree, either indoors in a pot or outdoors. Tell how this plant or tree helps the environment in which it is planted and what the plant or tree will be used for.
</t>
        </r>
      </text>
    </comment>
    <comment ref="B59" authorId="0" shapeId="0">
      <text>
        <r>
          <rPr>
            <b/>
            <sz val="9"/>
            <color indexed="81"/>
            <rFont val="Tahoma"/>
            <family val="2"/>
          </rPr>
          <t>Details:</t>
        </r>
        <r>
          <rPr>
            <sz val="9"/>
            <color indexed="81"/>
            <rFont val="Tahoma"/>
            <family val="2"/>
          </rPr>
          <t xml:space="preserve">On a pack campout, work with your den leader or another adult to plan a campfire program with the other dens. Your campfire program should include an impressive opening, songs, skits, a Cubmaster’s minute, and an inspirational closing ceremony. </t>
        </r>
      </text>
    </comment>
    <comment ref="F59" authorId="0" shapeId="0">
      <text>
        <r>
          <rPr>
            <b/>
            <sz val="9"/>
            <color indexed="81"/>
            <rFont val="Tahoma"/>
            <family val="2"/>
          </rPr>
          <t xml:space="preserve">Details: </t>
        </r>
        <r>
          <rPr>
            <sz val="9"/>
            <color indexed="81"/>
            <rFont val="Tahoma"/>
            <family val="2"/>
          </rPr>
          <t xml:space="preserve">Demonstrate the precautions you must take before attempting to dive head first into the water, and attempt a front surface dive.
</t>
        </r>
      </text>
    </comment>
    <comment ref="N59" authorId="0" shapeId="0">
      <text>
        <r>
          <rPr>
            <b/>
            <sz val="9"/>
            <color indexed="81"/>
            <rFont val="Tahoma"/>
            <family val="2"/>
          </rPr>
          <t xml:space="preserve">Details: </t>
        </r>
        <r>
          <rPr>
            <sz val="9"/>
            <color indexed="81"/>
            <rFont val="Tahoma"/>
            <family val="2"/>
          </rPr>
          <t xml:space="preserve">Make a list of items in your home that are made from wood and share it with your den. Or with your den, take a walk and identify useful things made from wood.
</t>
        </r>
      </text>
    </comment>
    <comment ref="B60" authorId="1" shapeId="0">
      <text>
        <r>
          <rPr>
            <b/>
            <sz val="9"/>
            <color indexed="81"/>
            <rFont val="Tahoma"/>
            <charset val="1"/>
          </rPr>
          <t>Detail:</t>
        </r>
        <r>
          <rPr>
            <sz val="9"/>
            <color indexed="81"/>
            <rFont val="Tahoma"/>
            <charset val="1"/>
          </rPr>
          <t xml:space="preserve">
Show how to tie a bowline. Explain when the knot should be used and why. Teach it to another Scout who is not a Webelos Scout</t>
        </r>
      </text>
    </comment>
    <comment ref="F60" authorId="0" shapeId="0">
      <text>
        <r>
          <rPr>
            <b/>
            <sz val="9"/>
            <color indexed="81"/>
            <rFont val="Tahoma"/>
            <family val="2"/>
          </rPr>
          <t xml:space="preserve">Details: </t>
        </r>
        <r>
          <rPr>
            <sz val="9"/>
            <color indexed="81"/>
            <rFont val="Tahoma"/>
            <family val="2"/>
          </rPr>
          <t xml:space="preserve">Learn and demonstrate two of the following strokes:  crawl, sidestroke, breaststroke, or trudgen
</t>
        </r>
      </text>
    </comment>
    <comment ref="J60" authorId="0" shapeId="0">
      <text>
        <r>
          <rPr>
            <b/>
            <sz val="9"/>
            <color indexed="81"/>
            <rFont val="Tahoma"/>
            <family val="2"/>
          </rPr>
          <t xml:space="preserve">Details: </t>
        </r>
        <r>
          <rPr>
            <sz val="9"/>
            <color indexed="81"/>
            <rFont val="Tahoma"/>
            <family val="2"/>
          </rPr>
          <t xml:space="preserve">With your family or den, identify on a road map of your state some geological features in your area
</t>
        </r>
      </text>
    </comment>
    <comment ref="N60" authorId="1" shapeId="0">
      <text>
        <r>
          <rPr>
            <b/>
            <sz val="9"/>
            <color indexed="81"/>
            <rFont val="Tahoma"/>
            <charset val="1"/>
          </rPr>
          <t>Detail:</t>
        </r>
        <r>
          <rPr>
            <sz val="9"/>
            <color indexed="81"/>
            <rFont val="Tahoma"/>
            <charset val="1"/>
          </rPr>
          <t xml:space="preserve">
 Explain how the growth rings of a tree trunk tell its life story. Describe different types of tree bark and explain what the bark does for the tree.</t>
        </r>
      </text>
    </comment>
    <comment ref="B61" authorId="0" shapeId="0">
      <text>
        <r>
          <rPr>
            <b/>
            <sz val="9"/>
            <color indexed="81"/>
            <rFont val="Tahoma"/>
            <family val="2"/>
          </rPr>
          <t>Details:</t>
        </r>
        <r>
          <rPr>
            <sz val="9"/>
            <color indexed="81"/>
            <rFont val="Tahoma"/>
            <family val="2"/>
          </rPr>
          <t xml:space="preserve">
Go on a geocaching adventure with your den or family. Show how you used a GPS unit or a smartphone with a GPS application to locate a geocache.</t>
        </r>
      </text>
    </comment>
    <comment ref="F61" authorId="0" shapeId="0">
      <text>
        <r>
          <rPr>
            <b/>
            <sz val="9"/>
            <color indexed="81"/>
            <rFont val="Tahoma"/>
            <family val="2"/>
          </rPr>
          <t>Details:</t>
        </r>
        <r>
          <rPr>
            <sz val="9"/>
            <color indexed="81"/>
            <rFont val="Tahoma"/>
            <family val="2"/>
          </rPr>
          <t xml:space="preserve">Invite a member or former member of a lifeguard team, rescue squad, the U.S. Coast Guard, U.S. Navy, or other armed forces branch who has had swimming and rescue training to your den meeting.  Find out what training and other experiences this person has had. 
</t>
        </r>
      </text>
    </comment>
    <comment ref="B62" authorId="0" shapeId="0">
      <text>
        <r>
          <rPr>
            <b/>
            <sz val="9"/>
            <color indexed="81"/>
            <rFont val="Tahoma"/>
            <family val="2"/>
          </rPr>
          <t xml:space="preserve">Details: </t>
        </r>
        <r>
          <rPr>
            <sz val="9"/>
            <color indexed="81"/>
            <rFont val="Tahoma"/>
            <family val="2"/>
          </rPr>
          <t>Recite the Outdoor Code and the Leave No Trace Principles for Kids from memory. Talk about how you can demonstrate them while you are working on your Arrow of Light. After one outing, list the things you did to follow the Outdoor Code and Leave No Trace.</t>
        </r>
      </text>
    </comment>
    <comment ref="F62" authorId="0" shapeId="0">
      <text>
        <r>
          <rPr>
            <b/>
            <sz val="9"/>
            <color indexed="81"/>
            <rFont val="Tahoma"/>
            <family val="2"/>
          </rPr>
          <t>Details:</t>
        </r>
        <r>
          <rPr>
            <sz val="9"/>
            <color indexed="81"/>
            <rFont val="Tahoma"/>
            <family val="2"/>
          </rPr>
          <t xml:space="preserve">Demonstrate how to correctly fasten a life jacket that is the right size for you.  Jump into water over your head. Show how the life jacket keeps your head above water by swimming 25 feet.  Get out of the water, remove the life jacket and hang it where it will dry. 
</t>
        </r>
      </text>
    </comment>
    <comment ref="N62" authorId="1" shapeId="0">
      <text>
        <r>
          <rPr>
            <b/>
            <sz val="9"/>
            <color indexed="81"/>
            <rFont val="Tahoma"/>
            <charset val="1"/>
          </rPr>
          <t>Detail:</t>
        </r>
        <r>
          <rPr>
            <sz val="9"/>
            <color indexed="81"/>
            <rFont val="Tahoma"/>
            <charset val="1"/>
          </rPr>
          <t xml:space="preserve">
Create a record of the history of Scouting and your place in that history. </t>
        </r>
      </text>
    </comment>
    <comment ref="F63" authorId="1" shapeId="0">
      <text>
        <r>
          <rPr>
            <b/>
            <sz val="9"/>
            <color indexed="81"/>
            <rFont val="Tahoma"/>
            <family val="2"/>
          </rPr>
          <t>Detail:</t>
        </r>
        <r>
          <rPr>
            <sz val="9"/>
            <color indexed="81"/>
            <rFont val="Tahoma"/>
            <family val="2"/>
          </rPr>
          <t xml:space="preserve">
If you are a qualified swimmer, select a paddle of the proper size and paddle a canoe with an adult’s supervision. </t>
        </r>
      </text>
    </comment>
    <comment ref="N63" authorId="1" shapeId="0">
      <text>
        <r>
          <rPr>
            <b/>
            <sz val="9"/>
            <color indexed="81"/>
            <rFont val="Tahoma"/>
            <charset val="1"/>
          </rPr>
          <t>Detail:</t>
        </r>
        <r>
          <rPr>
            <sz val="9"/>
            <color indexed="81"/>
            <rFont val="Tahoma"/>
            <charset val="1"/>
          </rPr>
          <t xml:space="preserve">
With the help of your den leader, parent, or guardian and with your choice of media, go on a virtual journey to the past and create a timeline.</t>
        </r>
      </text>
    </comment>
    <comment ref="F66" authorId="1" shapeId="0">
      <text>
        <r>
          <rPr>
            <b/>
            <sz val="9"/>
            <color indexed="81"/>
            <rFont val="Tahoma"/>
            <charset val="1"/>
          </rPr>
          <t>Detail:</t>
        </r>
        <r>
          <rPr>
            <sz val="9"/>
            <color indexed="81"/>
            <rFont val="Tahoma"/>
            <charset val="1"/>
          </rPr>
          <t xml:space="preserve">
Visit an art museum, gallery, or exhibit. Discuss with an adult the art you saw. What did you like?</t>
        </r>
      </text>
    </comment>
    <comment ref="J66" authorId="0" shapeId="0">
      <text>
        <r>
          <rPr>
            <b/>
            <sz val="9"/>
            <color indexed="81"/>
            <rFont val="Tahoma"/>
            <family val="2"/>
          </rPr>
          <t xml:space="preserve">Details: </t>
        </r>
        <r>
          <rPr>
            <sz val="9"/>
            <color indexed="81"/>
            <rFont val="Tahoma"/>
            <family val="2"/>
          </rPr>
          <t xml:space="preserve">
 Go on an outing with your family or den to one of the nearby locations you discovered on your state map, and record what you see as you look at the geographical surroundings. Share with your family or den while on this outing what you notice that might change this location in the future (wind, water, ice, drought, erosion).
</t>
        </r>
      </text>
    </comment>
    <comment ref="B67" authorId="1" shapeId="0">
      <text>
        <r>
          <rPr>
            <b/>
            <sz val="9"/>
            <color indexed="81"/>
            <rFont val="Tahoma"/>
            <family val="2"/>
          </rPr>
          <t>Detail:</t>
        </r>
        <r>
          <rPr>
            <sz val="9"/>
            <color indexed="81"/>
            <rFont val="Tahoma"/>
            <family val="2"/>
          </rPr>
          <t xml:space="preserve">
With your parent, guardian, or religious or spiritual leader, discuss and make a plan to do two things you think will help you better do your duty to God. Do these things for a month. </t>
        </r>
      </text>
    </comment>
    <comment ref="F67" authorId="0" shapeId="0">
      <text>
        <r>
          <rPr>
            <b/>
            <sz val="9"/>
            <color indexed="81"/>
            <rFont val="Tahoma"/>
            <family val="2"/>
          </rPr>
          <t xml:space="preserve">Detail: </t>
        </r>
        <r>
          <rPr>
            <sz val="9"/>
            <color indexed="81"/>
            <rFont val="Tahoma"/>
            <family val="2"/>
          </rPr>
          <t>Create two self-portraits using two different techniques, such as drawing, painting, printmaking, sculpture, and computer illustration.</t>
        </r>
      </text>
    </comment>
    <comment ref="B68" authorId="1" shapeId="0">
      <text>
        <r>
          <rPr>
            <b/>
            <sz val="9"/>
            <color indexed="81"/>
            <rFont val="Tahoma"/>
            <family val="2"/>
          </rPr>
          <t>Detail:</t>
        </r>
        <r>
          <rPr>
            <sz val="9"/>
            <color indexed="81"/>
            <rFont val="Tahoma"/>
            <family val="2"/>
          </rPr>
          <t xml:space="preserve">
Discuss with your family how the Scout Oath and Scout Law relate to your beliefs about duty to God. </t>
        </r>
      </text>
    </comment>
    <comment ref="J68" authorId="0" shapeId="0">
      <text>
        <r>
          <rPr>
            <b/>
            <sz val="9"/>
            <color indexed="81"/>
            <rFont val="Tahoma"/>
            <family val="2"/>
          </rPr>
          <t xml:space="preserve">Details: </t>
        </r>
        <r>
          <rPr>
            <sz val="9"/>
            <color indexed="81"/>
            <rFont val="Tahoma"/>
            <family val="2"/>
          </rPr>
          <t xml:space="preserve">With your family or your den, visit with a geologist or earth scientist and discover the many career fields that are included in the science of geology
</t>
        </r>
      </text>
    </comment>
    <comment ref="N68" authorId="0" shapeId="0">
      <text>
        <r>
          <rPr>
            <b/>
            <sz val="9"/>
            <color indexed="81"/>
            <rFont val="Tahoma"/>
            <family val="2"/>
          </rPr>
          <t xml:space="preserve">Details: </t>
        </r>
        <r>
          <rPr>
            <sz val="9"/>
            <color indexed="81"/>
            <rFont val="Tahoma"/>
            <family val="2"/>
          </rPr>
          <t xml:space="preserve">Visit a facility that uses a sound mixer, and learn how it is used.
</t>
        </r>
      </text>
    </comment>
    <comment ref="B69" authorId="1" shapeId="0">
      <text>
        <r>
          <rPr>
            <b/>
            <sz val="9"/>
            <color indexed="81"/>
            <rFont val="Tahoma"/>
            <family val="2"/>
          </rPr>
          <t>Detail:</t>
        </r>
        <r>
          <rPr>
            <sz val="9"/>
            <color indexed="81"/>
            <rFont val="Tahoma"/>
            <family val="2"/>
          </rPr>
          <t xml:space="preserve">
For at least a month, pray or reverently meditate each day as taught by your family or faith community.  </t>
        </r>
      </text>
    </comment>
    <comment ref="F69" authorId="1" shapeId="0">
      <text>
        <r>
          <rPr>
            <b/>
            <sz val="9"/>
            <color indexed="81"/>
            <rFont val="Tahoma"/>
            <charset val="1"/>
          </rPr>
          <t>Detail:</t>
        </r>
        <r>
          <rPr>
            <sz val="9"/>
            <color indexed="81"/>
            <rFont val="Tahoma"/>
            <charset val="1"/>
          </rPr>
          <t xml:space="preserve">
Draw or paint an original picture outdoors, using the art materials of your choice. </t>
        </r>
      </text>
    </comment>
    <comment ref="J69" authorId="0" shapeId="0">
      <text>
        <r>
          <rPr>
            <b/>
            <sz val="9"/>
            <color indexed="81"/>
            <rFont val="Tahoma"/>
            <family val="2"/>
          </rPr>
          <t xml:space="preserve">Details: </t>
        </r>
        <r>
          <rPr>
            <sz val="9"/>
            <color indexed="81"/>
            <rFont val="Tahoma"/>
            <family val="2"/>
          </rPr>
          <t xml:space="preserve">Ask the geologist or earth scientist about the importance of fossils that are found. 
</t>
        </r>
      </text>
    </comment>
    <comment ref="B70" authorId="0" shapeId="0">
      <text>
        <r>
          <rPr>
            <b/>
            <sz val="9"/>
            <color indexed="81"/>
            <rFont val="Tahoma"/>
            <family val="2"/>
          </rPr>
          <t xml:space="preserve">Details: </t>
        </r>
        <r>
          <rPr>
            <sz val="9"/>
            <color indexed="81"/>
            <rFont val="Tahoma"/>
            <family val="2"/>
          </rPr>
          <t xml:space="preserve">Read at least two accounts of people in history who have done their duty to God. (This can include family members and ancestors.) List their names and how they showed their duty to God.
</t>
        </r>
      </text>
    </comment>
    <comment ref="J70" authorId="0" shapeId="0">
      <text>
        <r>
          <rPr>
            <b/>
            <sz val="9"/>
            <color indexed="81"/>
            <rFont val="Tahoma"/>
            <family val="2"/>
          </rPr>
          <t xml:space="preserve">Details: </t>
        </r>
        <r>
          <rPr>
            <sz val="9"/>
            <color indexed="81"/>
            <rFont val="Tahoma"/>
            <family val="2"/>
          </rPr>
          <t xml:space="preserve">Ask the geologist or earth scientist what you can do to help preserve our natural resources. 
</t>
        </r>
      </text>
    </comment>
    <comment ref="N70" authorId="0" shapeId="0">
      <text>
        <r>
          <rPr>
            <b/>
            <sz val="9"/>
            <color indexed="81"/>
            <rFont val="Tahoma"/>
            <family val="2"/>
          </rPr>
          <t xml:space="preserve">Details: </t>
        </r>
        <r>
          <rPr>
            <sz val="9"/>
            <color indexed="81"/>
            <rFont val="Tahoma"/>
            <family val="2"/>
          </rPr>
          <t>Make a musical instrument. Play it for your family, den, or pack</t>
        </r>
      </text>
    </comment>
    <comment ref="B71" authorId="1" shapeId="0">
      <text>
        <r>
          <rPr>
            <b/>
            <sz val="9"/>
            <color indexed="81"/>
            <rFont val="Tahoma"/>
            <family val="2"/>
          </rPr>
          <t>Detail:</t>
        </r>
        <r>
          <rPr>
            <sz val="9"/>
            <color indexed="81"/>
            <rFont val="Tahoma"/>
            <family val="2"/>
          </rPr>
          <t xml:space="preserve">
 Under the direction of your parent, guardian, or religious or spiritual leader, do an act of service for someone in your family, neighborhood, or community. Talk about your service with your family and your Webelos den leader. Tell your family, den, or den leader how it related to doing your duty to God.</t>
        </r>
      </text>
    </comment>
    <comment ref="F71" authorId="0" shapeId="0">
      <text>
        <r>
          <rPr>
            <b/>
            <sz val="9"/>
            <color indexed="81"/>
            <rFont val="Tahoma"/>
            <family val="2"/>
          </rPr>
          <t>Detail:</t>
        </r>
        <r>
          <rPr>
            <sz val="9"/>
            <color indexed="81"/>
            <rFont val="Tahoma"/>
            <family val="2"/>
          </rPr>
          <t xml:space="preserve">Create an object using clay that can be fired, baked in the oven, or air-dried.eparation and cooking. </t>
        </r>
      </text>
    </comment>
    <comment ref="J71" authorId="0" shapeId="0">
      <text>
        <r>
          <rPr>
            <b/>
            <sz val="9"/>
            <color indexed="81"/>
            <rFont val="Tahoma"/>
            <family val="2"/>
          </rPr>
          <t xml:space="preserve">Details: </t>
        </r>
        <r>
          <rPr>
            <sz val="9"/>
            <color indexed="81"/>
            <rFont val="Tahoma"/>
            <family val="2"/>
          </rPr>
          <t xml:space="preserve">Do at least one earth science demonstration or investigation with your den or with adult supervision, and explore geology in action. 
</t>
        </r>
      </text>
    </comment>
    <comment ref="N71" authorId="0" shapeId="0">
      <text>
        <r>
          <rPr>
            <b/>
            <sz val="9"/>
            <color indexed="81"/>
            <rFont val="Tahoma"/>
            <family val="2"/>
          </rPr>
          <t xml:space="preserve">Details: </t>
        </r>
        <r>
          <rPr>
            <sz val="9"/>
            <color indexed="81"/>
            <rFont val="Tahoma"/>
            <family val="2"/>
          </rPr>
          <t xml:space="preserve">Form a “band” with your den. Each member creates his own homemade musical instrument. Perform for your pack at a pack meeting. </t>
        </r>
      </text>
    </comment>
    <comment ref="F72" authorId="1" shapeId="0">
      <text>
        <r>
          <rPr>
            <b/>
            <sz val="9"/>
            <color indexed="81"/>
            <rFont val="Tahoma"/>
            <charset val="1"/>
          </rPr>
          <t>Detail:</t>
        </r>
        <r>
          <rPr>
            <sz val="9"/>
            <color indexed="81"/>
            <rFont val="Tahoma"/>
            <charset val="1"/>
          </rPr>
          <t xml:space="preserve"> Create a freestanding sculpture or mobile using wood, metal, papier-mâché, or found or recycled objects. </t>
        </r>
      </text>
    </comment>
    <comment ref="N72" authorId="0" shapeId="0">
      <text>
        <r>
          <rPr>
            <b/>
            <sz val="9"/>
            <color indexed="81"/>
            <rFont val="Tahoma"/>
            <family val="2"/>
          </rPr>
          <t xml:space="preserve">Details: </t>
        </r>
        <r>
          <rPr>
            <sz val="9"/>
            <color indexed="81"/>
            <rFont val="Tahoma"/>
            <family val="2"/>
          </rPr>
          <t xml:space="preserve">Play two tunes on any band or orchestra instrument. 
</t>
        </r>
      </text>
    </comment>
    <comment ref="F73" authorId="1" shapeId="0">
      <text>
        <r>
          <rPr>
            <b/>
            <sz val="9"/>
            <color indexed="81"/>
            <rFont val="Tahoma"/>
            <charset val="1"/>
          </rPr>
          <t>Detail:</t>
        </r>
        <r>
          <rPr>
            <sz val="9"/>
            <color indexed="81"/>
            <rFont val="Tahoma"/>
            <charset val="1"/>
          </rPr>
          <t xml:space="preserve"> Make a display of origami or kirigami projects. </t>
        </r>
      </text>
    </comment>
    <comment ref="J73" authorId="1" shapeId="0">
      <text>
        <r>
          <rPr>
            <b/>
            <sz val="9"/>
            <color indexed="81"/>
            <rFont val="Tahoma"/>
            <charset val="1"/>
          </rPr>
          <t>Detail:</t>
        </r>
        <r>
          <rPr>
            <sz val="9"/>
            <color indexed="81"/>
            <rFont val="Tahoma"/>
            <charset val="1"/>
          </rPr>
          <t xml:space="preserve">
Pick one type of engineer. With the help of the Internet, your local library, or a local engineer you may know or locate, discover and record in your book three things that describe what that engineer does. (Be sure to have your Webelos den leader, parent, or guardian’s permission to use the Internet.) Share your findings with your Webelos den. </t>
        </r>
      </text>
    </comment>
    <comment ref="F74" authorId="1" shapeId="0">
      <text>
        <r>
          <rPr>
            <b/>
            <sz val="9"/>
            <color indexed="81"/>
            <rFont val="Tahoma"/>
            <charset val="1"/>
          </rPr>
          <t>Detail:</t>
        </r>
        <r>
          <rPr>
            <sz val="9"/>
            <color indexed="81"/>
            <rFont val="Tahoma"/>
            <charset val="1"/>
          </rPr>
          <t xml:space="preserve"> Use a computer illustration or painting program to create a work of art. </t>
        </r>
      </text>
    </comment>
    <comment ref="N74" authorId="0" shapeId="0">
      <text>
        <r>
          <rPr>
            <b/>
            <sz val="9"/>
            <color indexed="81"/>
            <rFont val="Tahoma"/>
            <family val="2"/>
          </rPr>
          <t xml:space="preserve">Details: </t>
        </r>
        <r>
          <rPr>
            <sz val="9"/>
            <color indexed="81"/>
            <rFont val="Tahoma"/>
            <family val="2"/>
          </rPr>
          <t xml:space="preserve">Teach your den the words and melody of a song. Perform the song with your den at your den or pack meeting. 
</t>
        </r>
      </text>
    </comment>
    <comment ref="F75" authorId="1" shapeId="0">
      <text>
        <r>
          <rPr>
            <b/>
            <sz val="9"/>
            <color indexed="81"/>
            <rFont val="Tahoma"/>
            <charset val="1"/>
          </rPr>
          <t>Detail:</t>
        </r>
        <r>
          <rPr>
            <sz val="9"/>
            <color indexed="81"/>
            <rFont val="Tahoma"/>
            <charset val="1"/>
          </rPr>
          <t xml:space="preserve"> Create an original logo or design. Transfer the design onto a T-shirt, hat, or other object. </t>
        </r>
      </text>
    </comment>
    <comment ref="J75" authorId="1" shapeId="0">
      <text>
        <r>
          <rPr>
            <b/>
            <sz val="9"/>
            <color indexed="81"/>
            <rFont val="Tahoma"/>
            <charset val="1"/>
          </rPr>
          <t>Detail:</t>
        </r>
        <r>
          <rPr>
            <sz val="9"/>
            <color indexed="81"/>
            <rFont val="Tahoma"/>
            <charset val="1"/>
          </rPr>
          <t xml:space="preserve">
Examine a set of blueprints. Using these as a model, construct your own set of blueprints or plans to design a project.</t>
        </r>
      </text>
    </comment>
    <comment ref="N75" authorId="0" shapeId="0">
      <text>
        <r>
          <rPr>
            <b/>
            <sz val="9"/>
            <color indexed="81"/>
            <rFont val="Tahoma"/>
            <family val="2"/>
          </rPr>
          <t xml:space="preserve">Details: </t>
        </r>
        <r>
          <rPr>
            <sz val="9"/>
            <color indexed="81"/>
            <rFont val="Tahoma"/>
            <family val="2"/>
          </rPr>
          <t xml:space="preserve">
Create original words for a song. Perform it at your den or pack meeting. </t>
        </r>
      </text>
    </comment>
    <comment ref="F76" authorId="1" shapeId="0">
      <text>
        <r>
          <rPr>
            <b/>
            <sz val="9"/>
            <color indexed="81"/>
            <rFont val="Tahoma"/>
            <charset val="1"/>
          </rPr>
          <t>Detail:</t>
        </r>
        <r>
          <rPr>
            <sz val="9"/>
            <color indexed="81"/>
            <rFont val="Tahoma"/>
            <charset val="1"/>
          </rPr>
          <t xml:space="preserve"> Using a camera or other electronic device, take at least 10 photos of your family, a pet, or scenery. Use photo-editing software to crop, lighten or darken, and change some of the photos. </t>
        </r>
      </text>
    </comment>
    <comment ref="J76" authorId="0" shapeId="0">
      <text>
        <r>
          <rPr>
            <b/>
            <sz val="9"/>
            <color indexed="81"/>
            <rFont val="Tahoma"/>
            <family val="2"/>
          </rPr>
          <t xml:space="preserve">Details: </t>
        </r>
        <r>
          <rPr>
            <sz val="9"/>
            <color indexed="81"/>
            <rFont val="Tahoma"/>
            <family val="2"/>
          </rPr>
          <t xml:space="preserve">Using the blueprints or plans from your own design, construct your project. Your project may be something useful or something fun.
</t>
        </r>
      </text>
    </comment>
    <comment ref="N76" authorId="0" shapeId="0">
      <text>
        <r>
          <rPr>
            <b/>
            <sz val="9"/>
            <color indexed="81"/>
            <rFont val="Tahoma"/>
            <family val="2"/>
          </rPr>
          <t xml:space="preserve">Details: </t>
        </r>
        <r>
          <rPr>
            <sz val="9"/>
            <color indexed="81"/>
            <rFont val="Tahoma"/>
            <family val="2"/>
          </rPr>
          <t xml:space="preserve">Collaborate with your den to compose a den theme song. Perform it at your pack meeting.
</t>
        </r>
      </text>
    </comment>
    <comment ref="F77" authorId="1" shapeId="0">
      <text>
        <r>
          <rPr>
            <b/>
            <sz val="9"/>
            <color indexed="81"/>
            <rFont val="Tahoma"/>
            <charset val="1"/>
          </rPr>
          <t>Detail:</t>
        </r>
        <r>
          <rPr>
            <sz val="9"/>
            <color indexed="81"/>
            <rFont val="Tahoma"/>
            <charset val="1"/>
          </rPr>
          <t xml:space="preserve"> Create a comic strip with original characters. Include at least four panels to tell a story centered on one of the points of the Scout Law. Characters can be hand-drawn or computer-generated</t>
        </r>
      </text>
    </comment>
    <comment ref="J77" authorId="0" shapeId="0">
      <text>
        <r>
          <rPr>
            <b/>
            <sz val="9"/>
            <color indexed="81"/>
            <rFont val="Tahoma"/>
            <family val="2"/>
          </rPr>
          <t>Details:</t>
        </r>
        <r>
          <rPr>
            <sz val="9"/>
            <color indexed="81"/>
            <rFont val="Tahoma"/>
            <family val="2"/>
          </rPr>
          <t xml:space="preserve">Share your project with your Webelos den and your pack by displaying the project at a pack meeting. 
</t>
        </r>
      </text>
    </comment>
    <comment ref="N77" authorId="0" shapeId="0">
      <text>
        <r>
          <rPr>
            <b/>
            <sz val="9"/>
            <color indexed="81"/>
            <rFont val="Tahoma"/>
            <family val="2"/>
          </rPr>
          <t xml:space="preserve">Details </t>
        </r>
        <r>
          <rPr>
            <sz val="9"/>
            <color indexed="81"/>
            <rFont val="Tahoma"/>
            <family val="2"/>
          </rPr>
          <t xml:space="preserve">Write a song with words and music that expresses your feelings about an issue, a person, something you are learning, a point of the Scout Law, etc. Perform it at your den or pack meeting, alone or with a group. 
</t>
        </r>
      </text>
    </comment>
    <comment ref="J78" authorId="0" shapeId="0">
      <text>
        <r>
          <rPr>
            <b/>
            <sz val="9"/>
            <color indexed="81"/>
            <rFont val="Tahoma"/>
            <family val="2"/>
          </rPr>
          <t xml:space="preserve">Details: </t>
        </r>
        <r>
          <rPr>
            <sz val="9"/>
            <color indexed="81"/>
            <rFont val="Tahoma"/>
            <family val="2"/>
          </rPr>
          <t xml:space="preserve">Explore other fields of engineering and how they have helped form our past, present, and future
</t>
        </r>
      </text>
    </comment>
    <comment ref="N78" authorId="1" shapeId="0">
      <text>
        <r>
          <rPr>
            <b/>
            <sz val="9"/>
            <color indexed="81"/>
            <rFont val="Tahoma"/>
            <charset val="1"/>
          </rPr>
          <t>Detail:</t>
        </r>
        <r>
          <rPr>
            <sz val="9"/>
            <color indexed="81"/>
            <rFont val="Tahoma"/>
            <charset val="1"/>
          </rPr>
          <t xml:space="preserve">
Perform a musical number by yourself or with your Webelos den in front of an audience.</t>
        </r>
      </text>
    </comment>
    <comment ref="F79" authorId="1" shapeId="0">
      <text>
        <r>
          <rPr>
            <b/>
            <sz val="9"/>
            <color indexed="81"/>
            <rFont val="Tahoma"/>
            <charset val="1"/>
          </rPr>
          <t>Detail:</t>
        </r>
        <r>
          <rPr>
            <sz val="9"/>
            <color indexed="81"/>
            <rFont val="Tahoma"/>
            <charset val="1"/>
          </rPr>
          <t xml:space="preserve"> Create a hard-copy or digital portfolio of your projects. Share it with your family and members of your den or pack. </t>
        </r>
      </text>
    </comment>
    <comment ref="J79" authorId="1" shapeId="0">
      <text>
        <r>
          <rPr>
            <b/>
            <sz val="9"/>
            <color indexed="81"/>
            <rFont val="Tahoma"/>
            <family val="2"/>
          </rPr>
          <t>Detail:</t>
        </r>
        <r>
          <rPr>
            <sz val="9"/>
            <color indexed="81"/>
            <rFont val="Tahoma"/>
            <family val="2"/>
          </rPr>
          <t xml:space="preserve">
Pick and do two projects using the engineering skills you have learned. Share your projects with your den, and also exhibit them at a pack meeting. </t>
        </r>
      </text>
    </comment>
    <comment ref="F80" authorId="0" shapeId="0">
      <text>
        <r>
          <rPr>
            <b/>
            <sz val="9"/>
            <color indexed="81"/>
            <rFont val="Tahoma"/>
            <family val="2"/>
          </rPr>
          <t xml:space="preserve">Details: </t>
        </r>
        <r>
          <rPr>
            <sz val="9"/>
            <color indexed="81"/>
            <rFont val="Tahoma"/>
            <family val="2"/>
          </rPr>
          <t xml:space="preserve">Display your artwork in a pack, school, or community art show
</t>
        </r>
      </text>
    </comment>
  </commentList>
</comments>
</file>

<file path=xl/comments4.xml><?xml version="1.0" encoding="utf-8"?>
<comments xmlns="http://schemas.openxmlformats.org/spreadsheetml/2006/main">
  <authors>
    <author>Todd Lynch</author>
    <author>Detail</author>
  </authors>
  <commentList>
    <comment ref="N4" authorId="0" shapeId="0">
      <text>
        <r>
          <rPr>
            <b/>
            <sz val="9"/>
            <color indexed="81"/>
            <rFont val="Tahoma"/>
            <family val="2"/>
          </rPr>
          <t xml:space="preserve">Details: </t>
        </r>
        <r>
          <rPr>
            <sz val="9"/>
            <color indexed="81"/>
            <rFont val="Tahoma"/>
            <family val="2"/>
          </rPr>
          <t xml:space="preserve">Put a Fix It Tool Box together. Describe what each item in your toolbox can be used for. Show how to use three of the tools safely. 
</t>
        </r>
      </text>
    </comment>
    <comment ref="R4" authorId="1" shapeId="0">
      <text>
        <r>
          <rPr>
            <b/>
            <sz val="9"/>
            <color indexed="81"/>
            <rFont val="Tahoma"/>
            <charset val="1"/>
          </rPr>
          <t>Detail:</t>
        </r>
        <r>
          <rPr>
            <sz val="9"/>
            <color indexed="81"/>
            <rFont val="Tahoma"/>
            <charset val="1"/>
          </rPr>
          <t xml:space="preserve">
Write a story outline describing a real or imaginary Scouting adventure. Create a pictured storyboard that shows your story</t>
        </r>
      </text>
    </comment>
    <comment ref="J5" authorId="0" shapeId="0">
      <text>
        <r>
          <rPr>
            <b/>
            <sz val="9"/>
            <color indexed="81"/>
            <rFont val="Tahoma"/>
            <family val="2"/>
          </rPr>
          <t xml:space="preserve">Details: </t>
        </r>
        <r>
          <rPr>
            <sz val="9"/>
            <color indexed="81"/>
            <rFont val="Tahoma"/>
            <family val="2"/>
          </rPr>
          <t xml:space="preserve">Develop an awareness of the challenges of the blind through participation in an activity that simulates blindnes
</t>
        </r>
      </text>
    </comment>
    <comment ref="N5" authorId="0" shapeId="0">
      <text>
        <r>
          <rPr>
            <b/>
            <sz val="9"/>
            <color indexed="81"/>
            <rFont val="Tahoma"/>
            <family val="2"/>
          </rPr>
          <t xml:space="preserve">Details: </t>
        </r>
        <r>
          <rPr>
            <sz val="9"/>
            <color indexed="81"/>
            <rFont val="Tahoma"/>
            <family val="2"/>
          </rPr>
          <t xml:space="preserve">Be ready. With the help of an adult in your family, do the following
</t>
        </r>
      </text>
    </comment>
    <comment ref="R5" authorId="1" shapeId="0">
      <text>
        <r>
          <rPr>
            <b/>
            <sz val="9"/>
            <color indexed="81"/>
            <rFont val="Tahoma"/>
            <charset val="1"/>
          </rPr>
          <t>Detail:</t>
        </r>
        <r>
          <rPr>
            <sz val="9"/>
            <color indexed="81"/>
            <rFont val="Tahoma"/>
            <charset val="1"/>
          </rPr>
          <t xml:space="preserve">
Create either an animated or live action movie about yourself. Your movie should depict how you live by the Scout Oath and Law. </t>
        </r>
      </text>
    </comment>
    <comment ref="J6" authorId="0" shapeId="0">
      <text>
        <r>
          <rPr>
            <b/>
            <sz val="9"/>
            <color indexed="81"/>
            <rFont val="Tahoma"/>
            <family val="2"/>
          </rPr>
          <t>Details:</t>
        </r>
        <r>
          <rPr>
            <sz val="9"/>
            <color indexed="81"/>
            <rFont val="Tahoma"/>
            <family val="2"/>
          </rPr>
          <t xml:space="preserve">Participate in an activity that simulates severe visual impairment, but not blindness.
</t>
        </r>
      </text>
    </comment>
    <comment ref="N6" authorId="1" shapeId="0">
      <text>
        <r>
          <rPr>
            <b/>
            <sz val="9"/>
            <color indexed="81"/>
            <rFont val="Tahoma"/>
            <charset val="1"/>
          </rPr>
          <t>Detail:</t>
        </r>
        <r>
          <rPr>
            <sz val="9"/>
            <color indexed="81"/>
            <rFont val="Tahoma"/>
            <charset val="1"/>
          </rPr>
          <t xml:space="preserve">
Locate the electrical panel in your home. Determine if the electrical panel has fuses or breakers.</t>
        </r>
      </text>
    </comment>
    <comment ref="R6" authorId="1" shapeId="0">
      <text>
        <r>
          <rPr>
            <b/>
            <sz val="9"/>
            <color indexed="81"/>
            <rFont val="Tahoma"/>
            <charset val="1"/>
          </rPr>
          <t>Detail:</t>
        </r>
        <r>
          <rPr>
            <sz val="9"/>
            <color indexed="81"/>
            <rFont val="Tahoma"/>
            <charset val="1"/>
          </rPr>
          <t xml:space="preserve">
Share your movie with your family, den, or pack. </t>
        </r>
      </text>
    </comment>
    <comment ref="J7" authorId="0" shapeId="0">
      <text>
        <r>
          <rPr>
            <b/>
            <sz val="9"/>
            <color indexed="81"/>
            <rFont val="Tahoma"/>
            <family val="2"/>
          </rPr>
          <t xml:space="preserve">Details: </t>
        </r>
        <r>
          <rPr>
            <sz val="9"/>
            <color indexed="81"/>
            <rFont val="Tahoma"/>
            <family val="2"/>
          </rPr>
          <t xml:space="preserve">Participate in an activity that simulates the challenges of being deaf or hard of hearing.
</t>
        </r>
      </text>
    </comment>
    <comment ref="N7" authorId="0" shapeId="0">
      <text>
        <r>
          <rPr>
            <b/>
            <sz val="9"/>
            <color indexed="81"/>
            <rFont val="Tahoma"/>
            <family val="2"/>
          </rPr>
          <t xml:space="preserve">Details: </t>
        </r>
        <r>
          <rPr>
            <sz val="9"/>
            <color indexed="81"/>
            <rFont val="Tahoma"/>
            <family val="2"/>
          </rPr>
          <t xml:space="preserve">Determine what sort of heat is used to heat your home
</t>
        </r>
      </text>
    </comment>
    <comment ref="J8" authorId="1" shapeId="0">
      <text>
        <r>
          <rPr>
            <b/>
            <sz val="9"/>
            <color indexed="81"/>
            <rFont val="Tahoma"/>
            <charset val="1"/>
          </rPr>
          <t>Detail:</t>
        </r>
        <r>
          <rPr>
            <sz val="9"/>
            <color indexed="81"/>
            <rFont val="Tahoma"/>
            <charset val="1"/>
          </rPr>
          <t xml:space="preserve">
Engage in an activity that simulates mobility impairment.</t>
        </r>
      </text>
    </comment>
    <comment ref="N8" authorId="0" shapeId="0">
      <text>
        <r>
          <rPr>
            <b/>
            <sz val="9"/>
            <color indexed="81"/>
            <rFont val="Tahoma"/>
            <family val="2"/>
          </rPr>
          <t xml:space="preserve">Details: </t>
        </r>
        <r>
          <rPr>
            <sz val="9"/>
            <color indexed="81"/>
            <rFont val="Tahoma"/>
            <family val="2"/>
          </rPr>
          <t xml:space="preserve">Learn what you would do to shut off the water for a sink, a toilet, a washing machine, or a water heater. If there is a main shut-off valve for your home, show where it is located. 
</t>
        </r>
      </text>
    </comment>
    <comment ref="R8"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9" authorId="1" shapeId="0">
      <text>
        <r>
          <rPr>
            <b/>
            <sz val="9"/>
            <color indexed="81"/>
            <rFont val="Tahoma"/>
            <charset val="1"/>
          </rPr>
          <t>Detail:</t>
        </r>
        <r>
          <rPr>
            <sz val="9"/>
            <color indexed="81"/>
            <rFont val="Tahoma"/>
            <charset val="1"/>
          </rPr>
          <t xml:space="preserve">
Take part in an activity that simulates dexterity impairment.</t>
        </r>
      </text>
    </comment>
    <comment ref="N9" authorId="0" shapeId="0">
      <text>
        <r>
          <rPr>
            <b/>
            <sz val="9"/>
            <color indexed="81"/>
            <rFont val="Tahoma"/>
            <family val="2"/>
          </rPr>
          <t xml:space="preserve">Details: </t>
        </r>
        <r>
          <rPr>
            <sz val="9"/>
            <color indexed="81"/>
            <rFont val="Tahoma"/>
            <family val="2"/>
          </rPr>
          <t xml:space="preserve">Describe to your Webelos den leader what you would do to fix or make safe the following circumstances: 
</t>
        </r>
      </text>
    </comment>
    <comment ref="R9"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10" authorId="1" shapeId="0">
      <text>
        <r>
          <rPr>
            <b/>
            <sz val="9"/>
            <color indexed="81"/>
            <rFont val="Tahoma"/>
            <charset val="1"/>
          </rPr>
          <t>Detail:</t>
        </r>
        <r>
          <rPr>
            <sz val="9"/>
            <color indexed="81"/>
            <rFont val="Tahoma"/>
            <charset val="1"/>
          </rPr>
          <t xml:space="preserve">
With your den, participate in an activity that focuses on the acceptance of differences in general</t>
        </r>
      </text>
    </comment>
    <comment ref="R10" authorId="1" shapeId="0">
      <text>
        <r>
          <rPr>
            <b/>
            <sz val="9"/>
            <color indexed="81"/>
            <rFont val="Tahoma"/>
            <charset val="1"/>
          </rPr>
          <t>Detail:</t>
        </r>
        <r>
          <rPr>
            <sz val="9"/>
            <color indexed="81"/>
            <rFont val="Tahoma"/>
            <charset val="1"/>
          </rPr>
          <t xml:space="preserve">
 Talk with members of your family about your family name, history, traditions, and culture. Create a family tree of three generations, or make a poster or Web page that shows the origins of your ancestors. Or choose a special celebration or holiday that your family participates in, and create either a poster, picture, or photo slideshow of it. Share this project with your den.</t>
        </r>
      </text>
    </comment>
    <comment ref="R11" authorId="0" shapeId="0">
      <text>
        <r>
          <rPr>
            <b/>
            <sz val="9"/>
            <color indexed="81"/>
            <rFont val="Tahoma"/>
            <family val="2"/>
          </rPr>
          <t xml:space="preserve">Details: </t>
        </r>
        <r>
          <rPr>
            <sz val="9"/>
            <color indexed="81"/>
            <rFont val="Tahoma"/>
            <family val="2"/>
          </rPr>
          <t xml:space="preserve">Show your understanding of your duty to family by creating a chart listing the jobs that you and other family members have at home. Choose three of the jobs you are responsible for, and chart them for two weeks.
</t>
        </r>
      </text>
    </comment>
    <comment ref="J12" authorId="0" shapeId="0">
      <text>
        <r>
          <rPr>
            <b/>
            <sz val="9"/>
            <color indexed="81"/>
            <rFont val="Tahoma"/>
            <family val="2"/>
          </rPr>
          <t xml:space="preserve">Details: </t>
        </r>
        <r>
          <rPr>
            <sz val="9"/>
            <color indexed="81"/>
            <rFont val="Tahoma"/>
            <family val="2"/>
          </rPr>
          <t xml:space="preserve">Do a Good Turn for residents at a skilled nursing facility or retirement community. 
</t>
        </r>
      </text>
    </comment>
    <comment ref="R12" authorId="0" shapeId="0">
      <text>
        <r>
          <rPr>
            <b/>
            <sz val="9"/>
            <color indexed="81"/>
            <rFont val="Tahoma"/>
            <family val="2"/>
          </rPr>
          <t xml:space="preserve">Details: </t>
        </r>
        <r>
          <rPr>
            <sz val="9"/>
            <color indexed="81"/>
            <rFont val="Tahoma"/>
            <family val="2"/>
          </rPr>
          <t xml:space="preserve">Select ONE of the jobs below that belongs to another family member, and help that person complete it: a. Create a grocery shopping list for the week. b. Complete the laundry for your family one time. c. Help prepare meals for your family for one day.
</t>
        </r>
      </text>
    </comment>
    <comment ref="J13" authorId="0" shapeId="0">
      <text>
        <r>
          <rPr>
            <b/>
            <sz val="9"/>
            <color indexed="81"/>
            <rFont val="Tahoma"/>
            <family val="2"/>
          </rPr>
          <t xml:space="preserve">Details: </t>
        </r>
        <r>
          <rPr>
            <sz val="9"/>
            <color indexed="81"/>
            <rFont val="Tahoma"/>
            <family val="2"/>
          </rPr>
          <t xml:space="preserve">Invite an individual with a disability to visit your den, and discuss what activities he or she currently finds challenging or found challenging in the past. 
</t>
        </r>
      </text>
    </comment>
    <comment ref="N13" authorId="0" shapeId="0">
      <text>
        <r>
          <rPr>
            <b/>
            <sz val="9"/>
            <color indexed="81"/>
            <rFont val="Tahoma"/>
            <family val="2"/>
          </rPr>
          <t xml:space="preserve">Details: </t>
        </r>
        <r>
          <rPr>
            <sz val="9"/>
            <color indexed="81"/>
            <rFont val="Tahoma"/>
            <family val="2"/>
          </rPr>
          <t xml:space="preserve">Let’s Fix It. Select and do eight of the following. You will need an adult’s supervision for each of these Fix It projects
</t>
        </r>
      </text>
    </comment>
    <comment ref="R13" authorId="0" shapeId="0">
      <text>
        <r>
          <rPr>
            <b/>
            <sz val="9"/>
            <color indexed="81"/>
            <rFont val="Tahoma"/>
            <family val="2"/>
          </rPr>
          <t xml:space="preserve">Details: </t>
        </r>
        <r>
          <rPr>
            <sz val="9"/>
            <color indexed="81"/>
            <rFont val="Tahoma"/>
            <family val="2"/>
          </rPr>
          <t xml:space="preserve">Create a list of community service or conservation projects that you and your family can do together, and present it to your family. Select one project, plan it, and complete it with  your family. 
</t>
        </r>
      </text>
    </comment>
    <comment ref="J14" authorId="0" shapeId="0">
      <text>
        <r>
          <rPr>
            <b/>
            <sz val="9"/>
            <color indexed="81"/>
            <rFont val="Tahoma"/>
            <family val="2"/>
          </rPr>
          <t>Details :</t>
        </r>
        <r>
          <rPr>
            <sz val="9"/>
            <color indexed="81"/>
            <rFont val="Tahoma"/>
            <family val="2"/>
          </rPr>
          <t xml:space="preserve">Attend a disabilities event such as a Special Olympics competition, an adaptive sports event, a performance with sign language interpretation, or an activity with service dogs. Tell your den what you thought about the experience. </t>
        </r>
      </text>
    </comment>
    <comment ref="N14" authorId="0" shapeId="0">
      <text>
        <r>
          <rPr>
            <b/>
            <sz val="9"/>
            <color indexed="81"/>
            <rFont val="Tahoma"/>
            <family val="2"/>
          </rPr>
          <t xml:space="preserve">Details: </t>
        </r>
        <r>
          <rPr>
            <sz val="9"/>
            <color indexed="81"/>
            <rFont val="Tahoma"/>
            <family val="2"/>
          </rPr>
          <t xml:space="preserve">Show how to change a light bulb in a lamp or fixture. Determine the type of bulb you are replacing. Learn how to properly dispose of a compact fluorescent bulb.
</t>
        </r>
      </text>
    </comment>
    <comment ref="R14" authorId="0" shapeId="0">
      <text>
        <r>
          <rPr>
            <b/>
            <sz val="9"/>
            <color indexed="81"/>
            <rFont val="Tahoma"/>
            <family val="2"/>
          </rPr>
          <t xml:space="preserve">Details: </t>
        </r>
        <r>
          <rPr>
            <sz val="9"/>
            <color indexed="81"/>
            <rFont val="Tahoma"/>
            <family val="2"/>
          </rPr>
          <t xml:space="preserve">With the help of an adult, inspect your home and its surroundings. Make a list of hazards or security problems you find. Correct one problem you found, and tell what you did.
</t>
        </r>
      </text>
    </comment>
    <comment ref="F15" authorId="1" shapeId="0">
      <text>
        <r>
          <rPr>
            <b/>
            <sz val="9"/>
            <color indexed="81"/>
            <rFont val="Tahoma"/>
            <charset val="1"/>
          </rPr>
          <t>Detail:</t>
        </r>
        <r>
          <rPr>
            <sz val="9"/>
            <color indexed="81"/>
            <rFont val="Tahoma"/>
            <charset val="1"/>
          </rPr>
          <t xml:space="preserve">
Repeat from memory the Scout Oath, Scout Law, Scout motto, and Scout slogan. In your own words, explain the meaning of each to your den leader, parent, or guardian.</t>
        </r>
      </text>
    </comment>
    <comment ref="J15" authorId="0" shapeId="0">
      <text>
        <r>
          <rPr>
            <b/>
            <sz val="9"/>
            <color indexed="81"/>
            <rFont val="Tahoma"/>
            <family val="2"/>
          </rPr>
          <t xml:space="preserve">Details: </t>
        </r>
        <r>
          <rPr>
            <sz val="9"/>
            <color indexed="81"/>
            <rFont val="Tahoma"/>
            <family val="2"/>
          </rPr>
          <t xml:space="preserve">Talk to someone who works with people who have disabilities. Ask that person what they do and how he or she helps people with disabilities. 
</t>
        </r>
      </text>
    </comment>
    <comment ref="R15" authorId="0" shapeId="0">
      <text>
        <r>
          <rPr>
            <b/>
            <sz val="9"/>
            <color indexed="81"/>
            <rFont val="Tahoma"/>
            <family val="2"/>
          </rPr>
          <t xml:space="preserve">Details: </t>
        </r>
        <r>
          <rPr>
            <sz val="9"/>
            <color indexed="81"/>
            <rFont val="Tahoma"/>
            <family val="2"/>
          </rPr>
          <t xml:space="preserve">
 Hold a family meeting to plan an exciting family activity. The activity could include: a. A family reunion b. A family night c. A family outing 
</t>
        </r>
      </text>
    </comment>
    <comment ref="F16" authorId="1" shapeId="0">
      <text>
        <r>
          <rPr>
            <b/>
            <sz val="9"/>
            <color indexed="81"/>
            <rFont val="Tahoma"/>
            <charset val="1"/>
          </rPr>
          <t>Detail:</t>
        </r>
        <r>
          <rPr>
            <sz val="9"/>
            <color indexed="81"/>
            <rFont val="Tahoma"/>
            <charset val="1"/>
          </rPr>
          <t xml:space="preserve">
Explain what Scout spirit is. Describe for your den leader, parent, or guardian some ways you have shown Scout spirit by practicing the Scout Oath, Scout Law, Scout motto, and Scout slogan. </t>
        </r>
      </text>
    </comment>
    <comment ref="N16" authorId="0" shapeId="0">
      <text>
        <r>
          <rPr>
            <b/>
            <sz val="9"/>
            <color indexed="81"/>
            <rFont val="Tahoma"/>
            <family val="2"/>
          </rPr>
          <t xml:space="preserve">Details: </t>
        </r>
        <r>
          <rPr>
            <sz val="9"/>
            <color indexed="81"/>
            <rFont val="Tahoma"/>
            <family val="2"/>
          </rPr>
          <t xml:space="preserve">Tighten a loose handle or knob on a cabinet or a piece of furniture. 
</t>
        </r>
      </text>
    </comment>
    <comment ref="R16" authorId="1" shapeId="0">
      <text>
        <r>
          <rPr>
            <b/>
            <sz val="9"/>
            <color indexed="81"/>
            <rFont val="Tahoma"/>
            <charset val="1"/>
          </rPr>
          <t>Detail:</t>
        </r>
        <r>
          <rPr>
            <sz val="9"/>
            <color indexed="81"/>
            <rFont val="Tahoma"/>
            <charset val="1"/>
          </rPr>
          <t xml:space="preserve">
Have your family event. Afterward, tell your parent or guardian what you liked best about the event</t>
        </r>
      </text>
    </comment>
    <comment ref="F17" authorId="1" shapeId="0">
      <text>
        <r>
          <rPr>
            <b/>
            <sz val="9"/>
            <color indexed="81"/>
            <rFont val="Tahoma"/>
            <charset val="1"/>
          </rPr>
          <t xml:space="preserve">Detail: </t>
        </r>
        <r>
          <rPr>
            <sz val="9"/>
            <color indexed="81"/>
            <rFont val="Tahoma"/>
            <charset val="1"/>
          </rPr>
          <t>Give the Boy Scout sign, salute, and handshake. Explain when they should be used.</t>
        </r>
      </text>
    </comment>
    <comment ref="J17" authorId="0" shapeId="0">
      <text>
        <r>
          <rPr>
            <b/>
            <sz val="9"/>
            <color indexed="81"/>
            <rFont val="Tahoma"/>
            <family val="2"/>
          </rPr>
          <t xml:space="preserve">Details: </t>
        </r>
        <r>
          <rPr>
            <sz val="9"/>
            <color indexed="81"/>
            <rFont val="Tahoma"/>
            <family val="2"/>
          </rPr>
          <t xml:space="preserve">With the help of an adult, contact a service dog organization, and learn the entire process from pup training to assignment to a client
</t>
        </r>
      </text>
    </comment>
    <comment ref="F18" authorId="1" shapeId="0">
      <text>
        <r>
          <rPr>
            <b/>
            <sz val="9"/>
            <color indexed="81"/>
            <rFont val="Tahoma"/>
            <charset val="1"/>
          </rPr>
          <t>Detail:</t>
        </r>
        <r>
          <rPr>
            <sz val="9"/>
            <color indexed="81"/>
            <rFont val="Tahoma"/>
            <charset val="1"/>
          </rPr>
          <t xml:space="preserve"> Describe the First Class Scout badge, and tell what each part stands for. Explain the significance of the First Class Scout badge. </t>
        </r>
      </text>
    </comment>
    <comment ref="J18" authorId="0" shapeId="0">
      <text>
        <r>
          <rPr>
            <b/>
            <sz val="9"/>
            <color indexed="81"/>
            <rFont val="Tahoma"/>
            <family val="2"/>
          </rPr>
          <t xml:space="preserve">Details: </t>
        </r>
        <r>
          <rPr>
            <sz val="9"/>
            <color indexed="81"/>
            <rFont val="Tahoma"/>
            <family val="2"/>
          </rPr>
          <t xml:space="preserve">Participate in a service project that focuses on a specific disability
</t>
        </r>
      </text>
    </comment>
    <comment ref="R18" authorId="1" shapeId="0">
      <text>
        <r>
          <rPr>
            <b/>
            <sz val="9"/>
            <color indexed="81"/>
            <rFont val="Tahoma"/>
            <charset val="1"/>
          </rPr>
          <t>Detail:</t>
        </r>
        <r>
          <rPr>
            <sz val="9"/>
            <color indexed="81"/>
            <rFont val="Tahoma"/>
            <charset val="1"/>
          </rPr>
          <t xml:space="preserve">
Show the signals used by officials in one of these sports: football, basketball, baseball, soccer, or hockey.</t>
        </r>
      </text>
    </comment>
    <comment ref="F19" authorId="1" shapeId="0">
      <text>
        <r>
          <rPr>
            <b/>
            <sz val="9"/>
            <color indexed="81"/>
            <rFont val="Tahoma"/>
            <charset val="1"/>
          </rPr>
          <t xml:space="preserve">Detail: </t>
        </r>
        <r>
          <rPr>
            <sz val="9"/>
            <color indexed="81"/>
            <rFont val="Tahoma"/>
            <charset val="1"/>
          </rPr>
          <t xml:space="preserve">Repeat from memory the Outdoor Code. In your own words, explain what the Outdoor Code means to you. </t>
        </r>
      </text>
    </comment>
    <comment ref="J19" authorId="0" shapeId="0">
      <text>
        <r>
          <rPr>
            <b/>
            <sz val="9"/>
            <color indexed="81"/>
            <rFont val="Tahoma"/>
            <family val="2"/>
          </rPr>
          <t xml:space="preserve">Details: </t>
        </r>
        <r>
          <rPr>
            <sz val="9"/>
            <color indexed="81"/>
            <rFont val="Tahoma"/>
            <family val="2"/>
          </rPr>
          <t xml:space="preserve">Participate in an activity with an organization whose members are disabled. 
</t>
        </r>
      </text>
    </comment>
    <comment ref="F20" authorId="1" shapeId="0">
      <text>
        <r>
          <rPr>
            <b/>
            <sz val="9"/>
            <color indexed="81"/>
            <rFont val="Tahoma"/>
            <charset val="1"/>
          </rPr>
          <t>Detail:</t>
        </r>
        <r>
          <rPr>
            <sz val="9"/>
            <color indexed="81"/>
            <rFont val="Tahoma"/>
            <charset val="1"/>
          </rPr>
          <t xml:space="preserve">
Visit a Boy Scout troop meeting with your den members, leaders, and parent or guardian. After the meeting, do the following:</t>
        </r>
      </text>
    </comment>
    <comment ref="F21" authorId="1" shapeId="0">
      <text>
        <r>
          <rPr>
            <b/>
            <sz val="9"/>
            <color indexed="81"/>
            <rFont val="Tahoma"/>
            <charset val="1"/>
          </rPr>
          <t>Detail:</t>
        </r>
        <r>
          <rPr>
            <sz val="9"/>
            <color indexed="81"/>
            <rFont val="Tahoma"/>
            <charset val="1"/>
          </rPr>
          <t xml:space="preserve">
Describe how the Scouts in the troop provide its leadership</t>
        </r>
      </text>
    </comment>
    <comment ref="J21" authorId="1" shapeId="0">
      <text>
        <r>
          <rPr>
            <b/>
            <sz val="9"/>
            <color indexed="81"/>
            <rFont val="Tahoma"/>
            <charset val="1"/>
          </rPr>
          <t>Detail:</t>
        </r>
        <r>
          <rPr>
            <sz val="9"/>
            <color indexed="81"/>
            <rFont val="Tahoma"/>
            <charset val="1"/>
          </rPr>
          <t xml:space="preserve">
Learn about some basic tools and the proper use of each tool. Learn about and understand the need for safety when you work with tools.</t>
        </r>
      </text>
    </comment>
    <comment ref="N21" authorId="0" shapeId="0">
      <text>
        <r>
          <rPr>
            <b/>
            <sz val="9"/>
            <color indexed="81"/>
            <rFont val="Tahoma"/>
            <family val="2"/>
          </rPr>
          <t xml:space="preserve">Details: </t>
        </r>
        <r>
          <rPr>
            <sz val="9"/>
            <color indexed="81"/>
            <rFont val="Tahoma"/>
            <family val="2"/>
          </rPr>
          <t xml:space="preserve">Show how to replace a bulb in a taillight, turn signal, or parking light, or replace a headlight in a car.
</t>
        </r>
      </text>
    </comment>
    <comment ref="F22" authorId="1" shapeId="0">
      <text>
        <r>
          <rPr>
            <b/>
            <sz val="9"/>
            <color indexed="81"/>
            <rFont val="Tahoma"/>
            <charset val="1"/>
          </rPr>
          <t>Detail:</t>
        </r>
        <r>
          <rPr>
            <sz val="9"/>
            <color indexed="81"/>
            <rFont val="Tahoma"/>
            <charset val="1"/>
          </rPr>
          <t xml:space="preserve">
Describe the four steps of Boy Scout advancement.</t>
        </r>
      </text>
    </comment>
    <comment ref="J22" authorId="1" shapeId="0">
      <text>
        <r>
          <rPr>
            <b/>
            <sz val="9"/>
            <color indexed="81"/>
            <rFont val="Tahoma"/>
            <family val="2"/>
          </rPr>
          <t>Detail:</t>
        </r>
        <r>
          <rPr>
            <sz val="9"/>
            <color indexed="81"/>
            <rFont val="Tahoma"/>
            <family val="2"/>
          </rPr>
          <t xml:space="preserve">
With the guidance of your Webelos den leader, parent, or guardian, select a carpentry project and build it.</t>
        </r>
      </text>
    </comment>
    <comment ref="R22" authorId="0" shapeId="0">
      <text>
        <r>
          <rPr>
            <b/>
            <sz val="9"/>
            <color indexed="81"/>
            <rFont val="Tahoma"/>
            <family val="2"/>
          </rPr>
          <t xml:space="preserve">Details: </t>
        </r>
        <r>
          <rPr>
            <sz val="9"/>
            <color indexed="81"/>
            <rFont val="Tahoma"/>
            <family val="2"/>
          </rPr>
          <t xml:space="preserve">a. Explain what good sportsmanship means.
</t>
        </r>
      </text>
    </comment>
    <comment ref="F23" authorId="0" shapeId="0">
      <text>
        <r>
          <rPr>
            <b/>
            <sz val="9"/>
            <color indexed="81"/>
            <rFont val="Tahoma"/>
            <family val="2"/>
          </rPr>
          <t xml:space="preserve">Details: </t>
        </r>
        <r>
          <rPr>
            <sz val="9"/>
            <color indexed="81"/>
            <rFont val="Tahoma"/>
            <family val="2"/>
          </rPr>
          <t xml:space="preserve">Describe ranks in Boy Scouting and how they are earned. 
</t>
        </r>
      </text>
    </comment>
    <comment ref="J23" authorId="1" shapeId="0">
      <text>
        <r>
          <rPr>
            <b/>
            <sz val="9"/>
            <color indexed="81"/>
            <rFont val="Tahoma"/>
            <family val="2"/>
          </rPr>
          <t>Detail:</t>
        </r>
        <r>
          <rPr>
            <sz val="9"/>
            <color indexed="81"/>
            <rFont val="Tahoma"/>
            <family val="2"/>
          </rPr>
          <t xml:space="preserve">
List the tools that you use safely as you build your project; create a list of materials needed to build your project.</t>
        </r>
      </text>
    </comment>
    <comment ref="N23" authorId="0" shapeId="0">
      <text>
        <r>
          <rPr>
            <b/>
            <sz val="9"/>
            <color indexed="81"/>
            <rFont val="Tahoma"/>
            <family val="2"/>
          </rPr>
          <t xml:space="preserve">Details: </t>
        </r>
        <r>
          <rPr>
            <sz val="9"/>
            <color indexed="81"/>
            <rFont val="Tahoma"/>
            <family val="2"/>
          </rPr>
          <t xml:space="preserve">Make a repair to a bicycle, such as adjusting or lubricating the chain, inflating the tires, fixing a flat, or adjusting the seat or handlebars.
</t>
        </r>
      </text>
    </comment>
    <comment ref="R23" authorId="0" shapeId="0">
      <text>
        <r>
          <rPr>
            <b/>
            <sz val="9"/>
            <color indexed="81"/>
            <rFont val="Tahoma"/>
            <family val="2"/>
          </rPr>
          <t>Details:</t>
        </r>
        <r>
          <rPr>
            <sz val="9"/>
            <color indexed="81"/>
            <rFont val="Tahoma"/>
            <family val="2"/>
          </rPr>
          <t xml:space="preserve">. Role-play a situation that demonstrates good sportsmanship.
</t>
        </r>
      </text>
    </comment>
    <comment ref="F24" authorId="0" shapeId="0">
      <text>
        <r>
          <rPr>
            <b/>
            <sz val="9"/>
            <color indexed="81"/>
            <rFont val="Tahoma"/>
            <family val="2"/>
          </rPr>
          <t xml:space="preserve">Details: </t>
        </r>
        <r>
          <rPr>
            <sz val="9"/>
            <color indexed="81"/>
            <rFont val="Tahoma"/>
            <family val="2"/>
          </rPr>
          <t xml:space="preserve">Describe what merit badges are and how they are earned.. 
</t>
        </r>
      </text>
    </comment>
    <comment ref="J24" authorId="1" shapeId="0">
      <text>
        <r>
          <rPr>
            <b/>
            <sz val="9"/>
            <color indexed="81"/>
            <rFont val="Tahoma"/>
            <family val="2"/>
          </rPr>
          <t>Detail:</t>
        </r>
        <r>
          <rPr>
            <sz val="9"/>
            <color indexed="81"/>
            <rFont val="Tahoma"/>
            <family val="2"/>
          </rPr>
          <t xml:space="preserve">
Put a check mark next to the tools on your list that you used for the first time </t>
        </r>
      </text>
    </comment>
    <comment ref="N24" authorId="0" shapeId="0">
      <text>
        <r>
          <rPr>
            <b/>
            <sz val="9"/>
            <color indexed="81"/>
            <rFont val="Tahoma"/>
            <family val="2"/>
          </rPr>
          <t xml:space="preserve">Details: </t>
        </r>
        <r>
          <rPr>
            <sz val="9"/>
            <color indexed="81"/>
            <rFont val="Tahoma"/>
            <family val="2"/>
          </rPr>
          <t xml:space="preserve">Replace the wheels on a skateboard, a scooter, or a pair of inline skates. 
</t>
        </r>
      </text>
    </comment>
    <comment ref="R24" authorId="1" shapeId="0">
      <text>
        <r>
          <rPr>
            <b/>
            <sz val="9"/>
            <color indexed="81"/>
            <rFont val="Tahoma"/>
            <charset val="1"/>
          </rPr>
          <t>Detail:</t>
        </r>
        <r>
          <rPr>
            <sz val="9"/>
            <color indexed="81"/>
            <rFont val="Tahoma"/>
            <charset val="1"/>
          </rPr>
          <t xml:space="preserve">
Give an example of a time when you experienced or saw someone showing good sportsmanship. </t>
        </r>
      </text>
    </comment>
    <comment ref="F25" authorId="1" shapeId="0">
      <text>
        <r>
          <rPr>
            <b/>
            <sz val="9"/>
            <color indexed="81"/>
            <rFont val="Tahoma"/>
            <charset val="1"/>
          </rPr>
          <t>Detail:</t>
        </r>
        <r>
          <rPr>
            <sz val="9"/>
            <color indexed="81"/>
            <rFont val="Tahoma"/>
            <charset val="1"/>
          </rPr>
          <t xml:space="preserve">
Practice the patrol method in your den for one month by doing the following:</t>
        </r>
      </text>
    </comment>
    <comment ref="J25" authorId="1" shapeId="0">
      <text>
        <r>
          <rPr>
            <b/>
            <sz val="9"/>
            <color indexed="81"/>
            <rFont val="Tahoma"/>
            <family val="2"/>
          </rPr>
          <t>Detail:</t>
        </r>
        <r>
          <rPr>
            <sz val="9"/>
            <color indexed="81"/>
            <rFont val="Tahoma"/>
            <family val="2"/>
          </rPr>
          <t xml:space="preserve">
Learn about a construction career. With your Webelos den leader, parent, or guardian, visit a construction site, and interview someone working in a construction career</t>
        </r>
      </text>
    </comment>
    <comment ref="F26" authorId="1" shapeId="0">
      <text>
        <r>
          <rPr>
            <b/>
            <sz val="9"/>
            <color indexed="81"/>
            <rFont val="Tahoma"/>
            <charset val="1"/>
          </rPr>
          <t>Detail:</t>
        </r>
        <r>
          <rPr>
            <sz val="9"/>
            <color indexed="81"/>
            <rFont val="Tahoma"/>
            <charset val="1"/>
          </rPr>
          <t xml:space="preserve">
Explain the patrol method. Describe the types of patrols that might be part of a Boy Scout troop. </t>
        </r>
      </text>
    </comment>
    <comment ref="J27" authorId="1" shapeId="0">
      <text>
        <r>
          <rPr>
            <b/>
            <sz val="9"/>
            <color indexed="81"/>
            <rFont val="Tahoma"/>
            <charset val="1"/>
          </rPr>
          <t>Detail:</t>
        </r>
        <r>
          <rPr>
            <sz val="9"/>
            <color indexed="81"/>
            <rFont val="Tahoma"/>
            <charset val="1"/>
          </rPr>
          <t xml:space="preserve">
Discover what it means to be a hero. Invite a local hero to meet with your den.</t>
        </r>
      </text>
    </comment>
    <comment ref="N27" authorId="0" shapeId="0">
      <text>
        <r>
          <rPr>
            <b/>
            <sz val="9"/>
            <color indexed="81"/>
            <rFont val="Tahoma"/>
            <family val="2"/>
          </rPr>
          <t xml:space="preserve">Details: </t>
        </r>
        <r>
          <rPr>
            <sz val="9"/>
            <color indexed="81"/>
            <rFont val="Tahoma"/>
            <family val="2"/>
          </rPr>
          <t xml:space="preserve">
</t>
        </r>
      </text>
    </comment>
    <comment ref="F28" authorId="1" shapeId="0">
      <text>
        <r>
          <rPr>
            <b/>
            <sz val="9"/>
            <color indexed="81"/>
            <rFont val="Tahoma"/>
            <charset val="1"/>
          </rPr>
          <t>Detail:</t>
        </r>
        <r>
          <rPr>
            <sz val="9"/>
            <color indexed="81"/>
            <rFont val="Tahoma"/>
            <charset val="1"/>
          </rPr>
          <t xml:space="preserve">
Develop a patrol name and emblem (if your den does not already have one), as well as a patrol flag and yell. Explain how a patrol name, emblem, flag, and yell create patrol spirit. </t>
        </r>
      </text>
    </comment>
    <comment ref="J28" authorId="0" shapeId="0">
      <text>
        <r>
          <rPr>
            <b/>
            <sz val="9"/>
            <color indexed="81"/>
            <rFont val="Tahoma"/>
            <family val="2"/>
          </rPr>
          <t xml:space="preserve">Details: </t>
        </r>
        <r>
          <rPr>
            <sz val="9"/>
            <color indexed="81"/>
            <rFont val="Tahoma"/>
            <family val="2"/>
          </rPr>
          <t xml:space="preserve">Identify how citizens can be heroes in their communities
</t>
        </r>
      </text>
    </comment>
    <comment ref="F29" authorId="1" shapeId="0">
      <text>
        <r>
          <rPr>
            <b/>
            <sz val="9"/>
            <color indexed="81"/>
            <rFont val="Tahoma"/>
            <charset val="1"/>
          </rPr>
          <t>Detail:</t>
        </r>
        <r>
          <rPr>
            <sz val="9"/>
            <color indexed="81"/>
            <rFont val="Tahoma"/>
            <charset val="1"/>
          </rPr>
          <t xml:space="preserve">
As a patrol, make plans with a troop to participate in a Boy Scout troop’s campout or other outdoor activity. </t>
        </r>
      </text>
    </comment>
    <comment ref="J29" authorId="0" shapeId="0">
      <text>
        <r>
          <rPr>
            <b/>
            <sz val="9"/>
            <color indexed="81"/>
            <rFont val="Tahoma"/>
            <family val="2"/>
          </rPr>
          <t xml:space="preserve">Details: </t>
        </r>
        <r>
          <rPr>
            <sz val="9"/>
            <color indexed="81"/>
            <rFont val="Tahoma"/>
            <family val="2"/>
          </rPr>
          <t xml:space="preserve">Recognize a hero in your community by presenting him or her with a “My Hero Award.” . 
</t>
        </r>
      </text>
    </comment>
    <comment ref="F30" authorId="1" shapeId="0">
      <text>
        <r>
          <rPr>
            <b/>
            <sz val="9"/>
            <color indexed="81"/>
            <rFont val="Tahoma"/>
            <charset val="1"/>
          </rPr>
          <t>Detail:</t>
        </r>
        <r>
          <rPr>
            <sz val="9"/>
            <color indexed="81"/>
            <rFont val="Tahoma"/>
            <charset val="1"/>
          </rPr>
          <t xml:space="preserve">
With your Webelos den leader, parent, or guardian, participate in a Boy Scout troop’s campout or other outdoor activity. Use the patrol method while on the outing. </t>
        </r>
      </text>
    </comment>
    <comment ref="J30" authorId="0" shapeId="0">
      <text>
        <r>
          <rPr>
            <b/>
            <sz val="9"/>
            <color indexed="81"/>
            <rFont val="Tahoma"/>
            <family val="2"/>
          </rPr>
          <t xml:space="preserve">Details: </t>
        </r>
        <r>
          <rPr>
            <sz val="9"/>
            <color indexed="81"/>
            <rFont val="Tahoma"/>
            <family val="2"/>
          </rPr>
          <t xml:space="preserve">Learn about a real-life hero from another part of the world who has helped the world be a better place. </t>
        </r>
      </text>
    </comment>
    <comment ref="N30" authorId="0" shapeId="0">
      <text>
        <r>
          <rPr>
            <b/>
            <sz val="9"/>
            <color indexed="81"/>
            <rFont val="Tahoma"/>
            <family val="2"/>
          </rPr>
          <t xml:space="preserve">Details: </t>
        </r>
        <r>
          <rPr>
            <sz val="9"/>
            <color indexed="81"/>
            <rFont val="Tahoma"/>
            <family val="2"/>
          </rPr>
          <t xml:space="preserve">Change the battery in a smoke detector or a carbon monoxide detector, and test its operation.
</t>
        </r>
      </text>
    </comment>
    <comment ref="F31" authorId="0" shapeId="0">
      <text>
        <r>
          <rPr>
            <b/>
            <sz val="9"/>
            <color indexed="81"/>
            <rFont val="Tahoma"/>
            <family val="2"/>
          </rPr>
          <t xml:space="preserve">Details: </t>
        </r>
        <r>
          <rPr>
            <sz val="9"/>
            <color indexed="81"/>
            <rFont val="Tahoma"/>
            <family val="2"/>
          </rPr>
          <t xml:space="preserve">Before your hike, plan and prepare a nutritious lunch. Enjoy it on your hike, and clean up afterward.
</t>
        </r>
      </text>
    </comment>
    <comment ref="F32" authorId="0" shapeId="0">
      <text>
        <r>
          <rPr>
            <b/>
            <sz val="9"/>
            <color indexed="81"/>
            <rFont val="Tahoma"/>
            <family val="2"/>
          </rPr>
          <t xml:space="preserve">Details: </t>
        </r>
        <r>
          <rPr>
            <sz val="9"/>
            <color indexed="81"/>
            <rFont val="Tahoma"/>
            <family val="2"/>
          </rPr>
          <t xml:space="preserve">Show how to tie a square knot, two half hitches, and a taut-line hitch. Explain how each knot is used. </t>
        </r>
      </text>
    </comment>
    <comment ref="N32" authorId="0" shapeId="0">
      <text>
        <r>
          <rPr>
            <b/>
            <sz val="9"/>
            <color indexed="81"/>
            <rFont val="Tahoma"/>
            <family val="2"/>
          </rPr>
          <t xml:space="preserve">Details: </t>
        </r>
        <r>
          <rPr>
            <sz val="9"/>
            <color indexed="81"/>
            <rFont val="Tahoma"/>
            <family val="2"/>
          </rPr>
          <t xml:space="preserve">Find wall studs, and help an adult hang a curtain rod or a picture
</t>
        </r>
      </text>
    </comment>
    <comment ref="F33" authorId="0" shapeId="0">
      <text>
        <r>
          <rPr>
            <b/>
            <sz val="9"/>
            <color indexed="81"/>
            <rFont val="Tahoma"/>
            <family val="2"/>
          </rPr>
          <t xml:space="preserve">Details: </t>
        </r>
        <r>
          <rPr>
            <sz val="9"/>
            <color indexed="81"/>
            <rFont val="Tahoma"/>
            <family val="2"/>
          </rPr>
          <t xml:space="preserve">Show the proper care of a rope by learning how to whip and fuse the ends of different kinds of rope.
</t>
        </r>
      </text>
    </comment>
    <comment ref="N33" authorId="0" shapeId="0">
      <text>
        <r>
          <rPr>
            <b/>
            <sz val="9"/>
            <color indexed="81"/>
            <rFont val="Tahoma"/>
            <family val="2"/>
          </rPr>
          <t xml:space="preserve">Details: </t>
        </r>
        <r>
          <rPr>
            <sz val="9"/>
            <color indexed="81"/>
            <rFont val="Tahoma"/>
            <family val="2"/>
          </rPr>
          <t xml:space="preserve">
Take an old item, such as a small piece of furniture, a broken toy, or a picture frame, and rebuild and/or refinish it. Show your work to an adult or your Webelos leader
</t>
        </r>
      </text>
    </comment>
    <comment ref="F34" authorId="0" shapeId="0">
      <text>
        <r>
          <rPr>
            <b/>
            <sz val="9"/>
            <color indexed="81"/>
            <rFont val="Tahoma"/>
            <family val="2"/>
          </rPr>
          <t xml:space="preserve">Details: </t>
        </r>
        <r>
          <rPr>
            <sz val="9"/>
            <color indexed="81"/>
            <rFont val="Tahoma"/>
            <family val="2"/>
          </rPr>
          <t xml:space="preserve">Demonstrate your knowledge of the pocketknife safety rules and the pocketknife pledge. Earn your Whittling Chip card if you have not already done so. 
</t>
        </r>
      </text>
    </comment>
    <comment ref="J34" authorId="0" shapeId="0">
      <text>
        <r>
          <rPr>
            <b/>
            <sz val="9"/>
            <color indexed="81"/>
            <rFont val="Tahoma"/>
            <family val="2"/>
          </rPr>
          <t xml:space="preserve">Details: </t>
        </r>
        <r>
          <rPr>
            <sz val="9"/>
            <color indexed="81"/>
            <rFont val="Tahoma"/>
            <family val="2"/>
          </rPr>
          <t xml:space="preserve">http://framebomb.com/instructions.html
</t>
        </r>
      </text>
    </comment>
    <comment ref="N34" authorId="0" shapeId="0">
      <text>
        <r>
          <rPr>
            <b/>
            <sz val="9"/>
            <color indexed="81"/>
            <rFont val="Tahoma"/>
            <family val="2"/>
          </rPr>
          <t xml:space="preserve">Details: </t>
        </r>
        <r>
          <rPr>
            <sz val="9"/>
            <color indexed="81"/>
            <rFont val="Tahoma"/>
            <family val="2"/>
          </rPr>
          <t xml:space="preserve">. Do a Fix It project agreed upon with your parent.   
</t>
        </r>
      </text>
    </comment>
    <comment ref="J35" authorId="1" shapeId="0">
      <text>
        <r>
          <rPr>
            <b/>
            <sz val="9"/>
            <color indexed="81"/>
            <rFont val="Tahoma"/>
            <charset val="1"/>
          </rPr>
          <t>Detail:</t>
        </r>
        <r>
          <rPr>
            <sz val="9"/>
            <color indexed="81"/>
            <rFont val="Tahoma"/>
            <charset val="1"/>
          </rPr>
          <t xml:space="preserve">
 With the help of an adult, demonstrate one way to light a fire without using matches. </t>
        </r>
      </text>
    </comment>
    <comment ref="J36" authorId="1" shapeId="0">
      <text>
        <r>
          <rPr>
            <b/>
            <sz val="9"/>
            <color indexed="81"/>
            <rFont val="Tahoma"/>
            <charset val="1"/>
          </rPr>
          <t>Detail:</t>
        </r>
        <r>
          <rPr>
            <sz val="9"/>
            <color indexed="81"/>
            <rFont val="Tahoma"/>
            <charset val="1"/>
          </rPr>
          <t xml:space="preserve">
On a campout with your den or family, cook two different recipes that do not require pots and pans.</t>
        </r>
      </text>
    </comment>
    <comment ref="N36" authorId="1" shapeId="0">
      <text>
        <r>
          <rPr>
            <b/>
            <sz val="9"/>
            <color indexed="81"/>
            <rFont val="Tahoma"/>
            <charset val="1"/>
          </rPr>
          <t>Detail:</t>
        </r>
        <r>
          <rPr>
            <sz val="9"/>
            <color indexed="81"/>
            <rFont val="Tahoma"/>
            <charset val="1"/>
          </rPr>
          <t xml:space="preserve">
Explain the safety rules that you need to follow before participating in boating.</t>
        </r>
      </text>
    </comment>
    <comment ref="J37" authorId="0" shapeId="0">
      <text>
        <r>
          <rPr>
            <b/>
            <sz val="9"/>
            <color indexed="81"/>
            <rFont val="Tahoma"/>
            <family val="2"/>
          </rPr>
          <t xml:space="preserve">Details: </t>
        </r>
        <r>
          <rPr>
            <sz val="9"/>
            <color indexed="81"/>
            <rFont val="Tahoma"/>
            <family val="2"/>
          </rPr>
          <t>Using tree limbs or branches that have already fallen or been cut, build a shelter that will protect you overnight.</t>
        </r>
      </text>
    </comment>
    <comment ref="N37" authorId="1" shapeId="0">
      <text>
        <r>
          <rPr>
            <b/>
            <sz val="9"/>
            <color indexed="81"/>
            <rFont val="Tahoma"/>
            <charset val="1"/>
          </rPr>
          <t>Detail:</t>
        </r>
        <r>
          <rPr>
            <sz val="9"/>
            <color indexed="81"/>
            <rFont val="Tahoma"/>
            <charset val="1"/>
          </rPr>
          <t xml:space="preserve">
Identify the equipment needed when going boating. </t>
        </r>
      </text>
    </comment>
    <comment ref="F38" authorId="0" shapeId="0">
      <text>
        <r>
          <rPr>
            <b/>
            <sz val="9"/>
            <color indexed="81"/>
            <rFont val="Tahoma"/>
            <family val="2"/>
          </rPr>
          <t xml:space="preserve">Detail: </t>
        </r>
        <r>
          <rPr>
            <sz val="9"/>
            <color indexed="81"/>
            <rFont val="Tahoma"/>
            <family val="2"/>
          </rPr>
          <t xml:space="preserve">Discover which hand tools are the best ones to have in your tool box. Learn the rules for using these tools safely. Practice with at least four of these tools before beginning a project. 
</t>
        </r>
      </text>
    </comment>
    <comment ref="J38" authorId="1" shapeId="0">
      <text>
        <r>
          <rPr>
            <b/>
            <sz val="9"/>
            <color indexed="81"/>
            <rFont val="Tahoma"/>
            <charset val="1"/>
          </rPr>
          <t>Detail:</t>
        </r>
        <r>
          <rPr>
            <sz val="9"/>
            <color indexed="81"/>
            <rFont val="Tahoma"/>
            <charset val="1"/>
          </rPr>
          <t xml:space="preserve">
Draw a Rube Goldberg–type machine. Include at least six steps to complete your action. </t>
        </r>
      </text>
    </comment>
    <comment ref="N38" authorId="1" shapeId="0">
      <text>
        <r>
          <rPr>
            <b/>
            <sz val="9"/>
            <color indexed="81"/>
            <rFont val="Tahoma"/>
            <charset val="1"/>
          </rPr>
          <t>Detail:</t>
        </r>
        <r>
          <rPr>
            <sz val="9"/>
            <color indexed="81"/>
            <rFont val="Tahoma"/>
            <charset val="1"/>
          </rPr>
          <t xml:space="preserve">
Demonstrate correct rowing or paddling form. Explain how rowing and canoeing are good exercise. </t>
        </r>
      </text>
    </comment>
    <comment ref="F39" authorId="1" shapeId="0">
      <text>
        <r>
          <rPr>
            <b/>
            <sz val="9"/>
            <color indexed="81"/>
            <rFont val="Tahoma"/>
            <charset val="1"/>
          </rPr>
          <t>Detail:</t>
        </r>
        <r>
          <rPr>
            <sz val="9"/>
            <color indexed="81"/>
            <rFont val="Tahoma"/>
            <charset val="1"/>
          </rPr>
          <t xml:space="preserve">
An experiment is a “fair test” to compare possible explanations. Draw a picture of a fair test that shows what you need to do to test a fertilizer’s effects on plant growth</t>
        </r>
      </text>
    </comment>
    <comment ref="J39" authorId="0" shapeId="0">
      <text>
        <r>
          <rPr>
            <b/>
            <sz val="9"/>
            <color indexed="81"/>
            <rFont val="Tahoma"/>
            <family val="2"/>
          </rPr>
          <t xml:space="preserve">Details: </t>
        </r>
        <r>
          <rPr>
            <sz val="9"/>
            <color indexed="81"/>
            <rFont val="Tahoma"/>
            <family val="2"/>
          </rPr>
          <t xml:space="preserve">Learn what items should be in an outdoor survival kit that you can carry in a small bag or box that easily fits in a day pack. Assemble your own small survival kit, and explain to your den leader why the items you chose are important for survival. 
</t>
        </r>
      </text>
    </comment>
    <comment ref="N39" authorId="0" shapeId="0">
      <text>
        <r>
          <rPr>
            <b/>
            <sz val="9"/>
            <color indexed="81"/>
            <rFont val="Tahoma"/>
            <family val="2"/>
          </rPr>
          <t xml:space="preserve">Details: </t>
        </r>
        <r>
          <rPr>
            <sz val="9"/>
            <color indexed="81"/>
            <rFont val="Tahoma"/>
            <family val="2"/>
          </rPr>
          <t xml:space="preserve">Explain the importance of response personnel or lifeguards in a swimming area. 
</t>
        </r>
      </text>
    </comment>
    <comment ref="F40" authorId="0" shapeId="0">
      <text>
        <r>
          <rPr>
            <b/>
            <sz val="9"/>
            <color indexed="81"/>
            <rFont val="Tahoma"/>
            <family val="2"/>
          </rPr>
          <t xml:space="preserve">Details: </t>
        </r>
        <r>
          <rPr>
            <sz val="9"/>
            <color indexed="81"/>
            <rFont val="Tahoma"/>
            <family val="2"/>
          </rPr>
          <t xml:space="preserve">Visit a museum, a college, a laboratory, an observatory, a zoo, an aquarium, or other facility that employs scientists. Prepare three questions ahead of time, and talk to a scientist about his or her work. 
</t>
        </r>
      </text>
    </comment>
    <comment ref="J40" authorId="0" shapeId="0">
      <text>
        <r>
          <rPr>
            <b/>
            <sz val="9"/>
            <color indexed="81"/>
            <rFont val="Tahoma"/>
            <family val="2"/>
          </rPr>
          <t xml:space="preserve">Details: </t>
        </r>
        <r>
          <rPr>
            <sz val="9"/>
            <color indexed="81"/>
            <rFont val="Tahoma"/>
            <family val="2"/>
          </rPr>
          <t xml:space="preserve">Show you can live “off the grid” by minimizing your use of electricity for one week. Keep a log of what you did. Discuss with your den members how you adjusted to this lifestyle.
</t>
        </r>
      </text>
    </comment>
    <comment ref="B41" authorId="0" shapeId="0">
      <text>
        <r>
          <rPr>
            <b/>
            <sz val="9"/>
            <color indexed="81"/>
            <rFont val="Tahoma"/>
            <charset val="1"/>
          </rPr>
          <t xml:space="preserve">Details: </t>
        </r>
        <r>
          <rPr>
            <sz val="9"/>
            <color indexed="81"/>
            <rFont val="Tahoma"/>
            <family val="2"/>
          </rPr>
          <t>Explain the history of the United States flag. Show how to properly display the flag in public, and help lead a flag ceremony</t>
        </r>
        <r>
          <rPr>
            <sz val="9"/>
            <color indexed="81"/>
            <rFont val="Tahoma"/>
            <charset val="1"/>
          </rPr>
          <t xml:space="preserve">
</t>
        </r>
      </text>
    </comment>
    <comment ref="J41" authorId="0" shapeId="0">
      <text>
        <r>
          <rPr>
            <b/>
            <sz val="9"/>
            <color indexed="81"/>
            <rFont val="Tahoma"/>
            <family val="2"/>
          </rPr>
          <t xml:space="preserve">Details: </t>
        </r>
        <r>
          <rPr>
            <sz val="9"/>
            <color indexed="81"/>
            <rFont val="Tahoma"/>
            <family val="2"/>
          </rPr>
          <t xml:space="preserve">With your den, invent a game that can be played without using electricity and using minimal equipment or simple items. </t>
        </r>
      </text>
    </comment>
    <comment ref="B42" authorId="0" shapeId="0">
      <text>
        <r>
          <rPr>
            <b/>
            <sz val="9"/>
            <color indexed="81"/>
            <rFont val="Tahoma"/>
            <family val="2"/>
          </rPr>
          <t xml:space="preserve">Details: </t>
        </r>
        <r>
          <rPr>
            <sz val="9"/>
            <color indexed="81"/>
            <rFont val="Tahoma"/>
            <family val="2"/>
          </rPr>
          <t xml:space="preserve">Learn about and describe your rights and duties as a citizen, and explain what it means to be loyal to your country. </t>
        </r>
      </text>
    </comment>
    <comment ref="F42" authorId="0" shapeId="0">
      <text>
        <r>
          <rPr>
            <b/>
            <sz val="9"/>
            <color indexed="81"/>
            <rFont val="Tahoma"/>
            <family val="2"/>
          </rPr>
          <t xml:space="preserve">Details: </t>
        </r>
        <r>
          <rPr>
            <sz val="9"/>
            <color indexed="81"/>
            <rFont val="Tahoma"/>
            <family val="2"/>
          </rPr>
          <t xml:space="preserve">Carry out the experiment you designed for requirement 1, above. Report what you learned about the effect of fertilizer on the plants that you grew.
</t>
        </r>
      </text>
    </comment>
    <comment ref="J42" authorId="0" shapeId="0">
      <text>
        <r>
          <rPr>
            <b/>
            <sz val="9"/>
            <color indexed="81"/>
            <rFont val="Tahoma"/>
            <family val="2"/>
          </rPr>
          <t xml:space="preserve">Details: </t>
        </r>
        <r>
          <rPr>
            <sz val="9"/>
            <color indexed="81"/>
            <rFont val="Tahoma"/>
            <family val="2"/>
          </rPr>
          <t xml:space="preserve">  Name your game, write down the rules once you have decided on them, then play the game at two different den meetings or outings. </t>
        </r>
      </text>
    </comment>
    <comment ref="N42" authorId="1" shapeId="0">
      <text>
        <r>
          <rPr>
            <b/>
            <sz val="9"/>
            <color indexed="81"/>
            <rFont val="Tahoma"/>
            <charset val="1"/>
          </rPr>
          <t>Detail:</t>
        </r>
        <r>
          <rPr>
            <sz val="9"/>
            <color indexed="81"/>
            <rFont val="Tahoma"/>
            <charset val="1"/>
          </rPr>
          <t xml:space="preserve">
Collect and care for an “insect, amphibian, or reptile zoo.” You might have crickets, ants, grasshoppers, a lizard, or a toad. Study them for a while and then let them go. Share your experience with your Webelos den.</t>
        </r>
      </text>
    </comment>
    <comment ref="B43" authorId="0" shapeId="0">
      <text>
        <r>
          <rPr>
            <b/>
            <sz val="9"/>
            <color indexed="81"/>
            <rFont val="Tahoma"/>
            <family val="2"/>
          </rPr>
          <t xml:space="preserve">Details: </t>
        </r>
        <r>
          <rPr>
            <sz val="9"/>
            <color indexed="81"/>
            <rFont val="Tahoma"/>
            <family val="2"/>
          </rPr>
          <t xml:space="preserve">Discuss in your Webelos den the term “rule of law,” and talk about how it applies to you in your everyday life. 
</t>
        </r>
      </text>
    </comment>
    <comment ref="F43" authorId="0" shapeId="0">
      <text>
        <r>
          <rPr>
            <b/>
            <sz val="9"/>
            <color indexed="81"/>
            <rFont val="Tahoma"/>
            <family val="2"/>
          </rPr>
          <t xml:space="preserve">Details: </t>
        </r>
        <r>
          <rPr>
            <sz val="9"/>
            <color indexed="81"/>
            <rFont val="Tahoma"/>
            <family val="2"/>
          </rPr>
          <t xml:space="preserve">Carry out the experiment you designed for requirement 1, but change the independent variable. Report what you learned about the effect of changing the variable on the plants that you grew. 
</t>
        </r>
      </text>
    </comment>
    <comment ref="J43" authorId="0" shapeId="0">
      <text>
        <r>
          <rPr>
            <b/>
            <sz val="9"/>
            <color indexed="81"/>
            <rFont val="Tahoma"/>
            <family val="2"/>
          </rPr>
          <t>Details:</t>
        </r>
        <r>
          <rPr>
            <sz val="9"/>
            <color indexed="81"/>
            <rFont val="Tahoma"/>
            <family val="2"/>
          </rPr>
          <t xml:space="preserve">Teach your game to the members of your pack or other Scouts.
</t>
        </r>
      </text>
    </comment>
    <comment ref="N43" authorId="1" shapeId="0">
      <text>
        <r>
          <rPr>
            <b/>
            <sz val="9"/>
            <color indexed="81"/>
            <rFont val="Tahoma"/>
            <charset val="1"/>
          </rPr>
          <t>Detail:</t>
        </r>
        <r>
          <rPr>
            <sz val="9"/>
            <color indexed="81"/>
            <rFont val="Tahoma"/>
            <charset val="1"/>
          </rPr>
          <t xml:space="preserve">
Set up an aquarium or terrarium. Keep it for at least a month. Share your experience with your  Webelos den by showing them photos or drawings of your project or by having them visit to see  your project.</t>
        </r>
      </text>
    </comment>
    <comment ref="B44" authorId="0" shapeId="0">
      <text>
        <r>
          <rPr>
            <b/>
            <sz val="9"/>
            <color indexed="81"/>
            <rFont val="Tahoma"/>
            <family val="2"/>
          </rPr>
          <t xml:space="preserve">Details: </t>
        </r>
        <r>
          <rPr>
            <sz val="9"/>
            <color indexed="81"/>
            <rFont val="Tahoma"/>
            <family val="2"/>
          </rPr>
          <t xml:space="preserve">Meet with a government leader, and learn about his or her role in your community. Discuss with the leader an important issue facing your community. 
</t>
        </r>
      </text>
    </comment>
    <comment ref="F44" authorId="0" shapeId="0">
      <text>
        <r>
          <rPr>
            <b/>
            <sz val="9"/>
            <color indexed="81"/>
            <rFont val="Tahoma"/>
            <family val="2"/>
          </rPr>
          <t xml:space="preserve">Details: </t>
        </r>
        <r>
          <rPr>
            <sz val="9"/>
            <color indexed="81"/>
            <rFont val="Tahoma"/>
            <family val="2"/>
          </rPr>
          <t xml:space="preserve">Build a model solar system. Chart the distances between the planets so that the model is to scale. Use what you learn from this requirement to explain the value of making a model in science. </t>
        </r>
      </text>
    </comment>
    <comment ref="J44" authorId="0" shapeId="0">
      <text>
        <r>
          <rPr>
            <b/>
            <sz val="9"/>
            <color indexed="81"/>
            <rFont val="Tahoma"/>
            <family val="2"/>
          </rPr>
          <t xml:space="preserve">Details: </t>
        </r>
        <r>
          <rPr>
            <sz val="9"/>
            <color indexed="81"/>
            <rFont val="Tahoma"/>
            <family val="2"/>
          </rPr>
          <t xml:space="preserve">. With your den, demonstrate two different ways to treat drinking water to  remove impurities. 
</t>
        </r>
      </text>
    </comment>
    <comment ref="N44" authorId="1" shapeId="0">
      <text>
        <r>
          <rPr>
            <b/>
            <sz val="9"/>
            <color indexed="81"/>
            <rFont val="Tahoma"/>
            <charset val="1"/>
          </rPr>
          <t>Detail:</t>
        </r>
        <r>
          <rPr>
            <sz val="9"/>
            <color indexed="81"/>
            <rFont val="Tahoma"/>
            <charset val="1"/>
          </rPr>
          <t xml:space="preserve">
 Watch for birds in your yard, neighborhood, or town for one week. Identify the birds you see, and write down where and when you saw them.</t>
        </r>
      </text>
    </comment>
    <comment ref="B45" authorId="0" shapeId="0">
      <text>
        <r>
          <rPr>
            <b/>
            <sz val="9"/>
            <color indexed="81"/>
            <rFont val="Tahoma"/>
            <family val="2"/>
          </rPr>
          <t xml:space="preserve">Details: </t>
        </r>
        <r>
          <rPr>
            <sz val="9"/>
            <color indexed="81"/>
            <rFont val="Tahoma"/>
            <family val="2"/>
          </rPr>
          <t xml:space="preserve">Learn about your family’s expenses, and help brainstorm ways to save money. Plan and manage a budget. </t>
        </r>
      </text>
    </comment>
    <comment ref="F45" authorId="0" shapeId="0">
      <text>
        <r>
          <rPr>
            <b/>
            <sz val="9"/>
            <color indexed="81"/>
            <rFont val="Tahoma"/>
            <family val="2"/>
          </rPr>
          <t xml:space="preserve">Details: </t>
        </r>
        <r>
          <rPr>
            <sz val="9"/>
            <color indexed="81"/>
            <rFont val="Tahoma"/>
            <family val="2"/>
          </rPr>
          <t xml:space="preserve">With adult supervision, build and launch a model rocket. Use the rocket to design a fair test to answer a question about force or motion.
</t>
        </r>
      </text>
    </comment>
    <comment ref="J45" authorId="0" shapeId="0">
      <text>
        <r>
          <rPr>
            <b/>
            <sz val="9"/>
            <color indexed="81"/>
            <rFont val="Tahoma"/>
            <family val="2"/>
          </rPr>
          <t xml:space="preserve">Details: </t>
        </r>
        <r>
          <rPr>
            <sz val="9"/>
            <color indexed="81"/>
            <rFont val="Tahoma"/>
            <family val="2"/>
          </rPr>
          <t xml:space="preserve">Discuss what to do if you become lost in the woods. Tell what the letters “S-T-O-P” stand for. Tell what the universal emergency signal is. Describe three ways to signal for help. Demonstrate one of them. Describe what you can do you do to help rescuers  find you.
</t>
        </r>
      </text>
    </comment>
    <comment ref="N45" authorId="1" shapeId="0">
      <text>
        <r>
          <rPr>
            <b/>
            <sz val="9"/>
            <color indexed="81"/>
            <rFont val="Tahoma"/>
            <charset val="1"/>
          </rPr>
          <t>Detail:</t>
        </r>
        <r>
          <rPr>
            <sz val="9"/>
            <color indexed="81"/>
            <rFont val="Tahoma"/>
            <charset val="1"/>
          </rPr>
          <t xml:space="preserve">
Learn about the bird flyways closest to your home. Find out which birds use these flyways. </t>
        </r>
      </text>
    </comment>
    <comment ref="B46" authorId="0" shapeId="0">
      <text>
        <r>
          <rPr>
            <b/>
            <sz val="9"/>
            <color indexed="81"/>
            <rFont val="Tahoma"/>
            <family val="2"/>
          </rPr>
          <t>Details:</t>
        </r>
        <r>
          <rPr>
            <sz val="9"/>
            <color indexed="81"/>
            <rFont val="Tahoma"/>
            <family val="2"/>
          </rPr>
          <t xml:space="preserve"> Learn about energy use in your community and in other parts of our world.
</t>
        </r>
      </text>
    </comment>
    <comment ref="F46" authorId="0" shapeId="0">
      <text>
        <r>
          <rPr>
            <b/>
            <sz val="9"/>
            <color indexed="81"/>
            <rFont val="Tahoma"/>
            <family val="2"/>
          </rPr>
          <t xml:space="preserve">Details: </t>
        </r>
        <r>
          <rPr>
            <sz val="9"/>
            <color indexed="81"/>
            <rFont val="Tahoma"/>
            <family val="2"/>
          </rPr>
          <t xml:space="preserve">Create two circuits of three light bulbs and a battery. Construct one as a series circuit and the other as a parallel circuit
</t>
        </r>
      </text>
    </comment>
    <comment ref="J46" authorId="1" shapeId="0">
      <text>
        <r>
          <rPr>
            <b/>
            <sz val="9"/>
            <color indexed="81"/>
            <rFont val="Tahoma"/>
            <charset val="1"/>
          </rPr>
          <t>Detail:</t>
        </r>
        <r>
          <rPr>
            <sz val="9"/>
            <color indexed="81"/>
            <rFont val="Tahoma"/>
            <charset val="1"/>
          </rPr>
          <t xml:space="preserve">
Make a list of four qualities you think a leader should have in an emergency and why they are important to have. Pick two of them, and act them out for your den. Describe how each relates to a point of the Scout Law. Describe how working on this adventure gave you a better understanding of the Boy Scout motto.</t>
        </r>
      </text>
    </comment>
    <comment ref="N46" authorId="1" shapeId="0">
      <text>
        <r>
          <rPr>
            <b/>
            <sz val="9"/>
            <color indexed="81"/>
            <rFont val="Tahoma"/>
            <charset val="1"/>
          </rPr>
          <t>Detail:</t>
        </r>
        <r>
          <rPr>
            <sz val="9"/>
            <color indexed="81"/>
            <rFont val="Tahoma"/>
            <charset val="1"/>
          </rPr>
          <t xml:space="preserve">
Watch at least four wild creatures (reptiles, amphibians, arachnids, fish, insects, or mammals) in the wild. Describe the kind of place (forest, field, marsh, yard, or park) where you saw them. Tell what they were doing. </t>
        </r>
      </text>
    </comment>
    <comment ref="B47" authorId="0" shapeId="0">
      <text>
        <r>
          <rPr>
            <b/>
            <sz val="9"/>
            <color indexed="81"/>
            <rFont val="Tahoma"/>
            <family val="2"/>
          </rPr>
          <t xml:space="preserve">Details: </t>
        </r>
        <r>
          <rPr>
            <sz val="9"/>
            <color indexed="81"/>
            <rFont val="Tahoma"/>
            <family val="2"/>
          </rPr>
          <t xml:space="preserve">Identify one energy problem in your community, and find out what has caused it. 
</t>
        </r>
      </text>
    </comment>
    <comment ref="F47" authorId="0" shapeId="0">
      <text>
        <r>
          <rPr>
            <b/>
            <sz val="9"/>
            <color indexed="81"/>
            <rFont val="Tahoma"/>
            <family val="2"/>
          </rPr>
          <t xml:space="preserve">Details: </t>
        </r>
        <r>
          <rPr>
            <sz val="9"/>
            <color indexed="81"/>
            <rFont val="Tahoma"/>
            <family val="2"/>
          </rPr>
          <t xml:space="preserve">Study the night sky. Sketch the appearance of the North Star (Polaris) and the Big Dipper (part of the Ursa Major constellation) over at least six hours. Describe what you observed, and explain the meaning of your observations. 
</t>
        </r>
      </text>
    </comment>
    <comment ref="N47" authorId="1" shapeId="0">
      <text>
        <r>
          <rPr>
            <b/>
            <sz val="9"/>
            <color indexed="81"/>
            <rFont val="Tahoma"/>
            <charset val="1"/>
          </rPr>
          <t>Detail:</t>
        </r>
        <r>
          <rPr>
            <sz val="9"/>
            <color indexed="81"/>
            <rFont val="Tahoma"/>
            <charset val="1"/>
          </rPr>
          <t xml:space="preserve">
Identify an insect, reptile, bird, or wild animal that is found only in your area of the country. Tell why it survives in your area.</t>
        </r>
      </text>
    </comment>
    <comment ref="B48" authorId="0" shapeId="0">
      <text>
        <r>
          <rPr>
            <b/>
            <sz val="9"/>
            <color indexed="81"/>
            <rFont val="Tahoma"/>
            <family val="2"/>
          </rPr>
          <t xml:space="preserve">Details: </t>
        </r>
        <r>
          <rPr>
            <sz val="9"/>
            <color indexed="81"/>
            <rFont val="Tahoma"/>
            <family val="2"/>
          </rPr>
          <t xml:space="preserve">With the assistance of your den leader or parent, participate in an event that would help lead others in recycling and conserving resources. 
</t>
        </r>
      </text>
    </comment>
    <comment ref="F48" authorId="0" shapeId="0">
      <text>
        <r>
          <rPr>
            <b/>
            <sz val="9"/>
            <color indexed="81"/>
            <rFont val="Tahoma"/>
            <family val="2"/>
          </rPr>
          <t xml:space="preserve">Details: </t>
        </r>
        <r>
          <rPr>
            <sz val="9"/>
            <color indexed="81"/>
            <rFont val="Tahoma"/>
            <family val="2"/>
          </rPr>
          <t xml:space="preserve">With adult assistance, explore safe chemical reactions with household materials.     Using two substances, observe what happens when the amounts of the reactants  are increased.  
</t>
        </r>
      </text>
    </comment>
    <comment ref="N48" authorId="1" shapeId="0">
      <text>
        <r>
          <rPr>
            <b/>
            <sz val="9"/>
            <color indexed="81"/>
            <rFont val="Tahoma"/>
            <charset val="1"/>
          </rPr>
          <t>Detail:</t>
        </r>
        <r>
          <rPr>
            <sz val="9"/>
            <color indexed="81"/>
            <rFont val="Tahoma"/>
            <charset val="1"/>
          </rPr>
          <t xml:space="preserve">
Give examples of at least two of the following: a. A producer, a consumer, and a decomposer in the food chain of an ecosystem b. One way humans have changed the balance of nature c. How you can help protect the balance of nature </t>
        </r>
      </text>
    </comment>
    <comment ref="B49" authorId="0" shapeId="0">
      <text>
        <r>
          <rPr>
            <b/>
            <sz val="9"/>
            <color indexed="81"/>
            <rFont val="Tahoma"/>
            <family val="2"/>
          </rPr>
          <t xml:space="preserve">Details: </t>
        </r>
        <r>
          <rPr>
            <sz val="9"/>
            <color indexed="81"/>
            <rFont val="Tahoma"/>
            <family val="2"/>
          </rPr>
          <t xml:space="preserve">Show that you are an active leader by planning an activity without your den leader’s help.
</t>
        </r>
      </text>
    </comment>
    <comment ref="F49" authorId="0" shapeId="0">
      <text>
        <r>
          <rPr>
            <b/>
            <sz val="9"/>
            <color indexed="81"/>
            <rFont val="Tahoma"/>
            <family val="2"/>
          </rPr>
          <t xml:space="preserve">Details: </t>
        </r>
        <r>
          <rPr>
            <sz val="9"/>
            <color indexed="81"/>
            <rFont val="Tahoma"/>
            <family val="2"/>
          </rPr>
          <t xml:space="preserve">Explore properties of motion on a playground. How does the weight of a person affect how fast they slide down a slide or how fast a swing moves? Design a fair test to answer one of those questions
</t>
        </r>
      </text>
    </comment>
    <comment ref="N49" authorId="1" shapeId="0">
      <text>
        <r>
          <rPr>
            <b/>
            <sz val="9"/>
            <color indexed="81"/>
            <rFont val="Tahoma"/>
            <charset val="1"/>
          </rPr>
          <t>Detail:</t>
        </r>
        <r>
          <rPr>
            <sz val="9"/>
            <color indexed="81"/>
            <rFont val="Tahoma"/>
            <charset val="1"/>
          </rPr>
          <t xml:space="preserve">
Learn about aquatic ecosystems and wetlands in your area. Talk with your Webelos den leader or family about the important role aquatic ecosystems and wetlands play in supporting life cycles of wildlife and humans, and list three ways you can help. </t>
        </r>
      </text>
    </comment>
    <comment ref="F50" authorId="0" shapeId="0">
      <text>
        <r>
          <rPr>
            <b/>
            <sz val="9"/>
            <color indexed="81"/>
            <rFont val="Tahoma"/>
            <family val="2"/>
          </rPr>
          <t xml:space="preserve">Details: </t>
        </r>
        <r>
          <rPr>
            <sz val="9"/>
            <color indexed="81"/>
            <rFont val="Tahoma"/>
            <family val="2"/>
          </rPr>
          <t xml:space="preserve">Read a biography of a scientist. Tell your den leader or the other members of your den what the scientist was famous for and why his or her work is important.
</t>
        </r>
      </text>
    </comment>
    <comment ref="J50" authorId="0" shapeId="0">
      <text>
        <r>
          <rPr>
            <b/>
            <sz val="9"/>
            <color indexed="81"/>
            <rFont val="Tahoma"/>
            <family val="2"/>
          </rPr>
          <t>Details:</t>
        </r>
        <r>
          <rPr>
            <sz val="9"/>
            <color indexed="81"/>
            <rFont val="Tahoma"/>
            <family val="2"/>
          </rPr>
          <t>Explain why this kind of science is an important part of your world.</t>
        </r>
      </text>
    </comment>
    <comment ref="N50" authorId="1" shapeId="0">
      <text>
        <r>
          <rPr>
            <b/>
            <sz val="9"/>
            <color indexed="81"/>
            <rFont val="Tahoma"/>
            <charset val="1"/>
          </rPr>
          <t>Detail:</t>
        </r>
        <r>
          <rPr>
            <sz val="9"/>
            <color indexed="81"/>
            <rFont val="Tahoma"/>
            <charset val="1"/>
          </rPr>
          <t xml:space="preserve">
Do a color-morphing investigation. Explain what you learned. </t>
        </r>
      </text>
    </comment>
    <comment ref="B51" authorId="0" shapeId="0">
      <text>
        <r>
          <rPr>
            <b/>
            <sz val="9"/>
            <color indexed="81"/>
            <rFont val="Tahoma"/>
            <family val="2"/>
          </rPr>
          <t xml:space="preserve">Details: </t>
        </r>
        <r>
          <rPr>
            <sz val="9"/>
            <color indexed="81"/>
            <rFont val="Tahoma"/>
            <family val="2"/>
          </rPr>
          <t xml:space="preserve">Learn about Scouting in another part of the world. With the help of your parent or your den leader, pick one country where Scouting exists, and research its Scouting program.
</t>
        </r>
      </text>
    </comment>
    <comment ref="J51" authorId="0" shapeId="0">
      <text>
        <r>
          <rPr>
            <b/>
            <sz val="9"/>
            <color indexed="81"/>
            <rFont val="Tahoma"/>
            <family val="2"/>
          </rPr>
          <t xml:space="preserve">Details: </t>
        </r>
        <r>
          <rPr>
            <sz val="9"/>
            <color indexed="81"/>
            <rFont val="Tahoma"/>
            <family val="2"/>
          </rPr>
          <t xml:space="preserve">Share with your family or with your den what you learned about the meaning of geology. 
</t>
        </r>
      </text>
    </comment>
    <comment ref="N51" authorId="1" shapeId="0">
      <text>
        <r>
          <rPr>
            <b/>
            <sz val="9"/>
            <color indexed="81"/>
            <rFont val="Tahoma"/>
            <charset val="1"/>
          </rPr>
          <t xml:space="preserve">Detail:  </t>
        </r>
        <r>
          <rPr>
            <sz val="9"/>
            <color indexed="81"/>
            <rFont val="Tahoma"/>
            <charset val="1"/>
          </rPr>
          <t>Visit a museum of natural history, a nature center, or a zoo with your family, Webelos den, or pack. Tell what you saw.</t>
        </r>
      </text>
    </comment>
    <comment ref="B52" authorId="0" shapeId="0">
      <text>
        <r>
          <rPr>
            <b/>
            <sz val="9"/>
            <color indexed="81"/>
            <rFont val="Tahoma"/>
            <family val="2"/>
          </rPr>
          <t xml:space="preserve">Details: </t>
        </r>
        <r>
          <rPr>
            <sz val="9"/>
            <color indexed="81"/>
            <rFont val="Tahoma"/>
            <family val="2"/>
          </rPr>
          <t xml:space="preserve">Set up an exhibit at a pack meeting to share information about the World Friendship Fund.
</t>
        </r>
      </text>
    </comment>
    <comment ref="F52"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J52" authorId="0" shapeId="0">
      <text>
        <r>
          <rPr>
            <b/>
            <sz val="9"/>
            <color indexed="81"/>
            <rFont val="Tahoma"/>
            <family val="2"/>
          </rPr>
          <t>Details:</t>
        </r>
        <r>
          <rPr>
            <sz val="9"/>
            <color indexed="81"/>
            <rFont val="Tahoma"/>
            <family val="2"/>
          </rPr>
          <t>Look for different kinds of rocks or minerals while on a rock hunt with your family or your den</t>
        </r>
      </text>
    </comment>
    <comment ref="N52" authorId="1" shapeId="0">
      <text>
        <r>
          <rPr>
            <b/>
            <sz val="9"/>
            <color indexed="81"/>
            <rFont val="Tahoma"/>
            <charset val="1"/>
          </rPr>
          <t>Detail:</t>
        </r>
        <r>
          <rPr>
            <sz val="9"/>
            <color indexed="81"/>
            <rFont val="Tahoma"/>
            <charset val="1"/>
          </rPr>
          <t xml:space="preserve">
Create a video of a wild creature doing something interesting, and share it with your family and den. </t>
        </r>
      </text>
    </comment>
    <comment ref="F53"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B54" authorId="0" shapeId="0">
      <text>
        <r>
          <rPr>
            <b/>
            <sz val="9"/>
            <color indexed="81"/>
            <rFont val="Tahoma"/>
            <family val="2"/>
          </rPr>
          <t xml:space="preserve">Details: </t>
        </r>
        <r>
          <rPr>
            <sz val="9"/>
            <color indexed="81"/>
            <rFont val="Tahoma"/>
            <family val="2"/>
          </rPr>
          <t xml:space="preserve">Under the supervision of your parent, guardian, or den leader, connect with a Scout in another country during an event such as Jamboree on the Air or Jamboree on the Internet or by other means.
</t>
        </r>
      </text>
    </comment>
    <comment ref="F54" authorId="0" shapeId="0">
      <text>
        <r>
          <rPr>
            <b/>
            <sz val="9"/>
            <color indexed="81"/>
            <rFont val="Tahoma"/>
            <family val="2"/>
          </rPr>
          <t xml:space="preserve">Details: </t>
        </r>
        <r>
          <rPr>
            <sz val="9"/>
            <color indexed="81"/>
            <rFont val="Tahoma"/>
            <family val="2"/>
          </rPr>
          <t xml:space="preserve">Recognize the purpose and the three classifications of swimming ability groups in Scouting.
</t>
        </r>
      </text>
    </comment>
    <comment ref="J54" authorId="0" shapeId="0">
      <text>
        <r>
          <rPr>
            <b/>
            <sz val="9"/>
            <color indexed="81"/>
            <rFont val="Tahoma"/>
            <family val="2"/>
          </rPr>
          <t>Details:</t>
        </r>
        <r>
          <rPr>
            <sz val="9"/>
            <color indexed="81"/>
            <rFont val="Tahoma"/>
            <family val="2"/>
          </rPr>
          <t xml:space="preserve">Identify the rocks you see on your rock hunt. Use the chart in your handbook that shows the three kinds of rocks and describes minerals to determine which types of rocks you have collected. 
</t>
        </r>
      </text>
    </comment>
    <comment ref="N54" authorId="1" shapeId="0">
      <text>
        <r>
          <rPr>
            <b/>
            <sz val="9"/>
            <color indexed="81"/>
            <rFont val="Tahoma"/>
            <charset val="1"/>
          </rPr>
          <t>Detail:</t>
        </r>
        <r>
          <rPr>
            <sz val="9"/>
            <color indexed="81"/>
            <rFont val="Tahoma"/>
            <charset val="1"/>
          </rPr>
          <t xml:space="preserve">
Identify three different groups of trees and the parts of a tree.</t>
        </r>
      </text>
    </comment>
    <comment ref="F55" authorId="1" shapeId="0">
      <text>
        <r>
          <rPr>
            <b/>
            <sz val="9"/>
            <color indexed="81"/>
            <rFont val="Tahoma"/>
            <family val="2"/>
          </rPr>
          <t>Detail:</t>
        </r>
        <r>
          <rPr>
            <sz val="9"/>
            <color indexed="81"/>
            <rFont val="Tahoma"/>
            <family val="2"/>
          </rPr>
          <t xml:space="preserve">
 Discuss the importance of learning the skills you need to know before going boating.</t>
        </r>
      </text>
    </comment>
    <comment ref="J55" authorId="0" shapeId="0">
      <text>
        <r>
          <rPr>
            <b/>
            <sz val="9"/>
            <color indexed="81"/>
            <rFont val="Tahoma"/>
            <family val="2"/>
          </rPr>
          <t xml:space="preserve">Details: </t>
        </r>
        <r>
          <rPr>
            <sz val="9"/>
            <color indexed="81"/>
            <rFont val="Tahoma"/>
            <family val="2"/>
          </rPr>
          <t xml:space="preserve">With a magnifying glass, take a closer look at your collection. Determine any differences between your specimens.
</t>
        </r>
      </text>
    </comment>
    <comment ref="N55" authorId="1" shapeId="0">
      <text>
        <r>
          <rPr>
            <b/>
            <sz val="9"/>
            <color indexed="81"/>
            <rFont val="Tahoma"/>
            <charset val="1"/>
          </rPr>
          <t>Detail:</t>
        </r>
        <r>
          <rPr>
            <sz val="9"/>
            <color indexed="81"/>
            <rFont val="Tahoma"/>
            <charset val="1"/>
          </rPr>
          <t xml:space="preserve">
Identify six trees common to the area where you live. Tell whether they are native to your area. Tell how both wildlife and humans use them</t>
        </r>
      </text>
    </comment>
    <comment ref="B56" authorId="0" shapeId="0">
      <text>
        <r>
          <rPr>
            <b/>
            <sz val="9"/>
            <color indexed="81"/>
            <rFont val="Tahoma"/>
            <family val="2"/>
          </rPr>
          <t xml:space="preserve">Details: </t>
        </r>
        <r>
          <rPr>
            <sz val="9"/>
            <color indexed="81"/>
            <rFont val="Tahoma"/>
            <family val="2"/>
          </rPr>
          <t xml:space="preserve">With the help of your den leader or family, plan and conduct a campout. If your chartered organization does not permit Cub Scout camping, you may substitute a family campout or a daylong outdoor activity with your den or pack. 
</t>
        </r>
      </text>
    </comment>
    <comment ref="F56" authorId="0" shapeId="0">
      <text>
        <r>
          <rPr>
            <b/>
            <sz val="9"/>
            <color indexed="81"/>
            <rFont val="Tahoma"/>
            <family val="2"/>
          </rPr>
          <t xml:space="preserve">Details: </t>
        </r>
        <r>
          <rPr>
            <sz val="9"/>
            <color indexed="81"/>
            <rFont val="Tahoma"/>
            <family val="2"/>
          </rPr>
          <t xml:space="preserve">Explain the meaning of “order of rescue” and demonstrate the reach and throw rescue techniques from land.
</t>
        </r>
      </text>
    </comment>
    <comment ref="J56" authorId="0" shapeId="0">
      <text>
        <r>
          <rPr>
            <b/>
            <sz val="9"/>
            <color indexed="81"/>
            <rFont val="Tahoma"/>
            <family val="2"/>
          </rPr>
          <t xml:space="preserve">Details: </t>
        </r>
        <r>
          <rPr>
            <sz val="9"/>
            <color indexed="81"/>
            <rFont val="Tahoma"/>
            <family val="2"/>
          </rPr>
          <t xml:space="preserve">Share what you see with your family or den.
</t>
        </r>
      </text>
    </comment>
    <comment ref="N56" authorId="0" shapeId="0">
      <text>
        <r>
          <rPr>
            <b/>
            <sz val="9"/>
            <color indexed="81"/>
            <rFont val="Tahoma"/>
            <family val="2"/>
          </rPr>
          <t xml:space="preserve">Details: </t>
        </r>
        <r>
          <rPr>
            <sz val="9"/>
            <color indexed="81"/>
            <rFont val="Tahoma"/>
            <family val="2"/>
          </rPr>
          <t xml:space="preserve">Identify six plants common to the area where you live. Tell which animals use them and for what purpose.
</t>
        </r>
      </text>
    </comment>
    <comment ref="B57" authorId="0" shapeId="0">
      <text>
        <r>
          <rPr>
            <b/>
            <sz val="9"/>
            <color indexed="81"/>
            <rFont val="Tahoma"/>
            <family val="2"/>
          </rPr>
          <t xml:space="preserve">Details: </t>
        </r>
        <r>
          <rPr>
            <sz val="9"/>
            <color indexed="81"/>
            <rFont val="Tahoma"/>
            <family val="2"/>
          </rPr>
          <t xml:space="preserve">On arrival at the campout, with your den and den leader or family, determine where to set up your tent. Demonstrate knowledge of what makes a good tent site and what makes a bad one. Set up your tent without help from an adult. 
</t>
        </r>
      </text>
    </comment>
    <comment ref="N57" authorId="0" shapeId="0">
      <text>
        <r>
          <rPr>
            <b/>
            <sz val="9"/>
            <color indexed="81"/>
            <rFont val="Tahoma"/>
            <family val="2"/>
          </rPr>
          <t xml:space="preserve">Details: </t>
        </r>
        <r>
          <rPr>
            <sz val="9"/>
            <color indexed="81"/>
            <rFont val="Tahoma"/>
            <family val="2"/>
          </rPr>
          <t xml:space="preserve">Visit a nature center, nursery, tree farm, or park, and speak with someone knowledgeable about trees and plants that are native to your area. Explain how plants and trees are important to our ecosystem and how they improve our environment.
</t>
        </r>
      </text>
    </comment>
    <comment ref="B58" authorId="0" shapeId="0">
      <text>
        <r>
          <rPr>
            <b/>
            <sz val="9"/>
            <color indexed="81"/>
            <rFont val="Tahoma"/>
            <family val="2"/>
          </rPr>
          <t xml:space="preserve">Details: </t>
        </r>
        <r>
          <rPr>
            <sz val="9"/>
            <color indexed="81"/>
            <rFont val="Tahoma"/>
            <family val="2"/>
          </rPr>
          <t xml:space="preserve">Once your tents are set up, discuss with your den what actions you should take in the case of the following extreme weather events which could require you to evacuate: a. Severe rainstorm causing flooding b. Severe thunderstorm with lightning or tornadoes c. Fire, earthquake, or other disaster that will require evacuation. </t>
        </r>
      </text>
    </comment>
    <comment ref="J58" authorId="0" shapeId="0">
      <text>
        <r>
          <rPr>
            <b/>
            <sz val="9"/>
            <color indexed="81"/>
            <rFont val="Tahoma"/>
            <family val="2"/>
          </rPr>
          <t xml:space="preserve">Details: </t>
        </r>
        <r>
          <rPr>
            <sz val="9"/>
            <color indexed="81"/>
            <rFont val="Tahoma"/>
            <family val="2"/>
          </rPr>
          <t xml:space="preserve">With your family or den, make a mineral test kit, and test rocks according to the Mohs scale of mineral hardness
</t>
        </r>
      </text>
    </comment>
    <comment ref="N58" authorId="0" shapeId="0">
      <text>
        <r>
          <rPr>
            <b/>
            <sz val="9"/>
            <color indexed="81"/>
            <rFont val="Tahoma"/>
            <family val="2"/>
          </rPr>
          <t xml:space="preserve">Details: </t>
        </r>
        <r>
          <rPr>
            <sz val="9"/>
            <color indexed="81"/>
            <rFont val="Tahoma"/>
            <family val="2"/>
          </rPr>
          <t xml:space="preserve">Develop a plan to care for and then plant at least one plant or tree, either indoors in a pot or outdoors. Tell how this plant or tree helps the environment in which it is planted and what the plant or tree will be used for.
</t>
        </r>
      </text>
    </comment>
    <comment ref="B59" authorId="0" shapeId="0">
      <text>
        <r>
          <rPr>
            <b/>
            <sz val="9"/>
            <color indexed="81"/>
            <rFont val="Tahoma"/>
            <family val="2"/>
          </rPr>
          <t>Details:</t>
        </r>
        <r>
          <rPr>
            <sz val="9"/>
            <color indexed="81"/>
            <rFont val="Tahoma"/>
            <family val="2"/>
          </rPr>
          <t xml:space="preserve">On a pack campout, work with your den leader or another adult to plan a campfire program with the other dens. Your campfire program should include an impressive opening, songs, skits, a Cubmaster’s minute, and an inspirational closing ceremony. </t>
        </r>
      </text>
    </comment>
    <comment ref="F59" authorId="0" shapeId="0">
      <text>
        <r>
          <rPr>
            <b/>
            <sz val="9"/>
            <color indexed="81"/>
            <rFont val="Tahoma"/>
            <family val="2"/>
          </rPr>
          <t xml:space="preserve">Details: </t>
        </r>
        <r>
          <rPr>
            <sz val="9"/>
            <color indexed="81"/>
            <rFont val="Tahoma"/>
            <family val="2"/>
          </rPr>
          <t xml:space="preserve">Demonstrate the precautions you must take before attempting to dive head first into the water, and attempt a front surface dive.
</t>
        </r>
      </text>
    </comment>
    <comment ref="N59" authorId="0" shapeId="0">
      <text>
        <r>
          <rPr>
            <b/>
            <sz val="9"/>
            <color indexed="81"/>
            <rFont val="Tahoma"/>
            <family val="2"/>
          </rPr>
          <t xml:space="preserve">Details: </t>
        </r>
        <r>
          <rPr>
            <sz val="9"/>
            <color indexed="81"/>
            <rFont val="Tahoma"/>
            <family val="2"/>
          </rPr>
          <t xml:space="preserve">Make a list of items in your home that are made from wood and share it with your den. Or with your den, take a walk and identify useful things made from wood.
</t>
        </r>
      </text>
    </comment>
    <comment ref="B60" authorId="1" shapeId="0">
      <text>
        <r>
          <rPr>
            <b/>
            <sz val="9"/>
            <color indexed="81"/>
            <rFont val="Tahoma"/>
            <charset val="1"/>
          </rPr>
          <t>Detail:</t>
        </r>
        <r>
          <rPr>
            <sz val="9"/>
            <color indexed="81"/>
            <rFont val="Tahoma"/>
            <charset val="1"/>
          </rPr>
          <t xml:space="preserve">
Show how to tie a bowline. Explain when the knot should be used and why. Teach it to another Scout who is not a Webelos Scout</t>
        </r>
      </text>
    </comment>
    <comment ref="F60" authorId="0" shapeId="0">
      <text>
        <r>
          <rPr>
            <b/>
            <sz val="9"/>
            <color indexed="81"/>
            <rFont val="Tahoma"/>
            <family val="2"/>
          </rPr>
          <t xml:space="preserve">Details: </t>
        </r>
        <r>
          <rPr>
            <sz val="9"/>
            <color indexed="81"/>
            <rFont val="Tahoma"/>
            <family val="2"/>
          </rPr>
          <t xml:space="preserve">Learn and demonstrate two of the following strokes:  crawl, sidestroke, breaststroke, or trudgen
</t>
        </r>
      </text>
    </comment>
    <comment ref="J60" authorId="0" shapeId="0">
      <text>
        <r>
          <rPr>
            <b/>
            <sz val="9"/>
            <color indexed="81"/>
            <rFont val="Tahoma"/>
            <family val="2"/>
          </rPr>
          <t xml:space="preserve">Details: </t>
        </r>
        <r>
          <rPr>
            <sz val="9"/>
            <color indexed="81"/>
            <rFont val="Tahoma"/>
            <family val="2"/>
          </rPr>
          <t xml:space="preserve">With your family or den, identify on a road map of your state some geological features in your area
</t>
        </r>
      </text>
    </comment>
    <comment ref="N60" authorId="1" shapeId="0">
      <text>
        <r>
          <rPr>
            <b/>
            <sz val="9"/>
            <color indexed="81"/>
            <rFont val="Tahoma"/>
            <charset val="1"/>
          </rPr>
          <t>Detail:</t>
        </r>
        <r>
          <rPr>
            <sz val="9"/>
            <color indexed="81"/>
            <rFont val="Tahoma"/>
            <charset val="1"/>
          </rPr>
          <t xml:space="preserve">
 Explain how the growth rings of a tree trunk tell its life story. Describe different types of tree bark and explain what the bark does for the tree.</t>
        </r>
      </text>
    </comment>
    <comment ref="B61" authorId="0" shapeId="0">
      <text>
        <r>
          <rPr>
            <b/>
            <sz val="9"/>
            <color indexed="81"/>
            <rFont val="Tahoma"/>
            <family val="2"/>
          </rPr>
          <t>Details:</t>
        </r>
        <r>
          <rPr>
            <sz val="9"/>
            <color indexed="81"/>
            <rFont val="Tahoma"/>
            <family val="2"/>
          </rPr>
          <t xml:space="preserve">
Go on a geocaching adventure with your den or family. Show how you used a GPS unit or a smartphone with a GPS application to locate a geocache.</t>
        </r>
      </text>
    </comment>
    <comment ref="F61" authorId="0" shapeId="0">
      <text>
        <r>
          <rPr>
            <b/>
            <sz val="9"/>
            <color indexed="81"/>
            <rFont val="Tahoma"/>
            <family val="2"/>
          </rPr>
          <t>Details:</t>
        </r>
        <r>
          <rPr>
            <sz val="9"/>
            <color indexed="81"/>
            <rFont val="Tahoma"/>
            <family val="2"/>
          </rPr>
          <t xml:space="preserve">Invite a member or former member of a lifeguard team, rescue squad, the U.S. Coast Guard, U.S. Navy, or other armed forces branch who has had swimming and rescue training to your den meeting.  Find out what training and other experiences this person has had. 
</t>
        </r>
      </text>
    </comment>
    <comment ref="B62" authorId="0" shapeId="0">
      <text>
        <r>
          <rPr>
            <b/>
            <sz val="9"/>
            <color indexed="81"/>
            <rFont val="Tahoma"/>
            <family val="2"/>
          </rPr>
          <t xml:space="preserve">Details: </t>
        </r>
        <r>
          <rPr>
            <sz val="9"/>
            <color indexed="81"/>
            <rFont val="Tahoma"/>
            <family val="2"/>
          </rPr>
          <t>Recite the Outdoor Code and the Leave No Trace Principles for Kids from memory. Talk about how you can demonstrate them while you are working on your Arrow of Light. After one outing, list the things you did to follow the Outdoor Code and Leave No Trace.</t>
        </r>
      </text>
    </comment>
    <comment ref="F62" authorId="0" shapeId="0">
      <text>
        <r>
          <rPr>
            <b/>
            <sz val="9"/>
            <color indexed="81"/>
            <rFont val="Tahoma"/>
            <family val="2"/>
          </rPr>
          <t>Details:</t>
        </r>
        <r>
          <rPr>
            <sz val="9"/>
            <color indexed="81"/>
            <rFont val="Tahoma"/>
            <family val="2"/>
          </rPr>
          <t xml:space="preserve">Demonstrate how to correctly fasten a life jacket that is the right size for you.  Jump into water over your head. Show how the life jacket keeps your head above water by swimming 25 feet.  Get out of the water, remove the life jacket and hang it where it will dry. 
</t>
        </r>
      </text>
    </comment>
    <comment ref="N62" authorId="1" shapeId="0">
      <text>
        <r>
          <rPr>
            <b/>
            <sz val="9"/>
            <color indexed="81"/>
            <rFont val="Tahoma"/>
            <charset val="1"/>
          </rPr>
          <t>Detail:</t>
        </r>
        <r>
          <rPr>
            <sz val="9"/>
            <color indexed="81"/>
            <rFont val="Tahoma"/>
            <charset val="1"/>
          </rPr>
          <t xml:space="preserve">
Create a record of the history of Scouting and your place in that history. </t>
        </r>
      </text>
    </comment>
    <comment ref="F63" authorId="1" shapeId="0">
      <text>
        <r>
          <rPr>
            <b/>
            <sz val="9"/>
            <color indexed="81"/>
            <rFont val="Tahoma"/>
            <family val="2"/>
          </rPr>
          <t>Detail:</t>
        </r>
        <r>
          <rPr>
            <sz val="9"/>
            <color indexed="81"/>
            <rFont val="Tahoma"/>
            <family val="2"/>
          </rPr>
          <t xml:space="preserve">
If you are a qualified swimmer, select a paddle of the proper size and paddle a canoe with an adult’s supervision. </t>
        </r>
      </text>
    </comment>
    <comment ref="N63" authorId="1" shapeId="0">
      <text>
        <r>
          <rPr>
            <b/>
            <sz val="9"/>
            <color indexed="81"/>
            <rFont val="Tahoma"/>
            <charset val="1"/>
          </rPr>
          <t>Detail:</t>
        </r>
        <r>
          <rPr>
            <sz val="9"/>
            <color indexed="81"/>
            <rFont val="Tahoma"/>
            <charset val="1"/>
          </rPr>
          <t xml:space="preserve">
With the help of your den leader, parent, or guardian and with your choice of media, go on a virtual journey to the past and create a timeline.</t>
        </r>
      </text>
    </comment>
    <comment ref="F66" authorId="1" shapeId="0">
      <text>
        <r>
          <rPr>
            <b/>
            <sz val="9"/>
            <color indexed="81"/>
            <rFont val="Tahoma"/>
            <charset val="1"/>
          </rPr>
          <t>Detail:</t>
        </r>
        <r>
          <rPr>
            <sz val="9"/>
            <color indexed="81"/>
            <rFont val="Tahoma"/>
            <charset val="1"/>
          </rPr>
          <t xml:space="preserve">
Visit an art museum, gallery, or exhibit. Discuss with an adult the art you saw. What did you like?</t>
        </r>
      </text>
    </comment>
    <comment ref="J66" authorId="0" shapeId="0">
      <text>
        <r>
          <rPr>
            <b/>
            <sz val="9"/>
            <color indexed="81"/>
            <rFont val="Tahoma"/>
            <family val="2"/>
          </rPr>
          <t xml:space="preserve">Details: </t>
        </r>
        <r>
          <rPr>
            <sz val="9"/>
            <color indexed="81"/>
            <rFont val="Tahoma"/>
            <family val="2"/>
          </rPr>
          <t xml:space="preserve">
 Go on an outing with your family or den to one of the nearby locations you discovered on your state map, and record what you see as you look at the geographical surroundings. Share with your family or den while on this outing what you notice that might change this location in the future (wind, water, ice, drought, erosion).
</t>
        </r>
      </text>
    </comment>
    <comment ref="B67" authorId="1" shapeId="0">
      <text>
        <r>
          <rPr>
            <b/>
            <sz val="9"/>
            <color indexed="81"/>
            <rFont val="Tahoma"/>
            <family val="2"/>
          </rPr>
          <t>Detail:</t>
        </r>
        <r>
          <rPr>
            <sz val="9"/>
            <color indexed="81"/>
            <rFont val="Tahoma"/>
            <family val="2"/>
          </rPr>
          <t xml:space="preserve">
With your parent, guardian, or religious or spiritual leader, discuss and make a plan to do two things you think will help you better do your duty to God. Do these things for a month. </t>
        </r>
      </text>
    </comment>
    <comment ref="F67" authorId="0" shapeId="0">
      <text>
        <r>
          <rPr>
            <b/>
            <sz val="9"/>
            <color indexed="81"/>
            <rFont val="Tahoma"/>
            <family val="2"/>
          </rPr>
          <t xml:space="preserve">Detail: </t>
        </r>
        <r>
          <rPr>
            <sz val="9"/>
            <color indexed="81"/>
            <rFont val="Tahoma"/>
            <family val="2"/>
          </rPr>
          <t>Create two self-portraits using two different techniques, such as drawing, painting, printmaking, sculpture, and computer illustration.</t>
        </r>
      </text>
    </comment>
    <comment ref="B68" authorId="1" shapeId="0">
      <text>
        <r>
          <rPr>
            <b/>
            <sz val="9"/>
            <color indexed="81"/>
            <rFont val="Tahoma"/>
            <family val="2"/>
          </rPr>
          <t>Detail:</t>
        </r>
        <r>
          <rPr>
            <sz val="9"/>
            <color indexed="81"/>
            <rFont val="Tahoma"/>
            <family val="2"/>
          </rPr>
          <t xml:space="preserve">
Discuss with your family how the Scout Oath and Scout Law relate to your beliefs about duty to God. </t>
        </r>
      </text>
    </comment>
    <comment ref="J68" authorId="0" shapeId="0">
      <text>
        <r>
          <rPr>
            <b/>
            <sz val="9"/>
            <color indexed="81"/>
            <rFont val="Tahoma"/>
            <family val="2"/>
          </rPr>
          <t xml:space="preserve">Details: </t>
        </r>
        <r>
          <rPr>
            <sz val="9"/>
            <color indexed="81"/>
            <rFont val="Tahoma"/>
            <family val="2"/>
          </rPr>
          <t xml:space="preserve">With your family or your den, visit with a geologist or earth scientist and discover the many career fields that are included in the science of geology
</t>
        </r>
      </text>
    </comment>
    <comment ref="N68" authorId="0" shapeId="0">
      <text>
        <r>
          <rPr>
            <b/>
            <sz val="9"/>
            <color indexed="81"/>
            <rFont val="Tahoma"/>
            <family val="2"/>
          </rPr>
          <t xml:space="preserve">Details: </t>
        </r>
        <r>
          <rPr>
            <sz val="9"/>
            <color indexed="81"/>
            <rFont val="Tahoma"/>
            <family val="2"/>
          </rPr>
          <t xml:space="preserve">Visit a facility that uses a sound mixer, and learn how it is used.
</t>
        </r>
      </text>
    </comment>
    <comment ref="B69" authorId="1" shapeId="0">
      <text>
        <r>
          <rPr>
            <b/>
            <sz val="9"/>
            <color indexed="81"/>
            <rFont val="Tahoma"/>
            <family val="2"/>
          </rPr>
          <t>Detail:</t>
        </r>
        <r>
          <rPr>
            <sz val="9"/>
            <color indexed="81"/>
            <rFont val="Tahoma"/>
            <family val="2"/>
          </rPr>
          <t xml:space="preserve">
For at least a month, pray or reverently meditate each day as taught by your family or faith community.  </t>
        </r>
      </text>
    </comment>
    <comment ref="F69" authorId="1" shapeId="0">
      <text>
        <r>
          <rPr>
            <b/>
            <sz val="9"/>
            <color indexed="81"/>
            <rFont val="Tahoma"/>
            <charset val="1"/>
          </rPr>
          <t>Detail:</t>
        </r>
        <r>
          <rPr>
            <sz val="9"/>
            <color indexed="81"/>
            <rFont val="Tahoma"/>
            <charset val="1"/>
          </rPr>
          <t xml:space="preserve">
Draw or paint an original picture outdoors, using the art materials of your choice. </t>
        </r>
      </text>
    </comment>
    <comment ref="J69" authorId="0" shapeId="0">
      <text>
        <r>
          <rPr>
            <b/>
            <sz val="9"/>
            <color indexed="81"/>
            <rFont val="Tahoma"/>
            <family val="2"/>
          </rPr>
          <t xml:space="preserve">Details: </t>
        </r>
        <r>
          <rPr>
            <sz val="9"/>
            <color indexed="81"/>
            <rFont val="Tahoma"/>
            <family val="2"/>
          </rPr>
          <t xml:space="preserve">Ask the geologist or earth scientist about the importance of fossils that are found. 
</t>
        </r>
      </text>
    </comment>
    <comment ref="B70" authorId="0" shapeId="0">
      <text>
        <r>
          <rPr>
            <b/>
            <sz val="9"/>
            <color indexed="81"/>
            <rFont val="Tahoma"/>
            <family val="2"/>
          </rPr>
          <t xml:space="preserve">Details: </t>
        </r>
        <r>
          <rPr>
            <sz val="9"/>
            <color indexed="81"/>
            <rFont val="Tahoma"/>
            <family val="2"/>
          </rPr>
          <t xml:space="preserve">Read at least two accounts of people in history who have done their duty to God. (This can include family members and ancestors.) List their names and how they showed their duty to God.
</t>
        </r>
      </text>
    </comment>
    <comment ref="J70" authorId="0" shapeId="0">
      <text>
        <r>
          <rPr>
            <b/>
            <sz val="9"/>
            <color indexed="81"/>
            <rFont val="Tahoma"/>
            <family val="2"/>
          </rPr>
          <t xml:space="preserve">Details: </t>
        </r>
        <r>
          <rPr>
            <sz val="9"/>
            <color indexed="81"/>
            <rFont val="Tahoma"/>
            <family val="2"/>
          </rPr>
          <t xml:space="preserve">Ask the geologist or earth scientist what you can do to help preserve our natural resources. 
</t>
        </r>
      </text>
    </comment>
    <comment ref="N70" authorId="0" shapeId="0">
      <text>
        <r>
          <rPr>
            <b/>
            <sz val="9"/>
            <color indexed="81"/>
            <rFont val="Tahoma"/>
            <family val="2"/>
          </rPr>
          <t xml:space="preserve">Details: </t>
        </r>
        <r>
          <rPr>
            <sz val="9"/>
            <color indexed="81"/>
            <rFont val="Tahoma"/>
            <family val="2"/>
          </rPr>
          <t>Make a musical instrument. Play it for your family, den, or pack</t>
        </r>
      </text>
    </comment>
    <comment ref="B71" authorId="1" shapeId="0">
      <text>
        <r>
          <rPr>
            <b/>
            <sz val="9"/>
            <color indexed="81"/>
            <rFont val="Tahoma"/>
            <family val="2"/>
          </rPr>
          <t>Detail:</t>
        </r>
        <r>
          <rPr>
            <sz val="9"/>
            <color indexed="81"/>
            <rFont val="Tahoma"/>
            <family val="2"/>
          </rPr>
          <t xml:space="preserve">
 Under the direction of your parent, guardian, or religious or spiritual leader, do an act of service for someone in your family, neighborhood, or community. Talk about your service with your family and your Webelos den leader. Tell your family, den, or den leader how it related to doing your duty to God.</t>
        </r>
      </text>
    </comment>
    <comment ref="F71" authorId="0" shapeId="0">
      <text>
        <r>
          <rPr>
            <b/>
            <sz val="9"/>
            <color indexed="81"/>
            <rFont val="Tahoma"/>
            <family val="2"/>
          </rPr>
          <t>Detail:</t>
        </r>
        <r>
          <rPr>
            <sz val="9"/>
            <color indexed="81"/>
            <rFont val="Tahoma"/>
            <family val="2"/>
          </rPr>
          <t xml:space="preserve">Create an object using clay that can be fired, baked in the oven, or air-dried.eparation and cooking. </t>
        </r>
      </text>
    </comment>
    <comment ref="J71" authorId="0" shapeId="0">
      <text>
        <r>
          <rPr>
            <b/>
            <sz val="9"/>
            <color indexed="81"/>
            <rFont val="Tahoma"/>
            <family val="2"/>
          </rPr>
          <t xml:space="preserve">Details: </t>
        </r>
        <r>
          <rPr>
            <sz val="9"/>
            <color indexed="81"/>
            <rFont val="Tahoma"/>
            <family val="2"/>
          </rPr>
          <t xml:space="preserve">Do at least one earth science demonstration or investigation with your den or with adult supervision, and explore geology in action. 
</t>
        </r>
      </text>
    </comment>
    <comment ref="N71" authorId="0" shapeId="0">
      <text>
        <r>
          <rPr>
            <b/>
            <sz val="9"/>
            <color indexed="81"/>
            <rFont val="Tahoma"/>
            <family val="2"/>
          </rPr>
          <t xml:space="preserve">Details: </t>
        </r>
        <r>
          <rPr>
            <sz val="9"/>
            <color indexed="81"/>
            <rFont val="Tahoma"/>
            <family val="2"/>
          </rPr>
          <t xml:space="preserve">Form a “band” with your den. Each member creates his own homemade musical instrument. Perform for your pack at a pack meeting. </t>
        </r>
      </text>
    </comment>
    <comment ref="F72" authorId="1" shapeId="0">
      <text>
        <r>
          <rPr>
            <b/>
            <sz val="9"/>
            <color indexed="81"/>
            <rFont val="Tahoma"/>
            <charset val="1"/>
          </rPr>
          <t>Detail:</t>
        </r>
        <r>
          <rPr>
            <sz val="9"/>
            <color indexed="81"/>
            <rFont val="Tahoma"/>
            <charset val="1"/>
          </rPr>
          <t xml:space="preserve"> Create a freestanding sculpture or mobile using wood, metal, papier-mâché, or found or recycled objects. </t>
        </r>
      </text>
    </comment>
    <comment ref="N72" authorId="0" shapeId="0">
      <text>
        <r>
          <rPr>
            <b/>
            <sz val="9"/>
            <color indexed="81"/>
            <rFont val="Tahoma"/>
            <family val="2"/>
          </rPr>
          <t xml:space="preserve">Details: </t>
        </r>
        <r>
          <rPr>
            <sz val="9"/>
            <color indexed="81"/>
            <rFont val="Tahoma"/>
            <family val="2"/>
          </rPr>
          <t xml:space="preserve">Play two tunes on any band or orchestra instrument. 
</t>
        </r>
      </text>
    </comment>
    <comment ref="F73" authorId="1" shapeId="0">
      <text>
        <r>
          <rPr>
            <b/>
            <sz val="9"/>
            <color indexed="81"/>
            <rFont val="Tahoma"/>
            <charset val="1"/>
          </rPr>
          <t>Detail:</t>
        </r>
        <r>
          <rPr>
            <sz val="9"/>
            <color indexed="81"/>
            <rFont val="Tahoma"/>
            <charset val="1"/>
          </rPr>
          <t xml:space="preserve"> Make a display of origami or kirigami projects. </t>
        </r>
      </text>
    </comment>
    <comment ref="J73" authorId="1" shapeId="0">
      <text>
        <r>
          <rPr>
            <b/>
            <sz val="9"/>
            <color indexed="81"/>
            <rFont val="Tahoma"/>
            <charset val="1"/>
          </rPr>
          <t>Detail:</t>
        </r>
        <r>
          <rPr>
            <sz val="9"/>
            <color indexed="81"/>
            <rFont val="Tahoma"/>
            <charset val="1"/>
          </rPr>
          <t xml:space="preserve">
Pick one type of engineer. With the help of the Internet, your local library, or a local engineer you may know or locate, discover and record in your book three things that describe what that engineer does. (Be sure to have your Webelos den leader, parent, or guardian’s permission to use the Internet.) Share your findings with your Webelos den. </t>
        </r>
      </text>
    </comment>
    <comment ref="F74" authorId="1" shapeId="0">
      <text>
        <r>
          <rPr>
            <b/>
            <sz val="9"/>
            <color indexed="81"/>
            <rFont val="Tahoma"/>
            <charset val="1"/>
          </rPr>
          <t>Detail:</t>
        </r>
        <r>
          <rPr>
            <sz val="9"/>
            <color indexed="81"/>
            <rFont val="Tahoma"/>
            <charset val="1"/>
          </rPr>
          <t xml:space="preserve"> Use a computer illustration or painting program to create a work of art. </t>
        </r>
      </text>
    </comment>
    <comment ref="N74" authorId="0" shapeId="0">
      <text>
        <r>
          <rPr>
            <b/>
            <sz val="9"/>
            <color indexed="81"/>
            <rFont val="Tahoma"/>
            <family val="2"/>
          </rPr>
          <t xml:space="preserve">Details: </t>
        </r>
        <r>
          <rPr>
            <sz val="9"/>
            <color indexed="81"/>
            <rFont val="Tahoma"/>
            <family val="2"/>
          </rPr>
          <t xml:space="preserve">Teach your den the words and melody of a song. Perform the song with your den at your den or pack meeting. 
</t>
        </r>
      </text>
    </comment>
    <comment ref="F75" authorId="1" shapeId="0">
      <text>
        <r>
          <rPr>
            <b/>
            <sz val="9"/>
            <color indexed="81"/>
            <rFont val="Tahoma"/>
            <charset val="1"/>
          </rPr>
          <t>Detail:</t>
        </r>
        <r>
          <rPr>
            <sz val="9"/>
            <color indexed="81"/>
            <rFont val="Tahoma"/>
            <charset val="1"/>
          </rPr>
          <t xml:space="preserve"> Create an original logo or design. Transfer the design onto a T-shirt, hat, or other object. </t>
        </r>
      </text>
    </comment>
    <comment ref="J75" authorId="1" shapeId="0">
      <text>
        <r>
          <rPr>
            <b/>
            <sz val="9"/>
            <color indexed="81"/>
            <rFont val="Tahoma"/>
            <charset val="1"/>
          </rPr>
          <t>Detail:</t>
        </r>
        <r>
          <rPr>
            <sz val="9"/>
            <color indexed="81"/>
            <rFont val="Tahoma"/>
            <charset val="1"/>
          </rPr>
          <t xml:space="preserve">
Examine a set of blueprints. Using these as a model, construct your own set of blueprints or plans to design a project.</t>
        </r>
      </text>
    </comment>
    <comment ref="N75" authorId="0" shapeId="0">
      <text>
        <r>
          <rPr>
            <b/>
            <sz val="9"/>
            <color indexed="81"/>
            <rFont val="Tahoma"/>
            <family val="2"/>
          </rPr>
          <t xml:space="preserve">Details: </t>
        </r>
        <r>
          <rPr>
            <sz val="9"/>
            <color indexed="81"/>
            <rFont val="Tahoma"/>
            <family val="2"/>
          </rPr>
          <t xml:space="preserve">
Create original words for a song. Perform it at your den or pack meeting. </t>
        </r>
      </text>
    </comment>
    <comment ref="F76" authorId="1" shapeId="0">
      <text>
        <r>
          <rPr>
            <b/>
            <sz val="9"/>
            <color indexed="81"/>
            <rFont val="Tahoma"/>
            <charset val="1"/>
          </rPr>
          <t>Detail:</t>
        </r>
        <r>
          <rPr>
            <sz val="9"/>
            <color indexed="81"/>
            <rFont val="Tahoma"/>
            <charset val="1"/>
          </rPr>
          <t xml:space="preserve"> Using a camera or other electronic device, take at least 10 photos of your family, a pet, or scenery. Use photo-editing software to crop, lighten or darken, and change some of the photos. </t>
        </r>
      </text>
    </comment>
    <comment ref="J76" authorId="0" shapeId="0">
      <text>
        <r>
          <rPr>
            <b/>
            <sz val="9"/>
            <color indexed="81"/>
            <rFont val="Tahoma"/>
            <family val="2"/>
          </rPr>
          <t xml:space="preserve">Details: </t>
        </r>
        <r>
          <rPr>
            <sz val="9"/>
            <color indexed="81"/>
            <rFont val="Tahoma"/>
            <family val="2"/>
          </rPr>
          <t xml:space="preserve">Using the blueprints or plans from your own design, construct your project. Your project may be something useful or something fun.
</t>
        </r>
      </text>
    </comment>
    <comment ref="N76" authorId="0" shapeId="0">
      <text>
        <r>
          <rPr>
            <b/>
            <sz val="9"/>
            <color indexed="81"/>
            <rFont val="Tahoma"/>
            <family val="2"/>
          </rPr>
          <t xml:space="preserve">Details: </t>
        </r>
        <r>
          <rPr>
            <sz val="9"/>
            <color indexed="81"/>
            <rFont val="Tahoma"/>
            <family val="2"/>
          </rPr>
          <t xml:space="preserve">Collaborate with your den to compose a den theme song. Perform it at your pack meeting.
</t>
        </r>
      </text>
    </comment>
    <comment ref="F77" authorId="1" shapeId="0">
      <text>
        <r>
          <rPr>
            <b/>
            <sz val="9"/>
            <color indexed="81"/>
            <rFont val="Tahoma"/>
            <charset val="1"/>
          </rPr>
          <t>Detail:</t>
        </r>
        <r>
          <rPr>
            <sz val="9"/>
            <color indexed="81"/>
            <rFont val="Tahoma"/>
            <charset val="1"/>
          </rPr>
          <t xml:space="preserve"> Create a comic strip with original characters. Include at least four panels to tell a story centered on one of the points of the Scout Law. Characters can be hand-drawn or computer-generated</t>
        </r>
      </text>
    </comment>
    <comment ref="J77" authorId="0" shapeId="0">
      <text>
        <r>
          <rPr>
            <b/>
            <sz val="9"/>
            <color indexed="81"/>
            <rFont val="Tahoma"/>
            <family val="2"/>
          </rPr>
          <t>Details:</t>
        </r>
        <r>
          <rPr>
            <sz val="9"/>
            <color indexed="81"/>
            <rFont val="Tahoma"/>
            <family val="2"/>
          </rPr>
          <t xml:space="preserve">Share your project with your Webelos den and your pack by displaying the project at a pack meeting. 
</t>
        </r>
      </text>
    </comment>
    <comment ref="N77" authorId="0" shapeId="0">
      <text>
        <r>
          <rPr>
            <b/>
            <sz val="9"/>
            <color indexed="81"/>
            <rFont val="Tahoma"/>
            <family val="2"/>
          </rPr>
          <t xml:space="preserve">Details </t>
        </r>
        <r>
          <rPr>
            <sz val="9"/>
            <color indexed="81"/>
            <rFont val="Tahoma"/>
            <family val="2"/>
          </rPr>
          <t xml:space="preserve">Write a song with words and music that expresses your feelings about an issue, a person, something you are learning, a point of the Scout Law, etc. Perform it at your den or pack meeting, alone or with a group. 
</t>
        </r>
      </text>
    </comment>
    <comment ref="J78" authorId="0" shapeId="0">
      <text>
        <r>
          <rPr>
            <b/>
            <sz val="9"/>
            <color indexed="81"/>
            <rFont val="Tahoma"/>
            <family val="2"/>
          </rPr>
          <t xml:space="preserve">Details: </t>
        </r>
        <r>
          <rPr>
            <sz val="9"/>
            <color indexed="81"/>
            <rFont val="Tahoma"/>
            <family val="2"/>
          </rPr>
          <t xml:space="preserve">Explore other fields of engineering and how they have helped form our past, present, and future
</t>
        </r>
      </text>
    </comment>
    <comment ref="N78" authorId="1" shapeId="0">
      <text>
        <r>
          <rPr>
            <b/>
            <sz val="9"/>
            <color indexed="81"/>
            <rFont val="Tahoma"/>
            <charset val="1"/>
          </rPr>
          <t>Detail:</t>
        </r>
        <r>
          <rPr>
            <sz val="9"/>
            <color indexed="81"/>
            <rFont val="Tahoma"/>
            <charset val="1"/>
          </rPr>
          <t xml:space="preserve">
Perform a musical number by yourself or with your Webelos den in front of an audience.</t>
        </r>
      </text>
    </comment>
    <comment ref="F79" authorId="1" shapeId="0">
      <text>
        <r>
          <rPr>
            <b/>
            <sz val="9"/>
            <color indexed="81"/>
            <rFont val="Tahoma"/>
            <charset val="1"/>
          </rPr>
          <t>Detail:</t>
        </r>
        <r>
          <rPr>
            <sz val="9"/>
            <color indexed="81"/>
            <rFont val="Tahoma"/>
            <charset val="1"/>
          </rPr>
          <t xml:space="preserve"> Create a hard-copy or digital portfolio of your projects. Share it with your family and members of your den or pack. </t>
        </r>
      </text>
    </comment>
    <comment ref="J79" authorId="1" shapeId="0">
      <text>
        <r>
          <rPr>
            <b/>
            <sz val="9"/>
            <color indexed="81"/>
            <rFont val="Tahoma"/>
            <family val="2"/>
          </rPr>
          <t>Detail:</t>
        </r>
        <r>
          <rPr>
            <sz val="9"/>
            <color indexed="81"/>
            <rFont val="Tahoma"/>
            <family val="2"/>
          </rPr>
          <t xml:space="preserve">
Pick and do two projects using the engineering skills you have learned. Share your projects with your den, and also exhibit them at a pack meeting. </t>
        </r>
      </text>
    </comment>
    <comment ref="F80" authorId="0" shapeId="0">
      <text>
        <r>
          <rPr>
            <b/>
            <sz val="9"/>
            <color indexed="81"/>
            <rFont val="Tahoma"/>
            <family val="2"/>
          </rPr>
          <t xml:space="preserve">Details: </t>
        </r>
        <r>
          <rPr>
            <sz val="9"/>
            <color indexed="81"/>
            <rFont val="Tahoma"/>
            <family val="2"/>
          </rPr>
          <t xml:space="preserve">Display your artwork in a pack, school, or community art show
</t>
        </r>
      </text>
    </comment>
  </commentList>
</comments>
</file>

<file path=xl/comments5.xml><?xml version="1.0" encoding="utf-8"?>
<comments xmlns="http://schemas.openxmlformats.org/spreadsheetml/2006/main">
  <authors>
    <author>Todd Lynch</author>
    <author>Detail</author>
  </authors>
  <commentList>
    <comment ref="N4" authorId="0" shapeId="0">
      <text>
        <r>
          <rPr>
            <b/>
            <sz val="9"/>
            <color indexed="81"/>
            <rFont val="Tahoma"/>
            <family val="2"/>
          </rPr>
          <t xml:space="preserve">Details: </t>
        </r>
        <r>
          <rPr>
            <sz val="9"/>
            <color indexed="81"/>
            <rFont val="Tahoma"/>
            <family val="2"/>
          </rPr>
          <t xml:space="preserve">Put a Fix It Tool Box together. Describe what each item in your toolbox can be used for. Show how to use three of the tools safely. 
</t>
        </r>
      </text>
    </comment>
    <comment ref="R4" authorId="1" shapeId="0">
      <text>
        <r>
          <rPr>
            <b/>
            <sz val="9"/>
            <color indexed="81"/>
            <rFont val="Tahoma"/>
            <charset val="1"/>
          </rPr>
          <t>Detail:</t>
        </r>
        <r>
          <rPr>
            <sz val="9"/>
            <color indexed="81"/>
            <rFont val="Tahoma"/>
            <charset val="1"/>
          </rPr>
          <t xml:space="preserve">
Write a story outline describing a real or imaginary Scouting adventure. Create a pictured storyboard that shows your story</t>
        </r>
      </text>
    </comment>
    <comment ref="J5" authorId="0" shapeId="0">
      <text>
        <r>
          <rPr>
            <b/>
            <sz val="9"/>
            <color indexed="81"/>
            <rFont val="Tahoma"/>
            <family val="2"/>
          </rPr>
          <t xml:space="preserve">Details: </t>
        </r>
        <r>
          <rPr>
            <sz val="9"/>
            <color indexed="81"/>
            <rFont val="Tahoma"/>
            <family val="2"/>
          </rPr>
          <t xml:space="preserve">Develop an awareness of the challenges of the blind through participation in an activity that simulates blindnes
</t>
        </r>
      </text>
    </comment>
    <comment ref="N5" authorId="0" shapeId="0">
      <text>
        <r>
          <rPr>
            <b/>
            <sz val="9"/>
            <color indexed="81"/>
            <rFont val="Tahoma"/>
            <family val="2"/>
          </rPr>
          <t xml:space="preserve">Details: </t>
        </r>
        <r>
          <rPr>
            <sz val="9"/>
            <color indexed="81"/>
            <rFont val="Tahoma"/>
            <family val="2"/>
          </rPr>
          <t xml:space="preserve">Be ready. With the help of an adult in your family, do the following
</t>
        </r>
      </text>
    </comment>
    <comment ref="R5" authorId="1" shapeId="0">
      <text>
        <r>
          <rPr>
            <b/>
            <sz val="9"/>
            <color indexed="81"/>
            <rFont val="Tahoma"/>
            <charset val="1"/>
          </rPr>
          <t>Detail:</t>
        </r>
        <r>
          <rPr>
            <sz val="9"/>
            <color indexed="81"/>
            <rFont val="Tahoma"/>
            <charset val="1"/>
          </rPr>
          <t xml:space="preserve">
Create either an animated or live action movie about yourself. Your movie should depict how you live by the Scout Oath and Law. </t>
        </r>
      </text>
    </comment>
    <comment ref="J6" authorId="0" shapeId="0">
      <text>
        <r>
          <rPr>
            <b/>
            <sz val="9"/>
            <color indexed="81"/>
            <rFont val="Tahoma"/>
            <family val="2"/>
          </rPr>
          <t>Details:</t>
        </r>
        <r>
          <rPr>
            <sz val="9"/>
            <color indexed="81"/>
            <rFont val="Tahoma"/>
            <family val="2"/>
          </rPr>
          <t xml:space="preserve">Participate in an activity that simulates severe visual impairment, but not blindness.
</t>
        </r>
      </text>
    </comment>
    <comment ref="N6" authorId="1" shapeId="0">
      <text>
        <r>
          <rPr>
            <b/>
            <sz val="9"/>
            <color indexed="81"/>
            <rFont val="Tahoma"/>
            <charset val="1"/>
          </rPr>
          <t>Detail:</t>
        </r>
        <r>
          <rPr>
            <sz val="9"/>
            <color indexed="81"/>
            <rFont val="Tahoma"/>
            <charset val="1"/>
          </rPr>
          <t xml:space="preserve">
Locate the electrical panel in your home. Determine if the electrical panel has fuses or breakers.</t>
        </r>
      </text>
    </comment>
    <comment ref="R6" authorId="1" shapeId="0">
      <text>
        <r>
          <rPr>
            <b/>
            <sz val="9"/>
            <color indexed="81"/>
            <rFont val="Tahoma"/>
            <charset val="1"/>
          </rPr>
          <t>Detail:</t>
        </r>
        <r>
          <rPr>
            <sz val="9"/>
            <color indexed="81"/>
            <rFont val="Tahoma"/>
            <charset val="1"/>
          </rPr>
          <t xml:space="preserve">
Share your movie with your family, den, or pack. </t>
        </r>
      </text>
    </comment>
    <comment ref="J7" authorId="0" shapeId="0">
      <text>
        <r>
          <rPr>
            <b/>
            <sz val="9"/>
            <color indexed="81"/>
            <rFont val="Tahoma"/>
            <family val="2"/>
          </rPr>
          <t xml:space="preserve">Details: </t>
        </r>
        <r>
          <rPr>
            <sz val="9"/>
            <color indexed="81"/>
            <rFont val="Tahoma"/>
            <family val="2"/>
          </rPr>
          <t xml:space="preserve">Participate in an activity that simulates the challenges of being deaf or hard of hearing.
</t>
        </r>
      </text>
    </comment>
    <comment ref="N7" authorId="0" shapeId="0">
      <text>
        <r>
          <rPr>
            <b/>
            <sz val="9"/>
            <color indexed="81"/>
            <rFont val="Tahoma"/>
            <family val="2"/>
          </rPr>
          <t xml:space="preserve">Details: </t>
        </r>
        <r>
          <rPr>
            <sz val="9"/>
            <color indexed="81"/>
            <rFont val="Tahoma"/>
            <family val="2"/>
          </rPr>
          <t xml:space="preserve">Determine what sort of heat is used to heat your home
</t>
        </r>
      </text>
    </comment>
    <comment ref="J8" authorId="1" shapeId="0">
      <text>
        <r>
          <rPr>
            <b/>
            <sz val="9"/>
            <color indexed="81"/>
            <rFont val="Tahoma"/>
            <charset val="1"/>
          </rPr>
          <t>Detail:</t>
        </r>
        <r>
          <rPr>
            <sz val="9"/>
            <color indexed="81"/>
            <rFont val="Tahoma"/>
            <charset val="1"/>
          </rPr>
          <t xml:space="preserve">
Engage in an activity that simulates mobility impairment.</t>
        </r>
      </text>
    </comment>
    <comment ref="N8" authorId="0" shapeId="0">
      <text>
        <r>
          <rPr>
            <b/>
            <sz val="9"/>
            <color indexed="81"/>
            <rFont val="Tahoma"/>
            <family val="2"/>
          </rPr>
          <t xml:space="preserve">Details: </t>
        </r>
        <r>
          <rPr>
            <sz val="9"/>
            <color indexed="81"/>
            <rFont val="Tahoma"/>
            <family val="2"/>
          </rPr>
          <t xml:space="preserve">Learn what you would do to shut off the water for a sink, a toilet, a washing machine, or a water heater. If there is a main shut-off valve for your home, show where it is located. 
</t>
        </r>
      </text>
    </comment>
    <comment ref="R8"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9" authorId="1" shapeId="0">
      <text>
        <r>
          <rPr>
            <b/>
            <sz val="9"/>
            <color indexed="81"/>
            <rFont val="Tahoma"/>
            <charset val="1"/>
          </rPr>
          <t>Detail:</t>
        </r>
        <r>
          <rPr>
            <sz val="9"/>
            <color indexed="81"/>
            <rFont val="Tahoma"/>
            <charset val="1"/>
          </rPr>
          <t xml:space="preserve">
Take part in an activity that simulates dexterity impairment.</t>
        </r>
      </text>
    </comment>
    <comment ref="N9" authorId="0" shapeId="0">
      <text>
        <r>
          <rPr>
            <b/>
            <sz val="9"/>
            <color indexed="81"/>
            <rFont val="Tahoma"/>
            <family val="2"/>
          </rPr>
          <t xml:space="preserve">Details: </t>
        </r>
        <r>
          <rPr>
            <sz val="9"/>
            <color indexed="81"/>
            <rFont val="Tahoma"/>
            <family val="2"/>
          </rPr>
          <t xml:space="preserve">Describe to your Webelos den leader what you would do to fix or make safe the following circumstances: 
</t>
        </r>
      </text>
    </comment>
    <comment ref="R9"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10" authorId="1" shapeId="0">
      <text>
        <r>
          <rPr>
            <b/>
            <sz val="9"/>
            <color indexed="81"/>
            <rFont val="Tahoma"/>
            <charset val="1"/>
          </rPr>
          <t>Detail:</t>
        </r>
        <r>
          <rPr>
            <sz val="9"/>
            <color indexed="81"/>
            <rFont val="Tahoma"/>
            <charset val="1"/>
          </rPr>
          <t xml:space="preserve">
With your den, participate in an activity that focuses on the acceptance of differences in general</t>
        </r>
      </text>
    </comment>
    <comment ref="R10" authorId="1" shapeId="0">
      <text>
        <r>
          <rPr>
            <b/>
            <sz val="9"/>
            <color indexed="81"/>
            <rFont val="Tahoma"/>
            <charset val="1"/>
          </rPr>
          <t>Detail:</t>
        </r>
        <r>
          <rPr>
            <sz val="9"/>
            <color indexed="81"/>
            <rFont val="Tahoma"/>
            <charset val="1"/>
          </rPr>
          <t xml:space="preserve">
 Talk with members of your family about your family name, history, traditions, and culture. Create a family tree of three generations, or make a poster or Web page that shows the origins of your ancestors. Or choose a special celebration or holiday that your family participates in, and create either a poster, picture, or photo slideshow of it. Share this project with your den.</t>
        </r>
      </text>
    </comment>
    <comment ref="R11" authorId="0" shapeId="0">
      <text>
        <r>
          <rPr>
            <b/>
            <sz val="9"/>
            <color indexed="81"/>
            <rFont val="Tahoma"/>
            <family val="2"/>
          </rPr>
          <t xml:space="preserve">Details: </t>
        </r>
        <r>
          <rPr>
            <sz val="9"/>
            <color indexed="81"/>
            <rFont val="Tahoma"/>
            <family val="2"/>
          </rPr>
          <t xml:space="preserve">Show your understanding of your duty to family by creating a chart listing the jobs that you and other family members have at home. Choose three of the jobs you are responsible for, and chart them for two weeks.
</t>
        </r>
      </text>
    </comment>
    <comment ref="J12" authorId="0" shapeId="0">
      <text>
        <r>
          <rPr>
            <b/>
            <sz val="9"/>
            <color indexed="81"/>
            <rFont val="Tahoma"/>
            <family val="2"/>
          </rPr>
          <t xml:space="preserve">Details: </t>
        </r>
        <r>
          <rPr>
            <sz val="9"/>
            <color indexed="81"/>
            <rFont val="Tahoma"/>
            <family val="2"/>
          </rPr>
          <t xml:space="preserve">Do a Good Turn for residents at a skilled nursing facility or retirement community. 
</t>
        </r>
      </text>
    </comment>
    <comment ref="R12" authorId="0" shapeId="0">
      <text>
        <r>
          <rPr>
            <b/>
            <sz val="9"/>
            <color indexed="81"/>
            <rFont val="Tahoma"/>
            <family val="2"/>
          </rPr>
          <t xml:space="preserve">Details: </t>
        </r>
        <r>
          <rPr>
            <sz val="9"/>
            <color indexed="81"/>
            <rFont val="Tahoma"/>
            <family val="2"/>
          </rPr>
          <t xml:space="preserve">Select ONE of the jobs below that belongs to another family member, and help that person complete it: a. Create a grocery shopping list for the week. b. Complete the laundry for your family one time. c. Help prepare meals for your family for one day.
</t>
        </r>
      </text>
    </comment>
    <comment ref="J13" authorId="0" shapeId="0">
      <text>
        <r>
          <rPr>
            <b/>
            <sz val="9"/>
            <color indexed="81"/>
            <rFont val="Tahoma"/>
            <family val="2"/>
          </rPr>
          <t xml:space="preserve">Details: </t>
        </r>
        <r>
          <rPr>
            <sz val="9"/>
            <color indexed="81"/>
            <rFont val="Tahoma"/>
            <family val="2"/>
          </rPr>
          <t xml:space="preserve">Invite an individual with a disability to visit your den, and discuss what activities he or she currently finds challenging or found challenging in the past. 
</t>
        </r>
      </text>
    </comment>
    <comment ref="N13" authorId="0" shapeId="0">
      <text>
        <r>
          <rPr>
            <b/>
            <sz val="9"/>
            <color indexed="81"/>
            <rFont val="Tahoma"/>
            <family val="2"/>
          </rPr>
          <t xml:space="preserve">Details: </t>
        </r>
        <r>
          <rPr>
            <sz val="9"/>
            <color indexed="81"/>
            <rFont val="Tahoma"/>
            <family val="2"/>
          </rPr>
          <t xml:space="preserve">Let’s Fix It. Select and do eight of the following. You will need an adult’s supervision for each of these Fix It projects
</t>
        </r>
      </text>
    </comment>
    <comment ref="R13" authorId="0" shapeId="0">
      <text>
        <r>
          <rPr>
            <b/>
            <sz val="9"/>
            <color indexed="81"/>
            <rFont val="Tahoma"/>
            <family val="2"/>
          </rPr>
          <t xml:space="preserve">Details: </t>
        </r>
        <r>
          <rPr>
            <sz val="9"/>
            <color indexed="81"/>
            <rFont val="Tahoma"/>
            <family val="2"/>
          </rPr>
          <t xml:space="preserve">Create a list of community service or conservation projects that you and your family can do together, and present it to your family. Select one project, plan it, and complete it with  your family. 
</t>
        </r>
      </text>
    </comment>
    <comment ref="J14" authorId="0" shapeId="0">
      <text>
        <r>
          <rPr>
            <b/>
            <sz val="9"/>
            <color indexed="81"/>
            <rFont val="Tahoma"/>
            <family val="2"/>
          </rPr>
          <t>Details :</t>
        </r>
        <r>
          <rPr>
            <sz val="9"/>
            <color indexed="81"/>
            <rFont val="Tahoma"/>
            <family val="2"/>
          </rPr>
          <t xml:space="preserve">Attend a disabilities event such as a Special Olympics competition, an adaptive sports event, a performance with sign language interpretation, or an activity with service dogs. Tell your den what you thought about the experience. </t>
        </r>
      </text>
    </comment>
    <comment ref="N14" authorId="0" shapeId="0">
      <text>
        <r>
          <rPr>
            <b/>
            <sz val="9"/>
            <color indexed="81"/>
            <rFont val="Tahoma"/>
            <family val="2"/>
          </rPr>
          <t xml:space="preserve">Details: </t>
        </r>
        <r>
          <rPr>
            <sz val="9"/>
            <color indexed="81"/>
            <rFont val="Tahoma"/>
            <family val="2"/>
          </rPr>
          <t xml:space="preserve">Show how to change a light bulb in a lamp or fixture. Determine the type of bulb you are replacing. Learn how to properly dispose of a compact fluorescent bulb.
</t>
        </r>
      </text>
    </comment>
    <comment ref="R14" authorId="0" shapeId="0">
      <text>
        <r>
          <rPr>
            <b/>
            <sz val="9"/>
            <color indexed="81"/>
            <rFont val="Tahoma"/>
            <family val="2"/>
          </rPr>
          <t xml:space="preserve">Details: </t>
        </r>
        <r>
          <rPr>
            <sz val="9"/>
            <color indexed="81"/>
            <rFont val="Tahoma"/>
            <family val="2"/>
          </rPr>
          <t xml:space="preserve">With the help of an adult, inspect your home and its surroundings. Make a list of hazards or security problems you find. Correct one problem you found, and tell what you did.
</t>
        </r>
      </text>
    </comment>
    <comment ref="F15" authorId="1" shapeId="0">
      <text>
        <r>
          <rPr>
            <b/>
            <sz val="9"/>
            <color indexed="81"/>
            <rFont val="Tahoma"/>
            <charset val="1"/>
          </rPr>
          <t>Detail:</t>
        </r>
        <r>
          <rPr>
            <sz val="9"/>
            <color indexed="81"/>
            <rFont val="Tahoma"/>
            <charset val="1"/>
          </rPr>
          <t xml:space="preserve">
Repeat from memory the Scout Oath, Scout Law, Scout motto, and Scout slogan. In your own words, explain the meaning of each to your den leader, parent, or guardian.</t>
        </r>
      </text>
    </comment>
    <comment ref="J15" authorId="0" shapeId="0">
      <text>
        <r>
          <rPr>
            <b/>
            <sz val="9"/>
            <color indexed="81"/>
            <rFont val="Tahoma"/>
            <family val="2"/>
          </rPr>
          <t xml:space="preserve">Details: </t>
        </r>
        <r>
          <rPr>
            <sz val="9"/>
            <color indexed="81"/>
            <rFont val="Tahoma"/>
            <family val="2"/>
          </rPr>
          <t xml:space="preserve">Talk to someone who works with people who have disabilities. Ask that person what they do and how he or she helps people with disabilities. 
</t>
        </r>
      </text>
    </comment>
    <comment ref="R15" authorId="0" shapeId="0">
      <text>
        <r>
          <rPr>
            <b/>
            <sz val="9"/>
            <color indexed="81"/>
            <rFont val="Tahoma"/>
            <family val="2"/>
          </rPr>
          <t xml:space="preserve">Details: </t>
        </r>
        <r>
          <rPr>
            <sz val="9"/>
            <color indexed="81"/>
            <rFont val="Tahoma"/>
            <family val="2"/>
          </rPr>
          <t xml:space="preserve">
 Hold a family meeting to plan an exciting family activity. The activity could include: a. A family reunion b. A family night c. A family outing 
</t>
        </r>
      </text>
    </comment>
    <comment ref="F16" authorId="1" shapeId="0">
      <text>
        <r>
          <rPr>
            <b/>
            <sz val="9"/>
            <color indexed="81"/>
            <rFont val="Tahoma"/>
            <charset val="1"/>
          </rPr>
          <t>Detail:</t>
        </r>
        <r>
          <rPr>
            <sz val="9"/>
            <color indexed="81"/>
            <rFont val="Tahoma"/>
            <charset val="1"/>
          </rPr>
          <t xml:space="preserve">
Explain what Scout spirit is. Describe for your den leader, parent, or guardian some ways you have shown Scout spirit by practicing the Scout Oath, Scout Law, Scout motto, and Scout slogan. </t>
        </r>
      </text>
    </comment>
    <comment ref="N16" authorId="0" shapeId="0">
      <text>
        <r>
          <rPr>
            <b/>
            <sz val="9"/>
            <color indexed="81"/>
            <rFont val="Tahoma"/>
            <family val="2"/>
          </rPr>
          <t xml:space="preserve">Details: </t>
        </r>
        <r>
          <rPr>
            <sz val="9"/>
            <color indexed="81"/>
            <rFont val="Tahoma"/>
            <family val="2"/>
          </rPr>
          <t xml:space="preserve">Tighten a loose handle or knob on a cabinet or a piece of furniture. 
</t>
        </r>
      </text>
    </comment>
    <comment ref="R16" authorId="1" shapeId="0">
      <text>
        <r>
          <rPr>
            <b/>
            <sz val="9"/>
            <color indexed="81"/>
            <rFont val="Tahoma"/>
            <charset val="1"/>
          </rPr>
          <t>Detail:</t>
        </r>
        <r>
          <rPr>
            <sz val="9"/>
            <color indexed="81"/>
            <rFont val="Tahoma"/>
            <charset val="1"/>
          </rPr>
          <t xml:space="preserve">
Have your family event. Afterward, tell your parent or guardian what you liked best about the event</t>
        </r>
      </text>
    </comment>
    <comment ref="F17" authorId="1" shapeId="0">
      <text>
        <r>
          <rPr>
            <b/>
            <sz val="9"/>
            <color indexed="81"/>
            <rFont val="Tahoma"/>
            <charset val="1"/>
          </rPr>
          <t xml:space="preserve">Detail: </t>
        </r>
        <r>
          <rPr>
            <sz val="9"/>
            <color indexed="81"/>
            <rFont val="Tahoma"/>
            <charset val="1"/>
          </rPr>
          <t>Give the Boy Scout sign, salute, and handshake. Explain when they should be used.</t>
        </r>
      </text>
    </comment>
    <comment ref="J17" authorId="0" shapeId="0">
      <text>
        <r>
          <rPr>
            <b/>
            <sz val="9"/>
            <color indexed="81"/>
            <rFont val="Tahoma"/>
            <family val="2"/>
          </rPr>
          <t xml:space="preserve">Details: </t>
        </r>
        <r>
          <rPr>
            <sz val="9"/>
            <color indexed="81"/>
            <rFont val="Tahoma"/>
            <family val="2"/>
          </rPr>
          <t xml:space="preserve">With the help of an adult, contact a service dog organization, and learn the entire process from pup training to assignment to a client
</t>
        </r>
      </text>
    </comment>
    <comment ref="F18" authorId="1" shapeId="0">
      <text>
        <r>
          <rPr>
            <b/>
            <sz val="9"/>
            <color indexed="81"/>
            <rFont val="Tahoma"/>
            <charset val="1"/>
          </rPr>
          <t>Detail:</t>
        </r>
        <r>
          <rPr>
            <sz val="9"/>
            <color indexed="81"/>
            <rFont val="Tahoma"/>
            <charset val="1"/>
          </rPr>
          <t xml:space="preserve"> Describe the First Class Scout badge, and tell what each part stands for. Explain the significance of the First Class Scout badge. </t>
        </r>
      </text>
    </comment>
    <comment ref="J18" authorId="0" shapeId="0">
      <text>
        <r>
          <rPr>
            <b/>
            <sz val="9"/>
            <color indexed="81"/>
            <rFont val="Tahoma"/>
            <family val="2"/>
          </rPr>
          <t xml:space="preserve">Details: </t>
        </r>
        <r>
          <rPr>
            <sz val="9"/>
            <color indexed="81"/>
            <rFont val="Tahoma"/>
            <family val="2"/>
          </rPr>
          <t xml:space="preserve">Participate in a service project that focuses on a specific disability
</t>
        </r>
      </text>
    </comment>
    <comment ref="R18" authorId="1" shapeId="0">
      <text>
        <r>
          <rPr>
            <b/>
            <sz val="9"/>
            <color indexed="81"/>
            <rFont val="Tahoma"/>
            <charset val="1"/>
          </rPr>
          <t>Detail:</t>
        </r>
        <r>
          <rPr>
            <sz val="9"/>
            <color indexed="81"/>
            <rFont val="Tahoma"/>
            <charset val="1"/>
          </rPr>
          <t xml:space="preserve">
Show the signals used by officials in one of these sports: football, basketball, baseball, soccer, or hockey.</t>
        </r>
      </text>
    </comment>
    <comment ref="F19" authorId="1" shapeId="0">
      <text>
        <r>
          <rPr>
            <b/>
            <sz val="9"/>
            <color indexed="81"/>
            <rFont val="Tahoma"/>
            <charset val="1"/>
          </rPr>
          <t xml:space="preserve">Detail: </t>
        </r>
        <r>
          <rPr>
            <sz val="9"/>
            <color indexed="81"/>
            <rFont val="Tahoma"/>
            <charset val="1"/>
          </rPr>
          <t xml:space="preserve">Repeat from memory the Outdoor Code. In your own words, explain what the Outdoor Code means to you. </t>
        </r>
      </text>
    </comment>
    <comment ref="J19" authorId="0" shapeId="0">
      <text>
        <r>
          <rPr>
            <b/>
            <sz val="9"/>
            <color indexed="81"/>
            <rFont val="Tahoma"/>
            <family val="2"/>
          </rPr>
          <t xml:space="preserve">Details: </t>
        </r>
        <r>
          <rPr>
            <sz val="9"/>
            <color indexed="81"/>
            <rFont val="Tahoma"/>
            <family val="2"/>
          </rPr>
          <t xml:space="preserve">Participate in an activity with an organization whose members are disabled. 
</t>
        </r>
      </text>
    </comment>
    <comment ref="F20" authorId="1" shapeId="0">
      <text>
        <r>
          <rPr>
            <b/>
            <sz val="9"/>
            <color indexed="81"/>
            <rFont val="Tahoma"/>
            <charset val="1"/>
          </rPr>
          <t>Detail:</t>
        </r>
        <r>
          <rPr>
            <sz val="9"/>
            <color indexed="81"/>
            <rFont val="Tahoma"/>
            <charset val="1"/>
          </rPr>
          <t xml:space="preserve">
Visit a Boy Scout troop meeting with your den members, leaders, and parent or guardian. After the meeting, do the following:</t>
        </r>
      </text>
    </comment>
    <comment ref="F21" authorId="1" shapeId="0">
      <text>
        <r>
          <rPr>
            <b/>
            <sz val="9"/>
            <color indexed="81"/>
            <rFont val="Tahoma"/>
            <charset val="1"/>
          </rPr>
          <t>Detail:</t>
        </r>
        <r>
          <rPr>
            <sz val="9"/>
            <color indexed="81"/>
            <rFont val="Tahoma"/>
            <charset val="1"/>
          </rPr>
          <t xml:space="preserve">
Describe how the Scouts in the troop provide its leadership</t>
        </r>
      </text>
    </comment>
    <comment ref="J21" authorId="1" shapeId="0">
      <text>
        <r>
          <rPr>
            <b/>
            <sz val="9"/>
            <color indexed="81"/>
            <rFont val="Tahoma"/>
            <charset val="1"/>
          </rPr>
          <t>Detail:</t>
        </r>
        <r>
          <rPr>
            <sz val="9"/>
            <color indexed="81"/>
            <rFont val="Tahoma"/>
            <charset val="1"/>
          </rPr>
          <t xml:space="preserve">
Learn about some basic tools and the proper use of each tool. Learn about and understand the need for safety when you work with tools.</t>
        </r>
      </text>
    </comment>
    <comment ref="N21" authorId="0" shapeId="0">
      <text>
        <r>
          <rPr>
            <b/>
            <sz val="9"/>
            <color indexed="81"/>
            <rFont val="Tahoma"/>
            <family val="2"/>
          </rPr>
          <t xml:space="preserve">Details: </t>
        </r>
        <r>
          <rPr>
            <sz val="9"/>
            <color indexed="81"/>
            <rFont val="Tahoma"/>
            <family val="2"/>
          </rPr>
          <t xml:space="preserve">Show how to replace a bulb in a taillight, turn signal, or parking light, or replace a headlight in a car.
</t>
        </r>
      </text>
    </comment>
    <comment ref="F22" authorId="1" shapeId="0">
      <text>
        <r>
          <rPr>
            <b/>
            <sz val="9"/>
            <color indexed="81"/>
            <rFont val="Tahoma"/>
            <charset val="1"/>
          </rPr>
          <t>Detail:</t>
        </r>
        <r>
          <rPr>
            <sz val="9"/>
            <color indexed="81"/>
            <rFont val="Tahoma"/>
            <charset val="1"/>
          </rPr>
          <t xml:space="preserve">
Describe the four steps of Boy Scout advancement.</t>
        </r>
      </text>
    </comment>
    <comment ref="J22" authorId="1" shapeId="0">
      <text>
        <r>
          <rPr>
            <b/>
            <sz val="9"/>
            <color indexed="81"/>
            <rFont val="Tahoma"/>
            <family val="2"/>
          </rPr>
          <t>Detail:</t>
        </r>
        <r>
          <rPr>
            <sz val="9"/>
            <color indexed="81"/>
            <rFont val="Tahoma"/>
            <family val="2"/>
          </rPr>
          <t xml:space="preserve">
With the guidance of your Webelos den leader, parent, or guardian, select a carpentry project and build it.</t>
        </r>
      </text>
    </comment>
    <comment ref="R22" authorId="0" shapeId="0">
      <text>
        <r>
          <rPr>
            <b/>
            <sz val="9"/>
            <color indexed="81"/>
            <rFont val="Tahoma"/>
            <family val="2"/>
          </rPr>
          <t xml:space="preserve">Details: </t>
        </r>
        <r>
          <rPr>
            <sz val="9"/>
            <color indexed="81"/>
            <rFont val="Tahoma"/>
            <family val="2"/>
          </rPr>
          <t xml:space="preserve">a. Explain what good sportsmanship means.
</t>
        </r>
      </text>
    </comment>
    <comment ref="F23" authorId="0" shapeId="0">
      <text>
        <r>
          <rPr>
            <b/>
            <sz val="9"/>
            <color indexed="81"/>
            <rFont val="Tahoma"/>
            <family val="2"/>
          </rPr>
          <t xml:space="preserve">Details: </t>
        </r>
        <r>
          <rPr>
            <sz val="9"/>
            <color indexed="81"/>
            <rFont val="Tahoma"/>
            <family val="2"/>
          </rPr>
          <t xml:space="preserve">Describe ranks in Boy Scouting and how they are earned. 
</t>
        </r>
      </text>
    </comment>
    <comment ref="J23" authorId="1" shapeId="0">
      <text>
        <r>
          <rPr>
            <b/>
            <sz val="9"/>
            <color indexed="81"/>
            <rFont val="Tahoma"/>
            <family val="2"/>
          </rPr>
          <t>Detail:</t>
        </r>
        <r>
          <rPr>
            <sz val="9"/>
            <color indexed="81"/>
            <rFont val="Tahoma"/>
            <family val="2"/>
          </rPr>
          <t xml:space="preserve">
List the tools that you use safely as you build your project; create a list of materials needed to build your project.</t>
        </r>
      </text>
    </comment>
    <comment ref="N23" authorId="0" shapeId="0">
      <text>
        <r>
          <rPr>
            <b/>
            <sz val="9"/>
            <color indexed="81"/>
            <rFont val="Tahoma"/>
            <family val="2"/>
          </rPr>
          <t xml:space="preserve">Details: </t>
        </r>
        <r>
          <rPr>
            <sz val="9"/>
            <color indexed="81"/>
            <rFont val="Tahoma"/>
            <family val="2"/>
          </rPr>
          <t xml:space="preserve">Make a repair to a bicycle, such as adjusting or lubricating the chain, inflating the tires, fixing a flat, or adjusting the seat or handlebars.
</t>
        </r>
      </text>
    </comment>
    <comment ref="R23" authorId="0" shapeId="0">
      <text>
        <r>
          <rPr>
            <b/>
            <sz val="9"/>
            <color indexed="81"/>
            <rFont val="Tahoma"/>
            <family val="2"/>
          </rPr>
          <t>Details:</t>
        </r>
        <r>
          <rPr>
            <sz val="9"/>
            <color indexed="81"/>
            <rFont val="Tahoma"/>
            <family val="2"/>
          </rPr>
          <t xml:space="preserve">. Role-play a situation that demonstrates good sportsmanship.
</t>
        </r>
      </text>
    </comment>
    <comment ref="F24" authorId="0" shapeId="0">
      <text>
        <r>
          <rPr>
            <b/>
            <sz val="9"/>
            <color indexed="81"/>
            <rFont val="Tahoma"/>
            <family val="2"/>
          </rPr>
          <t xml:space="preserve">Details: </t>
        </r>
        <r>
          <rPr>
            <sz val="9"/>
            <color indexed="81"/>
            <rFont val="Tahoma"/>
            <family val="2"/>
          </rPr>
          <t xml:space="preserve">Describe what merit badges are and how they are earned.. 
</t>
        </r>
      </text>
    </comment>
    <comment ref="J24" authorId="1" shapeId="0">
      <text>
        <r>
          <rPr>
            <b/>
            <sz val="9"/>
            <color indexed="81"/>
            <rFont val="Tahoma"/>
            <family val="2"/>
          </rPr>
          <t>Detail:</t>
        </r>
        <r>
          <rPr>
            <sz val="9"/>
            <color indexed="81"/>
            <rFont val="Tahoma"/>
            <family val="2"/>
          </rPr>
          <t xml:space="preserve">
Put a check mark next to the tools on your list that you used for the first time </t>
        </r>
      </text>
    </comment>
    <comment ref="N24" authorId="0" shapeId="0">
      <text>
        <r>
          <rPr>
            <b/>
            <sz val="9"/>
            <color indexed="81"/>
            <rFont val="Tahoma"/>
            <family val="2"/>
          </rPr>
          <t xml:space="preserve">Details: </t>
        </r>
        <r>
          <rPr>
            <sz val="9"/>
            <color indexed="81"/>
            <rFont val="Tahoma"/>
            <family val="2"/>
          </rPr>
          <t xml:space="preserve">Replace the wheels on a skateboard, a scooter, or a pair of inline skates. 
</t>
        </r>
      </text>
    </comment>
    <comment ref="R24" authorId="1" shapeId="0">
      <text>
        <r>
          <rPr>
            <b/>
            <sz val="9"/>
            <color indexed="81"/>
            <rFont val="Tahoma"/>
            <charset val="1"/>
          </rPr>
          <t>Detail:</t>
        </r>
        <r>
          <rPr>
            <sz val="9"/>
            <color indexed="81"/>
            <rFont val="Tahoma"/>
            <charset val="1"/>
          </rPr>
          <t xml:space="preserve">
Give an example of a time when you experienced or saw someone showing good sportsmanship. </t>
        </r>
      </text>
    </comment>
    <comment ref="F25" authorId="1" shapeId="0">
      <text>
        <r>
          <rPr>
            <b/>
            <sz val="9"/>
            <color indexed="81"/>
            <rFont val="Tahoma"/>
            <charset val="1"/>
          </rPr>
          <t>Detail:</t>
        </r>
        <r>
          <rPr>
            <sz val="9"/>
            <color indexed="81"/>
            <rFont val="Tahoma"/>
            <charset val="1"/>
          </rPr>
          <t xml:space="preserve">
Practice the patrol method in your den for one month by doing the following:</t>
        </r>
      </text>
    </comment>
    <comment ref="J25" authorId="1" shapeId="0">
      <text>
        <r>
          <rPr>
            <b/>
            <sz val="9"/>
            <color indexed="81"/>
            <rFont val="Tahoma"/>
            <family val="2"/>
          </rPr>
          <t>Detail:</t>
        </r>
        <r>
          <rPr>
            <sz val="9"/>
            <color indexed="81"/>
            <rFont val="Tahoma"/>
            <family val="2"/>
          </rPr>
          <t xml:space="preserve">
Learn about a construction career. With your Webelos den leader, parent, or guardian, visit a construction site, and interview someone working in a construction career</t>
        </r>
      </text>
    </comment>
    <comment ref="F26" authorId="1" shapeId="0">
      <text>
        <r>
          <rPr>
            <b/>
            <sz val="9"/>
            <color indexed="81"/>
            <rFont val="Tahoma"/>
            <charset val="1"/>
          </rPr>
          <t>Detail:</t>
        </r>
        <r>
          <rPr>
            <sz val="9"/>
            <color indexed="81"/>
            <rFont val="Tahoma"/>
            <charset val="1"/>
          </rPr>
          <t xml:space="preserve">
Explain the patrol method. Describe the types of patrols that might be part of a Boy Scout troop. </t>
        </r>
      </text>
    </comment>
    <comment ref="J27" authorId="1" shapeId="0">
      <text>
        <r>
          <rPr>
            <b/>
            <sz val="9"/>
            <color indexed="81"/>
            <rFont val="Tahoma"/>
            <charset val="1"/>
          </rPr>
          <t>Detail:</t>
        </r>
        <r>
          <rPr>
            <sz val="9"/>
            <color indexed="81"/>
            <rFont val="Tahoma"/>
            <charset val="1"/>
          </rPr>
          <t xml:space="preserve">
Discover what it means to be a hero. Invite a local hero to meet with your den.</t>
        </r>
      </text>
    </comment>
    <comment ref="N27" authorId="0" shapeId="0">
      <text>
        <r>
          <rPr>
            <b/>
            <sz val="9"/>
            <color indexed="81"/>
            <rFont val="Tahoma"/>
            <family val="2"/>
          </rPr>
          <t xml:space="preserve">Details: </t>
        </r>
        <r>
          <rPr>
            <sz val="9"/>
            <color indexed="81"/>
            <rFont val="Tahoma"/>
            <family val="2"/>
          </rPr>
          <t xml:space="preserve">
</t>
        </r>
      </text>
    </comment>
    <comment ref="F28" authorId="1" shapeId="0">
      <text>
        <r>
          <rPr>
            <b/>
            <sz val="9"/>
            <color indexed="81"/>
            <rFont val="Tahoma"/>
            <charset val="1"/>
          </rPr>
          <t>Detail:</t>
        </r>
        <r>
          <rPr>
            <sz val="9"/>
            <color indexed="81"/>
            <rFont val="Tahoma"/>
            <charset val="1"/>
          </rPr>
          <t xml:space="preserve">
Develop a patrol name and emblem (if your den does not already have one), as well as a patrol flag and yell. Explain how a patrol name, emblem, flag, and yell create patrol spirit. </t>
        </r>
      </text>
    </comment>
    <comment ref="J28" authorId="0" shapeId="0">
      <text>
        <r>
          <rPr>
            <b/>
            <sz val="9"/>
            <color indexed="81"/>
            <rFont val="Tahoma"/>
            <family val="2"/>
          </rPr>
          <t xml:space="preserve">Details: </t>
        </r>
        <r>
          <rPr>
            <sz val="9"/>
            <color indexed="81"/>
            <rFont val="Tahoma"/>
            <family val="2"/>
          </rPr>
          <t xml:space="preserve">Identify how citizens can be heroes in their communities
</t>
        </r>
      </text>
    </comment>
    <comment ref="F29" authorId="1" shapeId="0">
      <text>
        <r>
          <rPr>
            <b/>
            <sz val="9"/>
            <color indexed="81"/>
            <rFont val="Tahoma"/>
            <charset val="1"/>
          </rPr>
          <t>Detail:</t>
        </r>
        <r>
          <rPr>
            <sz val="9"/>
            <color indexed="81"/>
            <rFont val="Tahoma"/>
            <charset val="1"/>
          </rPr>
          <t xml:space="preserve">
As a patrol, make plans with a troop to participate in a Boy Scout troop’s campout or other outdoor activity. </t>
        </r>
      </text>
    </comment>
    <comment ref="J29" authorId="0" shapeId="0">
      <text>
        <r>
          <rPr>
            <b/>
            <sz val="9"/>
            <color indexed="81"/>
            <rFont val="Tahoma"/>
            <family val="2"/>
          </rPr>
          <t xml:space="preserve">Details: </t>
        </r>
        <r>
          <rPr>
            <sz val="9"/>
            <color indexed="81"/>
            <rFont val="Tahoma"/>
            <family val="2"/>
          </rPr>
          <t xml:space="preserve">Recognize a hero in your community by presenting him or her with a “My Hero Award.” . 
</t>
        </r>
      </text>
    </comment>
    <comment ref="F30" authorId="1" shapeId="0">
      <text>
        <r>
          <rPr>
            <b/>
            <sz val="9"/>
            <color indexed="81"/>
            <rFont val="Tahoma"/>
            <charset val="1"/>
          </rPr>
          <t>Detail:</t>
        </r>
        <r>
          <rPr>
            <sz val="9"/>
            <color indexed="81"/>
            <rFont val="Tahoma"/>
            <charset val="1"/>
          </rPr>
          <t xml:space="preserve">
With your Webelos den leader, parent, or guardian, participate in a Boy Scout troop’s campout or other outdoor activity. Use the patrol method while on the outing. </t>
        </r>
      </text>
    </comment>
    <comment ref="J30" authorId="0" shapeId="0">
      <text>
        <r>
          <rPr>
            <b/>
            <sz val="9"/>
            <color indexed="81"/>
            <rFont val="Tahoma"/>
            <family val="2"/>
          </rPr>
          <t xml:space="preserve">Details: </t>
        </r>
        <r>
          <rPr>
            <sz val="9"/>
            <color indexed="81"/>
            <rFont val="Tahoma"/>
            <family val="2"/>
          </rPr>
          <t xml:space="preserve">Learn about a real-life hero from another part of the world who has helped the world be a better place. </t>
        </r>
      </text>
    </comment>
    <comment ref="N30" authorId="0" shapeId="0">
      <text>
        <r>
          <rPr>
            <b/>
            <sz val="9"/>
            <color indexed="81"/>
            <rFont val="Tahoma"/>
            <family val="2"/>
          </rPr>
          <t xml:space="preserve">Details: </t>
        </r>
        <r>
          <rPr>
            <sz val="9"/>
            <color indexed="81"/>
            <rFont val="Tahoma"/>
            <family val="2"/>
          </rPr>
          <t xml:space="preserve">Change the battery in a smoke detector or a carbon monoxide detector, and test its operation.
</t>
        </r>
      </text>
    </comment>
    <comment ref="F31" authorId="0" shapeId="0">
      <text>
        <r>
          <rPr>
            <b/>
            <sz val="9"/>
            <color indexed="81"/>
            <rFont val="Tahoma"/>
            <family val="2"/>
          </rPr>
          <t xml:space="preserve">Details: </t>
        </r>
        <r>
          <rPr>
            <sz val="9"/>
            <color indexed="81"/>
            <rFont val="Tahoma"/>
            <family val="2"/>
          </rPr>
          <t xml:space="preserve">Before your hike, plan and prepare a nutritious lunch. Enjoy it on your hike, and clean up afterward.
</t>
        </r>
      </text>
    </comment>
    <comment ref="F32" authorId="0" shapeId="0">
      <text>
        <r>
          <rPr>
            <b/>
            <sz val="9"/>
            <color indexed="81"/>
            <rFont val="Tahoma"/>
            <family val="2"/>
          </rPr>
          <t xml:space="preserve">Details: </t>
        </r>
        <r>
          <rPr>
            <sz val="9"/>
            <color indexed="81"/>
            <rFont val="Tahoma"/>
            <family val="2"/>
          </rPr>
          <t xml:space="preserve">Show how to tie a square knot, two half hitches, and a taut-line hitch. Explain how each knot is used. </t>
        </r>
      </text>
    </comment>
    <comment ref="N32" authorId="0" shapeId="0">
      <text>
        <r>
          <rPr>
            <b/>
            <sz val="9"/>
            <color indexed="81"/>
            <rFont val="Tahoma"/>
            <family val="2"/>
          </rPr>
          <t xml:space="preserve">Details: </t>
        </r>
        <r>
          <rPr>
            <sz val="9"/>
            <color indexed="81"/>
            <rFont val="Tahoma"/>
            <family val="2"/>
          </rPr>
          <t xml:space="preserve">Find wall studs, and help an adult hang a curtain rod or a picture
</t>
        </r>
      </text>
    </comment>
    <comment ref="F33" authorId="0" shapeId="0">
      <text>
        <r>
          <rPr>
            <b/>
            <sz val="9"/>
            <color indexed="81"/>
            <rFont val="Tahoma"/>
            <family val="2"/>
          </rPr>
          <t xml:space="preserve">Details: </t>
        </r>
        <r>
          <rPr>
            <sz val="9"/>
            <color indexed="81"/>
            <rFont val="Tahoma"/>
            <family val="2"/>
          </rPr>
          <t xml:space="preserve">Show the proper care of a rope by learning how to whip and fuse the ends of different kinds of rope.
</t>
        </r>
      </text>
    </comment>
    <comment ref="N33" authorId="0" shapeId="0">
      <text>
        <r>
          <rPr>
            <b/>
            <sz val="9"/>
            <color indexed="81"/>
            <rFont val="Tahoma"/>
            <family val="2"/>
          </rPr>
          <t xml:space="preserve">Details: </t>
        </r>
        <r>
          <rPr>
            <sz val="9"/>
            <color indexed="81"/>
            <rFont val="Tahoma"/>
            <family val="2"/>
          </rPr>
          <t xml:space="preserve">
Take an old item, such as a small piece of furniture, a broken toy, or a picture frame, and rebuild and/or refinish it. Show your work to an adult or your Webelos leader
</t>
        </r>
      </text>
    </comment>
    <comment ref="F34" authorId="0" shapeId="0">
      <text>
        <r>
          <rPr>
            <b/>
            <sz val="9"/>
            <color indexed="81"/>
            <rFont val="Tahoma"/>
            <family val="2"/>
          </rPr>
          <t xml:space="preserve">Details: </t>
        </r>
        <r>
          <rPr>
            <sz val="9"/>
            <color indexed="81"/>
            <rFont val="Tahoma"/>
            <family val="2"/>
          </rPr>
          <t xml:space="preserve">Demonstrate your knowledge of the pocketknife safety rules and the pocketknife pledge. Earn your Whittling Chip card if you have not already done so. 
</t>
        </r>
      </text>
    </comment>
    <comment ref="J34" authorId="0" shapeId="0">
      <text>
        <r>
          <rPr>
            <b/>
            <sz val="9"/>
            <color indexed="81"/>
            <rFont val="Tahoma"/>
            <family val="2"/>
          </rPr>
          <t xml:space="preserve">Details: </t>
        </r>
        <r>
          <rPr>
            <sz val="9"/>
            <color indexed="81"/>
            <rFont val="Tahoma"/>
            <family val="2"/>
          </rPr>
          <t xml:space="preserve">http://framebomb.com/instructions.html
</t>
        </r>
      </text>
    </comment>
    <comment ref="N34" authorId="0" shapeId="0">
      <text>
        <r>
          <rPr>
            <b/>
            <sz val="9"/>
            <color indexed="81"/>
            <rFont val="Tahoma"/>
            <family val="2"/>
          </rPr>
          <t xml:space="preserve">Details: </t>
        </r>
        <r>
          <rPr>
            <sz val="9"/>
            <color indexed="81"/>
            <rFont val="Tahoma"/>
            <family val="2"/>
          </rPr>
          <t xml:space="preserve">. Do a Fix It project agreed upon with your parent.   
</t>
        </r>
      </text>
    </comment>
    <comment ref="J35" authorId="1" shapeId="0">
      <text>
        <r>
          <rPr>
            <b/>
            <sz val="9"/>
            <color indexed="81"/>
            <rFont val="Tahoma"/>
            <charset val="1"/>
          </rPr>
          <t>Detail:</t>
        </r>
        <r>
          <rPr>
            <sz val="9"/>
            <color indexed="81"/>
            <rFont val="Tahoma"/>
            <charset val="1"/>
          </rPr>
          <t xml:space="preserve">
 With the help of an adult, demonstrate one way to light a fire without using matches. </t>
        </r>
      </text>
    </comment>
    <comment ref="J36" authorId="1" shapeId="0">
      <text>
        <r>
          <rPr>
            <b/>
            <sz val="9"/>
            <color indexed="81"/>
            <rFont val="Tahoma"/>
            <charset val="1"/>
          </rPr>
          <t>Detail:</t>
        </r>
        <r>
          <rPr>
            <sz val="9"/>
            <color indexed="81"/>
            <rFont val="Tahoma"/>
            <charset val="1"/>
          </rPr>
          <t xml:space="preserve">
On a campout with your den or family, cook two different recipes that do not require pots and pans.</t>
        </r>
      </text>
    </comment>
    <comment ref="N36" authorId="1" shapeId="0">
      <text>
        <r>
          <rPr>
            <b/>
            <sz val="9"/>
            <color indexed="81"/>
            <rFont val="Tahoma"/>
            <charset val="1"/>
          </rPr>
          <t>Detail:</t>
        </r>
        <r>
          <rPr>
            <sz val="9"/>
            <color indexed="81"/>
            <rFont val="Tahoma"/>
            <charset val="1"/>
          </rPr>
          <t xml:space="preserve">
Explain the safety rules that you need to follow before participating in boating.</t>
        </r>
      </text>
    </comment>
    <comment ref="J37" authorId="0" shapeId="0">
      <text>
        <r>
          <rPr>
            <b/>
            <sz val="9"/>
            <color indexed="81"/>
            <rFont val="Tahoma"/>
            <family val="2"/>
          </rPr>
          <t xml:space="preserve">Details: </t>
        </r>
        <r>
          <rPr>
            <sz val="9"/>
            <color indexed="81"/>
            <rFont val="Tahoma"/>
            <family val="2"/>
          </rPr>
          <t>Using tree limbs or branches that have already fallen or been cut, build a shelter that will protect you overnight.</t>
        </r>
      </text>
    </comment>
    <comment ref="N37" authorId="1" shapeId="0">
      <text>
        <r>
          <rPr>
            <b/>
            <sz val="9"/>
            <color indexed="81"/>
            <rFont val="Tahoma"/>
            <charset val="1"/>
          </rPr>
          <t>Detail:</t>
        </r>
        <r>
          <rPr>
            <sz val="9"/>
            <color indexed="81"/>
            <rFont val="Tahoma"/>
            <charset val="1"/>
          </rPr>
          <t xml:space="preserve">
Identify the equipment needed when going boating. </t>
        </r>
      </text>
    </comment>
    <comment ref="F38" authorId="0" shapeId="0">
      <text>
        <r>
          <rPr>
            <b/>
            <sz val="9"/>
            <color indexed="81"/>
            <rFont val="Tahoma"/>
            <family val="2"/>
          </rPr>
          <t xml:space="preserve">Detail: </t>
        </r>
        <r>
          <rPr>
            <sz val="9"/>
            <color indexed="81"/>
            <rFont val="Tahoma"/>
            <family val="2"/>
          </rPr>
          <t xml:space="preserve">Discover which hand tools are the best ones to have in your tool box. Learn the rules for using these tools safely. Practice with at least four of these tools before beginning a project. 
</t>
        </r>
      </text>
    </comment>
    <comment ref="J38" authorId="1" shapeId="0">
      <text>
        <r>
          <rPr>
            <b/>
            <sz val="9"/>
            <color indexed="81"/>
            <rFont val="Tahoma"/>
            <charset val="1"/>
          </rPr>
          <t>Detail:</t>
        </r>
        <r>
          <rPr>
            <sz val="9"/>
            <color indexed="81"/>
            <rFont val="Tahoma"/>
            <charset val="1"/>
          </rPr>
          <t xml:space="preserve">
Draw a Rube Goldberg–type machine. Include at least six steps to complete your action. </t>
        </r>
      </text>
    </comment>
    <comment ref="N38" authorId="1" shapeId="0">
      <text>
        <r>
          <rPr>
            <b/>
            <sz val="9"/>
            <color indexed="81"/>
            <rFont val="Tahoma"/>
            <charset val="1"/>
          </rPr>
          <t>Detail:</t>
        </r>
        <r>
          <rPr>
            <sz val="9"/>
            <color indexed="81"/>
            <rFont val="Tahoma"/>
            <charset val="1"/>
          </rPr>
          <t xml:space="preserve">
Demonstrate correct rowing or paddling form. Explain how rowing and canoeing are good exercise. </t>
        </r>
      </text>
    </comment>
    <comment ref="F39" authorId="1" shapeId="0">
      <text>
        <r>
          <rPr>
            <b/>
            <sz val="9"/>
            <color indexed="81"/>
            <rFont val="Tahoma"/>
            <charset val="1"/>
          </rPr>
          <t>Detail:</t>
        </r>
        <r>
          <rPr>
            <sz val="9"/>
            <color indexed="81"/>
            <rFont val="Tahoma"/>
            <charset val="1"/>
          </rPr>
          <t xml:space="preserve">
An experiment is a “fair test” to compare possible explanations. Draw a picture of a fair test that shows what you need to do to test a fertilizer’s effects on plant growth</t>
        </r>
      </text>
    </comment>
    <comment ref="J39" authorId="0" shapeId="0">
      <text>
        <r>
          <rPr>
            <b/>
            <sz val="9"/>
            <color indexed="81"/>
            <rFont val="Tahoma"/>
            <family val="2"/>
          </rPr>
          <t xml:space="preserve">Details: </t>
        </r>
        <r>
          <rPr>
            <sz val="9"/>
            <color indexed="81"/>
            <rFont val="Tahoma"/>
            <family val="2"/>
          </rPr>
          <t xml:space="preserve">Learn what items should be in an outdoor survival kit that you can carry in a small bag or box that easily fits in a day pack. Assemble your own small survival kit, and explain to your den leader why the items you chose are important for survival. 
</t>
        </r>
      </text>
    </comment>
    <comment ref="N39" authorId="0" shapeId="0">
      <text>
        <r>
          <rPr>
            <b/>
            <sz val="9"/>
            <color indexed="81"/>
            <rFont val="Tahoma"/>
            <family val="2"/>
          </rPr>
          <t xml:space="preserve">Details: </t>
        </r>
        <r>
          <rPr>
            <sz val="9"/>
            <color indexed="81"/>
            <rFont val="Tahoma"/>
            <family val="2"/>
          </rPr>
          <t xml:space="preserve">Explain the importance of response personnel or lifeguards in a swimming area. 
</t>
        </r>
      </text>
    </comment>
    <comment ref="F40" authorId="0" shapeId="0">
      <text>
        <r>
          <rPr>
            <b/>
            <sz val="9"/>
            <color indexed="81"/>
            <rFont val="Tahoma"/>
            <family val="2"/>
          </rPr>
          <t xml:space="preserve">Details: </t>
        </r>
        <r>
          <rPr>
            <sz val="9"/>
            <color indexed="81"/>
            <rFont val="Tahoma"/>
            <family val="2"/>
          </rPr>
          <t xml:space="preserve">Visit a museum, a college, a laboratory, an observatory, a zoo, an aquarium, or other facility that employs scientists. Prepare three questions ahead of time, and talk to a scientist about his or her work. 
</t>
        </r>
      </text>
    </comment>
    <comment ref="J40" authorId="0" shapeId="0">
      <text>
        <r>
          <rPr>
            <b/>
            <sz val="9"/>
            <color indexed="81"/>
            <rFont val="Tahoma"/>
            <family val="2"/>
          </rPr>
          <t xml:space="preserve">Details: </t>
        </r>
        <r>
          <rPr>
            <sz val="9"/>
            <color indexed="81"/>
            <rFont val="Tahoma"/>
            <family val="2"/>
          </rPr>
          <t xml:space="preserve">Show you can live “off the grid” by minimizing your use of electricity for one week. Keep a log of what you did. Discuss with your den members how you adjusted to this lifestyle.
</t>
        </r>
      </text>
    </comment>
    <comment ref="B41" authorId="0" shapeId="0">
      <text>
        <r>
          <rPr>
            <b/>
            <sz val="9"/>
            <color indexed="81"/>
            <rFont val="Tahoma"/>
            <charset val="1"/>
          </rPr>
          <t xml:space="preserve">Details: </t>
        </r>
        <r>
          <rPr>
            <sz val="9"/>
            <color indexed="81"/>
            <rFont val="Tahoma"/>
            <family val="2"/>
          </rPr>
          <t>Explain the history of the United States flag. Show how to properly display the flag in public, and help lead a flag ceremony</t>
        </r>
        <r>
          <rPr>
            <sz val="9"/>
            <color indexed="81"/>
            <rFont val="Tahoma"/>
            <charset val="1"/>
          </rPr>
          <t xml:space="preserve">
</t>
        </r>
      </text>
    </comment>
    <comment ref="J41" authorId="0" shapeId="0">
      <text>
        <r>
          <rPr>
            <b/>
            <sz val="9"/>
            <color indexed="81"/>
            <rFont val="Tahoma"/>
            <family val="2"/>
          </rPr>
          <t xml:space="preserve">Details: </t>
        </r>
        <r>
          <rPr>
            <sz val="9"/>
            <color indexed="81"/>
            <rFont val="Tahoma"/>
            <family val="2"/>
          </rPr>
          <t xml:space="preserve">With your den, invent a game that can be played without using electricity and using minimal equipment or simple items. </t>
        </r>
      </text>
    </comment>
    <comment ref="B42" authorId="0" shapeId="0">
      <text>
        <r>
          <rPr>
            <b/>
            <sz val="9"/>
            <color indexed="81"/>
            <rFont val="Tahoma"/>
            <family val="2"/>
          </rPr>
          <t xml:space="preserve">Details: </t>
        </r>
        <r>
          <rPr>
            <sz val="9"/>
            <color indexed="81"/>
            <rFont val="Tahoma"/>
            <family val="2"/>
          </rPr>
          <t xml:space="preserve">Learn about and describe your rights and duties as a citizen, and explain what it means to be loyal to your country. </t>
        </r>
      </text>
    </comment>
    <comment ref="F42" authorId="0" shapeId="0">
      <text>
        <r>
          <rPr>
            <b/>
            <sz val="9"/>
            <color indexed="81"/>
            <rFont val="Tahoma"/>
            <family val="2"/>
          </rPr>
          <t xml:space="preserve">Details: </t>
        </r>
        <r>
          <rPr>
            <sz val="9"/>
            <color indexed="81"/>
            <rFont val="Tahoma"/>
            <family val="2"/>
          </rPr>
          <t xml:space="preserve">Carry out the experiment you designed for requirement 1, above. Report what you learned about the effect of fertilizer on the plants that you grew.
</t>
        </r>
      </text>
    </comment>
    <comment ref="J42" authorId="0" shapeId="0">
      <text>
        <r>
          <rPr>
            <b/>
            <sz val="9"/>
            <color indexed="81"/>
            <rFont val="Tahoma"/>
            <family val="2"/>
          </rPr>
          <t xml:space="preserve">Details: </t>
        </r>
        <r>
          <rPr>
            <sz val="9"/>
            <color indexed="81"/>
            <rFont val="Tahoma"/>
            <family val="2"/>
          </rPr>
          <t xml:space="preserve">  Name your game, write down the rules once you have decided on them, then play the game at two different den meetings or outings. </t>
        </r>
      </text>
    </comment>
    <comment ref="N42" authorId="1" shapeId="0">
      <text>
        <r>
          <rPr>
            <b/>
            <sz val="9"/>
            <color indexed="81"/>
            <rFont val="Tahoma"/>
            <charset val="1"/>
          </rPr>
          <t>Detail:</t>
        </r>
        <r>
          <rPr>
            <sz val="9"/>
            <color indexed="81"/>
            <rFont val="Tahoma"/>
            <charset val="1"/>
          </rPr>
          <t xml:space="preserve">
Collect and care for an “insect, amphibian, or reptile zoo.” You might have crickets, ants, grasshoppers, a lizard, or a toad. Study them for a while and then let them go. Share your experience with your Webelos den.</t>
        </r>
      </text>
    </comment>
    <comment ref="B43" authorId="0" shapeId="0">
      <text>
        <r>
          <rPr>
            <b/>
            <sz val="9"/>
            <color indexed="81"/>
            <rFont val="Tahoma"/>
            <family val="2"/>
          </rPr>
          <t xml:space="preserve">Details: </t>
        </r>
        <r>
          <rPr>
            <sz val="9"/>
            <color indexed="81"/>
            <rFont val="Tahoma"/>
            <family val="2"/>
          </rPr>
          <t xml:space="preserve">Discuss in your Webelos den the term “rule of law,” and talk about how it applies to you in your everyday life. 
</t>
        </r>
      </text>
    </comment>
    <comment ref="F43" authorId="0" shapeId="0">
      <text>
        <r>
          <rPr>
            <b/>
            <sz val="9"/>
            <color indexed="81"/>
            <rFont val="Tahoma"/>
            <family val="2"/>
          </rPr>
          <t xml:space="preserve">Details: </t>
        </r>
        <r>
          <rPr>
            <sz val="9"/>
            <color indexed="81"/>
            <rFont val="Tahoma"/>
            <family val="2"/>
          </rPr>
          <t xml:space="preserve">Carry out the experiment you designed for requirement 1, but change the independent variable. Report what you learned about the effect of changing the variable on the plants that you grew. 
</t>
        </r>
      </text>
    </comment>
    <comment ref="J43" authorId="0" shapeId="0">
      <text>
        <r>
          <rPr>
            <b/>
            <sz val="9"/>
            <color indexed="81"/>
            <rFont val="Tahoma"/>
            <family val="2"/>
          </rPr>
          <t>Details:</t>
        </r>
        <r>
          <rPr>
            <sz val="9"/>
            <color indexed="81"/>
            <rFont val="Tahoma"/>
            <family val="2"/>
          </rPr>
          <t xml:space="preserve">Teach your game to the members of your pack or other Scouts.
</t>
        </r>
      </text>
    </comment>
    <comment ref="N43" authorId="1" shapeId="0">
      <text>
        <r>
          <rPr>
            <b/>
            <sz val="9"/>
            <color indexed="81"/>
            <rFont val="Tahoma"/>
            <charset val="1"/>
          </rPr>
          <t>Detail:</t>
        </r>
        <r>
          <rPr>
            <sz val="9"/>
            <color indexed="81"/>
            <rFont val="Tahoma"/>
            <charset val="1"/>
          </rPr>
          <t xml:space="preserve">
Set up an aquarium or terrarium. Keep it for at least a month. Share your experience with your  Webelos den by showing them photos or drawings of your project or by having them visit to see  your project.</t>
        </r>
      </text>
    </comment>
    <comment ref="B44" authorId="0" shapeId="0">
      <text>
        <r>
          <rPr>
            <b/>
            <sz val="9"/>
            <color indexed="81"/>
            <rFont val="Tahoma"/>
            <family val="2"/>
          </rPr>
          <t xml:space="preserve">Details: </t>
        </r>
        <r>
          <rPr>
            <sz val="9"/>
            <color indexed="81"/>
            <rFont val="Tahoma"/>
            <family val="2"/>
          </rPr>
          <t xml:space="preserve">Meet with a government leader, and learn about his or her role in your community. Discuss with the leader an important issue facing your community. 
</t>
        </r>
      </text>
    </comment>
    <comment ref="F44" authorId="0" shapeId="0">
      <text>
        <r>
          <rPr>
            <b/>
            <sz val="9"/>
            <color indexed="81"/>
            <rFont val="Tahoma"/>
            <family val="2"/>
          </rPr>
          <t xml:space="preserve">Details: </t>
        </r>
        <r>
          <rPr>
            <sz val="9"/>
            <color indexed="81"/>
            <rFont val="Tahoma"/>
            <family val="2"/>
          </rPr>
          <t xml:space="preserve">Build a model solar system. Chart the distances between the planets so that the model is to scale. Use what you learn from this requirement to explain the value of making a model in science. </t>
        </r>
      </text>
    </comment>
    <comment ref="J44" authorId="0" shapeId="0">
      <text>
        <r>
          <rPr>
            <b/>
            <sz val="9"/>
            <color indexed="81"/>
            <rFont val="Tahoma"/>
            <family val="2"/>
          </rPr>
          <t xml:space="preserve">Details: </t>
        </r>
        <r>
          <rPr>
            <sz val="9"/>
            <color indexed="81"/>
            <rFont val="Tahoma"/>
            <family val="2"/>
          </rPr>
          <t xml:space="preserve">. With your den, demonstrate two different ways to treat drinking water to  remove impurities. 
</t>
        </r>
      </text>
    </comment>
    <comment ref="N44" authorId="1" shapeId="0">
      <text>
        <r>
          <rPr>
            <b/>
            <sz val="9"/>
            <color indexed="81"/>
            <rFont val="Tahoma"/>
            <charset val="1"/>
          </rPr>
          <t>Detail:</t>
        </r>
        <r>
          <rPr>
            <sz val="9"/>
            <color indexed="81"/>
            <rFont val="Tahoma"/>
            <charset val="1"/>
          </rPr>
          <t xml:space="preserve">
 Watch for birds in your yard, neighborhood, or town for one week. Identify the birds you see, and write down where and when you saw them.</t>
        </r>
      </text>
    </comment>
    <comment ref="B45" authorId="0" shapeId="0">
      <text>
        <r>
          <rPr>
            <b/>
            <sz val="9"/>
            <color indexed="81"/>
            <rFont val="Tahoma"/>
            <family val="2"/>
          </rPr>
          <t xml:space="preserve">Details: </t>
        </r>
        <r>
          <rPr>
            <sz val="9"/>
            <color indexed="81"/>
            <rFont val="Tahoma"/>
            <family val="2"/>
          </rPr>
          <t xml:space="preserve">Learn about your family’s expenses, and help brainstorm ways to save money. Plan and manage a budget. </t>
        </r>
      </text>
    </comment>
    <comment ref="F45" authorId="0" shapeId="0">
      <text>
        <r>
          <rPr>
            <b/>
            <sz val="9"/>
            <color indexed="81"/>
            <rFont val="Tahoma"/>
            <family val="2"/>
          </rPr>
          <t xml:space="preserve">Details: </t>
        </r>
        <r>
          <rPr>
            <sz val="9"/>
            <color indexed="81"/>
            <rFont val="Tahoma"/>
            <family val="2"/>
          </rPr>
          <t xml:space="preserve">With adult supervision, build and launch a model rocket. Use the rocket to design a fair test to answer a question about force or motion.
</t>
        </r>
      </text>
    </comment>
    <comment ref="J45" authorId="0" shapeId="0">
      <text>
        <r>
          <rPr>
            <b/>
            <sz val="9"/>
            <color indexed="81"/>
            <rFont val="Tahoma"/>
            <family val="2"/>
          </rPr>
          <t xml:space="preserve">Details: </t>
        </r>
        <r>
          <rPr>
            <sz val="9"/>
            <color indexed="81"/>
            <rFont val="Tahoma"/>
            <family val="2"/>
          </rPr>
          <t xml:space="preserve">Discuss what to do if you become lost in the woods. Tell what the letters “S-T-O-P” stand for. Tell what the universal emergency signal is. Describe three ways to signal for help. Demonstrate one of them. Describe what you can do you do to help rescuers  find you.
</t>
        </r>
      </text>
    </comment>
    <comment ref="N45" authorId="1" shapeId="0">
      <text>
        <r>
          <rPr>
            <b/>
            <sz val="9"/>
            <color indexed="81"/>
            <rFont val="Tahoma"/>
            <charset val="1"/>
          </rPr>
          <t>Detail:</t>
        </r>
        <r>
          <rPr>
            <sz val="9"/>
            <color indexed="81"/>
            <rFont val="Tahoma"/>
            <charset val="1"/>
          </rPr>
          <t xml:space="preserve">
Learn about the bird flyways closest to your home. Find out which birds use these flyways. </t>
        </r>
      </text>
    </comment>
    <comment ref="B46" authorId="0" shapeId="0">
      <text>
        <r>
          <rPr>
            <b/>
            <sz val="9"/>
            <color indexed="81"/>
            <rFont val="Tahoma"/>
            <family val="2"/>
          </rPr>
          <t>Details:</t>
        </r>
        <r>
          <rPr>
            <sz val="9"/>
            <color indexed="81"/>
            <rFont val="Tahoma"/>
            <family val="2"/>
          </rPr>
          <t xml:space="preserve"> Learn about energy use in your community and in other parts of our world.
</t>
        </r>
      </text>
    </comment>
    <comment ref="F46" authorId="0" shapeId="0">
      <text>
        <r>
          <rPr>
            <b/>
            <sz val="9"/>
            <color indexed="81"/>
            <rFont val="Tahoma"/>
            <family val="2"/>
          </rPr>
          <t xml:space="preserve">Details: </t>
        </r>
        <r>
          <rPr>
            <sz val="9"/>
            <color indexed="81"/>
            <rFont val="Tahoma"/>
            <family val="2"/>
          </rPr>
          <t xml:space="preserve">Create two circuits of three light bulbs and a battery. Construct one as a series circuit and the other as a parallel circuit
</t>
        </r>
      </text>
    </comment>
    <comment ref="J46" authorId="1" shapeId="0">
      <text>
        <r>
          <rPr>
            <b/>
            <sz val="9"/>
            <color indexed="81"/>
            <rFont val="Tahoma"/>
            <charset val="1"/>
          </rPr>
          <t>Detail:</t>
        </r>
        <r>
          <rPr>
            <sz val="9"/>
            <color indexed="81"/>
            <rFont val="Tahoma"/>
            <charset val="1"/>
          </rPr>
          <t xml:space="preserve">
Make a list of four qualities you think a leader should have in an emergency and why they are important to have. Pick two of them, and act them out for your den. Describe how each relates to a point of the Scout Law. Describe how working on this adventure gave you a better understanding of the Boy Scout motto.</t>
        </r>
      </text>
    </comment>
    <comment ref="N46" authorId="1" shapeId="0">
      <text>
        <r>
          <rPr>
            <b/>
            <sz val="9"/>
            <color indexed="81"/>
            <rFont val="Tahoma"/>
            <charset val="1"/>
          </rPr>
          <t>Detail:</t>
        </r>
        <r>
          <rPr>
            <sz val="9"/>
            <color indexed="81"/>
            <rFont val="Tahoma"/>
            <charset val="1"/>
          </rPr>
          <t xml:space="preserve">
Watch at least four wild creatures (reptiles, amphibians, arachnids, fish, insects, or mammals) in the wild. Describe the kind of place (forest, field, marsh, yard, or park) where you saw them. Tell what they were doing. </t>
        </r>
      </text>
    </comment>
    <comment ref="B47" authorId="0" shapeId="0">
      <text>
        <r>
          <rPr>
            <b/>
            <sz val="9"/>
            <color indexed="81"/>
            <rFont val="Tahoma"/>
            <family val="2"/>
          </rPr>
          <t xml:space="preserve">Details: </t>
        </r>
        <r>
          <rPr>
            <sz val="9"/>
            <color indexed="81"/>
            <rFont val="Tahoma"/>
            <family val="2"/>
          </rPr>
          <t xml:space="preserve">Identify one energy problem in your community, and find out what has caused it. 
</t>
        </r>
      </text>
    </comment>
    <comment ref="F47" authorId="0" shapeId="0">
      <text>
        <r>
          <rPr>
            <b/>
            <sz val="9"/>
            <color indexed="81"/>
            <rFont val="Tahoma"/>
            <family val="2"/>
          </rPr>
          <t xml:space="preserve">Details: </t>
        </r>
        <r>
          <rPr>
            <sz val="9"/>
            <color indexed="81"/>
            <rFont val="Tahoma"/>
            <family val="2"/>
          </rPr>
          <t xml:space="preserve">Study the night sky. Sketch the appearance of the North Star (Polaris) and the Big Dipper (part of the Ursa Major constellation) over at least six hours. Describe what you observed, and explain the meaning of your observations. 
</t>
        </r>
      </text>
    </comment>
    <comment ref="N47" authorId="1" shapeId="0">
      <text>
        <r>
          <rPr>
            <b/>
            <sz val="9"/>
            <color indexed="81"/>
            <rFont val="Tahoma"/>
            <charset val="1"/>
          </rPr>
          <t>Detail:</t>
        </r>
        <r>
          <rPr>
            <sz val="9"/>
            <color indexed="81"/>
            <rFont val="Tahoma"/>
            <charset val="1"/>
          </rPr>
          <t xml:space="preserve">
Identify an insect, reptile, bird, or wild animal that is found only in your area of the country. Tell why it survives in your area.</t>
        </r>
      </text>
    </comment>
    <comment ref="B48" authorId="0" shapeId="0">
      <text>
        <r>
          <rPr>
            <b/>
            <sz val="9"/>
            <color indexed="81"/>
            <rFont val="Tahoma"/>
            <family val="2"/>
          </rPr>
          <t xml:space="preserve">Details: </t>
        </r>
        <r>
          <rPr>
            <sz val="9"/>
            <color indexed="81"/>
            <rFont val="Tahoma"/>
            <family val="2"/>
          </rPr>
          <t xml:space="preserve">With the assistance of your den leader or parent, participate in an event that would help lead others in recycling and conserving resources. 
</t>
        </r>
      </text>
    </comment>
    <comment ref="F48" authorId="0" shapeId="0">
      <text>
        <r>
          <rPr>
            <b/>
            <sz val="9"/>
            <color indexed="81"/>
            <rFont val="Tahoma"/>
            <family val="2"/>
          </rPr>
          <t xml:space="preserve">Details: </t>
        </r>
        <r>
          <rPr>
            <sz val="9"/>
            <color indexed="81"/>
            <rFont val="Tahoma"/>
            <family val="2"/>
          </rPr>
          <t xml:space="preserve">With adult assistance, explore safe chemical reactions with household materials.     Using two substances, observe what happens when the amounts of the reactants  are increased.  
</t>
        </r>
      </text>
    </comment>
    <comment ref="N48" authorId="1" shapeId="0">
      <text>
        <r>
          <rPr>
            <b/>
            <sz val="9"/>
            <color indexed="81"/>
            <rFont val="Tahoma"/>
            <charset val="1"/>
          </rPr>
          <t>Detail:</t>
        </r>
        <r>
          <rPr>
            <sz val="9"/>
            <color indexed="81"/>
            <rFont val="Tahoma"/>
            <charset val="1"/>
          </rPr>
          <t xml:space="preserve">
Give examples of at least two of the following: a. A producer, a consumer, and a decomposer in the food chain of an ecosystem b. One way humans have changed the balance of nature c. How you can help protect the balance of nature </t>
        </r>
      </text>
    </comment>
    <comment ref="B49" authorId="0" shapeId="0">
      <text>
        <r>
          <rPr>
            <b/>
            <sz val="9"/>
            <color indexed="81"/>
            <rFont val="Tahoma"/>
            <family val="2"/>
          </rPr>
          <t xml:space="preserve">Details: </t>
        </r>
        <r>
          <rPr>
            <sz val="9"/>
            <color indexed="81"/>
            <rFont val="Tahoma"/>
            <family val="2"/>
          </rPr>
          <t xml:space="preserve">Show that you are an active leader by planning an activity without your den leader’s help.
</t>
        </r>
      </text>
    </comment>
    <comment ref="F49" authorId="0" shapeId="0">
      <text>
        <r>
          <rPr>
            <b/>
            <sz val="9"/>
            <color indexed="81"/>
            <rFont val="Tahoma"/>
            <family val="2"/>
          </rPr>
          <t xml:space="preserve">Details: </t>
        </r>
        <r>
          <rPr>
            <sz val="9"/>
            <color indexed="81"/>
            <rFont val="Tahoma"/>
            <family val="2"/>
          </rPr>
          <t xml:space="preserve">Explore properties of motion on a playground. How does the weight of a person affect how fast they slide down a slide or how fast a swing moves? Design a fair test to answer one of those questions
</t>
        </r>
      </text>
    </comment>
    <comment ref="N49" authorId="1" shapeId="0">
      <text>
        <r>
          <rPr>
            <b/>
            <sz val="9"/>
            <color indexed="81"/>
            <rFont val="Tahoma"/>
            <charset val="1"/>
          </rPr>
          <t>Detail:</t>
        </r>
        <r>
          <rPr>
            <sz val="9"/>
            <color indexed="81"/>
            <rFont val="Tahoma"/>
            <charset val="1"/>
          </rPr>
          <t xml:space="preserve">
Learn about aquatic ecosystems and wetlands in your area. Talk with your Webelos den leader or family about the important role aquatic ecosystems and wetlands play in supporting life cycles of wildlife and humans, and list three ways you can help. </t>
        </r>
      </text>
    </comment>
    <comment ref="F50" authorId="0" shapeId="0">
      <text>
        <r>
          <rPr>
            <b/>
            <sz val="9"/>
            <color indexed="81"/>
            <rFont val="Tahoma"/>
            <family val="2"/>
          </rPr>
          <t xml:space="preserve">Details: </t>
        </r>
        <r>
          <rPr>
            <sz val="9"/>
            <color indexed="81"/>
            <rFont val="Tahoma"/>
            <family val="2"/>
          </rPr>
          <t xml:space="preserve">Read a biography of a scientist. Tell your den leader or the other members of your den what the scientist was famous for and why his or her work is important.
</t>
        </r>
      </text>
    </comment>
    <comment ref="J50" authorId="0" shapeId="0">
      <text>
        <r>
          <rPr>
            <b/>
            <sz val="9"/>
            <color indexed="81"/>
            <rFont val="Tahoma"/>
            <family val="2"/>
          </rPr>
          <t>Details:</t>
        </r>
        <r>
          <rPr>
            <sz val="9"/>
            <color indexed="81"/>
            <rFont val="Tahoma"/>
            <family val="2"/>
          </rPr>
          <t>Explain why this kind of science is an important part of your world.</t>
        </r>
      </text>
    </comment>
    <comment ref="N50" authorId="1" shapeId="0">
      <text>
        <r>
          <rPr>
            <b/>
            <sz val="9"/>
            <color indexed="81"/>
            <rFont val="Tahoma"/>
            <charset val="1"/>
          </rPr>
          <t>Detail:</t>
        </r>
        <r>
          <rPr>
            <sz val="9"/>
            <color indexed="81"/>
            <rFont val="Tahoma"/>
            <charset val="1"/>
          </rPr>
          <t xml:space="preserve">
Do a color-morphing investigation. Explain what you learned. </t>
        </r>
      </text>
    </comment>
    <comment ref="B51" authorId="0" shapeId="0">
      <text>
        <r>
          <rPr>
            <b/>
            <sz val="9"/>
            <color indexed="81"/>
            <rFont val="Tahoma"/>
            <family val="2"/>
          </rPr>
          <t xml:space="preserve">Details: </t>
        </r>
        <r>
          <rPr>
            <sz val="9"/>
            <color indexed="81"/>
            <rFont val="Tahoma"/>
            <family val="2"/>
          </rPr>
          <t xml:space="preserve">Learn about Scouting in another part of the world. With the help of your parent or your den leader, pick one country where Scouting exists, and research its Scouting program.
</t>
        </r>
      </text>
    </comment>
    <comment ref="J51" authorId="0" shapeId="0">
      <text>
        <r>
          <rPr>
            <b/>
            <sz val="9"/>
            <color indexed="81"/>
            <rFont val="Tahoma"/>
            <family val="2"/>
          </rPr>
          <t xml:space="preserve">Details: </t>
        </r>
        <r>
          <rPr>
            <sz val="9"/>
            <color indexed="81"/>
            <rFont val="Tahoma"/>
            <family val="2"/>
          </rPr>
          <t xml:space="preserve">Share with your family or with your den what you learned about the meaning of geology. 
</t>
        </r>
      </text>
    </comment>
    <comment ref="N51" authorId="1" shapeId="0">
      <text>
        <r>
          <rPr>
            <b/>
            <sz val="9"/>
            <color indexed="81"/>
            <rFont val="Tahoma"/>
            <charset val="1"/>
          </rPr>
          <t xml:space="preserve">Detail:  </t>
        </r>
        <r>
          <rPr>
            <sz val="9"/>
            <color indexed="81"/>
            <rFont val="Tahoma"/>
            <charset val="1"/>
          </rPr>
          <t>Visit a museum of natural history, a nature center, or a zoo with your family, Webelos den, or pack. Tell what you saw.</t>
        </r>
      </text>
    </comment>
    <comment ref="B52" authorId="0" shapeId="0">
      <text>
        <r>
          <rPr>
            <b/>
            <sz val="9"/>
            <color indexed="81"/>
            <rFont val="Tahoma"/>
            <family val="2"/>
          </rPr>
          <t xml:space="preserve">Details: </t>
        </r>
        <r>
          <rPr>
            <sz val="9"/>
            <color indexed="81"/>
            <rFont val="Tahoma"/>
            <family val="2"/>
          </rPr>
          <t xml:space="preserve">Set up an exhibit at a pack meeting to share information about the World Friendship Fund.
</t>
        </r>
      </text>
    </comment>
    <comment ref="F52"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J52" authorId="0" shapeId="0">
      <text>
        <r>
          <rPr>
            <b/>
            <sz val="9"/>
            <color indexed="81"/>
            <rFont val="Tahoma"/>
            <family val="2"/>
          </rPr>
          <t>Details:</t>
        </r>
        <r>
          <rPr>
            <sz val="9"/>
            <color indexed="81"/>
            <rFont val="Tahoma"/>
            <family val="2"/>
          </rPr>
          <t>Look for different kinds of rocks or minerals while on a rock hunt with your family or your den</t>
        </r>
      </text>
    </comment>
    <comment ref="N52" authorId="1" shapeId="0">
      <text>
        <r>
          <rPr>
            <b/>
            <sz val="9"/>
            <color indexed="81"/>
            <rFont val="Tahoma"/>
            <charset val="1"/>
          </rPr>
          <t>Detail:</t>
        </r>
        <r>
          <rPr>
            <sz val="9"/>
            <color indexed="81"/>
            <rFont val="Tahoma"/>
            <charset val="1"/>
          </rPr>
          <t xml:space="preserve">
Create a video of a wild creature doing something interesting, and share it with your family and den. </t>
        </r>
      </text>
    </comment>
    <comment ref="F53"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B54" authorId="0" shapeId="0">
      <text>
        <r>
          <rPr>
            <b/>
            <sz val="9"/>
            <color indexed="81"/>
            <rFont val="Tahoma"/>
            <family val="2"/>
          </rPr>
          <t xml:space="preserve">Details: </t>
        </r>
        <r>
          <rPr>
            <sz val="9"/>
            <color indexed="81"/>
            <rFont val="Tahoma"/>
            <family val="2"/>
          </rPr>
          <t xml:space="preserve">Under the supervision of your parent, guardian, or den leader, connect with a Scout in another country during an event such as Jamboree on the Air or Jamboree on the Internet or by other means.
</t>
        </r>
      </text>
    </comment>
    <comment ref="F54" authorId="0" shapeId="0">
      <text>
        <r>
          <rPr>
            <b/>
            <sz val="9"/>
            <color indexed="81"/>
            <rFont val="Tahoma"/>
            <family val="2"/>
          </rPr>
          <t xml:space="preserve">Details: </t>
        </r>
        <r>
          <rPr>
            <sz val="9"/>
            <color indexed="81"/>
            <rFont val="Tahoma"/>
            <family val="2"/>
          </rPr>
          <t xml:space="preserve">Recognize the purpose and the three classifications of swimming ability groups in Scouting.
</t>
        </r>
      </text>
    </comment>
    <comment ref="J54" authorId="0" shapeId="0">
      <text>
        <r>
          <rPr>
            <b/>
            <sz val="9"/>
            <color indexed="81"/>
            <rFont val="Tahoma"/>
            <family val="2"/>
          </rPr>
          <t>Details:</t>
        </r>
        <r>
          <rPr>
            <sz val="9"/>
            <color indexed="81"/>
            <rFont val="Tahoma"/>
            <family val="2"/>
          </rPr>
          <t xml:space="preserve">Identify the rocks you see on your rock hunt. Use the chart in your handbook that shows the three kinds of rocks and describes minerals to determine which types of rocks you have collected. 
</t>
        </r>
      </text>
    </comment>
    <comment ref="N54" authorId="1" shapeId="0">
      <text>
        <r>
          <rPr>
            <b/>
            <sz val="9"/>
            <color indexed="81"/>
            <rFont val="Tahoma"/>
            <charset val="1"/>
          </rPr>
          <t>Detail:</t>
        </r>
        <r>
          <rPr>
            <sz val="9"/>
            <color indexed="81"/>
            <rFont val="Tahoma"/>
            <charset val="1"/>
          </rPr>
          <t xml:space="preserve">
Identify three different groups of trees and the parts of a tree.</t>
        </r>
      </text>
    </comment>
    <comment ref="F55" authorId="1" shapeId="0">
      <text>
        <r>
          <rPr>
            <b/>
            <sz val="9"/>
            <color indexed="81"/>
            <rFont val="Tahoma"/>
            <family val="2"/>
          </rPr>
          <t>Detail:</t>
        </r>
        <r>
          <rPr>
            <sz val="9"/>
            <color indexed="81"/>
            <rFont val="Tahoma"/>
            <family val="2"/>
          </rPr>
          <t xml:space="preserve">
 Discuss the importance of learning the skills you need to know before going boating.</t>
        </r>
      </text>
    </comment>
    <comment ref="J55" authorId="0" shapeId="0">
      <text>
        <r>
          <rPr>
            <b/>
            <sz val="9"/>
            <color indexed="81"/>
            <rFont val="Tahoma"/>
            <family val="2"/>
          </rPr>
          <t xml:space="preserve">Details: </t>
        </r>
        <r>
          <rPr>
            <sz val="9"/>
            <color indexed="81"/>
            <rFont val="Tahoma"/>
            <family val="2"/>
          </rPr>
          <t xml:space="preserve">With a magnifying glass, take a closer look at your collection. Determine any differences between your specimens.
</t>
        </r>
      </text>
    </comment>
    <comment ref="N55" authorId="1" shapeId="0">
      <text>
        <r>
          <rPr>
            <b/>
            <sz val="9"/>
            <color indexed="81"/>
            <rFont val="Tahoma"/>
            <charset val="1"/>
          </rPr>
          <t>Detail:</t>
        </r>
        <r>
          <rPr>
            <sz val="9"/>
            <color indexed="81"/>
            <rFont val="Tahoma"/>
            <charset val="1"/>
          </rPr>
          <t xml:space="preserve">
Identify six trees common to the area where you live. Tell whether they are native to your area. Tell how both wildlife and humans use them</t>
        </r>
      </text>
    </comment>
    <comment ref="B56" authorId="0" shapeId="0">
      <text>
        <r>
          <rPr>
            <b/>
            <sz val="9"/>
            <color indexed="81"/>
            <rFont val="Tahoma"/>
            <family val="2"/>
          </rPr>
          <t xml:space="preserve">Details: </t>
        </r>
        <r>
          <rPr>
            <sz val="9"/>
            <color indexed="81"/>
            <rFont val="Tahoma"/>
            <family val="2"/>
          </rPr>
          <t xml:space="preserve">With the help of your den leader or family, plan and conduct a campout. If your chartered organization does not permit Cub Scout camping, you may substitute a family campout or a daylong outdoor activity with your den or pack. 
</t>
        </r>
      </text>
    </comment>
    <comment ref="F56" authorId="0" shapeId="0">
      <text>
        <r>
          <rPr>
            <b/>
            <sz val="9"/>
            <color indexed="81"/>
            <rFont val="Tahoma"/>
            <family val="2"/>
          </rPr>
          <t xml:space="preserve">Details: </t>
        </r>
        <r>
          <rPr>
            <sz val="9"/>
            <color indexed="81"/>
            <rFont val="Tahoma"/>
            <family val="2"/>
          </rPr>
          <t xml:space="preserve">Explain the meaning of “order of rescue” and demonstrate the reach and throw rescue techniques from land.
</t>
        </r>
      </text>
    </comment>
    <comment ref="J56" authorId="0" shapeId="0">
      <text>
        <r>
          <rPr>
            <b/>
            <sz val="9"/>
            <color indexed="81"/>
            <rFont val="Tahoma"/>
            <family val="2"/>
          </rPr>
          <t xml:space="preserve">Details: </t>
        </r>
        <r>
          <rPr>
            <sz val="9"/>
            <color indexed="81"/>
            <rFont val="Tahoma"/>
            <family val="2"/>
          </rPr>
          <t xml:space="preserve">Share what you see with your family or den.
</t>
        </r>
      </text>
    </comment>
    <comment ref="N56" authorId="0" shapeId="0">
      <text>
        <r>
          <rPr>
            <b/>
            <sz val="9"/>
            <color indexed="81"/>
            <rFont val="Tahoma"/>
            <family val="2"/>
          </rPr>
          <t xml:space="preserve">Details: </t>
        </r>
        <r>
          <rPr>
            <sz val="9"/>
            <color indexed="81"/>
            <rFont val="Tahoma"/>
            <family val="2"/>
          </rPr>
          <t xml:space="preserve">Identify six plants common to the area where you live. Tell which animals use them and for what purpose.
</t>
        </r>
      </text>
    </comment>
    <comment ref="B57" authorId="0" shapeId="0">
      <text>
        <r>
          <rPr>
            <b/>
            <sz val="9"/>
            <color indexed="81"/>
            <rFont val="Tahoma"/>
            <family val="2"/>
          </rPr>
          <t xml:space="preserve">Details: </t>
        </r>
        <r>
          <rPr>
            <sz val="9"/>
            <color indexed="81"/>
            <rFont val="Tahoma"/>
            <family val="2"/>
          </rPr>
          <t xml:space="preserve">On arrival at the campout, with your den and den leader or family, determine where to set up your tent. Demonstrate knowledge of what makes a good tent site and what makes a bad one. Set up your tent without help from an adult. 
</t>
        </r>
      </text>
    </comment>
    <comment ref="N57" authorId="0" shapeId="0">
      <text>
        <r>
          <rPr>
            <b/>
            <sz val="9"/>
            <color indexed="81"/>
            <rFont val="Tahoma"/>
            <family val="2"/>
          </rPr>
          <t xml:space="preserve">Details: </t>
        </r>
        <r>
          <rPr>
            <sz val="9"/>
            <color indexed="81"/>
            <rFont val="Tahoma"/>
            <family val="2"/>
          </rPr>
          <t xml:space="preserve">Visit a nature center, nursery, tree farm, or park, and speak with someone knowledgeable about trees and plants that are native to your area. Explain how plants and trees are important to our ecosystem and how they improve our environment.
</t>
        </r>
      </text>
    </comment>
    <comment ref="B58" authorId="0" shapeId="0">
      <text>
        <r>
          <rPr>
            <b/>
            <sz val="9"/>
            <color indexed="81"/>
            <rFont val="Tahoma"/>
            <family val="2"/>
          </rPr>
          <t xml:space="preserve">Details: </t>
        </r>
        <r>
          <rPr>
            <sz val="9"/>
            <color indexed="81"/>
            <rFont val="Tahoma"/>
            <family val="2"/>
          </rPr>
          <t xml:space="preserve">Once your tents are set up, discuss with your den what actions you should take in the case of the following extreme weather events which could require you to evacuate: a. Severe rainstorm causing flooding b. Severe thunderstorm with lightning or tornadoes c. Fire, earthquake, or other disaster that will require evacuation. </t>
        </r>
      </text>
    </comment>
    <comment ref="J58" authorId="0" shapeId="0">
      <text>
        <r>
          <rPr>
            <b/>
            <sz val="9"/>
            <color indexed="81"/>
            <rFont val="Tahoma"/>
            <family val="2"/>
          </rPr>
          <t xml:space="preserve">Details: </t>
        </r>
        <r>
          <rPr>
            <sz val="9"/>
            <color indexed="81"/>
            <rFont val="Tahoma"/>
            <family val="2"/>
          </rPr>
          <t xml:space="preserve">With your family or den, make a mineral test kit, and test rocks according to the Mohs scale of mineral hardness
</t>
        </r>
      </text>
    </comment>
    <comment ref="N58" authorId="0" shapeId="0">
      <text>
        <r>
          <rPr>
            <b/>
            <sz val="9"/>
            <color indexed="81"/>
            <rFont val="Tahoma"/>
            <family val="2"/>
          </rPr>
          <t xml:space="preserve">Details: </t>
        </r>
        <r>
          <rPr>
            <sz val="9"/>
            <color indexed="81"/>
            <rFont val="Tahoma"/>
            <family val="2"/>
          </rPr>
          <t xml:space="preserve">Develop a plan to care for and then plant at least one plant or tree, either indoors in a pot or outdoors. Tell how this plant or tree helps the environment in which it is planted and what the plant or tree will be used for.
</t>
        </r>
      </text>
    </comment>
    <comment ref="B59" authorId="0" shapeId="0">
      <text>
        <r>
          <rPr>
            <b/>
            <sz val="9"/>
            <color indexed="81"/>
            <rFont val="Tahoma"/>
            <family val="2"/>
          </rPr>
          <t>Details:</t>
        </r>
        <r>
          <rPr>
            <sz val="9"/>
            <color indexed="81"/>
            <rFont val="Tahoma"/>
            <family val="2"/>
          </rPr>
          <t xml:space="preserve">On a pack campout, work with your den leader or another adult to plan a campfire program with the other dens. Your campfire program should include an impressive opening, songs, skits, a Cubmaster’s minute, and an inspirational closing ceremony. </t>
        </r>
      </text>
    </comment>
    <comment ref="F59" authorId="0" shapeId="0">
      <text>
        <r>
          <rPr>
            <b/>
            <sz val="9"/>
            <color indexed="81"/>
            <rFont val="Tahoma"/>
            <family val="2"/>
          </rPr>
          <t xml:space="preserve">Details: </t>
        </r>
        <r>
          <rPr>
            <sz val="9"/>
            <color indexed="81"/>
            <rFont val="Tahoma"/>
            <family val="2"/>
          </rPr>
          <t xml:space="preserve">Demonstrate the precautions you must take before attempting to dive head first into the water, and attempt a front surface dive.
</t>
        </r>
      </text>
    </comment>
    <comment ref="N59" authorId="0" shapeId="0">
      <text>
        <r>
          <rPr>
            <b/>
            <sz val="9"/>
            <color indexed="81"/>
            <rFont val="Tahoma"/>
            <family val="2"/>
          </rPr>
          <t xml:space="preserve">Details: </t>
        </r>
        <r>
          <rPr>
            <sz val="9"/>
            <color indexed="81"/>
            <rFont val="Tahoma"/>
            <family val="2"/>
          </rPr>
          <t xml:space="preserve">Make a list of items in your home that are made from wood and share it with your den. Or with your den, take a walk and identify useful things made from wood.
</t>
        </r>
      </text>
    </comment>
    <comment ref="B60" authorId="1" shapeId="0">
      <text>
        <r>
          <rPr>
            <b/>
            <sz val="9"/>
            <color indexed="81"/>
            <rFont val="Tahoma"/>
            <charset val="1"/>
          </rPr>
          <t>Detail:</t>
        </r>
        <r>
          <rPr>
            <sz val="9"/>
            <color indexed="81"/>
            <rFont val="Tahoma"/>
            <charset val="1"/>
          </rPr>
          <t xml:space="preserve">
Show how to tie a bowline. Explain when the knot should be used and why. Teach it to another Scout who is not a Webelos Scout</t>
        </r>
      </text>
    </comment>
    <comment ref="F60" authorId="0" shapeId="0">
      <text>
        <r>
          <rPr>
            <b/>
            <sz val="9"/>
            <color indexed="81"/>
            <rFont val="Tahoma"/>
            <family val="2"/>
          </rPr>
          <t xml:space="preserve">Details: </t>
        </r>
        <r>
          <rPr>
            <sz val="9"/>
            <color indexed="81"/>
            <rFont val="Tahoma"/>
            <family val="2"/>
          </rPr>
          <t xml:space="preserve">Learn and demonstrate two of the following strokes:  crawl, sidestroke, breaststroke, or trudgen
</t>
        </r>
      </text>
    </comment>
    <comment ref="J60" authorId="0" shapeId="0">
      <text>
        <r>
          <rPr>
            <b/>
            <sz val="9"/>
            <color indexed="81"/>
            <rFont val="Tahoma"/>
            <family val="2"/>
          </rPr>
          <t xml:space="preserve">Details: </t>
        </r>
        <r>
          <rPr>
            <sz val="9"/>
            <color indexed="81"/>
            <rFont val="Tahoma"/>
            <family val="2"/>
          </rPr>
          <t xml:space="preserve">With your family or den, identify on a road map of your state some geological features in your area
</t>
        </r>
      </text>
    </comment>
    <comment ref="N60" authorId="1" shapeId="0">
      <text>
        <r>
          <rPr>
            <b/>
            <sz val="9"/>
            <color indexed="81"/>
            <rFont val="Tahoma"/>
            <charset val="1"/>
          </rPr>
          <t>Detail:</t>
        </r>
        <r>
          <rPr>
            <sz val="9"/>
            <color indexed="81"/>
            <rFont val="Tahoma"/>
            <charset val="1"/>
          </rPr>
          <t xml:space="preserve">
 Explain how the growth rings of a tree trunk tell its life story. Describe different types of tree bark and explain what the bark does for the tree.</t>
        </r>
      </text>
    </comment>
    <comment ref="B61" authorId="0" shapeId="0">
      <text>
        <r>
          <rPr>
            <b/>
            <sz val="9"/>
            <color indexed="81"/>
            <rFont val="Tahoma"/>
            <family val="2"/>
          </rPr>
          <t>Details:</t>
        </r>
        <r>
          <rPr>
            <sz val="9"/>
            <color indexed="81"/>
            <rFont val="Tahoma"/>
            <family val="2"/>
          </rPr>
          <t xml:space="preserve">
Go on a geocaching adventure with your den or family. Show how you used a GPS unit or a smartphone with a GPS application to locate a geocache.</t>
        </r>
      </text>
    </comment>
    <comment ref="F61" authorId="0" shapeId="0">
      <text>
        <r>
          <rPr>
            <b/>
            <sz val="9"/>
            <color indexed="81"/>
            <rFont val="Tahoma"/>
            <family val="2"/>
          </rPr>
          <t>Details:</t>
        </r>
        <r>
          <rPr>
            <sz val="9"/>
            <color indexed="81"/>
            <rFont val="Tahoma"/>
            <family val="2"/>
          </rPr>
          <t xml:space="preserve">Invite a member or former member of a lifeguard team, rescue squad, the U.S. Coast Guard, U.S. Navy, or other armed forces branch who has had swimming and rescue training to your den meeting.  Find out what training and other experiences this person has had. 
</t>
        </r>
      </text>
    </comment>
    <comment ref="B62" authorId="0" shapeId="0">
      <text>
        <r>
          <rPr>
            <b/>
            <sz val="9"/>
            <color indexed="81"/>
            <rFont val="Tahoma"/>
            <family val="2"/>
          </rPr>
          <t xml:space="preserve">Details: </t>
        </r>
        <r>
          <rPr>
            <sz val="9"/>
            <color indexed="81"/>
            <rFont val="Tahoma"/>
            <family val="2"/>
          </rPr>
          <t>Recite the Outdoor Code and the Leave No Trace Principles for Kids from memory. Talk about how you can demonstrate them while you are working on your Arrow of Light. After one outing, list the things you did to follow the Outdoor Code and Leave No Trace.</t>
        </r>
      </text>
    </comment>
    <comment ref="F62" authorId="0" shapeId="0">
      <text>
        <r>
          <rPr>
            <b/>
            <sz val="9"/>
            <color indexed="81"/>
            <rFont val="Tahoma"/>
            <family val="2"/>
          </rPr>
          <t>Details:</t>
        </r>
        <r>
          <rPr>
            <sz val="9"/>
            <color indexed="81"/>
            <rFont val="Tahoma"/>
            <family val="2"/>
          </rPr>
          <t xml:space="preserve">Demonstrate how to correctly fasten a life jacket that is the right size for you.  Jump into water over your head. Show how the life jacket keeps your head above water by swimming 25 feet.  Get out of the water, remove the life jacket and hang it where it will dry. 
</t>
        </r>
      </text>
    </comment>
    <comment ref="N62" authorId="1" shapeId="0">
      <text>
        <r>
          <rPr>
            <b/>
            <sz val="9"/>
            <color indexed="81"/>
            <rFont val="Tahoma"/>
            <charset val="1"/>
          </rPr>
          <t>Detail:</t>
        </r>
        <r>
          <rPr>
            <sz val="9"/>
            <color indexed="81"/>
            <rFont val="Tahoma"/>
            <charset val="1"/>
          </rPr>
          <t xml:space="preserve">
Create a record of the history of Scouting and your place in that history. </t>
        </r>
      </text>
    </comment>
    <comment ref="F63" authorId="1" shapeId="0">
      <text>
        <r>
          <rPr>
            <b/>
            <sz val="9"/>
            <color indexed="81"/>
            <rFont val="Tahoma"/>
            <family val="2"/>
          </rPr>
          <t>Detail:</t>
        </r>
        <r>
          <rPr>
            <sz val="9"/>
            <color indexed="81"/>
            <rFont val="Tahoma"/>
            <family val="2"/>
          </rPr>
          <t xml:space="preserve">
If you are a qualified swimmer, select a paddle of the proper size and paddle a canoe with an adult’s supervision. </t>
        </r>
      </text>
    </comment>
    <comment ref="N63" authorId="1" shapeId="0">
      <text>
        <r>
          <rPr>
            <b/>
            <sz val="9"/>
            <color indexed="81"/>
            <rFont val="Tahoma"/>
            <charset val="1"/>
          </rPr>
          <t>Detail:</t>
        </r>
        <r>
          <rPr>
            <sz val="9"/>
            <color indexed="81"/>
            <rFont val="Tahoma"/>
            <charset val="1"/>
          </rPr>
          <t xml:space="preserve">
With the help of your den leader, parent, or guardian and with your choice of media, go on a virtual journey to the past and create a timeline.</t>
        </r>
      </text>
    </comment>
    <comment ref="F66" authorId="1" shapeId="0">
      <text>
        <r>
          <rPr>
            <b/>
            <sz val="9"/>
            <color indexed="81"/>
            <rFont val="Tahoma"/>
            <charset val="1"/>
          </rPr>
          <t>Detail:</t>
        </r>
        <r>
          <rPr>
            <sz val="9"/>
            <color indexed="81"/>
            <rFont val="Tahoma"/>
            <charset val="1"/>
          </rPr>
          <t xml:space="preserve">
Visit an art museum, gallery, or exhibit. Discuss with an adult the art you saw. What did you like?</t>
        </r>
      </text>
    </comment>
    <comment ref="J66" authorId="0" shapeId="0">
      <text>
        <r>
          <rPr>
            <b/>
            <sz val="9"/>
            <color indexed="81"/>
            <rFont val="Tahoma"/>
            <family val="2"/>
          </rPr>
          <t xml:space="preserve">Details: </t>
        </r>
        <r>
          <rPr>
            <sz val="9"/>
            <color indexed="81"/>
            <rFont val="Tahoma"/>
            <family val="2"/>
          </rPr>
          <t xml:space="preserve">
 Go on an outing with your family or den to one of the nearby locations you discovered on your state map, and record what you see as you look at the geographical surroundings. Share with your family or den while on this outing what you notice that might change this location in the future (wind, water, ice, drought, erosion).
</t>
        </r>
      </text>
    </comment>
    <comment ref="B67" authorId="1" shapeId="0">
      <text>
        <r>
          <rPr>
            <b/>
            <sz val="9"/>
            <color indexed="81"/>
            <rFont val="Tahoma"/>
            <family val="2"/>
          </rPr>
          <t>Detail:</t>
        </r>
        <r>
          <rPr>
            <sz val="9"/>
            <color indexed="81"/>
            <rFont val="Tahoma"/>
            <family val="2"/>
          </rPr>
          <t xml:space="preserve">
With your parent, guardian, or religious or spiritual leader, discuss and make a plan to do two things you think will help you better do your duty to God. Do these things for a month. </t>
        </r>
      </text>
    </comment>
    <comment ref="F67" authorId="0" shapeId="0">
      <text>
        <r>
          <rPr>
            <b/>
            <sz val="9"/>
            <color indexed="81"/>
            <rFont val="Tahoma"/>
            <family val="2"/>
          </rPr>
          <t xml:space="preserve">Detail: </t>
        </r>
        <r>
          <rPr>
            <sz val="9"/>
            <color indexed="81"/>
            <rFont val="Tahoma"/>
            <family val="2"/>
          </rPr>
          <t>Create two self-portraits using two different techniques, such as drawing, painting, printmaking, sculpture, and computer illustration.</t>
        </r>
      </text>
    </comment>
    <comment ref="B68" authorId="1" shapeId="0">
      <text>
        <r>
          <rPr>
            <b/>
            <sz val="9"/>
            <color indexed="81"/>
            <rFont val="Tahoma"/>
            <family val="2"/>
          </rPr>
          <t>Detail:</t>
        </r>
        <r>
          <rPr>
            <sz val="9"/>
            <color indexed="81"/>
            <rFont val="Tahoma"/>
            <family val="2"/>
          </rPr>
          <t xml:space="preserve">
Discuss with your family how the Scout Oath and Scout Law relate to your beliefs about duty to God. </t>
        </r>
      </text>
    </comment>
    <comment ref="J68" authorId="0" shapeId="0">
      <text>
        <r>
          <rPr>
            <b/>
            <sz val="9"/>
            <color indexed="81"/>
            <rFont val="Tahoma"/>
            <family val="2"/>
          </rPr>
          <t xml:space="preserve">Details: </t>
        </r>
        <r>
          <rPr>
            <sz val="9"/>
            <color indexed="81"/>
            <rFont val="Tahoma"/>
            <family val="2"/>
          </rPr>
          <t xml:space="preserve">With your family or your den, visit with a geologist or earth scientist and discover the many career fields that are included in the science of geology
</t>
        </r>
      </text>
    </comment>
    <comment ref="N68" authorId="0" shapeId="0">
      <text>
        <r>
          <rPr>
            <b/>
            <sz val="9"/>
            <color indexed="81"/>
            <rFont val="Tahoma"/>
            <family val="2"/>
          </rPr>
          <t xml:space="preserve">Details: </t>
        </r>
        <r>
          <rPr>
            <sz val="9"/>
            <color indexed="81"/>
            <rFont val="Tahoma"/>
            <family val="2"/>
          </rPr>
          <t xml:space="preserve">Visit a facility that uses a sound mixer, and learn how it is used.
</t>
        </r>
      </text>
    </comment>
    <comment ref="B69" authorId="1" shapeId="0">
      <text>
        <r>
          <rPr>
            <b/>
            <sz val="9"/>
            <color indexed="81"/>
            <rFont val="Tahoma"/>
            <family val="2"/>
          </rPr>
          <t>Detail:</t>
        </r>
        <r>
          <rPr>
            <sz val="9"/>
            <color indexed="81"/>
            <rFont val="Tahoma"/>
            <family val="2"/>
          </rPr>
          <t xml:space="preserve">
For at least a month, pray or reverently meditate each day as taught by your family or faith community.  </t>
        </r>
      </text>
    </comment>
    <comment ref="F69" authorId="1" shapeId="0">
      <text>
        <r>
          <rPr>
            <b/>
            <sz val="9"/>
            <color indexed="81"/>
            <rFont val="Tahoma"/>
            <charset val="1"/>
          </rPr>
          <t>Detail:</t>
        </r>
        <r>
          <rPr>
            <sz val="9"/>
            <color indexed="81"/>
            <rFont val="Tahoma"/>
            <charset val="1"/>
          </rPr>
          <t xml:space="preserve">
Draw or paint an original picture outdoors, using the art materials of your choice. </t>
        </r>
      </text>
    </comment>
    <comment ref="J69" authorId="0" shapeId="0">
      <text>
        <r>
          <rPr>
            <b/>
            <sz val="9"/>
            <color indexed="81"/>
            <rFont val="Tahoma"/>
            <family val="2"/>
          </rPr>
          <t xml:space="preserve">Details: </t>
        </r>
        <r>
          <rPr>
            <sz val="9"/>
            <color indexed="81"/>
            <rFont val="Tahoma"/>
            <family val="2"/>
          </rPr>
          <t xml:space="preserve">Ask the geologist or earth scientist about the importance of fossils that are found. 
</t>
        </r>
      </text>
    </comment>
    <comment ref="B70" authorId="0" shapeId="0">
      <text>
        <r>
          <rPr>
            <b/>
            <sz val="9"/>
            <color indexed="81"/>
            <rFont val="Tahoma"/>
            <family val="2"/>
          </rPr>
          <t xml:space="preserve">Details: </t>
        </r>
        <r>
          <rPr>
            <sz val="9"/>
            <color indexed="81"/>
            <rFont val="Tahoma"/>
            <family val="2"/>
          </rPr>
          <t xml:space="preserve">Read at least two accounts of people in history who have done their duty to God. (This can include family members and ancestors.) List their names and how they showed their duty to God.
</t>
        </r>
      </text>
    </comment>
    <comment ref="J70" authorId="0" shapeId="0">
      <text>
        <r>
          <rPr>
            <b/>
            <sz val="9"/>
            <color indexed="81"/>
            <rFont val="Tahoma"/>
            <family val="2"/>
          </rPr>
          <t xml:space="preserve">Details: </t>
        </r>
        <r>
          <rPr>
            <sz val="9"/>
            <color indexed="81"/>
            <rFont val="Tahoma"/>
            <family val="2"/>
          </rPr>
          <t xml:space="preserve">Ask the geologist or earth scientist what you can do to help preserve our natural resources. 
</t>
        </r>
      </text>
    </comment>
    <comment ref="N70" authorId="0" shapeId="0">
      <text>
        <r>
          <rPr>
            <b/>
            <sz val="9"/>
            <color indexed="81"/>
            <rFont val="Tahoma"/>
            <family val="2"/>
          </rPr>
          <t xml:space="preserve">Details: </t>
        </r>
        <r>
          <rPr>
            <sz val="9"/>
            <color indexed="81"/>
            <rFont val="Tahoma"/>
            <family val="2"/>
          </rPr>
          <t>Make a musical instrument. Play it for your family, den, or pack</t>
        </r>
      </text>
    </comment>
    <comment ref="B71" authorId="1" shapeId="0">
      <text>
        <r>
          <rPr>
            <b/>
            <sz val="9"/>
            <color indexed="81"/>
            <rFont val="Tahoma"/>
            <family val="2"/>
          </rPr>
          <t>Detail:</t>
        </r>
        <r>
          <rPr>
            <sz val="9"/>
            <color indexed="81"/>
            <rFont val="Tahoma"/>
            <family val="2"/>
          </rPr>
          <t xml:space="preserve">
 Under the direction of your parent, guardian, or religious or spiritual leader, do an act of service for someone in your family, neighborhood, or community. Talk about your service with your family and your Webelos den leader. Tell your family, den, or den leader how it related to doing your duty to God.</t>
        </r>
      </text>
    </comment>
    <comment ref="F71" authorId="0" shapeId="0">
      <text>
        <r>
          <rPr>
            <b/>
            <sz val="9"/>
            <color indexed="81"/>
            <rFont val="Tahoma"/>
            <family val="2"/>
          </rPr>
          <t>Detail:</t>
        </r>
        <r>
          <rPr>
            <sz val="9"/>
            <color indexed="81"/>
            <rFont val="Tahoma"/>
            <family val="2"/>
          </rPr>
          <t xml:space="preserve">Create an object using clay that can be fired, baked in the oven, or air-dried.eparation and cooking. </t>
        </r>
      </text>
    </comment>
    <comment ref="J71" authorId="0" shapeId="0">
      <text>
        <r>
          <rPr>
            <b/>
            <sz val="9"/>
            <color indexed="81"/>
            <rFont val="Tahoma"/>
            <family val="2"/>
          </rPr>
          <t xml:space="preserve">Details: </t>
        </r>
        <r>
          <rPr>
            <sz val="9"/>
            <color indexed="81"/>
            <rFont val="Tahoma"/>
            <family val="2"/>
          </rPr>
          <t xml:space="preserve">Do at least one earth science demonstration or investigation with your den or with adult supervision, and explore geology in action. 
</t>
        </r>
      </text>
    </comment>
    <comment ref="N71" authorId="0" shapeId="0">
      <text>
        <r>
          <rPr>
            <b/>
            <sz val="9"/>
            <color indexed="81"/>
            <rFont val="Tahoma"/>
            <family val="2"/>
          </rPr>
          <t xml:space="preserve">Details: </t>
        </r>
        <r>
          <rPr>
            <sz val="9"/>
            <color indexed="81"/>
            <rFont val="Tahoma"/>
            <family val="2"/>
          </rPr>
          <t xml:space="preserve">Form a “band” with your den. Each member creates his own homemade musical instrument. Perform for your pack at a pack meeting. </t>
        </r>
      </text>
    </comment>
    <comment ref="F72" authorId="1" shapeId="0">
      <text>
        <r>
          <rPr>
            <b/>
            <sz val="9"/>
            <color indexed="81"/>
            <rFont val="Tahoma"/>
            <charset val="1"/>
          </rPr>
          <t>Detail:</t>
        </r>
        <r>
          <rPr>
            <sz val="9"/>
            <color indexed="81"/>
            <rFont val="Tahoma"/>
            <charset val="1"/>
          </rPr>
          <t xml:space="preserve"> Create a freestanding sculpture or mobile using wood, metal, papier-mâché, or found or recycled objects. </t>
        </r>
      </text>
    </comment>
    <comment ref="N72" authorId="0" shapeId="0">
      <text>
        <r>
          <rPr>
            <b/>
            <sz val="9"/>
            <color indexed="81"/>
            <rFont val="Tahoma"/>
            <family val="2"/>
          </rPr>
          <t xml:space="preserve">Details: </t>
        </r>
        <r>
          <rPr>
            <sz val="9"/>
            <color indexed="81"/>
            <rFont val="Tahoma"/>
            <family val="2"/>
          </rPr>
          <t xml:space="preserve">Play two tunes on any band or orchestra instrument. 
</t>
        </r>
      </text>
    </comment>
    <comment ref="F73" authorId="1" shapeId="0">
      <text>
        <r>
          <rPr>
            <b/>
            <sz val="9"/>
            <color indexed="81"/>
            <rFont val="Tahoma"/>
            <charset val="1"/>
          </rPr>
          <t>Detail:</t>
        </r>
        <r>
          <rPr>
            <sz val="9"/>
            <color indexed="81"/>
            <rFont val="Tahoma"/>
            <charset val="1"/>
          </rPr>
          <t xml:space="preserve"> Make a display of origami or kirigami projects. </t>
        </r>
      </text>
    </comment>
    <comment ref="J73" authorId="1" shapeId="0">
      <text>
        <r>
          <rPr>
            <b/>
            <sz val="9"/>
            <color indexed="81"/>
            <rFont val="Tahoma"/>
            <charset val="1"/>
          </rPr>
          <t>Detail:</t>
        </r>
        <r>
          <rPr>
            <sz val="9"/>
            <color indexed="81"/>
            <rFont val="Tahoma"/>
            <charset val="1"/>
          </rPr>
          <t xml:space="preserve">
Pick one type of engineer. With the help of the Internet, your local library, or a local engineer you may know or locate, discover and record in your book three things that describe what that engineer does. (Be sure to have your Webelos den leader, parent, or guardian’s permission to use the Internet.) Share your findings with your Webelos den. </t>
        </r>
      </text>
    </comment>
    <comment ref="F74" authorId="1" shapeId="0">
      <text>
        <r>
          <rPr>
            <b/>
            <sz val="9"/>
            <color indexed="81"/>
            <rFont val="Tahoma"/>
            <charset val="1"/>
          </rPr>
          <t>Detail:</t>
        </r>
        <r>
          <rPr>
            <sz val="9"/>
            <color indexed="81"/>
            <rFont val="Tahoma"/>
            <charset val="1"/>
          </rPr>
          <t xml:space="preserve"> Use a computer illustration or painting program to create a work of art. </t>
        </r>
      </text>
    </comment>
    <comment ref="N74" authorId="0" shapeId="0">
      <text>
        <r>
          <rPr>
            <b/>
            <sz val="9"/>
            <color indexed="81"/>
            <rFont val="Tahoma"/>
            <family val="2"/>
          </rPr>
          <t xml:space="preserve">Details: </t>
        </r>
        <r>
          <rPr>
            <sz val="9"/>
            <color indexed="81"/>
            <rFont val="Tahoma"/>
            <family val="2"/>
          </rPr>
          <t xml:space="preserve">Teach your den the words and melody of a song. Perform the song with your den at your den or pack meeting. 
</t>
        </r>
      </text>
    </comment>
    <comment ref="F75" authorId="1" shapeId="0">
      <text>
        <r>
          <rPr>
            <b/>
            <sz val="9"/>
            <color indexed="81"/>
            <rFont val="Tahoma"/>
            <charset val="1"/>
          </rPr>
          <t>Detail:</t>
        </r>
        <r>
          <rPr>
            <sz val="9"/>
            <color indexed="81"/>
            <rFont val="Tahoma"/>
            <charset val="1"/>
          </rPr>
          <t xml:space="preserve"> Create an original logo or design. Transfer the design onto a T-shirt, hat, or other object. </t>
        </r>
      </text>
    </comment>
    <comment ref="J75" authorId="1" shapeId="0">
      <text>
        <r>
          <rPr>
            <b/>
            <sz val="9"/>
            <color indexed="81"/>
            <rFont val="Tahoma"/>
            <charset val="1"/>
          </rPr>
          <t>Detail:</t>
        </r>
        <r>
          <rPr>
            <sz val="9"/>
            <color indexed="81"/>
            <rFont val="Tahoma"/>
            <charset val="1"/>
          </rPr>
          <t xml:space="preserve">
Examine a set of blueprints. Using these as a model, construct your own set of blueprints or plans to design a project.</t>
        </r>
      </text>
    </comment>
    <comment ref="N75" authorId="0" shapeId="0">
      <text>
        <r>
          <rPr>
            <b/>
            <sz val="9"/>
            <color indexed="81"/>
            <rFont val="Tahoma"/>
            <family val="2"/>
          </rPr>
          <t xml:space="preserve">Details: </t>
        </r>
        <r>
          <rPr>
            <sz val="9"/>
            <color indexed="81"/>
            <rFont val="Tahoma"/>
            <family val="2"/>
          </rPr>
          <t xml:space="preserve">
Create original words for a song. Perform it at your den or pack meeting. </t>
        </r>
      </text>
    </comment>
    <comment ref="F76" authorId="1" shapeId="0">
      <text>
        <r>
          <rPr>
            <b/>
            <sz val="9"/>
            <color indexed="81"/>
            <rFont val="Tahoma"/>
            <charset val="1"/>
          </rPr>
          <t>Detail:</t>
        </r>
        <r>
          <rPr>
            <sz val="9"/>
            <color indexed="81"/>
            <rFont val="Tahoma"/>
            <charset val="1"/>
          </rPr>
          <t xml:space="preserve"> Using a camera or other electronic device, take at least 10 photos of your family, a pet, or scenery. Use photo-editing software to crop, lighten or darken, and change some of the photos. </t>
        </r>
      </text>
    </comment>
    <comment ref="J76" authorId="0" shapeId="0">
      <text>
        <r>
          <rPr>
            <b/>
            <sz val="9"/>
            <color indexed="81"/>
            <rFont val="Tahoma"/>
            <family val="2"/>
          </rPr>
          <t xml:space="preserve">Details: </t>
        </r>
        <r>
          <rPr>
            <sz val="9"/>
            <color indexed="81"/>
            <rFont val="Tahoma"/>
            <family val="2"/>
          </rPr>
          <t xml:space="preserve">Using the blueprints or plans from your own design, construct your project. Your project may be something useful or something fun.
</t>
        </r>
      </text>
    </comment>
    <comment ref="N76" authorId="0" shapeId="0">
      <text>
        <r>
          <rPr>
            <b/>
            <sz val="9"/>
            <color indexed="81"/>
            <rFont val="Tahoma"/>
            <family val="2"/>
          </rPr>
          <t xml:space="preserve">Details: </t>
        </r>
        <r>
          <rPr>
            <sz val="9"/>
            <color indexed="81"/>
            <rFont val="Tahoma"/>
            <family val="2"/>
          </rPr>
          <t xml:space="preserve">Collaborate with your den to compose a den theme song. Perform it at your pack meeting.
</t>
        </r>
      </text>
    </comment>
    <comment ref="F77" authorId="1" shapeId="0">
      <text>
        <r>
          <rPr>
            <b/>
            <sz val="9"/>
            <color indexed="81"/>
            <rFont val="Tahoma"/>
            <charset val="1"/>
          </rPr>
          <t>Detail:</t>
        </r>
        <r>
          <rPr>
            <sz val="9"/>
            <color indexed="81"/>
            <rFont val="Tahoma"/>
            <charset val="1"/>
          </rPr>
          <t xml:space="preserve"> Create a comic strip with original characters. Include at least four panels to tell a story centered on one of the points of the Scout Law. Characters can be hand-drawn or computer-generated</t>
        </r>
      </text>
    </comment>
    <comment ref="J77" authorId="0" shapeId="0">
      <text>
        <r>
          <rPr>
            <b/>
            <sz val="9"/>
            <color indexed="81"/>
            <rFont val="Tahoma"/>
            <family val="2"/>
          </rPr>
          <t>Details:</t>
        </r>
        <r>
          <rPr>
            <sz val="9"/>
            <color indexed="81"/>
            <rFont val="Tahoma"/>
            <family val="2"/>
          </rPr>
          <t xml:space="preserve">Share your project with your Webelos den and your pack by displaying the project at a pack meeting. 
</t>
        </r>
      </text>
    </comment>
    <comment ref="N77" authorId="0" shapeId="0">
      <text>
        <r>
          <rPr>
            <b/>
            <sz val="9"/>
            <color indexed="81"/>
            <rFont val="Tahoma"/>
            <family val="2"/>
          </rPr>
          <t xml:space="preserve">Details </t>
        </r>
        <r>
          <rPr>
            <sz val="9"/>
            <color indexed="81"/>
            <rFont val="Tahoma"/>
            <family val="2"/>
          </rPr>
          <t xml:space="preserve">Write a song with words and music that expresses your feelings about an issue, a person, something you are learning, a point of the Scout Law, etc. Perform it at your den or pack meeting, alone or with a group. 
</t>
        </r>
      </text>
    </comment>
    <comment ref="J78" authorId="0" shapeId="0">
      <text>
        <r>
          <rPr>
            <b/>
            <sz val="9"/>
            <color indexed="81"/>
            <rFont val="Tahoma"/>
            <family val="2"/>
          </rPr>
          <t xml:space="preserve">Details: </t>
        </r>
        <r>
          <rPr>
            <sz val="9"/>
            <color indexed="81"/>
            <rFont val="Tahoma"/>
            <family val="2"/>
          </rPr>
          <t xml:space="preserve">Explore other fields of engineering and how they have helped form our past, present, and future
</t>
        </r>
      </text>
    </comment>
    <comment ref="N78" authorId="1" shapeId="0">
      <text>
        <r>
          <rPr>
            <b/>
            <sz val="9"/>
            <color indexed="81"/>
            <rFont val="Tahoma"/>
            <charset val="1"/>
          </rPr>
          <t>Detail:</t>
        </r>
        <r>
          <rPr>
            <sz val="9"/>
            <color indexed="81"/>
            <rFont val="Tahoma"/>
            <charset val="1"/>
          </rPr>
          <t xml:space="preserve">
Perform a musical number by yourself or with your Webelos den in front of an audience.</t>
        </r>
      </text>
    </comment>
    <comment ref="F79" authorId="1" shapeId="0">
      <text>
        <r>
          <rPr>
            <b/>
            <sz val="9"/>
            <color indexed="81"/>
            <rFont val="Tahoma"/>
            <charset val="1"/>
          </rPr>
          <t>Detail:</t>
        </r>
        <r>
          <rPr>
            <sz val="9"/>
            <color indexed="81"/>
            <rFont val="Tahoma"/>
            <charset val="1"/>
          </rPr>
          <t xml:space="preserve"> Create a hard-copy or digital portfolio of your projects. Share it with your family and members of your den or pack. </t>
        </r>
      </text>
    </comment>
    <comment ref="J79" authorId="1" shapeId="0">
      <text>
        <r>
          <rPr>
            <b/>
            <sz val="9"/>
            <color indexed="81"/>
            <rFont val="Tahoma"/>
            <family val="2"/>
          </rPr>
          <t>Detail:</t>
        </r>
        <r>
          <rPr>
            <sz val="9"/>
            <color indexed="81"/>
            <rFont val="Tahoma"/>
            <family val="2"/>
          </rPr>
          <t xml:space="preserve">
Pick and do two projects using the engineering skills you have learned. Share your projects with your den, and also exhibit them at a pack meeting. </t>
        </r>
      </text>
    </comment>
    <comment ref="F80" authorId="0" shapeId="0">
      <text>
        <r>
          <rPr>
            <b/>
            <sz val="9"/>
            <color indexed="81"/>
            <rFont val="Tahoma"/>
            <family val="2"/>
          </rPr>
          <t xml:space="preserve">Details: </t>
        </r>
        <r>
          <rPr>
            <sz val="9"/>
            <color indexed="81"/>
            <rFont val="Tahoma"/>
            <family val="2"/>
          </rPr>
          <t xml:space="preserve">Display your artwork in a pack, school, or community art show
</t>
        </r>
      </text>
    </comment>
  </commentList>
</comments>
</file>

<file path=xl/comments6.xml><?xml version="1.0" encoding="utf-8"?>
<comments xmlns="http://schemas.openxmlformats.org/spreadsheetml/2006/main">
  <authors>
    <author>Todd Lynch</author>
    <author>Detail</author>
  </authors>
  <commentList>
    <comment ref="N4" authorId="0" shapeId="0">
      <text>
        <r>
          <rPr>
            <b/>
            <sz val="9"/>
            <color indexed="81"/>
            <rFont val="Tahoma"/>
            <family val="2"/>
          </rPr>
          <t xml:space="preserve">Details: </t>
        </r>
        <r>
          <rPr>
            <sz val="9"/>
            <color indexed="81"/>
            <rFont val="Tahoma"/>
            <family val="2"/>
          </rPr>
          <t xml:space="preserve">Put a Fix It Tool Box together. Describe what each item in your toolbox can be used for. Show how to use three of the tools safely. 
</t>
        </r>
      </text>
    </comment>
    <comment ref="R4" authorId="1" shapeId="0">
      <text>
        <r>
          <rPr>
            <b/>
            <sz val="9"/>
            <color indexed="81"/>
            <rFont val="Tahoma"/>
            <charset val="1"/>
          </rPr>
          <t>Detail:</t>
        </r>
        <r>
          <rPr>
            <sz val="9"/>
            <color indexed="81"/>
            <rFont val="Tahoma"/>
            <charset val="1"/>
          </rPr>
          <t xml:space="preserve">
Write a story outline describing a real or imaginary Scouting adventure. Create a pictured storyboard that shows your story</t>
        </r>
      </text>
    </comment>
    <comment ref="J5" authorId="0" shapeId="0">
      <text>
        <r>
          <rPr>
            <b/>
            <sz val="9"/>
            <color indexed="81"/>
            <rFont val="Tahoma"/>
            <family val="2"/>
          </rPr>
          <t xml:space="preserve">Details: </t>
        </r>
        <r>
          <rPr>
            <sz val="9"/>
            <color indexed="81"/>
            <rFont val="Tahoma"/>
            <family val="2"/>
          </rPr>
          <t xml:space="preserve">Develop an awareness of the challenges of the blind through participation in an activity that simulates blindnes
</t>
        </r>
      </text>
    </comment>
    <comment ref="N5" authorId="0" shapeId="0">
      <text>
        <r>
          <rPr>
            <b/>
            <sz val="9"/>
            <color indexed="81"/>
            <rFont val="Tahoma"/>
            <family val="2"/>
          </rPr>
          <t xml:space="preserve">Details: </t>
        </r>
        <r>
          <rPr>
            <sz val="9"/>
            <color indexed="81"/>
            <rFont val="Tahoma"/>
            <family val="2"/>
          </rPr>
          <t xml:space="preserve">Be ready. With the help of an adult in your family, do the following
</t>
        </r>
      </text>
    </comment>
    <comment ref="R5" authorId="1" shapeId="0">
      <text>
        <r>
          <rPr>
            <b/>
            <sz val="9"/>
            <color indexed="81"/>
            <rFont val="Tahoma"/>
            <charset val="1"/>
          </rPr>
          <t>Detail:</t>
        </r>
        <r>
          <rPr>
            <sz val="9"/>
            <color indexed="81"/>
            <rFont val="Tahoma"/>
            <charset val="1"/>
          </rPr>
          <t xml:space="preserve">
Create either an animated or live action movie about yourself. Your movie should depict how you live by the Scout Oath and Law. </t>
        </r>
      </text>
    </comment>
    <comment ref="J6" authorId="0" shapeId="0">
      <text>
        <r>
          <rPr>
            <b/>
            <sz val="9"/>
            <color indexed="81"/>
            <rFont val="Tahoma"/>
            <family val="2"/>
          </rPr>
          <t>Details:</t>
        </r>
        <r>
          <rPr>
            <sz val="9"/>
            <color indexed="81"/>
            <rFont val="Tahoma"/>
            <family val="2"/>
          </rPr>
          <t xml:space="preserve">Participate in an activity that simulates severe visual impairment, but not blindness.
</t>
        </r>
      </text>
    </comment>
    <comment ref="N6" authorId="1" shapeId="0">
      <text>
        <r>
          <rPr>
            <b/>
            <sz val="9"/>
            <color indexed="81"/>
            <rFont val="Tahoma"/>
            <charset val="1"/>
          </rPr>
          <t>Detail:</t>
        </r>
        <r>
          <rPr>
            <sz val="9"/>
            <color indexed="81"/>
            <rFont val="Tahoma"/>
            <charset val="1"/>
          </rPr>
          <t xml:space="preserve">
Locate the electrical panel in your home. Determine if the electrical panel has fuses or breakers.</t>
        </r>
      </text>
    </comment>
    <comment ref="R6" authorId="1" shapeId="0">
      <text>
        <r>
          <rPr>
            <b/>
            <sz val="9"/>
            <color indexed="81"/>
            <rFont val="Tahoma"/>
            <charset val="1"/>
          </rPr>
          <t>Detail:</t>
        </r>
        <r>
          <rPr>
            <sz val="9"/>
            <color indexed="81"/>
            <rFont val="Tahoma"/>
            <charset val="1"/>
          </rPr>
          <t xml:space="preserve">
Share your movie with your family, den, or pack. </t>
        </r>
      </text>
    </comment>
    <comment ref="J7" authorId="0" shapeId="0">
      <text>
        <r>
          <rPr>
            <b/>
            <sz val="9"/>
            <color indexed="81"/>
            <rFont val="Tahoma"/>
            <family val="2"/>
          </rPr>
          <t xml:space="preserve">Details: </t>
        </r>
        <r>
          <rPr>
            <sz val="9"/>
            <color indexed="81"/>
            <rFont val="Tahoma"/>
            <family val="2"/>
          </rPr>
          <t xml:space="preserve">Participate in an activity that simulates the challenges of being deaf or hard of hearing.
</t>
        </r>
      </text>
    </comment>
    <comment ref="N7" authorId="0" shapeId="0">
      <text>
        <r>
          <rPr>
            <b/>
            <sz val="9"/>
            <color indexed="81"/>
            <rFont val="Tahoma"/>
            <family val="2"/>
          </rPr>
          <t xml:space="preserve">Details: </t>
        </r>
        <r>
          <rPr>
            <sz val="9"/>
            <color indexed="81"/>
            <rFont val="Tahoma"/>
            <family val="2"/>
          </rPr>
          <t xml:space="preserve">Determine what sort of heat is used to heat your home
</t>
        </r>
      </text>
    </comment>
    <comment ref="J8" authorId="1" shapeId="0">
      <text>
        <r>
          <rPr>
            <b/>
            <sz val="9"/>
            <color indexed="81"/>
            <rFont val="Tahoma"/>
            <charset val="1"/>
          </rPr>
          <t>Detail:</t>
        </r>
        <r>
          <rPr>
            <sz val="9"/>
            <color indexed="81"/>
            <rFont val="Tahoma"/>
            <charset val="1"/>
          </rPr>
          <t xml:space="preserve">
Engage in an activity that simulates mobility impairment.</t>
        </r>
      </text>
    </comment>
    <comment ref="N8" authorId="0" shapeId="0">
      <text>
        <r>
          <rPr>
            <b/>
            <sz val="9"/>
            <color indexed="81"/>
            <rFont val="Tahoma"/>
            <family val="2"/>
          </rPr>
          <t xml:space="preserve">Details: </t>
        </r>
        <r>
          <rPr>
            <sz val="9"/>
            <color indexed="81"/>
            <rFont val="Tahoma"/>
            <family val="2"/>
          </rPr>
          <t xml:space="preserve">Learn what you would do to shut off the water for a sink, a toilet, a washing machine, or a water heater. If there is a main shut-off valve for your home, show where it is located. 
</t>
        </r>
      </text>
    </comment>
    <comment ref="R8"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9" authorId="1" shapeId="0">
      <text>
        <r>
          <rPr>
            <b/>
            <sz val="9"/>
            <color indexed="81"/>
            <rFont val="Tahoma"/>
            <charset val="1"/>
          </rPr>
          <t>Detail:</t>
        </r>
        <r>
          <rPr>
            <sz val="9"/>
            <color indexed="81"/>
            <rFont val="Tahoma"/>
            <charset val="1"/>
          </rPr>
          <t xml:space="preserve">
Take part in an activity that simulates dexterity impairment.</t>
        </r>
      </text>
    </comment>
    <comment ref="N9" authorId="0" shapeId="0">
      <text>
        <r>
          <rPr>
            <b/>
            <sz val="9"/>
            <color indexed="81"/>
            <rFont val="Tahoma"/>
            <family val="2"/>
          </rPr>
          <t xml:space="preserve">Details: </t>
        </r>
        <r>
          <rPr>
            <sz val="9"/>
            <color indexed="81"/>
            <rFont val="Tahoma"/>
            <family val="2"/>
          </rPr>
          <t xml:space="preserve">Describe to your Webelos den leader what you would do to fix or make safe the following circumstances: 
</t>
        </r>
      </text>
    </comment>
    <comment ref="R9"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10" authorId="1" shapeId="0">
      <text>
        <r>
          <rPr>
            <b/>
            <sz val="9"/>
            <color indexed="81"/>
            <rFont val="Tahoma"/>
            <charset val="1"/>
          </rPr>
          <t>Detail:</t>
        </r>
        <r>
          <rPr>
            <sz val="9"/>
            <color indexed="81"/>
            <rFont val="Tahoma"/>
            <charset val="1"/>
          </rPr>
          <t xml:space="preserve">
With your den, participate in an activity that focuses on the acceptance of differences in general</t>
        </r>
      </text>
    </comment>
    <comment ref="R10" authorId="1" shapeId="0">
      <text>
        <r>
          <rPr>
            <b/>
            <sz val="9"/>
            <color indexed="81"/>
            <rFont val="Tahoma"/>
            <charset val="1"/>
          </rPr>
          <t>Detail:</t>
        </r>
        <r>
          <rPr>
            <sz val="9"/>
            <color indexed="81"/>
            <rFont val="Tahoma"/>
            <charset val="1"/>
          </rPr>
          <t xml:space="preserve">
 Talk with members of your family about your family name, history, traditions, and culture. Create a family tree of three generations, or make a poster or Web page that shows the origins of your ancestors. Or choose a special celebration or holiday that your family participates in, and create either a poster, picture, or photo slideshow of it. Share this project with your den.</t>
        </r>
      </text>
    </comment>
    <comment ref="R11" authorId="0" shapeId="0">
      <text>
        <r>
          <rPr>
            <b/>
            <sz val="9"/>
            <color indexed="81"/>
            <rFont val="Tahoma"/>
            <family val="2"/>
          </rPr>
          <t xml:space="preserve">Details: </t>
        </r>
        <r>
          <rPr>
            <sz val="9"/>
            <color indexed="81"/>
            <rFont val="Tahoma"/>
            <family val="2"/>
          </rPr>
          <t xml:space="preserve">Show your understanding of your duty to family by creating a chart listing the jobs that you and other family members have at home. Choose three of the jobs you are responsible for, and chart them for two weeks.
</t>
        </r>
      </text>
    </comment>
    <comment ref="J12" authorId="0" shapeId="0">
      <text>
        <r>
          <rPr>
            <b/>
            <sz val="9"/>
            <color indexed="81"/>
            <rFont val="Tahoma"/>
            <family val="2"/>
          </rPr>
          <t xml:space="preserve">Details: </t>
        </r>
        <r>
          <rPr>
            <sz val="9"/>
            <color indexed="81"/>
            <rFont val="Tahoma"/>
            <family val="2"/>
          </rPr>
          <t xml:space="preserve">Do a Good Turn for residents at a skilled nursing facility or retirement community. 
</t>
        </r>
      </text>
    </comment>
    <comment ref="R12" authorId="0" shapeId="0">
      <text>
        <r>
          <rPr>
            <b/>
            <sz val="9"/>
            <color indexed="81"/>
            <rFont val="Tahoma"/>
            <family val="2"/>
          </rPr>
          <t xml:space="preserve">Details: </t>
        </r>
        <r>
          <rPr>
            <sz val="9"/>
            <color indexed="81"/>
            <rFont val="Tahoma"/>
            <family val="2"/>
          </rPr>
          <t xml:space="preserve">Select ONE of the jobs below that belongs to another family member, and help that person complete it: a. Create a grocery shopping list for the week. b. Complete the laundry for your family one time. c. Help prepare meals for your family for one day.
</t>
        </r>
      </text>
    </comment>
    <comment ref="J13" authorId="0" shapeId="0">
      <text>
        <r>
          <rPr>
            <b/>
            <sz val="9"/>
            <color indexed="81"/>
            <rFont val="Tahoma"/>
            <family val="2"/>
          </rPr>
          <t xml:space="preserve">Details: </t>
        </r>
        <r>
          <rPr>
            <sz val="9"/>
            <color indexed="81"/>
            <rFont val="Tahoma"/>
            <family val="2"/>
          </rPr>
          <t xml:space="preserve">Invite an individual with a disability to visit your den, and discuss what activities he or she currently finds challenging or found challenging in the past. 
</t>
        </r>
      </text>
    </comment>
    <comment ref="N13" authorId="0" shapeId="0">
      <text>
        <r>
          <rPr>
            <b/>
            <sz val="9"/>
            <color indexed="81"/>
            <rFont val="Tahoma"/>
            <family val="2"/>
          </rPr>
          <t xml:space="preserve">Details: </t>
        </r>
        <r>
          <rPr>
            <sz val="9"/>
            <color indexed="81"/>
            <rFont val="Tahoma"/>
            <family val="2"/>
          </rPr>
          <t xml:space="preserve">Let’s Fix It. Select and do eight of the following. You will need an adult’s supervision for each of these Fix It projects
</t>
        </r>
      </text>
    </comment>
    <comment ref="R13" authorId="0" shapeId="0">
      <text>
        <r>
          <rPr>
            <b/>
            <sz val="9"/>
            <color indexed="81"/>
            <rFont val="Tahoma"/>
            <family val="2"/>
          </rPr>
          <t xml:space="preserve">Details: </t>
        </r>
        <r>
          <rPr>
            <sz val="9"/>
            <color indexed="81"/>
            <rFont val="Tahoma"/>
            <family val="2"/>
          </rPr>
          <t xml:space="preserve">Create a list of community service or conservation projects that you and your family can do together, and present it to your family. Select one project, plan it, and complete it with  your family. 
</t>
        </r>
      </text>
    </comment>
    <comment ref="J14" authorId="0" shapeId="0">
      <text>
        <r>
          <rPr>
            <b/>
            <sz val="9"/>
            <color indexed="81"/>
            <rFont val="Tahoma"/>
            <family val="2"/>
          </rPr>
          <t>Details :</t>
        </r>
        <r>
          <rPr>
            <sz val="9"/>
            <color indexed="81"/>
            <rFont val="Tahoma"/>
            <family val="2"/>
          </rPr>
          <t xml:space="preserve">Attend a disabilities event such as a Special Olympics competition, an adaptive sports event, a performance with sign language interpretation, or an activity with service dogs. Tell your den what you thought about the experience. </t>
        </r>
      </text>
    </comment>
    <comment ref="N14" authorId="0" shapeId="0">
      <text>
        <r>
          <rPr>
            <b/>
            <sz val="9"/>
            <color indexed="81"/>
            <rFont val="Tahoma"/>
            <family val="2"/>
          </rPr>
          <t xml:space="preserve">Details: </t>
        </r>
        <r>
          <rPr>
            <sz val="9"/>
            <color indexed="81"/>
            <rFont val="Tahoma"/>
            <family val="2"/>
          </rPr>
          <t xml:space="preserve">Show how to change a light bulb in a lamp or fixture. Determine the type of bulb you are replacing. Learn how to properly dispose of a compact fluorescent bulb.
</t>
        </r>
      </text>
    </comment>
    <comment ref="R14" authorId="0" shapeId="0">
      <text>
        <r>
          <rPr>
            <b/>
            <sz val="9"/>
            <color indexed="81"/>
            <rFont val="Tahoma"/>
            <family val="2"/>
          </rPr>
          <t xml:space="preserve">Details: </t>
        </r>
        <r>
          <rPr>
            <sz val="9"/>
            <color indexed="81"/>
            <rFont val="Tahoma"/>
            <family val="2"/>
          </rPr>
          <t xml:space="preserve">With the help of an adult, inspect your home and its surroundings. Make a list of hazards or security problems you find. Correct one problem you found, and tell what you did.
</t>
        </r>
      </text>
    </comment>
    <comment ref="F15" authorId="1" shapeId="0">
      <text>
        <r>
          <rPr>
            <b/>
            <sz val="9"/>
            <color indexed="81"/>
            <rFont val="Tahoma"/>
            <charset val="1"/>
          </rPr>
          <t>Detail:</t>
        </r>
        <r>
          <rPr>
            <sz val="9"/>
            <color indexed="81"/>
            <rFont val="Tahoma"/>
            <charset val="1"/>
          </rPr>
          <t xml:space="preserve">
Repeat from memory the Scout Oath, Scout Law, Scout motto, and Scout slogan. In your own words, explain the meaning of each to your den leader, parent, or guardian.</t>
        </r>
      </text>
    </comment>
    <comment ref="J15" authorId="0" shapeId="0">
      <text>
        <r>
          <rPr>
            <b/>
            <sz val="9"/>
            <color indexed="81"/>
            <rFont val="Tahoma"/>
            <family val="2"/>
          </rPr>
          <t xml:space="preserve">Details: </t>
        </r>
        <r>
          <rPr>
            <sz val="9"/>
            <color indexed="81"/>
            <rFont val="Tahoma"/>
            <family val="2"/>
          </rPr>
          <t xml:space="preserve">Talk to someone who works with people who have disabilities. Ask that person what they do and how he or she helps people with disabilities. 
</t>
        </r>
      </text>
    </comment>
    <comment ref="R15" authorId="0" shapeId="0">
      <text>
        <r>
          <rPr>
            <b/>
            <sz val="9"/>
            <color indexed="81"/>
            <rFont val="Tahoma"/>
            <family val="2"/>
          </rPr>
          <t xml:space="preserve">Details: </t>
        </r>
        <r>
          <rPr>
            <sz val="9"/>
            <color indexed="81"/>
            <rFont val="Tahoma"/>
            <family val="2"/>
          </rPr>
          <t xml:space="preserve">
 Hold a family meeting to plan an exciting family activity. The activity could include: a. A family reunion b. A family night c. A family outing 
</t>
        </r>
      </text>
    </comment>
    <comment ref="F16" authorId="1" shapeId="0">
      <text>
        <r>
          <rPr>
            <b/>
            <sz val="9"/>
            <color indexed="81"/>
            <rFont val="Tahoma"/>
            <charset val="1"/>
          </rPr>
          <t>Detail:</t>
        </r>
        <r>
          <rPr>
            <sz val="9"/>
            <color indexed="81"/>
            <rFont val="Tahoma"/>
            <charset val="1"/>
          </rPr>
          <t xml:space="preserve">
Explain what Scout spirit is. Describe for your den leader, parent, or guardian some ways you have shown Scout spirit by practicing the Scout Oath, Scout Law, Scout motto, and Scout slogan. </t>
        </r>
      </text>
    </comment>
    <comment ref="N16" authorId="0" shapeId="0">
      <text>
        <r>
          <rPr>
            <b/>
            <sz val="9"/>
            <color indexed="81"/>
            <rFont val="Tahoma"/>
            <family val="2"/>
          </rPr>
          <t xml:space="preserve">Details: </t>
        </r>
        <r>
          <rPr>
            <sz val="9"/>
            <color indexed="81"/>
            <rFont val="Tahoma"/>
            <family val="2"/>
          </rPr>
          <t xml:space="preserve">Tighten a loose handle or knob on a cabinet or a piece of furniture. 
</t>
        </r>
      </text>
    </comment>
    <comment ref="R16" authorId="1" shapeId="0">
      <text>
        <r>
          <rPr>
            <b/>
            <sz val="9"/>
            <color indexed="81"/>
            <rFont val="Tahoma"/>
            <charset val="1"/>
          </rPr>
          <t>Detail:</t>
        </r>
        <r>
          <rPr>
            <sz val="9"/>
            <color indexed="81"/>
            <rFont val="Tahoma"/>
            <charset val="1"/>
          </rPr>
          <t xml:space="preserve">
Have your family event. Afterward, tell your parent or guardian what you liked best about the event</t>
        </r>
      </text>
    </comment>
    <comment ref="F17" authorId="1" shapeId="0">
      <text>
        <r>
          <rPr>
            <b/>
            <sz val="9"/>
            <color indexed="81"/>
            <rFont val="Tahoma"/>
            <charset val="1"/>
          </rPr>
          <t xml:space="preserve">Detail: </t>
        </r>
        <r>
          <rPr>
            <sz val="9"/>
            <color indexed="81"/>
            <rFont val="Tahoma"/>
            <charset val="1"/>
          </rPr>
          <t>Give the Boy Scout sign, salute, and handshake. Explain when they should be used.</t>
        </r>
      </text>
    </comment>
    <comment ref="J17" authorId="0" shapeId="0">
      <text>
        <r>
          <rPr>
            <b/>
            <sz val="9"/>
            <color indexed="81"/>
            <rFont val="Tahoma"/>
            <family val="2"/>
          </rPr>
          <t xml:space="preserve">Details: </t>
        </r>
        <r>
          <rPr>
            <sz val="9"/>
            <color indexed="81"/>
            <rFont val="Tahoma"/>
            <family val="2"/>
          </rPr>
          <t xml:space="preserve">With the help of an adult, contact a service dog organization, and learn the entire process from pup training to assignment to a client
</t>
        </r>
      </text>
    </comment>
    <comment ref="F18" authorId="1" shapeId="0">
      <text>
        <r>
          <rPr>
            <b/>
            <sz val="9"/>
            <color indexed="81"/>
            <rFont val="Tahoma"/>
            <charset val="1"/>
          </rPr>
          <t>Detail:</t>
        </r>
        <r>
          <rPr>
            <sz val="9"/>
            <color indexed="81"/>
            <rFont val="Tahoma"/>
            <charset val="1"/>
          </rPr>
          <t xml:space="preserve"> Describe the First Class Scout badge, and tell what each part stands for. Explain the significance of the First Class Scout badge. </t>
        </r>
      </text>
    </comment>
    <comment ref="J18" authorId="0" shapeId="0">
      <text>
        <r>
          <rPr>
            <b/>
            <sz val="9"/>
            <color indexed="81"/>
            <rFont val="Tahoma"/>
            <family val="2"/>
          </rPr>
          <t xml:space="preserve">Details: </t>
        </r>
        <r>
          <rPr>
            <sz val="9"/>
            <color indexed="81"/>
            <rFont val="Tahoma"/>
            <family val="2"/>
          </rPr>
          <t xml:space="preserve">Participate in a service project that focuses on a specific disability
</t>
        </r>
      </text>
    </comment>
    <comment ref="R18" authorId="1" shapeId="0">
      <text>
        <r>
          <rPr>
            <b/>
            <sz val="9"/>
            <color indexed="81"/>
            <rFont val="Tahoma"/>
            <charset val="1"/>
          </rPr>
          <t>Detail:</t>
        </r>
        <r>
          <rPr>
            <sz val="9"/>
            <color indexed="81"/>
            <rFont val="Tahoma"/>
            <charset val="1"/>
          </rPr>
          <t xml:space="preserve">
Show the signals used by officials in one of these sports: football, basketball, baseball, soccer, or hockey.</t>
        </r>
      </text>
    </comment>
    <comment ref="F19" authorId="1" shapeId="0">
      <text>
        <r>
          <rPr>
            <b/>
            <sz val="9"/>
            <color indexed="81"/>
            <rFont val="Tahoma"/>
            <charset val="1"/>
          </rPr>
          <t xml:space="preserve">Detail: </t>
        </r>
        <r>
          <rPr>
            <sz val="9"/>
            <color indexed="81"/>
            <rFont val="Tahoma"/>
            <charset val="1"/>
          </rPr>
          <t xml:space="preserve">Repeat from memory the Outdoor Code. In your own words, explain what the Outdoor Code means to you. </t>
        </r>
      </text>
    </comment>
    <comment ref="J19" authorId="0" shapeId="0">
      <text>
        <r>
          <rPr>
            <b/>
            <sz val="9"/>
            <color indexed="81"/>
            <rFont val="Tahoma"/>
            <family val="2"/>
          </rPr>
          <t xml:space="preserve">Details: </t>
        </r>
        <r>
          <rPr>
            <sz val="9"/>
            <color indexed="81"/>
            <rFont val="Tahoma"/>
            <family val="2"/>
          </rPr>
          <t xml:space="preserve">Participate in an activity with an organization whose members are disabled. 
</t>
        </r>
      </text>
    </comment>
    <comment ref="F20" authorId="1" shapeId="0">
      <text>
        <r>
          <rPr>
            <b/>
            <sz val="9"/>
            <color indexed="81"/>
            <rFont val="Tahoma"/>
            <charset val="1"/>
          </rPr>
          <t>Detail:</t>
        </r>
        <r>
          <rPr>
            <sz val="9"/>
            <color indexed="81"/>
            <rFont val="Tahoma"/>
            <charset val="1"/>
          </rPr>
          <t xml:space="preserve">
Visit a Boy Scout troop meeting with your den members, leaders, and parent or guardian. After the meeting, do the following:</t>
        </r>
      </text>
    </comment>
    <comment ref="F21" authorId="1" shapeId="0">
      <text>
        <r>
          <rPr>
            <b/>
            <sz val="9"/>
            <color indexed="81"/>
            <rFont val="Tahoma"/>
            <charset val="1"/>
          </rPr>
          <t>Detail:</t>
        </r>
        <r>
          <rPr>
            <sz val="9"/>
            <color indexed="81"/>
            <rFont val="Tahoma"/>
            <charset val="1"/>
          </rPr>
          <t xml:space="preserve">
Describe how the Scouts in the troop provide its leadership</t>
        </r>
      </text>
    </comment>
    <comment ref="J21" authorId="1" shapeId="0">
      <text>
        <r>
          <rPr>
            <b/>
            <sz val="9"/>
            <color indexed="81"/>
            <rFont val="Tahoma"/>
            <charset val="1"/>
          </rPr>
          <t>Detail:</t>
        </r>
        <r>
          <rPr>
            <sz val="9"/>
            <color indexed="81"/>
            <rFont val="Tahoma"/>
            <charset val="1"/>
          </rPr>
          <t xml:space="preserve">
Learn about some basic tools and the proper use of each tool. Learn about and understand the need for safety when you work with tools.</t>
        </r>
      </text>
    </comment>
    <comment ref="N21" authorId="0" shapeId="0">
      <text>
        <r>
          <rPr>
            <b/>
            <sz val="9"/>
            <color indexed="81"/>
            <rFont val="Tahoma"/>
            <family val="2"/>
          </rPr>
          <t xml:space="preserve">Details: </t>
        </r>
        <r>
          <rPr>
            <sz val="9"/>
            <color indexed="81"/>
            <rFont val="Tahoma"/>
            <family val="2"/>
          </rPr>
          <t xml:space="preserve">Show how to replace a bulb in a taillight, turn signal, or parking light, or replace a headlight in a car.
</t>
        </r>
      </text>
    </comment>
    <comment ref="F22" authorId="1" shapeId="0">
      <text>
        <r>
          <rPr>
            <b/>
            <sz val="9"/>
            <color indexed="81"/>
            <rFont val="Tahoma"/>
            <charset val="1"/>
          </rPr>
          <t>Detail:</t>
        </r>
        <r>
          <rPr>
            <sz val="9"/>
            <color indexed="81"/>
            <rFont val="Tahoma"/>
            <charset val="1"/>
          </rPr>
          <t xml:space="preserve">
Describe the four steps of Boy Scout advancement.</t>
        </r>
      </text>
    </comment>
    <comment ref="J22" authorId="1" shapeId="0">
      <text>
        <r>
          <rPr>
            <b/>
            <sz val="9"/>
            <color indexed="81"/>
            <rFont val="Tahoma"/>
            <family val="2"/>
          </rPr>
          <t>Detail:</t>
        </r>
        <r>
          <rPr>
            <sz val="9"/>
            <color indexed="81"/>
            <rFont val="Tahoma"/>
            <family val="2"/>
          </rPr>
          <t xml:space="preserve">
With the guidance of your Webelos den leader, parent, or guardian, select a carpentry project and build it.</t>
        </r>
      </text>
    </comment>
    <comment ref="R22" authorId="0" shapeId="0">
      <text>
        <r>
          <rPr>
            <b/>
            <sz val="9"/>
            <color indexed="81"/>
            <rFont val="Tahoma"/>
            <family val="2"/>
          </rPr>
          <t xml:space="preserve">Details: </t>
        </r>
        <r>
          <rPr>
            <sz val="9"/>
            <color indexed="81"/>
            <rFont val="Tahoma"/>
            <family val="2"/>
          </rPr>
          <t xml:space="preserve">a. Explain what good sportsmanship means.
</t>
        </r>
      </text>
    </comment>
    <comment ref="F23" authorId="0" shapeId="0">
      <text>
        <r>
          <rPr>
            <b/>
            <sz val="9"/>
            <color indexed="81"/>
            <rFont val="Tahoma"/>
            <family val="2"/>
          </rPr>
          <t xml:space="preserve">Details: </t>
        </r>
        <r>
          <rPr>
            <sz val="9"/>
            <color indexed="81"/>
            <rFont val="Tahoma"/>
            <family val="2"/>
          </rPr>
          <t xml:space="preserve">Describe ranks in Boy Scouting and how they are earned. 
</t>
        </r>
      </text>
    </comment>
    <comment ref="J23" authorId="1" shapeId="0">
      <text>
        <r>
          <rPr>
            <b/>
            <sz val="9"/>
            <color indexed="81"/>
            <rFont val="Tahoma"/>
            <family val="2"/>
          </rPr>
          <t>Detail:</t>
        </r>
        <r>
          <rPr>
            <sz val="9"/>
            <color indexed="81"/>
            <rFont val="Tahoma"/>
            <family val="2"/>
          </rPr>
          <t xml:space="preserve">
List the tools that you use safely as you build your project; create a list of materials needed to build your project.</t>
        </r>
      </text>
    </comment>
    <comment ref="N23" authorId="0" shapeId="0">
      <text>
        <r>
          <rPr>
            <b/>
            <sz val="9"/>
            <color indexed="81"/>
            <rFont val="Tahoma"/>
            <family val="2"/>
          </rPr>
          <t xml:space="preserve">Details: </t>
        </r>
        <r>
          <rPr>
            <sz val="9"/>
            <color indexed="81"/>
            <rFont val="Tahoma"/>
            <family val="2"/>
          </rPr>
          <t xml:space="preserve">Make a repair to a bicycle, such as adjusting or lubricating the chain, inflating the tires, fixing a flat, or adjusting the seat or handlebars.
</t>
        </r>
      </text>
    </comment>
    <comment ref="R23" authorId="0" shapeId="0">
      <text>
        <r>
          <rPr>
            <b/>
            <sz val="9"/>
            <color indexed="81"/>
            <rFont val="Tahoma"/>
            <family val="2"/>
          </rPr>
          <t>Details:</t>
        </r>
        <r>
          <rPr>
            <sz val="9"/>
            <color indexed="81"/>
            <rFont val="Tahoma"/>
            <family val="2"/>
          </rPr>
          <t xml:space="preserve">. Role-play a situation that demonstrates good sportsmanship.
</t>
        </r>
      </text>
    </comment>
    <comment ref="F24" authorId="0" shapeId="0">
      <text>
        <r>
          <rPr>
            <b/>
            <sz val="9"/>
            <color indexed="81"/>
            <rFont val="Tahoma"/>
            <family val="2"/>
          </rPr>
          <t xml:space="preserve">Details: </t>
        </r>
        <r>
          <rPr>
            <sz val="9"/>
            <color indexed="81"/>
            <rFont val="Tahoma"/>
            <family val="2"/>
          </rPr>
          <t xml:space="preserve">Describe what merit badges are and how they are earned.. 
</t>
        </r>
      </text>
    </comment>
    <comment ref="J24" authorId="1" shapeId="0">
      <text>
        <r>
          <rPr>
            <b/>
            <sz val="9"/>
            <color indexed="81"/>
            <rFont val="Tahoma"/>
            <family val="2"/>
          </rPr>
          <t>Detail:</t>
        </r>
        <r>
          <rPr>
            <sz val="9"/>
            <color indexed="81"/>
            <rFont val="Tahoma"/>
            <family val="2"/>
          </rPr>
          <t xml:space="preserve">
Put a check mark next to the tools on your list that you used for the first time </t>
        </r>
      </text>
    </comment>
    <comment ref="N24" authorId="0" shapeId="0">
      <text>
        <r>
          <rPr>
            <b/>
            <sz val="9"/>
            <color indexed="81"/>
            <rFont val="Tahoma"/>
            <family val="2"/>
          </rPr>
          <t xml:space="preserve">Details: </t>
        </r>
        <r>
          <rPr>
            <sz val="9"/>
            <color indexed="81"/>
            <rFont val="Tahoma"/>
            <family val="2"/>
          </rPr>
          <t xml:space="preserve">Replace the wheels on a skateboard, a scooter, or a pair of inline skates. 
</t>
        </r>
      </text>
    </comment>
    <comment ref="R24" authorId="1" shapeId="0">
      <text>
        <r>
          <rPr>
            <b/>
            <sz val="9"/>
            <color indexed="81"/>
            <rFont val="Tahoma"/>
            <charset val="1"/>
          </rPr>
          <t>Detail:</t>
        </r>
        <r>
          <rPr>
            <sz val="9"/>
            <color indexed="81"/>
            <rFont val="Tahoma"/>
            <charset val="1"/>
          </rPr>
          <t xml:space="preserve">
Give an example of a time when you experienced or saw someone showing good sportsmanship. </t>
        </r>
      </text>
    </comment>
    <comment ref="F25" authorId="1" shapeId="0">
      <text>
        <r>
          <rPr>
            <b/>
            <sz val="9"/>
            <color indexed="81"/>
            <rFont val="Tahoma"/>
            <charset val="1"/>
          </rPr>
          <t>Detail:</t>
        </r>
        <r>
          <rPr>
            <sz val="9"/>
            <color indexed="81"/>
            <rFont val="Tahoma"/>
            <charset val="1"/>
          </rPr>
          <t xml:space="preserve">
Practice the patrol method in your den for one month by doing the following:</t>
        </r>
      </text>
    </comment>
    <comment ref="J25" authorId="1" shapeId="0">
      <text>
        <r>
          <rPr>
            <b/>
            <sz val="9"/>
            <color indexed="81"/>
            <rFont val="Tahoma"/>
            <family val="2"/>
          </rPr>
          <t>Detail:</t>
        </r>
        <r>
          <rPr>
            <sz val="9"/>
            <color indexed="81"/>
            <rFont val="Tahoma"/>
            <family val="2"/>
          </rPr>
          <t xml:space="preserve">
Learn about a construction career. With your Webelos den leader, parent, or guardian, visit a construction site, and interview someone working in a construction career</t>
        </r>
      </text>
    </comment>
    <comment ref="F26" authorId="1" shapeId="0">
      <text>
        <r>
          <rPr>
            <b/>
            <sz val="9"/>
            <color indexed="81"/>
            <rFont val="Tahoma"/>
            <charset val="1"/>
          </rPr>
          <t>Detail:</t>
        </r>
        <r>
          <rPr>
            <sz val="9"/>
            <color indexed="81"/>
            <rFont val="Tahoma"/>
            <charset val="1"/>
          </rPr>
          <t xml:space="preserve">
Explain the patrol method. Describe the types of patrols that might be part of a Boy Scout troop. </t>
        </r>
      </text>
    </comment>
    <comment ref="J27" authorId="1" shapeId="0">
      <text>
        <r>
          <rPr>
            <b/>
            <sz val="9"/>
            <color indexed="81"/>
            <rFont val="Tahoma"/>
            <charset val="1"/>
          </rPr>
          <t>Detail:</t>
        </r>
        <r>
          <rPr>
            <sz val="9"/>
            <color indexed="81"/>
            <rFont val="Tahoma"/>
            <charset val="1"/>
          </rPr>
          <t xml:space="preserve">
Discover what it means to be a hero. Invite a local hero to meet with your den.</t>
        </r>
      </text>
    </comment>
    <comment ref="N27" authorId="0" shapeId="0">
      <text>
        <r>
          <rPr>
            <b/>
            <sz val="9"/>
            <color indexed="81"/>
            <rFont val="Tahoma"/>
            <family val="2"/>
          </rPr>
          <t xml:space="preserve">Details: </t>
        </r>
        <r>
          <rPr>
            <sz val="9"/>
            <color indexed="81"/>
            <rFont val="Tahoma"/>
            <family val="2"/>
          </rPr>
          <t xml:space="preserve">
</t>
        </r>
      </text>
    </comment>
    <comment ref="F28" authorId="1" shapeId="0">
      <text>
        <r>
          <rPr>
            <b/>
            <sz val="9"/>
            <color indexed="81"/>
            <rFont val="Tahoma"/>
            <charset val="1"/>
          </rPr>
          <t>Detail:</t>
        </r>
        <r>
          <rPr>
            <sz val="9"/>
            <color indexed="81"/>
            <rFont val="Tahoma"/>
            <charset val="1"/>
          </rPr>
          <t xml:space="preserve">
Develop a patrol name and emblem (if your den does not already have one), as well as a patrol flag and yell. Explain how a patrol name, emblem, flag, and yell create patrol spirit. </t>
        </r>
      </text>
    </comment>
    <comment ref="J28" authorId="0" shapeId="0">
      <text>
        <r>
          <rPr>
            <b/>
            <sz val="9"/>
            <color indexed="81"/>
            <rFont val="Tahoma"/>
            <family val="2"/>
          </rPr>
          <t xml:space="preserve">Details: </t>
        </r>
        <r>
          <rPr>
            <sz val="9"/>
            <color indexed="81"/>
            <rFont val="Tahoma"/>
            <family val="2"/>
          </rPr>
          <t xml:space="preserve">Identify how citizens can be heroes in their communities
</t>
        </r>
      </text>
    </comment>
    <comment ref="F29" authorId="1" shapeId="0">
      <text>
        <r>
          <rPr>
            <b/>
            <sz val="9"/>
            <color indexed="81"/>
            <rFont val="Tahoma"/>
            <charset val="1"/>
          </rPr>
          <t>Detail:</t>
        </r>
        <r>
          <rPr>
            <sz val="9"/>
            <color indexed="81"/>
            <rFont val="Tahoma"/>
            <charset val="1"/>
          </rPr>
          <t xml:space="preserve">
As a patrol, make plans with a troop to participate in a Boy Scout troop’s campout or other outdoor activity. </t>
        </r>
      </text>
    </comment>
    <comment ref="J29" authorId="0" shapeId="0">
      <text>
        <r>
          <rPr>
            <b/>
            <sz val="9"/>
            <color indexed="81"/>
            <rFont val="Tahoma"/>
            <family val="2"/>
          </rPr>
          <t xml:space="preserve">Details: </t>
        </r>
        <r>
          <rPr>
            <sz val="9"/>
            <color indexed="81"/>
            <rFont val="Tahoma"/>
            <family val="2"/>
          </rPr>
          <t xml:space="preserve">Recognize a hero in your community by presenting him or her with a “My Hero Award.” . 
</t>
        </r>
      </text>
    </comment>
    <comment ref="F30" authorId="1" shapeId="0">
      <text>
        <r>
          <rPr>
            <b/>
            <sz val="9"/>
            <color indexed="81"/>
            <rFont val="Tahoma"/>
            <charset val="1"/>
          </rPr>
          <t>Detail:</t>
        </r>
        <r>
          <rPr>
            <sz val="9"/>
            <color indexed="81"/>
            <rFont val="Tahoma"/>
            <charset val="1"/>
          </rPr>
          <t xml:space="preserve">
With your Webelos den leader, parent, or guardian, participate in a Boy Scout troop’s campout or other outdoor activity. Use the patrol method while on the outing. </t>
        </r>
      </text>
    </comment>
    <comment ref="J30" authorId="0" shapeId="0">
      <text>
        <r>
          <rPr>
            <b/>
            <sz val="9"/>
            <color indexed="81"/>
            <rFont val="Tahoma"/>
            <family val="2"/>
          </rPr>
          <t xml:space="preserve">Details: </t>
        </r>
        <r>
          <rPr>
            <sz val="9"/>
            <color indexed="81"/>
            <rFont val="Tahoma"/>
            <family val="2"/>
          </rPr>
          <t xml:space="preserve">Learn about a real-life hero from another part of the world who has helped the world be a better place. </t>
        </r>
      </text>
    </comment>
    <comment ref="N30" authorId="0" shapeId="0">
      <text>
        <r>
          <rPr>
            <b/>
            <sz val="9"/>
            <color indexed="81"/>
            <rFont val="Tahoma"/>
            <family val="2"/>
          </rPr>
          <t xml:space="preserve">Details: </t>
        </r>
        <r>
          <rPr>
            <sz val="9"/>
            <color indexed="81"/>
            <rFont val="Tahoma"/>
            <family val="2"/>
          </rPr>
          <t xml:space="preserve">Change the battery in a smoke detector or a carbon monoxide detector, and test its operation.
</t>
        </r>
      </text>
    </comment>
    <comment ref="F31" authorId="0" shapeId="0">
      <text>
        <r>
          <rPr>
            <b/>
            <sz val="9"/>
            <color indexed="81"/>
            <rFont val="Tahoma"/>
            <family val="2"/>
          </rPr>
          <t xml:space="preserve">Details: </t>
        </r>
        <r>
          <rPr>
            <sz val="9"/>
            <color indexed="81"/>
            <rFont val="Tahoma"/>
            <family val="2"/>
          </rPr>
          <t xml:space="preserve">Before your hike, plan and prepare a nutritious lunch. Enjoy it on your hike, and clean up afterward.
</t>
        </r>
      </text>
    </comment>
    <comment ref="F32" authorId="0" shapeId="0">
      <text>
        <r>
          <rPr>
            <b/>
            <sz val="9"/>
            <color indexed="81"/>
            <rFont val="Tahoma"/>
            <family val="2"/>
          </rPr>
          <t xml:space="preserve">Details: </t>
        </r>
        <r>
          <rPr>
            <sz val="9"/>
            <color indexed="81"/>
            <rFont val="Tahoma"/>
            <family val="2"/>
          </rPr>
          <t xml:space="preserve">Show how to tie a square knot, two half hitches, and a taut-line hitch. Explain how each knot is used. </t>
        </r>
      </text>
    </comment>
    <comment ref="N32" authorId="0" shapeId="0">
      <text>
        <r>
          <rPr>
            <b/>
            <sz val="9"/>
            <color indexed="81"/>
            <rFont val="Tahoma"/>
            <family val="2"/>
          </rPr>
          <t xml:space="preserve">Details: </t>
        </r>
        <r>
          <rPr>
            <sz val="9"/>
            <color indexed="81"/>
            <rFont val="Tahoma"/>
            <family val="2"/>
          </rPr>
          <t xml:space="preserve">Find wall studs, and help an adult hang a curtain rod or a picture
</t>
        </r>
      </text>
    </comment>
    <comment ref="F33" authorId="0" shapeId="0">
      <text>
        <r>
          <rPr>
            <b/>
            <sz val="9"/>
            <color indexed="81"/>
            <rFont val="Tahoma"/>
            <family val="2"/>
          </rPr>
          <t xml:space="preserve">Details: </t>
        </r>
        <r>
          <rPr>
            <sz val="9"/>
            <color indexed="81"/>
            <rFont val="Tahoma"/>
            <family val="2"/>
          </rPr>
          <t xml:space="preserve">Show the proper care of a rope by learning how to whip and fuse the ends of different kinds of rope.
</t>
        </r>
      </text>
    </comment>
    <comment ref="N33" authorId="0" shapeId="0">
      <text>
        <r>
          <rPr>
            <b/>
            <sz val="9"/>
            <color indexed="81"/>
            <rFont val="Tahoma"/>
            <family val="2"/>
          </rPr>
          <t xml:space="preserve">Details: </t>
        </r>
        <r>
          <rPr>
            <sz val="9"/>
            <color indexed="81"/>
            <rFont val="Tahoma"/>
            <family val="2"/>
          </rPr>
          <t xml:space="preserve">
Take an old item, such as a small piece of furniture, a broken toy, or a picture frame, and rebuild and/or refinish it. Show your work to an adult or your Webelos leader
</t>
        </r>
      </text>
    </comment>
    <comment ref="F34" authorId="0" shapeId="0">
      <text>
        <r>
          <rPr>
            <b/>
            <sz val="9"/>
            <color indexed="81"/>
            <rFont val="Tahoma"/>
            <family val="2"/>
          </rPr>
          <t xml:space="preserve">Details: </t>
        </r>
        <r>
          <rPr>
            <sz val="9"/>
            <color indexed="81"/>
            <rFont val="Tahoma"/>
            <family val="2"/>
          </rPr>
          <t xml:space="preserve">Demonstrate your knowledge of the pocketknife safety rules and the pocketknife pledge. Earn your Whittling Chip card if you have not already done so. 
</t>
        </r>
      </text>
    </comment>
    <comment ref="J34" authorId="0" shapeId="0">
      <text>
        <r>
          <rPr>
            <b/>
            <sz val="9"/>
            <color indexed="81"/>
            <rFont val="Tahoma"/>
            <family val="2"/>
          </rPr>
          <t xml:space="preserve">Details: </t>
        </r>
        <r>
          <rPr>
            <sz val="9"/>
            <color indexed="81"/>
            <rFont val="Tahoma"/>
            <family val="2"/>
          </rPr>
          <t xml:space="preserve">http://framebomb.com/instructions.html
</t>
        </r>
      </text>
    </comment>
    <comment ref="N34" authorId="0" shapeId="0">
      <text>
        <r>
          <rPr>
            <b/>
            <sz val="9"/>
            <color indexed="81"/>
            <rFont val="Tahoma"/>
            <family val="2"/>
          </rPr>
          <t xml:space="preserve">Details: </t>
        </r>
        <r>
          <rPr>
            <sz val="9"/>
            <color indexed="81"/>
            <rFont val="Tahoma"/>
            <family val="2"/>
          </rPr>
          <t xml:space="preserve">. Do a Fix It project agreed upon with your parent.   
</t>
        </r>
      </text>
    </comment>
    <comment ref="J35" authorId="1" shapeId="0">
      <text>
        <r>
          <rPr>
            <b/>
            <sz val="9"/>
            <color indexed="81"/>
            <rFont val="Tahoma"/>
            <charset val="1"/>
          </rPr>
          <t>Detail:</t>
        </r>
        <r>
          <rPr>
            <sz val="9"/>
            <color indexed="81"/>
            <rFont val="Tahoma"/>
            <charset val="1"/>
          </rPr>
          <t xml:space="preserve">
 With the help of an adult, demonstrate one way to light a fire without using matches. </t>
        </r>
      </text>
    </comment>
    <comment ref="J36" authorId="1" shapeId="0">
      <text>
        <r>
          <rPr>
            <b/>
            <sz val="9"/>
            <color indexed="81"/>
            <rFont val="Tahoma"/>
            <charset val="1"/>
          </rPr>
          <t>Detail:</t>
        </r>
        <r>
          <rPr>
            <sz val="9"/>
            <color indexed="81"/>
            <rFont val="Tahoma"/>
            <charset val="1"/>
          </rPr>
          <t xml:space="preserve">
On a campout with your den or family, cook two different recipes that do not require pots and pans.</t>
        </r>
      </text>
    </comment>
    <comment ref="N36" authorId="1" shapeId="0">
      <text>
        <r>
          <rPr>
            <b/>
            <sz val="9"/>
            <color indexed="81"/>
            <rFont val="Tahoma"/>
            <charset val="1"/>
          </rPr>
          <t>Detail:</t>
        </r>
        <r>
          <rPr>
            <sz val="9"/>
            <color indexed="81"/>
            <rFont val="Tahoma"/>
            <charset val="1"/>
          </rPr>
          <t xml:space="preserve">
Explain the safety rules that you need to follow before participating in boating.</t>
        </r>
      </text>
    </comment>
    <comment ref="J37" authorId="0" shapeId="0">
      <text>
        <r>
          <rPr>
            <b/>
            <sz val="9"/>
            <color indexed="81"/>
            <rFont val="Tahoma"/>
            <family val="2"/>
          </rPr>
          <t xml:space="preserve">Details: </t>
        </r>
        <r>
          <rPr>
            <sz val="9"/>
            <color indexed="81"/>
            <rFont val="Tahoma"/>
            <family val="2"/>
          </rPr>
          <t>Using tree limbs or branches that have already fallen or been cut, build a shelter that will protect you overnight.</t>
        </r>
      </text>
    </comment>
    <comment ref="N37" authorId="1" shapeId="0">
      <text>
        <r>
          <rPr>
            <b/>
            <sz val="9"/>
            <color indexed="81"/>
            <rFont val="Tahoma"/>
            <charset val="1"/>
          </rPr>
          <t>Detail:</t>
        </r>
        <r>
          <rPr>
            <sz val="9"/>
            <color indexed="81"/>
            <rFont val="Tahoma"/>
            <charset val="1"/>
          </rPr>
          <t xml:space="preserve">
Identify the equipment needed when going boating. </t>
        </r>
      </text>
    </comment>
    <comment ref="F38" authorId="0" shapeId="0">
      <text>
        <r>
          <rPr>
            <b/>
            <sz val="9"/>
            <color indexed="81"/>
            <rFont val="Tahoma"/>
            <family val="2"/>
          </rPr>
          <t xml:space="preserve">Detail: </t>
        </r>
        <r>
          <rPr>
            <sz val="9"/>
            <color indexed="81"/>
            <rFont val="Tahoma"/>
            <family val="2"/>
          </rPr>
          <t xml:space="preserve">Discover which hand tools are the best ones to have in your tool box. Learn the rules for using these tools safely. Practice with at least four of these tools before beginning a project. 
</t>
        </r>
      </text>
    </comment>
    <comment ref="J38" authorId="1" shapeId="0">
      <text>
        <r>
          <rPr>
            <b/>
            <sz val="9"/>
            <color indexed="81"/>
            <rFont val="Tahoma"/>
            <charset val="1"/>
          </rPr>
          <t>Detail:</t>
        </r>
        <r>
          <rPr>
            <sz val="9"/>
            <color indexed="81"/>
            <rFont val="Tahoma"/>
            <charset val="1"/>
          </rPr>
          <t xml:space="preserve">
Draw a Rube Goldberg–type machine. Include at least six steps to complete your action. </t>
        </r>
      </text>
    </comment>
    <comment ref="N38" authorId="1" shapeId="0">
      <text>
        <r>
          <rPr>
            <b/>
            <sz val="9"/>
            <color indexed="81"/>
            <rFont val="Tahoma"/>
            <charset val="1"/>
          </rPr>
          <t>Detail:</t>
        </r>
        <r>
          <rPr>
            <sz val="9"/>
            <color indexed="81"/>
            <rFont val="Tahoma"/>
            <charset val="1"/>
          </rPr>
          <t xml:space="preserve">
Demonstrate correct rowing or paddling form. Explain how rowing and canoeing are good exercise. </t>
        </r>
      </text>
    </comment>
    <comment ref="F39" authorId="1" shapeId="0">
      <text>
        <r>
          <rPr>
            <b/>
            <sz val="9"/>
            <color indexed="81"/>
            <rFont val="Tahoma"/>
            <charset val="1"/>
          </rPr>
          <t>Detail:</t>
        </r>
        <r>
          <rPr>
            <sz val="9"/>
            <color indexed="81"/>
            <rFont val="Tahoma"/>
            <charset val="1"/>
          </rPr>
          <t xml:space="preserve">
An experiment is a “fair test” to compare possible explanations. Draw a picture of a fair test that shows what you need to do to test a fertilizer’s effects on plant growth</t>
        </r>
      </text>
    </comment>
    <comment ref="J39" authorId="0" shapeId="0">
      <text>
        <r>
          <rPr>
            <b/>
            <sz val="9"/>
            <color indexed="81"/>
            <rFont val="Tahoma"/>
            <family val="2"/>
          </rPr>
          <t xml:space="preserve">Details: </t>
        </r>
        <r>
          <rPr>
            <sz val="9"/>
            <color indexed="81"/>
            <rFont val="Tahoma"/>
            <family val="2"/>
          </rPr>
          <t xml:space="preserve">Learn what items should be in an outdoor survival kit that you can carry in a small bag or box that easily fits in a day pack. Assemble your own small survival kit, and explain to your den leader why the items you chose are important for survival. 
</t>
        </r>
      </text>
    </comment>
    <comment ref="N39" authorId="0" shapeId="0">
      <text>
        <r>
          <rPr>
            <b/>
            <sz val="9"/>
            <color indexed="81"/>
            <rFont val="Tahoma"/>
            <family val="2"/>
          </rPr>
          <t xml:space="preserve">Details: </t>
        </r>
        <r>
          <rPr>
            <sz val="9"/>
            <color indexed="81"/>
            <rFont val="Tahoma"/>
            <family val="2"/>
          </rPr>
          <t xml:space="preserve">Explain the importance of response personnel or lifeguards in a swimming area. 
</t>
        </r>
      </text>
    </comment>
    <comment ref="F40" authorId="0" shapeId="0">
      <text>
        <r>
          <rPr>
            <b/>
            <sz val="9"/>
            <color indexed="81"/>
            <rFont val="Tahoma"/>
            <family val="2"/>
          </rPr>
          <t xml:space="preserve">Details: </t>
        </r>
        <r>
          <rPr>
            <sz val="9"/>
            <color indexed="81"/>
            <rFont val="Tahoma"/>
            <family val="2"/>
          </rPr>
          <t xml:space="preserve">Visit a museum, a college, a laboratory, an observatory, a zoo, an aquarium, or other facility that employs scientists. Prepare three questions ahead of time, and talk to a scientist about his or her work. 
</t>
        </r>
      </text>
    </comment>
    <comment ref="J40" authorId="0" shapeId="0">
      <text>
        <r>
          <rPr>
            <b/>
            <sz val="9"/>
            <color indexed="81"/>
            <rFont val="Tahoma"/>
            <family val="2"/>
          </rPr>
          <t xml:space="preserve">Details: </t>
        </r>
        <r>
          <rPr>
            <sz val="9"/>
            <color indexed="81"/>
            <rFont val="Tahoma"/>
            <family val="2"/>
          </rPr>
          <t xml:space="preserve">Show you can live “off the grid” by minimizing your use of electricity for one week. Keep a log of what you did. Discuss with your den members how you adjusted to this lifestyle.
</t>
        </r>
      </text>
    </comment>
    <comment ref="B41" authorId="0" shapeId="0">
      <text>
        <r>
          <rPr>
            <b/>
            <sz val="9"/>
            <color indexed="81"/>
            <rFont val="Tahoma"/>
            <charset val="1"/>
          </rPr>
          <t xml:space="preserve">Details: </t>
        </r>
        <r>
          <rPr>
            <sz val="9"/>
            <color indexed="81"/>
            <rFont val="Tahoma"/>
            <family val="2"/>
          </rPr>
          <t>Explain the history of the United States flag. Show how to properly display the flag in public, and help lead a flag ceremony</t>
        </r>
        <r>
          <rPr>
            <sz val="9"/>
            <color indexed="81"/>
            <rFont val="Tahoma"/>
            <charset val="1"/>
          </rPr>
          <t xml:space="preserve">
</t>
        </r>
      </text>
    </comment>
    <comment ref="J41" authorId="0" shapeId="0">
      <text>
        <r>
          <rPr>
            <b/>
            <sz val="9"/>
            <color indexed="81"/>
            <rFont val="Tahoma"/>
            <family val="2"/>
          </rPr>
          <t xml:space="preserve">Details: </t>
        </r>
        <r>
          <rPr>
            <sz val="9"/>
            <color indexed="81"/>
            <rFont val="Tahoma"/>
            <family val="2"/>
          </rPr>
          <t xml:space="preserve">With your den, invent a game that can be played without using electricity and using minimal equipment or simple items. </t>
        </r>
      </text>
    </comment>
    <comment ref="B42" authorId="0" shapeId="0">
      <text>
        <r>
          <rPr>
            <b/>
            <sz val="9"/>
            <color indexed="81"/>
            <rFont val="Tahoma"/>
            <family val="2"/>
          </rPr>
          <t xml:space="preserve">Details: </t>
        </r>
        <r>
          <rPr>
            <sz val="9"/>
            <color indexed="81"/>
            <rFont val="Tahoma"/>
            <family val="2"/>
          </rPr>
          <t xml:space="preserve">Learn about and describe your rights and duties as a citizen, and explain what it means to be loyal to your country. </t>
        </r>
      </text>
    </comment>
    <comment ref="F42" authorId="0" shapeId="0">
      <text>
        <r>
          <rPr>
            <b/>
            <sz val="9"/>
            <color indexed="81"/>
            <rFont val="Tahoma"/>
            <family val="2"/>
          </rPr>
          <t xml:space="preserve">Details: </t>
        </r>
        <r>
          <rPr>
            <sz val="9"/>
            <color indexed="81"/>
            <rFont val="Tahoma"/>
            <family val="2"/>
          </rPr>
          <t xml:space="preserve">Carry out the experiment you designed for requirement 1, above. Report what you learned about the effect of fertilizer on the plants that you grew.
</t>
        </r>
      </text>
    </comment>
    <comment ref="J42" authorId="0" shapeId="0">
      <text>
        <r>
          <rPr>
            <b/>
            <sz val="9"/>
            <color indexed="81"/>
            <rFont val="Tahoma"/>
            <family val="2"/>
          </rPr>
          <t xml:space="preserve">Details: </t>
        </r>
        <r>
          <rPr>
            <sz val="9"/>
            <color indexed="81"/>
            <rFont val="Tahoma"/>
            <family val="2"/>
          </rPr>
          <t xml:space="preserve">  Name your game, write down the rules once you have decided on them, then play the game at two different den meetings or outings. </t>
        </r>
      </text>
    </comment>
    <comment ref="N42" authorId="1" shapeId="0">
      <text>
        <r>
          <rPr>
            <b/>
            <sz val="9"/>
            <color indexed="81"/>
            <rFont val="Tahoma"/>
            <charset val="1"/>
          </rPr>
          <t>Detail:</t>
        </r>
        <r>
          <rPr>
            <sz val="9"/>
            <color indexed="81"/>
            <rFont val="Tahoma"/>
            <charset val="1"/>
          </rPr>
          <t xml:space="preserve">
Collect and care for an “insect, amphibian, or reptile zoo.” You might have crickets, ants, grasshoppers, a lizard, or a toad. Study them for a while and then let them go. Share your experience with your Webelos den.</t>
        </r>
      </text>
    </comment>
    <comment ref="B43" authorId="0" shapeId="0">
      <text>
        <r>
          <rPr>
            <b/>
            <sz val="9"/>
            <color indexed="81"/>
            <rFont val="Tahoma"/>
            <family val="2"/>
          </rPr>
          <t xml:space="preserve">Details: </t>
        </r>
        <r>
          <rPr>
            <sz val="9"/>
            <color indexed="81"/>
            <rFont val="Tahoma"/>
            <family val="2"/>
          </rPr>
          <t xml:space="preserve">Discuss in your Webelos den the term “rule of law,” and talk about how it applies to you in your everyday life. 
</t>
        </r>
      </text>
    </comment>
    <comment ref="F43" authorId="0" shapeId="0">
      <text>
        <r>
          <rPr>
            <b/>
            <sz val="9"/>
            <color indexed="81"/>
            <rFont val="Tahoma"/>
            <family val="2"/>
          </rPr>
          <t xml:space="preserve">Details: </t>
        </r>
        <r>
          <rPr>
            <sz val="9"/>
            <color indexed="81"/>
            <rFont val="Tahoma"/>
            <family val="2"/>
          </rPr>
          <t xml:space="preserve">Carry out the experiment you designed for requirement 1, but change the independent variable. Report what you learned about the effect of changing the variable on the plants that you grew. 
</t>
        </r>
      </text>
    </comment>
    <comment ref="J43" authorId="0" shapeId="0">
      <text>
        <r>
          <rPr>
            <b/>
            <sz val="9"/>
            <color indexed="81"/>
            <rFont val="Tahoma"/>
            <family val="2"/>
          </rPr>
          <t>Details:</t>
        </r>
        <r>
          <rPr>
            <sz val="9"/>
            <color indexed="81"/>
            <rFont val="Tahoma"/>
            <family val="2"/>
          </rPr>
          <t xml:space="preserve">Teach your game to the members of your pack or other Scouts.
</t>
        </r>
      </text>
    </comment>
    <comment ref="N43" authorId="1" shapeId="0">
      <text>
        <r>
          <rPr>
            <b/>
            <sz val="9"/>
            <color indexed="81"/>
            <rFont val="Tahoma"/>
            <charset val="1"/>
          </rPr>
          <t>Detail:</t>
        </r>
        <r>
          <rPr>
            <sz val="9"/>
            <color indexed="81"/>
            <rFont val="Tahoma"/>
            <charset val="1"/>
          </rPr>
          <t xml:space="preserve">
Set up an aquarium or terrarium. Keep it for at least a month. Share your experience with your  Webelos den by showing them photos or drawings of your project or by having them visit to see  your project.</t>
        </r>
      </text>
    </comment>
    <comment ref="B44" authorId="0" shapeId="0">
      <text>
        <r>
          <rPr>
            <b/>
            <sz val="9"/>
            <color indexed="81"/>
            <rFont val="Tahoma"/>
            <family val="2"/>
          </rPr>
          <t xml:space="preserve">Details: </t>
        </r>
        <r>
          <rPr>
            <sz val="9"/>
            <color indexed="81"/>
            <rFont val="Tahoma"/>
            <family val="2"/>
          </rPr>
          <t xml:space="preserve">Meet with a government leader, and learn about his or her role in your community. Discuss with the leader an important issue facing your community. 
</t>
        </r>
      </text>
    </comment>
    <comment ref="F44" authorId="0" shapeId="0">
      <text>
        <r>
          <rPr>
            <b/>
            <sz val="9"/>
            <color indexed="81"/>
            <rFont val="Tahoma"/>
            <family val="2"/>
          </rPr>
          <t xml:space="preserve">Details: </t>
        </r>
        <r>
          <rPr>
            <sz val="9"/>
            <color indexed="81"/>
            <rFont val="Tahoma"/>
            <family val="2"/>
          </rPr>
          <t xml:space="preserve">Build a model solar system. Chart the distances between the planets so that the model is to scale. Use what you learn from this requirement to explain the value of making a model in science. </t>
        </r>
      </text>
    </comment>
    <comment ref="J44" authorId="0" shapeId="0">
      <text>
        <r>
          <rPr>
            <b/>
            <sz val="9"/>
            <color indexed="81"/>
            <rFont val="Tahoma"/>
            <family val="2"/>
          </rPr>
          <t xml:space="preserve">Details: </t>
        </r>
        <r>
          <rPr>
            <sz val="9"/>
            <color indexed="81"/>
            <rFont val="Tahoma"/>
            <family val="2"/>
          </rPr>
          <t xml:space="preserve">. With your den, demonstrate two different ways to treat drinking water to  remove impurities. 
</t>
        </r>
      </text>
    </comment>
    <comment ref="N44" authorId="1" shapeId="0">
      <text>
        <r>
          <rPr>
            <b/>
            <sz val="9"/>
            <color indexed="81"/>
            <rFont val="Tahoma"/>
            <charset val="1"/>
          </rPr>
          <t>Detail:</t>
        </r>
        <r>
          <rPr>
            <sz val="9"/>
            <color indexed="81"/>
            <rFont val="Tahoma"/>
            <charset val="1"/>
          </rPr>
          <t xml:space="preserve">
 Watch for birds in your yard, neighborhood, or town for one week. Identify the birds you see, and write down where and when you saw them.</t>
        </r>
      </text>
    </comment>
    <comment ref="B45" authorId="0" shapeId="0">
      <text>
        <r>
          <rPr>
            <b/>
            <sz val="9"/>
            <color indexed="81"/>
            <rFont val="Tahoma"/>
            <family val="2"/>
          </rPr>
          <t xml:space="preserve">Details: </t>
        </r>
        <r>
          <rPr>
            <sz val="9"/>
            <color indexed="81"/>
            <rFont val="Tahoma"/>
            <family val="2"/>
          </rPr>
          <t xml:space="preserve">Learn about your family’s expenses, and help brainstorm ways to save money. Plan and manage a budget. </t>
        </r>
      </text>
    </comment>
    <comment ref="F45" authorId="0" shapeId="0">
      <text>
        <r>
          <rPr>
            <b/>
            <sz val="9"/>
            <color indexed="81"/>
            <rFont val="Tahoma"/>
            <family val="2"/>
          </rPr>
          <t xml:space="preserve">Details: </t>
        </r>
        <r>
          <rPr>
            <sz val="9"/>
            <color indexed="81"/>
            <rFont val="Tahoma"/>
            <family val="2"/>
          </rPr>
          <t xml:space="preserve">With adult supervision, build and launch a model rocket. Use the rocket to design a fair test to answer a question about force or motion.
</t>
        </r>
      </text>
    </comment>
    <comment ref="J45" authorId="0" shapeId="0">
      <text>
        <r>
          <rPr>
            <b/>
            <sz val="9"/>
            <color indexed="81"/>
            <rFont val="Tahoma"/>
            <family val="2"/>
          </rPr>
          <t xml:space="preserve">Details: </t>
        </r>
        <r>
          <rPr>
            <sz val="9"/>
            <color indexed="81"/>
            <rFont val="Tahoma"/>
            <family val="2"/>
          </rPr>
          <t xml:space="preserve">Discuss what to do if you become lost in the woods. Tell what the letters “S-T-O-P” stand for. Tell what the universal emergency signal is. Describe three ways to signal for help. Demonstrate one of them. Describe what you can do you do to help rescuers  find you.
</t>
        </r>
      </text>
    </comment>
    <comment ref="N45" authorId="1" shapeId="0">
      <text>
        <r>
          <rPr>
            <b/>
            <sz val="9"/>
            <color indexed="81"/>
            <rFont val="Tahoma"/>
            <charset val="1"/>
          </rPr>
          <t>Detail:</t>
        </r>
        <r>
          <rPr>
            <sz val="9"/>
            <color indexed="81"/>
            <rFont val="Tahoma"/>
            <charset val="1"/>
          </rPr>
          <t xml:space="preserve">
Learn about the bird flyways closest to your home. Find out which birds use these flyways. </t>
        </r>
      </text>
    </comment>
    <comment ref="B46" authorId="0" shapeId="0">
      <text>
        <r>
          <rPr>
            <b/>
            <sz val="9"/>
            <color indexed="81"/>
            <rFont val="Tahoma"/>
            <family val="2"/>
          </rPr>
          <t>Details:</t>
        </r>
        <r>
          <rPr>
            <sz val="9"/>
            <color indexed="81"/>
            <rFont val="Tahoma"/>
            <family val="2"/>
          </rPr>
          <t xml:space="preserve"> Learn about energy use in your community and in other parts of our world.
</t>
        </r>
      </text>
    </comment>
    <comment ref="F46" authorId="0" shapeId="0">
      <text>
        <r>
          <rPr>
            <b/>
            <sz val="9"/>
            <color indexed="81"/>
            <rFont val="Tahoma"/>
            <family val="2"/>
          </rPr>
          <t xml:space="preserve">Details: </t>
        </r>
        <r>
          <rPr>
            <sz val="9"/>
            <color indexed="81"/>
            <rFont val="Tahoma"/>
            <family val="2"/>
          </rPr>
          <t xml:space="preserve">Create two circuits of three light bulbs and a battery. Construct one as a series circuit and the other as a parallel circuit
</t>
        </r>
      </text>
    </comment>
    <comment ref="J46" authorId="1" shapeId="0">
      <text>
        <r>
          <rPr>
            <b/>
            <sz val="9"/>
            <color indexed="81"/>
            <rFont val="Tahoma"/>
            <charset val="1"/>
          </rPr>
          <t>Detail:</t>
        </r>
        <r>
          <rPr>
            <sz val="9"/>
            <color indexed="81"/>
            <rFont val="Tahoma"/>
            <charset val="1"/>
          </rPr>
          <t xml:space="preserve">
Make a list of four qualities you think a leader should have in an emergency and why they are important to have. Pick two of them, and act them out for your den. Describe how each relates to a point of the Scout Law. Describe how working on this adventure gave you a better understanding of the Boy Scout motto.</t>
        </r>
      </text>
    </comment>
    <comment ref="N46" authorId="1" shapeId="0">
      <text>
        <r>
          <rPr>
            <b/>
            <sz val="9"/>
            <color indexed="81"/>
            <rFont val="Tahoma"/>
            <charset val="1"/>
          </rPr>
          <t>Detail:</t>
        </r>
        <r>
          <rPr>
            <sz val="9"/>
            <color indexed="81"/>
            <rFont val="Tahoma"/>
            <charset val="1"/>
          </rPr>
          <t xml:space="preserve">
Watch at least four wild creatures (reptiles, amphibians, arachnids, fish, insects, or mammals) in the wild. Describe the kind of place (forest, field, marsh, yard, or park) where you saw them. Tell what they were doing. </t>
        </r>
      </text>
    </comment>
    <comment ref="B47" authorId="0" shapeId="0">
      <text>
        <r>
          <rPr>
            <b/>
            <sz val="9"/>
            <color indexed="81"/>
            <rFont val="Tahoma"/>
            <family val="2"/>
          </rPr>
          <t xml:space="preserve">Details: </t>
        </r>
        <r>
          <rPr>
            <sz val="9"/>
            <color indexed="81"/>
            <rFont val="Tahoma"/>
            <family val="2"/>
          </rPr>
          <t xml:space="preserve">Identify one energy problem in your community, and find out what has caused it. 
</t>
        </r>
      </text>
    </comment>
    <comment ref="F47" authorId="0" shapeId="0">
      <text>
        <r>
          <rPr>
            <b/>
            <sz val="9"/>
            <color indexed="81"/>
            <rFont val="Tahoma"/>
            <family val="2"/>
          </rPr>
          <t xml:space="preserve">Details: </t>
        </r>
        <r>
          <rPr>
            <sz val="9"/>
            <color indexed="81"/>
            <rFont val="Tahoma"/>
            <family val="2"/>
          </rPr>
          <t xml:space="preserve">Study the night sky. Sketch the appearance of the North Star (Polaris) and the Big Dipper (part of the Ursa Major constellation) over at least six hours. Describe what you observed, and explain the meaning of your observations. 
</t>
        </r>
      </text>
    </comment>
    <comment ref="N47" authorId="1" shapeId="0">
      <text>
        <r>
          <rPr>
            <b/>
            <sz val="9"/>
            <color indexed="81"/>
            <rFont val="Tahoma"/>
            <charset val="1"/>
          </rPr>
          <t>Detail:</t>
        </r>
        <r>
          <rPr>
            <sz val="9"/>
            <color indexed="81"/>
            <rFont val="Tahoma"/>
            <charset val="1"/>
          </rPr>
          <t xml:space="preserve">
Identify an insect, reptile, bird, or wild animal that is found only in your area of the country. Tell why it survives in your area.</t>
        </r>
      </text>
    </comment>
    <comment ref="B48" authorId="0" shapeId="0">
      <text>
        <r>
          <rPr>
            <b/>
            <sz val="9"/>
            <color indexed="81"/>
            <rFont val="Tahoma"/>
            <family val="2"/>
          </rPr>
          <t xml:space="preserve">Details: </t>
        </r>
        <r>
          <rPr>
            <sz val="9"/>
            <color indexed="81"/>
            <rFont val="Tahoma"/>
            <family val="2"/>
          </rPr>
          <t xml:space="preserve">With the assistance of your den leader or parent, participate in an event that would help lead others in recycling and conserving resources. 
</t>
        </r>
      </text>
    </comment>
    <comment ref="F48" authorId="0" shapeId="0">
      <text>
        <r>
          <rPr>
            <b/>
            <sz val="9"/>
            <color indexed="81"/>
            <rFont val="Tahoma"/>
            <family val="2"/>
          </rPr>
          <t xml:space="preserve">Details: </t>
        </r>
        <r>
          <rPr>
            <sz val="9"/>
            <color indexed="81"/>
            <rFont val="Tahoma"/>
            <family val="2"/>
          </rPr>
          <t xml:space="preserve">With adult assistance, explore safe chemical reactions with household materials.     Using two substances, observe what happens when the amounts of the reactants  are increased.  
</t>
        </r>
      </text>
    </comment>
    <comment ref="N48" authorId="1" shapeId="0">
      <text>
        <r>
          <rPr>
            <b/>
            <sz val="9"/>
            <color indexed="81"/>
            <rFont val="Tahoma"/>
            <charset val="1"/>
          </rPr>
          <t>Detail:</t>
        </r>
        <r>
          <rPr>
            <sz val="9"/>
            <color indexed="81"/>
            <rFont val="Tahoma"/>
            <charset val="1"/>
          </rPr>
          <t xml:space="preserve">
Give examples of at least two of the following: a. A producer, a consumer, and a decomposer in the food chain of an ecosystem b. One way humans have changed the balance of nature c. How you can help protect the balance of nature </t>
        </r>
      </text>
    </comment>
    <comment ref="B49" authorId="0" shapeId="0">
      <text>
        <r>
          <rPr>
            <b/>
            <sz val="9"/>
            <color indexed="81"/>
            <rFont val="Tahoma"/>
            <family val="2"/>
          </rPr>
          <t xml:space="preserve">Details: </t>
        </r>
        <r>
          <rPr>
            <sz val="9"/>
            <color indexed="81"/>
            <rFont val="Tahoma"/>
            <family val="2"/>
          </rPr>
          <t xml:space="preserve">Show that you are an active leader by planning an activity without your den leader’s help.
</t>
        </r>
      </text>
    </comment>
    <comment ref="F49" authorId="0" shapeId="0">
      <text>
        <r>
          <rPr>
            <b/>
            <sz val="9"/>
            <color indexed="81"/>
            <rFont val="Tahoma"/>
            <family val="2"/>
          </rPr>
          <t xml:space="preserve">Details: </t>
        </r>
        <r>
          <rPr>
            <sz val="9"/>
            <color indexed="81"/>
            <rFont val="Tahoma"/>
            <family val="2"/>
          </rPr>
          <t xml:space="preserve">Explore properties of motion on a playground. How does the weight of a person affect how fast they slide down a slide or how fast a swing moves? Design a fair test to answer one of those questions
</t>
        </r>
      </text>
    </comment>
    <comment ref="N49" authorId="1" shapeId="0">
      <text>
        <r>
          <rPr>
            <b/>
            <sz val="9"/>
            <color indexed="81"/>
            <rFont val="Tahoma"/>
            <charset val="1"/>
          </rPr>
          <t>Detail:</t>
        </r>
        <r>
          <rPr>
            <sz val="9"/>
            <color indexed="81"/>
            <rFont val="Tahoma"/>
            <charset val="1"/>
          </rPr>
          <t xml:space="preserve">
Learn about aquatic ecosystems and wetlands in your area. Talk with your Webelos den leader or family about the important role aquatic ecosystems and wetlands play in supporting life cycles of wildlife and humans, and list three ways you can help. </t>
        </r>
      </text>
    </comment>
    <comment ref="F50" authorId="0" shapeId="0">
      <text>
        <r>
          <rPr>
            <b/>
            <sz val="9"/>
            <color indexed="81"/>
            <rFont val="Tahoma"/>
            <family val="2"/>
          </rPr>
          <t xml:space="preserve">Details: </t>
        </r>
        <r>
          <rPr>
            <sz val="9"/>
            <color indexed="81"/>
            <rFont val="Tahoma"/>
            <family val="2"/>
          </rPr>
          <t xml:space="preserve">Read a biography of a scientist. Tell your den leader or the other members of your den what the scientist was famous for and why his or her work is important.
</t>
        </r>
      </text>
    </comment>
    <comment ref="J50" authorId="0" shapeId="0">
      <text>
        <r>
          <rPr>
            <b/>
            <sz val="9"/>
            <color indexed="81"/>
            <rFont val="Tahoma"/>
            <family val="2"/>
          </rPr>
          <t>Details:</t>
        </r>
        <r>
          <rPr>
            <sz val="9"/>
            <color indexed="81"/>
            <rFont val="Tahoma"/>
            <family val="2"/>
          </rPr>
          <t>Explain why this kind of science is an important part of your world.</t>
        </r>
      </text>
    </comment>
    <comment ref="N50" authorId="1" shapeId="0">
      <text>
        <r>
          <rPr>
            <b/>
            <sz val="9"/>
            <color indexed="81"/>
            <rFont val="Tahoma"/>
            <charset val="1"/>
          </rPr>
          <t>Detail:</t>
        </r>
        <r>
          <rPr>
            <sz val="9"/>
            <color indexed="81"/>
            <rFont val="Tahoma"/>
            <charset val="1"/>
          </rPr>
          <t xml:space="preserve">
Do a color-morphing investigation. Explain what you learned. </t>
        </r>
      </text>
    </comment>
    <comment ref="B51" authorId="0" shapeId="0">
      <text>
        <r>
          <rPr>
            <b/>
            <sz val="9"/>
            <color indexed="81"/>
            <rFont val="Tahoma"/>
            <family val="2"/>
          </rPr>
          <t xml:space="preserve">Details: </t>
        </r>
        <r>
          <rPr>
            <sz val="9"/>
            <color indexed="81"/>
            <rFont val="Tahoma"/>
            <family val="2"/>
          </rPr>
          <t xml:space="preserve">Learn about Scouting in another part of the world. With the help of your parent or your den leader, pick one country where Scouting exists, and research its Scouting program.
</t>
        </r>
      </text>
    </comment>
    <comment ref="J51" authorId="0" shapeId="0">
      <text>
        <r>
          <rPr>
            <b/>
            <sz val="9"/>
            <color indexed="81"/>
            <rFont val="Tahoma"/>
            <family val="2"/>
          </rPr>
          <t xml:space="preserve">Details: </t>
        </r>
        <r>
          <rPr>
            <sz val="9"/>
            <color indexed="81"/>
            <rFont val="Tahoma"/>
            <family val="2"/>
          </rPr>
          <t xml:space="preserve">Share with your family or with your den what you learned about the meaning of geology. 
</t>
        </r>
      </text>
    </comment>
    <comment ref="N51" authorId="1" shapeId="0">
      <text>
        <r>
          <rPr>
            <b/>
            <sz val="9"/>
            <color indexed="81"/>
            <rFont val="Tahoma"/>
            <charset val="1"/>
          </rPr>
          <t xml:space="preserve">Detail:  </t>
        </r>
        <r>
          <rPr>
            <sz val="9"/>
            <color indexed="81"/>
            <rFont val="Tahoma"/>
            <charset val="1"/>
          </rPr>
          <t>Visit a museum of natural history, a nature center, or a zoo with your family, Webelos den, or pack. Tell what you saw.</t>
        </r>
      </text>
    </comment>
    <comment ref="B52" authorId="0" shapeId="0">
      <text>
        <r>
          <rPr>
            <b/>
            <sz val="9"/>
            <color indexed="81"/>
            <rFont val="Tahoma"/>
            <family val="2"/>
          </rPr>
          <t xml:space="preserve">Details: </t>
        </r>
        <r>
          <rPr>
            <sz val="9"/>
            <color indexed="81"/>
            <rFont val="Tahoma"/>
            <family val="2"/>
          </rPr>
          <t xml:space="preserve">Set up an exhibit at a pack meeting to share information about the World Friendship Fund.
</t>
        </r>
      </text>
    </comment>
    <comment ref="F52"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J52" authorId="0" shapeId="0">
      <text>
        <r>
          <rPr>
            <b/>
            <sz val="9"/>
            <color indexed="81"/>
            <rFont val="Tahoma"/>
            <family val="2"/>
          </rPr>
          <t>Details:</t>
        </r>
        <r>
          <rPr>
            <sz val="9"/>
            <color indexed="81"/>
            <rFont val="Tahoma"/>
            <family val="2"/>
          </rPr>
          <t>Look for different kinds of rocks or minerals while on a rock hunt with your family or your den</t>
        </r>
      </text>
    </comment>
    <comment ref="N52" authorId="1" shapeId="0">
      <text>
        <r>
          <rPr>
            <b/>
            <sz val="9"/>
            <color indexed="81"/>
            <rFont val="Tahoma"/>
            <charset val="1"/>
          </rPr>
          <t>Detail:</t>
        </r>
        <r>
          <rPr>
            <sz val="9"/>
            <color indexed="81"/>
            <rFont val="Tahoma"/>
            <charset val="1"/>
          </rPr>
          <t xml:space="preserve">
Create a video of a wild creature doing something interesting, and share it with your family and den. </t>
        </r>
      </text>
    </comment>
    <comment ref="F53"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B54" authorId="0" shapeId="0">
      <text>
        <r>
          <rPr>
            <b/>
            <sz val="9"/>
            <color indexed="81"/>
            <rFont val="Tahoma"/>
            <family val="2"/>
          </rPr>
          <t xml:space="preserve">Details: </t>
        </r>
        <r>
          <rPr>
            <sz val="9"/>
            <color indexed="81"/>
            <rFont val="Tahoma"/>
            <family val="2"/>
          </rPr>
          <t xml:space="preserve">Under the supervision of your parent, guardian, or den leader, connect with a Scout in another country during an event such as Jamboree on the Air or Jamboree on the Internet or by other means.
</t>
        </r>
      </text>
    </comment>
    <comment ref="F54" authorId="0" shapeId="0">
      <text>
        <r>
          <rPr>
            <b/>
            <sz val="9"/>
            <color indexed="81"/>
            <rFont val="Tahoma"/>
            <family val="2"/>
          </rPr>
          <t xml:space="preserve">Details: </t>
        </r>
        <r>
          <rPr>
            <sz val="9"/>
            <color indexed="81"/>
            <rFont val="Tahoma"/>
            <family val="2"/>
          </rPr>
          <t xml:space="preserve">Recognize the purpose and the three classifications of swimming ability groups in Scouting.
</t>
        </r>
      </text>
    </comment>
    <comment ref="J54" authorId="0" shapeId="0">
      <text>
        <r>
          <rPr>
            <b/>
            <sz val="9"/>
            <color indexed="81"/>
            <rFont val="Tahoma"/>
            <family val="2"/>
          </rPr>
          <t>Details:</t>
        </r>
        <r>
          <rPr>
            <sz val="9"/>
            <color indexed="81"/>
            <rFont val="Tahoma"/>
            <family val="2"/>
          </rPr>
          <t xml:space="preserve">Identify the rocks you see on your rock hunt. Use the chart in your handbook that shows the three kinds of rocks and describes minerals to determine which types of rocks you have collected. 
</t>
        </r>
      </text>
    </comment>
    <comment ref="N54" authorId="1" shapeId="0">
      <text>
        <r>
          <rPr>
            <b/>
            <sz val="9"/>
            <color indexed="81"/>
            <rFont val="Tahoma"/>
            <charset val="1"/>
          </rPr>
          <t>Detail:</t>
        </r>
        <r>
          <rPr>
            <sz val="9"/>
            <color indexed="81"/>
            <rFont val="Tahoma"/>
            <charset val="1"/>
          </rPr>
          <t xml:space="preserve">
Identify three different groups of trees and the parts of a tree.</t>
        </r>
      </text>
    </comment>
    <comment ref="F55" authorId="1" shapeId="0">
      <text>
        <r>
          <rPr>
            <b/>
            <sz val="9"/>
            <color indexed="81"/>
            <rFont val="Tahoma"/>
            <family val="2"/>
          </rPr>
          <t>Detail:</t>
        </r>
        <r>
          <rPr>
            <sz val="9"/>
            <color indexed="81"/>
            <rFont val="Tahoma"/>
            <family val="2"/>
          </rPr>
          <t xml:space="preserve">
 Discuss the importance of learning the skills you need to know before going boating.</t>
        </r>
      </text>
    </comment>
    <comment ref="J55" authorId="0" shapeId="0">
      <text>
        <r>
          <rPr>
            <b/>
            <sz val="9"/>
            <color indexed="81"/>
            <rFont val="Tahoma"/>
            <family val="2"/>
          </rPr>
          <t xml:space="preserve">Details: </t>
        </r>
        <r>
          <rPr>
            <sz val="9"/>
            <color indexed="81"/>
            <rFont val="Tahoma"/>
            <family val="2"/>
          </rPr>
          <t xml:space="preserve">With a magnifying glass, take a closer look at your collection. Determine any differences between your specimens.
</t>
        </r>
      </text>
    </comment>
    <comment ref="N55" authorId="1" shapeId="0">
      <text>
        <r>
          <rPr>
            <b/>
            <sz val="9"/>
            <color indexed="81"/>
            <rFont val="Tahoma"/>
            <charset val="1"/>
          </rPr>
          <t>Detail:</t>
        </r>
        <r>
          <rPr>
            <sz val="9"/>
            <color indexed="81"/>
            <rFont val="Tahoma"/>
            <charset val="1"/>
          </rPr>
          <t xml:space="preserve">
Identify six trees common to the area where you live. Tell whether they are native to your area. Tell how both wildlife and humans use them</t>
        </r>
      </text>
    </comment>
    <comment ref="B56" authorId="0" shapeId="0">
      <text>
        <r>
          <rPr>
            <b/>
            <sz val="9"/>
            <color indexed="81"/>
            <rFont val="Tahoma"/>
            <family val="2"/>
          </rPr>
          <t xml:space="preserve">Details: </t>
        </r>
        <r>
          <rPr>
            <sz val="9"/>
            <color indexed="81"/>
            <rFont val="Tahoma"/>
            <family val="2"/>
          </rPr>
          <t xml:space="preserve">With the help of your den leader or family, plan and conduct a campout. If your chartered organization does not permit Cub Scout camping, you may substitute a family campout or a daylong outdoor activity with your den or pack. 
</t>
        </r>
      </text>
    </comment>
    <comment ref="F56" authorId="0" shapeId="0">
      <text>
        <r>
          <rPr>
            <b/>
            <sz val="9"/>
            <color indexed="81"/>
            <rFont val="Tahoma"/>
            <family val="2"/>
          </rPr>
          <t xml:space="preserve">Details: </t>
        </r>
        <r>
          <rPr>
            <sz val="9"/>
            <color indexed="81"/>
            <rFont val="Tahoma"/>
            <family val="2"/>
          </rPr>
          <t xml:space="preserve">Explain the meaning of “order of rescue” and demonstrate the reach and throw rescue techniques from land.
</t>
        </r>
      </text>
    </comment>
    <comment ref="J56" authorId="0" shapeId="0">
      <text>
        <r>
          <rPr>
            <b/>
            <sz val="9"/>
            <color indexed="81"/>
            <rFont val="Tahoma"/>
            <family val="2"/>
          </rPr>
          <t xml:space="preserve">Details: </t>
        </r>
        <r>
          <rPr>
            <sz val="9"/>
            <color indexed="81"/>
            <rFont val="Tahoma"/>
            <family val="2"/>
          </rPr>
          <t xml:space="preserve">Share what you see with your family or den.
</t>
        </r>
      </text>
    </comment>
    <comment ref="N56" authorId="0" shapeId="0">
      <text>
        <r>
          <rPr>
            <b/>
            <sz val="9"/>
            <color indexed="81"/>
            <rFont val="Tahoma"/>
            <family val="2"/>
          </rPr>
          <t xml:space="preserve">Details: </t>
        </r>
        <r>
          <rPr>
            <sz val="9"/>
            <color indexed="81"/>
            <rFont val="Tahoma"/>
            <family val="2"/>
          </rPr>
          <t xml:space="preserve">Identify six plants common to the area where you live. Tell which animals use them and for what purpose.
</t>
        </r>
      </text>
    </comment>
    <comment ref="B57" authorId="0" shapeId="0">
      <text>
        <r>
          <rPr>
            <b/>
            <sz val="9"/>
            <color indexed="81"/>
            <rFont val="Tahoma"/>
            <family val="2"/>
          </rPr>
          <t xml:space="preserve">Details: </t>
        </r>
        <r>
          <rPr>
            <sz val="9"/>
            <color indexed="81"/>
            <rFont val="Tahoma"/>
            <family val="2"/>
          </rPr>
          <t xml:space="preserve">On arrival at the campout, with your den and den leader or family, determine where to set up your tent. Demonstrate knowledge of what makes a good tent site and what makes a bad one. Set up your tent without help from an adult. 
</t>
        </r>
      </text>
    </comment>
    <comment ref="N57" authorId="0" shapeId="0">
      <text>
        <r>
          <rPr>
            <b/>
            <sz val="9"/>
            <color indexed="81"/>
            <rFont val="Tahoma"/>
            <family val="2"/>
          </rPr>
          <t xml:space="preserve">Details: </t>
        </r>
        <r>
          <rPr>
            <sz val="9"/>
            <color indexed="81"/>
            <rFont val="Tahoma"/>
            <family val="2"/>
          </rPr>
          <t xml:space="preserve">Visit a nature center, nursery, tree farm, or park, and speak with someone knowledgeable about trees and plants that are native to your area. Explain how plants and trees are important to our ecosystem and how they improve our environment.
</t>
        </r>
      </text>
    </comment>
    <comment ref="B58" authorId="0" shapeId="0">
      <text>
        <r>
          <rPr>
            <b/>
            <sz val="9"/>
            <color indexed="81"/>
            <rFont val="Tahoma"/>
            <family val="2"/>
          </rPr>
          <t xml:space="preserve">Details: </t>
        </r>
        <r>
          <rPr>
            <sz val="9"/>
            <color indexed="81"/>
            <rFont val="Tahoma"/>
            <family val="2"/>
          </rPr>
          <t xml:space="preserve">Once your tents are set up, discuss with your den what actions you should take in the case of the following extreme weather events which could require you to evacuate: a. Severe rainstorm causing flooding b. Severe thunderstorm with lightning or tornadoes c. Fire, earthquake, or other disaster that will require evacuation. </t>
        </r>
      </text>
    </comment>
    <comment ref="J58" authorId="0" shapeId="0">
      <text>
        <r>
          <rPr>
            <b/>
            <sz val="9"/>
            <color indexed="81"/>
            <rFont val="Tahoma"/>
            <family val="2"/>
          </rPr>
          <t xml:space="preserve">Details: </t>
        </r>
        <r>
          <rPr>
            <sz val="9"/>
            <color indexed="81"/>
            <rFont val="Tahoma"/>
            <family val="2"/>
          </rPr>
          <t xml:space="preserve">With your family or den, make a mineral test kit, and test rocks according to the Mohs scale of mineral hardness
</t>
        </r>
      </text>
    </comment>
    <comment ref="N58" authorId="0" shapeId="0">
      <text>
        <r>
          <rPr>
            <b/>
            <sz val="9"/>
            <color indexed="81"/>
            <rFont val="Tahoma"/>
            <family val="2"/>
          </rPr>
          <t xml:space="preserve">Details: </t>
        </r>
        <r>
          <rPr>
            <sz val="9"/>
            <color indexed="81"/>
            <rFont val="Tahoma"/>
            <family val="2"/>
          </rPr>
          <t xml:space="preserve">Develop a plan to care for and then plant at least one plant or tree, either indoors in a pot or outdoors. Tell how this plant or tree helps the environment in which it is planted and what the plant or tree will be used for.
</t>
        </r>
      </text>
    </comment>
    <comment ref="B59" authorId="0" shapeId="0">
      <text>
        <r>
          <rPr>
            <b/>
            <sz val="9"/>
            <color indexed="81"/>
            <rFont val="Tahoma"/>
            <family val="2"/>
          </rPr>
          <t>Details:</t>
        </r>
        <r>
          <rPr>
            <sz val="9"/>
            <color indexed="81"/>
            <rFont val="Tahoma"/>
            <family val="2"/>
          </rPr>
          <t xml:space="preserve">On a pack campout, work with your den leader or another adult to plan a campfire program with the other dens. Your campfire program should include an impressive opening, songs, skits, a Cubmaster’s minute, and an inspirational closing ceremony. </t>
        </r>
      </text>
    </comment>
    <comment ref="F59" authorId="0" shapeId="0">
      <text>
        <r>
          <rPr>
            <b/>
            <sz val="9"/>
            <color indexed="81"/>
            <rFont val="Tahoma"/>
            <family val="2"/>
          </rPr>
          <t xml:space="preserve">Details: </t>
        </r>
        <r>
          <rPr>
            <sz val="9"/>
            <color indexed="81"/>
            <rFont val="Tahoma"/>
            <family val="2"/>
          </rPr>
          <t xml:space="preserve">Demonstrate the precautions you must take before attempting to dive head first into the water, and attempt a front surface dive.
</t>
        </r>
      </text>
    </comment>
    <comment ref="N59" authorId="0" shapeId="0">
      <text>
        <r>
          <rPr>
            <b/>
            <sz val="9"/>
            <color indexed="81"/>
            <rFont val="Tahoma"/>
            <family val="2"/>
          </rPr>
          <t xml:space="preserve">Details: </t>
        </r>
        <r>
          <rPr>
            <sz val="9"/>
            <color indexed="81"/>
            <rFont val="Tahoma"/>
            <family val="2"/>
          </rPr>
          <t xml:space="preserve">Make a list of items in your home that are made from wood and share it with your den. Or with your den, take a walk and identify useful things made from wood.
</t>
        </r>
      </text>
    </comment>
    <comment ref="B60" authorId="1" shapeId="0">
      <text>
        <r>
          <rPr>
            <b/>
            <sz val="9"/>
            <color indexed="81"/>
            <rFont val="Tahoma"/>
            <charset val="1"/>
          </rPr>
          <t>Detail:</t>
        </r>
        <r>
          <rPr>
            <sz val="9"/>
            <color indexed="81"/>
            <rFont val="Tahoma"/>
            <charset val="1"/>
          </rPr>
          <t xml:space="preserve">
Show how to tie a bowline. Explain when the knot should be used and why. Teach it to another Scout who is not a Webelos Scout</t>
        </r>
      </text>
    </comment>
    <comment ref="F60" authorId="0" shapeId="0">
      <text>
        <r>
          <rPr>
            <b/>
            <sz val="9"/>
            <color indexed="81"/>
            <rFont val="Tahoma"/>
            <family val="2"/>
          </rPr>
          <t xml:space="preserve">Details: </t>
        </r>
        <r>
          <rPr>
            <sz val="9"/>
            <color indexed="81"/>
            <rFont val="Tahoma"/>
            <family val="2"/>
          </rPr>
          <t xml:space="preserve">Learn and demonstrate two of the following strokes:  crawl, sidestroke, breaststroke, or trudgen
</t>
        </r>
      </text>
    </comment>
    <comment ref="J60" authorId="0" shapeId="0">
      <text>
        <r>
          <rPr>
            <b/>
            <sz val="9"/>
            <color indexed="81"/>
            <rFont val="Tahoma"/>
            <family val="2"/>
          </rPr>
          <t xml:space="preserve">Details: </t>
        </r>
        <r>
          <rPr>
            <sz val="9"/>
            <color indexed="81"/>
            <rFont val="Tahoma"/>
            <family val="2"/>
          </rPr>
          <t xml:space="preserve">With your family or den, identify on a road map of your state some geological features in your area
</t>
        </r>
      </text>
    </comment>
    <comment ref="N60" authorId="1" shapeId="0">
      <text>
        <r>
          <rPr>
            <b/>
            <sz val="9"/>
            <color indexed="81"/>
            <rFont val="Tahoma"/>
            <charset val="1"/>
          </rPr>
          <t>Detail:</t>
        </r>
        <r>
          <rPr>
            <sz val="9"/>
            <color indexed="81"/>
            <rFont val="Tahoma"/>
            <charset val="1"/>
          </rPr>
          <t xml:space="preserve">
 Explain how the growth rings of a tree trunk tell its life story. Describe different types of tree bark and explain what the bark does for the tree.</t>
        </r>
      </text>
    </comment>
    <comment ref="B61" authorId="0" shapeId="0">
      <text>
        <r>
          <rPr>
            <b/>
            <sz val="9"/>
            <color indexed="81"/>
            <rFont val="Tahoma"/>
            <family val="2"/>
          </rPr>
          <t>Details:</t>
        </r>
        <r>
          <rPr>
            <sz val="9"/>
            <color indexed="81"/>
            <rFont val="Tahoma"/>
            <family val="2"/>
          </rPr>
          <t xml:space="preserve">
Go on a geocaching adventure with your den or family. Show how you used a GPS unit or a smartphone with a GPS application to locate a geocache.</t>
        </r>
      </text>
    </comment>
    <comment ref="F61" authorId="0" shapeId="0">
      <text>
        <r>
          <rPr>
            <b/>
            <sz val="9"/>
            <color indexed="81"/>
            <rFont val="Tahoma"/>
            <family val="2"/>
          </rPr>
          <t>Details:</t>
        </r>
        <r>
          <rPr>
            <sz val="9"/>
            <color indexed="81"/>
            <rFont val="Tahoma"/>
            <family val="2"/>
          </rPr>
          <t xml:space="preserve">Invite a member or former member of a lifeguard team, rescue squad, the U.S. Coast Guard, U.S. Navy, or other armed forces branch who has had swimming and rescue training to your den meeting.  Find out what training and other experiences this person has had. 
</t>
        </r>
      </text>
    </comment>
    <comment ref="B62" authorId="0" shapeId="0">
      <text>
        <r>
          <rPr>
            <b/>
            <sz val="9"/>
            <color indexed="81"/>
            <rFont val="Tahoma"/>
            <family val="2"/>
          </rPr>
          <t xml:space="preserve">Details: </t>
        </r>
        <r>
          <rPr>
            <sz val="9"/>
            <color indexed="81"/>
            <rFont val="Tahoma"/>
            <family val="2"/>
          </rPr>
          <t>Recite the Outdoor Code and the Leave No Trace Principles for Kids from memory. Talk about how you can demonstrate them while you are working on your Arrow of Light. After one outing, list the things you did to follow the Outdoor Code and Leave No Trace.</t>
        </r>
      </text>
    </comment>
    <comment ref="F62" authorId="0" shapeId="0">
      <text>
        <r>
          <rPr>
            <b/>
            <sz val="9"/>
            <color indexed="81"/>
            <rFont val="Tahoma"/>
            <family val="2"/>
          </rPr>
          <t>Details:</t>
        </r>
        <r>
          <rPr>
            <sz val="9"/>
            <color indexed="81"/>
            <rFont val="Tahoma"/>
            <family val="2"/>
          </rPr>
          <t xml:space="preserve">Demonstrate how to correctly fasten a life jacket that is the right size for you.  Jump into water over your head. Show how the life jacket keeps your head above water by swimming 25 feet.  Get out of the water, remove the life jacket and hang it where it will dry. 
</t>
        </r>
      </text>
    </comment>
    <comment ref="N62" authorId="1" shapeId="0">
      <text>
        <r>
          <rPr>
            <b/>
            <sz val="9"/>
            <color indexed="81"/>
            <rFont val="Tahoma"/>
            <charset val="1"/>
          </rPr>
          <t>Detail:</t>
        </r>
        <r>
          <rPr>
            <sz val="9"/>
            <color indexed="81"/>
            <rFont val="Tahoma"/>
            <charset val="1"/>
          </rPr>
          <t xml:space="preserve">
Create a record of the history of Scouting and your place in that history. </t>
        </r>
      </text>
    </comment>
    <comment ref="F63" authorId="1" shapeId="0">
      <text>
        <r>
          <rPr>
            <b/>
            <sz val="9"/>
            <color indexed="81"/>
            <rFont val="Tahoma"/>
            <family val="2"/>
          </rPr>
          <t>Detail:</t>
        </r>
        <r>
          <rPr>
            <sz val="9"/>
            <color indexed="81"/>
            <rFont val="Tahoma"/>
            <family val="2"/>
          </rPr>
          <t xml:space="preserve">
If you are a qualified swimmer, select a paddle of the proper size and paddle a canoe with an adult’s supervision. </t>
        </r>
      </text>
    </comment>
    <comment ref="N63" authorId="1" shapeId="0">
      <text>
        <r>
          <rPr>
            <b/>
            <sz val="9"/>
            <color indexed="81"/>
            <rFont val="Tahoma"/>
            <charset val="1"/>
          </rPr>
          <t>Detail:</t>
        </r>
        <r>
          <rPr>
            <sz val="9"/>
            <color indexed="81"/>
            <rFont val="Tahoma"/>
            <charset val="1"/>
          </rPr>
          <t xml:space="preserve">
With the help of your den leader, parent, or guardian and with your choice of media, go on a virtual journey to the past and create a timeline.</t>
        </r>
      </text>
    </comment>
    <comment ref="F66" authorId="1" shapeId="0">
      <text>
        <r>
          <rPr>
            <b/>
            <sz val="9"/>
            <color indexed="81"/>
            <rFont val="Tahoma"/>
            <charset val="1"/>
          </rPr>
          <t>Detail:</t>
        </r>
        <r>
          <rPr>
            <sz val="9"/>
            <color indexed="81"/>
            <rFont val="Tahoma"/>
            <charset val="1"/>
          </rPr>
          <t xml:space="preserve">
Visit an art museum, gallery, or exhibit. Discuss with an adult the art you saw. What did you like?</t>
        </r>
      </text>
    </comment>
    <comment ref="J66" authorId="0" shapeId="0">
      <text>
        <r>
          <rPr>
            <b/>
            <sz val="9"/>
            <color indexed="81"/>
            <rFont val="Tahoma"/>
            <family val="2"/>
          </rPr>
          <t xml:space="preserve">Details: </t>
        </r>
        <r>
          <rPr>
            <sz val="9"/>
            <color indexed="81"/>
            <rFont val="Tahoma"/>
            <family val="2"/>
          </rPr>
          <t xml:space="preserve">
 Go on an outing with your family or den to one of the nearby locations you discovered on your state map, and record what you see as you look at the geographical surroundings. Share with your family or den while on this outing what you notice that might change this location in the future (wind, water, ice, drought, erosion).
</t>
        </r>
      </text>
    </comment>
    <comment ref="B67" authorId="1" shapeId="0">
      <text>
        <r>
          <rPr>
            <b/>
            <sz val="9"/>
            <color indexed="81"/>
            <rFont val="Tahoma"/>
            <family val="2"/>
          </rPr>
          <t>Detail:</t>
        </r>
        <r>
          <rPr>
            <sz val="9"/>
            <color indexed="81"/>
            <rFont val="Tahoma"/>
            <family val="2"/>
          </rPr>
          <t xml:space="preserve">
With your parent, guardian, or religious or spiritual leader, discuss and make a plan to do two things you think will help you better do your duty to God. Do these things for a month. </t>
        </r>
      </text>
    </comment>
    <comment ref="F67" authorId="0" shapeId="0">
      <text>
        <r>
          <rPr>
            <b/>
            <sz val="9"/>
            <color indexed="81"/>
            <rFont val="Tahoma"/>
            <family val="2"/>
          </rPr>
          <t xml:space="preserve">Detail: </t>
        </r>
        <r>
          <rPr>
            <sz val="9"/>
            <color indexed="81"/>
            <rFont val="Tahoma"/>
            <family val="2"/>
          </rPr>
          <t>Create two self-portraits using two different techniques, such as drawing, painting, printmaking, sculpture, and computer illustration.</t>
        </r>
      </text>
    </comment>
    <comment ref="B68" authorId="1" shapeId="0">
      <text>
        <r>
          <rPr>
            <b/>
            <sz val="9"/>
            <color indexed="81"/>
            <rFont val="Tahoma"/>
            <family val="2"/>
          </rPr>
          <t>Detail:</t>
        </r>
        <r>
          <rPr>
            <sz val="9"/>
            <color indexed="81"/>
            <rFont val="Tahoma"/>
            <family val="2"/>
          </rPr>
          <t xml:space="preserve">
Discuss with your family how the Scout Oath and Scout Law relate to your beliefs about duty to God. </t>
        </r>
      </text>
    </comment>
    <comment ref="J68" authorId="0" shapeId="0">
      <text>
        <r>
          <rPr>
            <b/>
            <sz val="9"/>
            <color indexed="81"/>
            <rFont val="Tahoma"/>
            <family val="2"/>
          </rPr>
          <t xml:space="preserve">Details: </t>
        </r>
        <r>
          <rPr>
            <sz val="9"/>
            <color indexed="81"/>
            <rFont val="Tahoma"/>
            <family val="2"/>
          </rPr>
          <t xml:space="preserve">With your family or your den, visit with a geologist or earth scientist and discover the many career fields that are included in the science of geology
</t>
        </r>
      </text>
    </comment>
    <comment ref="N68" authorId="0" shapeId="0">
      <text>
        <r>
          <rPr>
            <b/>
            <sz val="9"/>
            <color indexed="81"/>
            <rFont val="Tahoma"/>
            <family val="2"/>
          </rPr>
          <t xml:space="preserve">Details: </t>
        </r>
        <r>
          <rPr>
            <sz val="9"/>
            <color indexed="81"/>
            <rFont val="Tahoma"/>
            <family val="2"/>
          </rPr>
          <t xml:space="preserve">Visit a facility that uses a sound mixer, and learn how it is used.
</t>
        </r>
      </text>
    </comment>
    <comment ref="B69" authorId="1" shapeId="0">
      <text>
        <r>
          <rPr>
            <b/>
            <sz val="9"/>
            <color indexed="81"/>
            <rFont val="Tahoma"/>
            <family val="2"/>
          </rPr>
          <t>Detail:</t>
        </r>
        <r>
          <rPr>
            <sz val="9"/>
            <color indexed="81"/>
            <rFont val="Tahoma"/>
            <family val="2"/>
          </rPr>
          <t xml:space="preserve">
For at least a month, pray or reverently meditate each day as taught by your family or faith community.  </t>
        </r>
      </text>
    </comment>
    <comment ref="F69" authorId="1" shapeId="0">
      <text>
        <r>
          <rPr>
            <b/>
            <sz val="9"/>
            <color indexed="81"/>
            <rFont val="Tahoma"/>
            <charset val="1"/>
          </rPr>
          <t>Detail:</t>
        </r>
        <r>
          <rPr>
            <sz val="9"/>
            <color indexed="81"/>
            <rFont val="Tahoma"/>
            <charset val="1"/>
          </rPr>
          <t xml:space="preserve">
Draw or paint an original picture outdoors, using the art materials of your choice. </t>
        </r>
      </text>
    </comment>
    <comment ref="J69" authorId="0" shapeId="0">
      <text>
        <r>
          <rPr>
            <b/>
            <sz val="9"/>
            <color indexed="81"/>
            <rFont val="Tahoma"/>
            <family val="2"/>
          </rPr>
          <t xml:space="preserve">Details: </t>
        </r>
        <r>
          <rPr>
            <sz val="9"/>
            <color indexed="81"/>
            <rFont val="Tahoma"/>
            <family val="2"/>
          </rPr>
          <t xml:space="preserve">Ask the geologist or earth scientist about the importance of fossils that are found. 
</t>
        </r>
      </text>
    </comment>
    <comment ref="B70" authorId="0" shapeId="0">
      <text>
        <r>
          <rPr>
            <b/>
            <sz val="9"/>
            <color indexed="81"/>
            <rFont val="Tahoma"/>
            <family val="2"/>
          </rPr>
          <t xml:space="preserve">Details: </t>
        </r>
        <r>
          <rPr>
            <sz val="9"/>
            <color indexed="81"/>
            <rFont val="Tahoma"/>
            <family val="2"/>
          </rPr>
          <t xml:space="preserve">Read at least two accounts of people in history who have done their duty to God. (This can include family members and ancestors.) List their names and how they showed their duty to God.
</t>
        </r>
      </text>
    </comment>
    <comment ref="J70" authorId="0" shapeId="0">
      <text>
        <r>
          <rPr>
            <b/>
            <sz val="9"/>
            <color indexed="81"/>
            <rFont val="Tahoma"/>
            <family val="2"/>
          </rPr>
          <t xml:space="preserve">Details: </t>
        </r>
        <r>
          <rPr>
            <sz val="9"/>
            <color indexed="81"/>
            <rFont val="Tahoma"/>
            <family val="2"/>
          </rPr>
          <t xml:space="preserve">Ask the geologist or earth scientist what you can do to help preserve our natural resources. 
</t>
        </r>
      </text>
    </comment>
    <comment ref="N70" authorId="0" shapeId="0">
      <text>
        <r>
          <rPr>
            <b/>
            <sz val="9"/>
            <color indexed="81"/>
            <rFont val="Tahoma"/>
            <family val="2"/>
          </rPr>
          <t xml:space="preserve">Details: </t>
        </r>
        <r>
          <rPr>
            <sz val="9"/>
            <color indexed="81"/>
            <rFont val="Tahoma"/>
            <family val="2"/>
          </rPr>
          <t>Make a musical instrument. Play it for your family, den, or pack</t>
        </r>
      </text>
    </comment>
    <comment ref="B71" authorId="1" shapeId="0">
      <text>
        <r>
          <rPr>
            <b/>
            <sz val="9"/>
            <color indexed="81"/>
            <rFont val="Tahoma"/>
            <family val="2"/>
          </rPr>
          <t>Detail:</t>
        </r>
        <r>
          <rPr>
            <sz val="9"/>
            <color indexed="81"/>
            <rFont val="Tahoma"/>
            <family val="2"/>
          </rPr>
          <t xml:space="preserve">
 Under the direction of your parent, guardian, or religious or spiritual leader, do an act of service for someone in your family, neighborhood, or community. Talk about your service with your family and your Webelos den leader. Tell your family, den, or den leader how it related to doing your duty to God.</t>
        </r>
      </text>
    </comment>
    <comment ref="F71" authorId="0" shapeId="0">
      <text>
        <r>
          <rPr>
            <b/>
            <sz val="9"/>
            <color indexed="81"/>
            <rFont val="Tahoma"/>
            <family val="2"/>
          </rPr>
          <t>Detail:</t>
        </r>
        <r>
          <rPr>
            <sz val="9"/>
            <color indexed="81"/>
            <rFont val="Tahoma"/>
            <family val="2"/>
          </rPr>
          <t xml:space="preserve">Create an object using clay that can be fired, baked in the oven, or air-dried.eparation and cooking. </t>
        </r>
      </text>
    </comment>
    <comment ref="J71" authorId="0" shapeId="0">
      <text>
        <r>
          <rPr>
            <b/>
            <sz val="9"/>
            <color indexed="81"/>
            <rFont val="Tahoma"/>
            <family val="2"/>
          </rPr>
          <t xml:space="preserve">Details: </t>
        </r>
        <r>
          <rPr>
            <sz val="9"/>
            <color indexed="81"/>
            <rFont val="Tahoma"/>
            <family val="2"/>
          </rPr>
          <t xml:space="preserve">Do at least one earth science demonstration or investigation with your den or with adult supervision, and explore geology in action. 
</t>
        </r>
      </text>
    </comment>
    <comment ref="N71" authorId="0" shapeId="0">
      <text>
        <r>
          <rPr>
            <b/>
            <sz val="9"/>
            <color indexed="81"/>
            <rFont val="Tahoma"/>
            <family val="2"/>
          </rPr>
          <t xml:space="preserve">Details: </t>
        </r>
        <r>
          <rPr>
            <sz val="9"/>
            <color indexed="81"/>
            <rFont val="Tahoma"/>
            <family val="2"/>
          </rPr>
          <t xml:space="preserve">Form a “band” with your den. Each member creates his own homemade musical instrument. Perform for your pack at a pack meeting. </t>
        </r>
      </text>
    </comment>
    <comment ref="F72" authorId="1" shapeId="0">
      <text>
        <r>
          <rPr>
            <b/>
            <sz val="9"/>
            <color indexed="81"/>
            <rFont val="Tahoma"/>
            <charset val="1"/>
          </rPr>
          <t>Detail:</t>
        </r>
        <r>
          <rPr>
            <sz val="9"/>
            <color indexed="81"/>
            <rFont val="Tahoma"/>
            <charset val="1"/>
          </rPr>
          <t xml:space="preserve"> Create a freestanding sculpture or mobile using wood, metal, papier-mâché, or found or recycled objects. </t>
        </r>
      </text>
    </comment>
    <comment ref="N72" authorId="0" shapeId="0">
      <text>
        <r>
          <rPr>
            <b/>
            <sz val="9"/>
            <color indexed="81"/>
            <rFont val="Tahoma"/>
            <family val="2"/>
          </rPr>
          <t xml:space="preserve">Details: </t>
        </r>
        <r>
          <rPr>
            <sz val="9"/>
            <color indexed="81"/>
            <rFont val="Tahoma"/>
            <family val="2"/>
          </rPr>
          <t xml:space="preserve">Play two tunes on any band or orchestra instrument. 
</t>
        </r>
      </text>
    </comment>
    <comment ref="F73" authorId="1" shapeId="0">
      <text>
        <r>
          <rPr>
            <b/>
            <sz val="9"/>
            <color indexed="81"/>
            <rFont val="Tahoma"/>
            <charset val="1"/>
          </rPr>
          <t>Detail:</t>
        </r>
        <r>
          <rPr>
            <sz val="9"/>
            <color indexed="81"/>
            <rFont val="Tahoma"/>
            <charset val="1"/>
          </rPr>
          <t xml:space="preserve"> Make a display of origami or kirigami projects. </t>
        </r>
      </text>
    </comment>
    <comment ref="J73" authorId="1" shapeId="0">
      <text>
        <r>
          <rPr>
            <b/>
            <sz val="9"/>
            <color indexed="81"/>
            <rFont val="Tahoma"/>
            <charset val="1"/>
          </rPr>
          <t>Detail:</t>
        </r>
        <r>
          <rPr>
            <sz val="9"/>
            <color indexed="81"/>
            <rFont val="Tahoma"/>
            <charset val="1"/>
          </rPr>
          <t xml:space="preserve">
Pick one type of engineer. With the help of the Internet, your local library, or a local engineer you may know or locate, discover and record in your book three things that describe what that engineer does. (Be sure to have your Webelos den leader, parent, or guardian’s permission to use the Internet.) Share your findings with your Webelos den. </t>
        </r>
      </text>
    </comment>
    <comment ref="F74" authorId="1" shapeId="0">
      <text>
        <r>
          <rPr>
            <b/>
            <sz val="9"/>
            <color indexed="81"/>
            <rFont val="Tahoma"/>
            <charset val="1"/>
          </rPr>
          <t>Detail:</t>
        </r>
        <r>
          <rPr>
            <sz val="9"/>
            <color indexed="81"/>
            <rFont val="Tahoma"/>
            <charset val="1"/>
          </rPr>
          <t xml:space="preserve"> Use a computer illustration or painting program to create a work of art. </t>
        </r>
      </text>
    </comment>
    <comment ref="N74" authorId="0" shapeId="0">
      <text>
        <r>
          <rPr>
            <b/>
            <sz val="9"/>
            <color indexed="81"/>
            <rFont val="Tahoma"/>
            <family val="2"/>
          </rPr>
          <t xml:space="preserve">Details: </t>
        </r>
        <r>
          <rPr>
            <sz val="9"/>
            <color indexed="81"/>
            <rFont val="Tahoma"/>
            <family val="2"/>
          </rPr>
          <t xml:space="preserve">Teach your den the words and melody of a song. Perform the song with your den at your den or pack meeting. 
</t>
        </r>
      </text>
    </comment>
    <comment ref="F75" authorId="1" shapeId="0">
      <text>
        <r>
          <rPr>
            <b/>
            <sz val="9"/>
            <color indexed="81"/>
            <rFont val="Tahoma"/>
            <charset val="1"/>
          </rPr>
          <t>Detail:</t>
        </r>
        <r>
          <rPr>
            <sz val="9"/>
            <color indexed="81"/>
            <rFont val="Tahoma"/>
            <charset val="1"/>
          </rPr>
          <t xml:space="preserve"> Create an original logo or design. Transfer the design onto a T-shirt, hat, or other object. </t>
        </r>
      </text>
    </comment>
    <comment ref="J75" authorId="1" shapeId="0">
      <text>
        <r>
          <rPr>
            <b/>
            <sz val="9"/>
            <color indexed="81"/>
            <rFont val="Tahoma"/>
            <charset val="1"/>
          </rPr>
          <t>Detail:</t>
        </r>
        <r>
          <rPr>
            <sz val="9"/>
            <color indexed="81"/>
            <rFont val="Tahoma"/>
            <charset val="1"/>
          </rPr>
          <t xml:space="preserve">
Examine a set of blueprints. Using these as a model, construct your own set of blueprints or plans to design a project.</t>
        </r>
      </text>
    </comment>
    <comment ref="N75" authorId="0" shapeId="0">
      <text>
        <r>
          <rPr>
            <b/>
            <sz val="9"/>
            <color indexed="81"/>
            <rFont val="Tahoma"/>
            <family val="2"/>
          </rPr>
          <t xml:space="preserve">Details: </t>
        </r>
        <r>
          <rPr>
            <sz val="9"/>
            <color indexed="81"/>
            <rFont val="Tahoma"/>
            <family val="2"/>
          </rPr>
          <t xml:space="preserve">
Create original words for a song. Perform it at your den or pack meeting. </t>
        </r>
      </text>
    </comment>
    <comment ref="F76" authorId="1" shapeId="0">
      <text>
        <r>
          <rPr>
            <b/>
            <sz val="9"/>
            <color indexed="81"/>
            <rFont val="Tahoma"/>
            <charset val="1"/>
          </rPr>
          <t>Detail:</t>
        </r>
        <r>
          <rPr>
            <sz val="9"/>
            <color indexed="81"/>
            <rFont val="Tahoma"/>
            <charset val="1"/>
          </rPr>
          <t xml:space="preserve"> Using a camera or other electronic device, take at least 10 photos of your family, a pet, or scenery. Use photo-editing software to crop, lighten or darken, and change some of the photos. </t>
        </r>
      </text>
    </comment>
    <comment ref="J76" authorId="0" shapeId="0">
      <text>
        <r>
          <rPr>
            <b/>
            <sz val="9"/>
            <color indexed="81"/>
            <rFont val="Tahoma"/>
            <family val="2"/>
          </rPr>
          <t xml:space="preserve">Details: </t>
        </r>
        <r>
          <rPr>
            <sz val="9"/>
            <color indexed="81"/>
            <rFont val="Tahoma"/>
            <family val="2"/>
          </rPr>
          <t xml:space="preserve">Using the blueprints or plans from your own design, construct your project. Your project may be something useful or something fun.
</t>
        </r>
      </text>
    </comment>
    <comment ref="N76" authorId="0" shapeId="0">
      <text>
        <r>
          <rPr>
            <b/>
            <sz val="9"/>
            <color indexed="81"/>
            <rFont val="Tahoma"/>
            <family val="2"/>
          </rPr>
          <t xml:space="preserve">Details: </t>
        </r>
        <r>
          <rPr>
            <sz val="9"/>
            <color indexed="81"/>
            <rFont val="Tahoma"/>
            <family val="2"/>
          </rPr>
          <t xml:space="preserve">Collaborate with your den to compose a den theme song. Perform it at your pack meeting.
</t>
        </r>
      </text>
    </comment>
    <comment ref="F77" authorId="1" shapeId="0">
      <text>
        <r>
          <rPr>
            <b/>
            <sz val="9"/>
            <color indexed="81"/>
            <rFont val="Tahoma"/>
            <charset val="1"/>
          </rPr>
          <t>Detail:</t>
        </r>
        <r>
          <rPr>
            <sz val="9"/>
            <color indexed="81"/>
            <rFont val="Tahoma"/>
            <charset val="1"/>
          </rPr>
          <t xml:space="preserve"> Create a comic strip with original characters. Include at least four panels to tell a story centered on one of the points of the Scout Law. Characters can be hand-drawn or computer-generated</t>
        </r>
      </text>
    </comment>
    <comment ref="J77" authorId="0" shapeId="0">
      <text>
        <r>
          <rPr>
            <b/>
            <sz val="9"/>
            <color indexed="81"/>
            <rFont val="Tahoma"/>
            <family val="2"/>
          </rPr>
          <t>Details:</t>
        </r>
        <r>
          <rPr>
            <sz val="9"/>
            <color indexed="81"/>
            <rFont val="Tahoma"/>
            <family val="2"/>
          </rPr>
          <t xml:space="preserve">Share your project with your Webelos den and your pack by displaying the project at a pack meeting. 
</t>
        </r>
      </text>
    </comment>
    <comment ref="N77" authorId="0" shapeId="0">
      <text>
        <r>
          <rPr>
            <b/>
            <sz val="9"/>
            <color indexed="81"/>
            <rFont val="Tahoma"/>
            <family val="2"/>
          </rPr>
          <t xml:space="preserve">Details </t>
        </r>
        <r>
          <rPr>
            <sz val="9"/>
            <color indexed="81"/>
            <rFont val="Tahoma"/>
            <family val="2"/>
          </rPr>
          <t xml:space="preserve">Write a song with words and music that expresses your feelings about an issue, a person, something you are learning, a point of the Scout Law, etc. Perform it at your den or pack meeting, alone or with a group. 
</t>
        </r>
      </text>
    </comment>
    <comment ref="J78" authorId="0" shapeId="0">
      <text>
        <r>
          <rPr>
            <b/>
            <sz val="9"/>
            <color indexed="81"/>
            <rFont val="Tahoma"/>
            <family val="2"/>
          </rPr>
          <t xml:space="preserve">Details: </t>
        </r>
        <r>
          <rPr>
            <sz val="9"/>
            <color indexed="81"/>
            <rFont val="Tahoma"/>
            <family val="2"/>
          </rPr>
          <t xml:space="preserve">Explore other fields of engineering and how they have helped form our past, present, and future
</t>
        </r>
      </text>
    </comment>
    <comment ref="N78" authorId="1" shapeId="0">
      <text>
        <r>
          <rPr>
            <b/>
            <sz val="9"/>
            <color indexed="81"/>
            <rFont val="Tahoma"/>
            <charset val="1"/>
          </rPr>
          <t>Detail:</t>
        </r>
        <r>
          <rPr>
            <sz val="9"/>
            <color indexed="81"/>
            <rFont val="Tahoma"/>
            <charset val="1"/>
          </rPr>
          <t xml:space="preserve">
Perform a musical number by yourself or with your Webelos den in front of an audience.</t>
        </r>
      </text>
    </comment>
    <comment ref="F79" authorId="1" shapeId="0">
      <text>
        <r>
          <rPr>
            <b/>
            <sz val="9"/>
            <color indexed="81"/>
            <rFont val="Tahoma"/>
            <charset val="1"/>
          </rPr>
          <t>Detail:</t>
        </r>
        <r>
          <rPr>
            <sz val="9"/>
            <color indexed="81"/>
            <rFont val="Tahoma"/>
            <charset val="1"/>
          </rPr>
          <t xml:space="preserve"> Create a hard-copy or digital portfolio of your projects. Share it with your family and members of your den or pack. </t>
        </r>
      </text>
    </comment>
    <comment ref="J79" authorId="1" shapeId="0">
      <text>
        <r>
          <rPr>
            <b/>
            <sz val="9"/>
            <color indexed="81"/>
            <rFont val="Tahoma"/>
            <family val="2"/>
          </rPr>
          <t>Detail:</t>
        </r>
        <r>
          <rPr>
            <sz val="9"/>
            <color indexed="81"/>
            <rFont val="Tahoma"/>
            <family val="2"/>
          </rPr>
          <t xml:space="preserve">
Pick and do two projects using the engineering skills you have learned. Share your projects with your den, and also exhibit them at a pack meeting. </t>
        </r>
      </text>
    </comment>
    <comment ref="F80" authorId="0" shapeId="0">
      <text>
        <r>
          <rPr>
            <b/>
            <sz val="9"/>
            <color indexed="81"/>
            <rFont val="Tahoma"/>
            <family val="2"/>
          </rPr>
          <t xml:space="preserve">Details: </t>
        </r>
        <r>
          <rPr>
            <sz val="9"/>
            <color indexed="81"/>
            <rFont val="Tahoma"/>
            <family val="2"/>
          </rPr>
          <t xml:space="preserve">Display your artwork in a pack, school, or community art show
</t>
        </r>
      </text>
    </comment>
  </commentList>
</comments>
</file>

<file path=xl/comments7.xml><?xml version="1.0" encoding="utf-8"?>
<comments xmlns="http://schemas.openxmlformats.org/spreadsheetml/2006/main">
  <authors>
    <author>Todd Lynch</author>
    <author>Detail</author>
  </authors>
  <commentList>
    <comment ref="N4" authorId="0" shapeId="0">
      <text>
        <r>
          <rPr>
            <b/>
            <sz val="9"/>
            <color indexed="81"/>
            <rFont val="Tahoma"/>
            <family val="2"/>
          </rPr>
          <t xml:space="preserve">Details: </t>
        </r>
        <r>
          <rPr>
            <sz val="9"/>
            <color indexed="81"/>
            <rFont val="Tahoma"/>
            <family val="2"/>
          </rPr>
          <t xml:space="preserve">Put a Fix It Tool Box together. Describe what each item in your toolbox can be used for. Show how to use three of the tools safely. 
</t>
        </r>
      </text>
    </comment>
    <comment ref="R4" authorId="1" shapeId="0">
      <text>
        <r>
          <rPr>
            <b/>
            <sz val="9"/>
            <color indexed="81"/>
            <rFont val="Tahoma"/>
            <charset val="1"/>
          </rPr>
          <t>Detail:</t>
        </r>
        <r>
          <rPr>
            <sz val="9"/>
            <color indexed="81"/>
            <rFont val="Tahoma"/>
            <charset val="1"/>
          </rPr>
          <t xml:space="preserve">
Write a story outline describing a real or imaginary Scouting adventure. Create a pictured storyboard that shows your story</t>
        </r>
      </text>
    </comment>
    <comment ref="J5" authorId="0" shapeId="0">
      <text>
        <r>
          <rPr>
            <b/>
            <sz val="9"/>
            <color indexed="81"/>
            <rFont val="Tahoma"/>
            <family val="2"/>
          </rPr>
          <t xml:space="preserve">Details: </t>
        </r>
        <r>
          <rPr>
            <sz val="9"/>
            <color indexed="81"/>
            <rFont val="Tahoma"/>
            <family val="2"/>
          </rPr>
          <t xml:space="preserve">Develop an awareness of the challenges of the blind through participation in an activity that simulates blindnes
</t>
        </r>
      </text>
    </comment>
    <comment ref="N5" authorId="0" shapeId="0">
      <text>
        <r>
          <rPr>
            <b/>
            <sz val="9"/>
            <color indexed="81"/>
            <rFont val="Tahoma"/>
            <family val="2"/>
          </rPr>
          <t xml:space="preserve">Details: </t>
        </r>
        <r>
          <rPr>
            <sz val="9"/>
            <color indexed="81"/>
            <rFont val="Tahoma"/>
            <family val="2"/>
          </rPr>
          <t xml:space="preserve">Be ready. With the help of an adult in your family, do the following
</t>
        </r>
      </text>
    </comment>
    <comment ref="R5" authorId="1" shapeId="0">
      <text>
        <r>
          <rPr>
            <b/>
            <sz val="9"/>
            <color indexed="81"/>
            <rFont val="Tahoma"/>
            <charset val="1"/>
          </rPr>
          <t>Detail:</t>
        </r>
        <r>
          <rPr>
            <sz val="9"/>
            <color indexed="81"/>
            <rFont val="Tahoma"/>
            <charset val="1"/>
          </rPr>
          <t xml:space="preserve">
Create either an animated or live action movie about yourself. Your movie should depict how you live by the Scout Oath and Law. </t>
        </r>
      </text>
    </comment>
    <comment ref="J6" authorId="0" shapeId="0">
      <text>
        <r>
          <rPr>
            <b/>
            <sz val="9"/>
            <color indexed="81"/>
            <rFont val="Tahoma"/>
            <family val="2"/>
          </rPr>
          <t>Details:</t>
        </r>
        <r>
          <rPr>
            <sz val="9"/>
            <color indexed="81"/>
            <rFont val="Tahoma"/>
            <family val="2"/>
          </rPr>
          <t xml:space="preserve">Participate in an activity that simulates severe visual impairment, but not blindness.
</t>
        </r>
      </text>
    </comment>
    <comment ref="N6" authorId="1" shapeId="0">
      <text>
        <r>
          <rPr>
            <b/>
            <sz val="9"/>
            <color indexed="81"/>
            <rFont val="Tahoma"/>
            <charset val="1"/>
          </rPr>
          <t>Detail:</t>
        </r>
        <r>
          <rPr>
            <sz val="9"/>
            <color indexed="81"/>
            <rFont val="Tahoma"/>
            <charset val="1"/>
          </rPr>
          <t xml:space="preserve">
Locate the electrical panel in your home. Determine if the electrical panel has fuses or breakers.</t>
        </r>
      </text>
    </comment>
    <comment ref="R6" authorId="1" shapeId="0">
      <text>
        <r>
          <rPr>
            <b/>
            <sz val="9"/>
            <color indexed="81"/>
            <rFont val="Tahoma"/>
            <charset val="1"/>
          </rPr>
          <t>Detail:</t>
        </r>
        <r>
          <rPr>
            <sz val="9"/>
            <color indexed="81"/>
            <rFont val="Tahoma"/>
            <charset val="1"/>
          </rPr>
          <t xml:space="preserve">
Share your movie with your family, den, or pack. </t>
        </r>
      </text>
    </comment>
    <comment ref="J7" authorId="0" shapeId="0">
      <text>
        <r>
          <rPr>
            <b/>
            <sz val="9"/>
            <color indexed="81"/>
            <rFont val="Tahoma"/>
            <family val="2"/>
          </rPr>
          <t xml:space="preserve">Details: </t>
        </r>
        <r>
          <rPr>
            <sz val="9"/>
            <color indexed="81"/>
            <rFont val="Tahoma"/>
            <family val="2"/>
          </rPr>
          <t xml:space="preserve">Participate in an activity that simulates the challenges of being deaf or hard of hearing.
</t>
        </r>
      </text>
    </comment>
    <comment ref="N7" authorId="0" shapeId="0">
      <text>
        <r>
          <rPr>
            <b/>
            <sz val="9"/>
            <color indexed="81"/>
            <rFont val="Tahoma"/>
            <family val="2"/>
          </rPr>
          <t xml:space="preserve">Details: </t>
        </r>
        <r>
          <rPr>
            <sz val="9"/>
            <color indexed="81"/>
            <rFont val="Tahoma"/>
            <family val="2"/>
          </rPr>
          <t xml:space="preserve">Determine what sort of heat is used to heat your home
</t>
        </r>
      </text>
    </comment>
    <comment ref="J8" authorId="1" shapeId="0">
      <text>
        <r>
          <rPr>
            <b/>
            <sz val="9"/>
            <color indexed="81"/>
            <rFont val="Tahoma"/>
            <charset val="1"/>
          </rPr>
          <t>Detail:</t>
        </r>
        <r>
          <rPr>
            <sz val="9"/>
            <color indexed="81"/>
            <rFont val="Tahoma"/>
            <charset val="1"/>
          </rPr>
          <t xml:space="preserve">
Engage in an activity that simulates mobility impairment.</t>
        </r>
      </text>
    </comment>
    <comment ref="N8" authorId="0" shapeId="0">
      <text>
        <r>
          <rPr>
            <b/>
            <sz val="9"/>
            <color indexed="81"/>
            <rFont val="Tahoma"/>
            <family val="2"/>
          </rPr>
          <t xml:space="preserve">Details: </t>
        </r>
        <r>
          <rPr>
            <sz val="9"/>
            <color indexed="81"/>
            <rFont val="Tahoma"/>
            <family val="2"/>
          </rPr>
          <t xml:space="preserve">Learn what you would do to shut off the water for a sink, a toilet, a washing machine, or a water heater. If there is a main shut-off valve for your home, show where it is located. 
</t>
        </r>
      </text>
    </comment>
    <comment ref="R8"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9" authorId="1" shapeId="0">
      <text>
        <r>
          <rPr>
            <b/>
            <sz val="9"/>
            <color indexed="81"/>
            <rFont val="Tahoma"/>
            <charset val="1"/>
          </rPr>
          <t>Detail:</t>
        </r>
        <r>
          <rPr>
            <sz val="9"/>
            <color indexed="81"/>
            <rFont val="Tahoma"/>
            <charset val="1"/>
          </rPr>
          <t xml:space="preserve">
Take part in an activity that simulates dexterity impairment.</t>
        </r>
      </text>
    </comment>
    <comment ref="N9" authorId="0" shapeId="0">
      <text>
        <r>
          <rPr>
            <b/>
            <sz val="9"/>
            <color indexed="81"/>
            <rFont val="Tahoma"/>
            <family val="2"/>
          </rPr>
          <t xml:space="preserve">Details: </t>
        </r>
        <r>
          <rPr>
            <sz val="9"/>
            <color indexed="81"/>
            <rFont val="Tahoma"/>
            <family val="2"/>
          </rPr>
          <t xml:space="preserve">Describe to your Webelos den leader what you would do to fix or make safe the following circumstances: 
</t>
        </r>
      </text>
    </comment>
    <comment ref="R9"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10" authorId="1" shapeId="0">
      <text>
        <r>
          <rPr>
            <b/>
            <sz val="9"/>
            <color indexed="81"/>
            <rFont val="Tahoma"/>
            <charset val="1"/>
          </rPr>
          <t>Detail:</t>
        </r>
        <r>
          <rPr>
            <sz val="9"/>
            <color indexed="81"/>
            <rFont val="Tahoma"/>
            <charset val="1"/>
          </rPr>
          <t xml:space="preserve">
With your den, participate in an activity that focuses on the acceptance of differences in general</t>
        </r>
      </text>
    </comment>
    <comment ref="R10" authorId="1" shapeId="0">
      <text>
        <r>
          <rPr>
            <b/>
            <sz val="9"/>
            <color indexed="81"/>
            <rFont val="Tahoma"/>
            <charset val="1"/>
          </rPr>
          <t>Detail:</t>
        </r>
        <r>
          <rPr>
            <sz val="9"/>
            <color indexed="81"/>
            <rFont val="Tahoma"/>
            <charset val="1"/>
          </rPr>
          <t xml:space="preserve">
 Talk with members of your family about your family name, history, traditions, and culture. Create a family tree of three generations, or make a poster or Web page that shows the origins of your ancestors. Or choose a special celebration or holiday that your family participates in, and create either a poster, picture, or photo slideshow of it. Share this project with your den.</t>
        </r>
      </text>
    </comment>
    <comment ref="R11" authorId="0" shapeId="0">
      <text>
        <r>
          <rPr>
            <b/>
            <sz val="9"/>
            <color indexed="81"/>
            <rFont val="Tahoma"/>
            <family val="2"/>
          </rPr>
          <t xml:space="preserve">Details: </t>
        </r>
        <r>
          <rPr>
            <sz val="9"/>
            <color indexed="81"/>
            <rFont val="Tahoma"/>
            <family val="2"/>
          </rPr>
          <t xml:space="preserve">Show your understanding of your duty to family by creating a chart listing the jobs that you and other family members have at home. Choose three of the jobs you are responsible for, and chart them for two weeks.
</t>
        </r>
      </text>
    </comment>
    <comment ref="J12" authorId="0" shapeId="0">
      <text>
        <r>
          <rPr>
            <b/>
            <sz val="9"/>
            <color indexed="81"/>
            <rFont val="Tahoma"/>
            <family val="2"/>
          </rPr>
          <t xml:space="preserve">Details: </t>
        </r>
        <r>
          <rPr>
            <sz val="9"/>
            <color indexed="81"/>
            <rFont val="Tahoma"/>
            <family val="2"/>
          </rPr>
          <t xml:space="preserve">Do a Good Turn for residents at a skilled nursing facility or retirement community. 
</t>
        </r>
      </text>
    </comment>
    <comment ref="R12" authorId="0" shapeId="0">
      <text>
        <r>
          <rPr>
            <b/>
            <sz val="9"/>
            <color indexed="81"/>
            <rFont val="Tahoma"/>
            <family val="2"/>
          </rPr>
          <t xml:space="preserve">Details: </t>
        </r>
        <r>
          <rPr>
            <sz val="9"/>
            <color indexed="81"/>
            <rFont val="Tahoma"/>
            <family val="2"/>
          </rPr>
          <t xml:space="preserve">Select ONE of the jobs below that belongs to another family member, and help that person complete it: a. Create a grocery shopping list for the week. b. Complete the laundry for your family one time. c. Help prepare meals for your family for one day.
</t>
        </r>
      </text>
    </comment>
    <comment ref="J13" authorId="0" shapeId="0">
      <text>
        <r>
          <rPr>
            <b/>
            <sz val="9"/>
            <color indexed="81"/>
            <rFont val="Tahoma"/>
            <family val="2"/>
          </rPr>
          <t xml:space="preserve">Details: </t>
        </r>
        <r>
          <rPr>
            <sz val="9"/>
            <color indexed="81"/>
            <rFont val="Tahoma"/>
            <family val="2"/>
          </rPr>
          <t xml:space="preserve">Invite an individual with a disability to visit your den, and discuss what activities he or she currently finds challenging or found challenging in the past. 
</t>
        </r>
      </text>
    </comment>
    <comment ref="N13" authorId="0" shapeId="0">
      <text>
        <r>
          <rPr>
            <b/>
            <sz val="9"/>
            <color indexed="81"/>
            <rFont val="Tahoma"/>
            <family val="2"/>
          </rPr>
          <t xml:space="preserve">Details: </t>
        </r>
        <r>
          <rPr>
            <sz val="9"/>
            <color indexed="81"/>
            <rFont val="Tahoma"/>
            <family val="2"/>
          </rPr>
          <t xml:space="preserve">Let’s Fix It. Select and do eight of the following. You will need an adult’s supervision for each of these Fix It projects
</t>
        </r>
      </text>
    </comment>
    <comment ref="R13" authorId="0" shapeId="0">
      <text>
        <r>
          <rPr>
            <b/>
            <sz val="9"/>
            <color indexed="81"/>
            <rFont val="Tahoma"/>
            <family val="2"/>
          </rPr>
          <t xml:space="preserve">Details: </t>
        </r>
        <r>
          <rPr>
            <sz val="9"/>
            <color indexed="81"/>
            <rFont val="Tahoma"/>
            <family val="2"/>
          </rPr>
          <t xml:space="preserve">Create a list of community service or conservation projects that you and your family can do together, and present it to your family. Select one project, plan it, and complete it with  your family. 
</t>
        </r>
      </text>
    </comment>
    <comment ref="J14" authorId="0" shapeId="0">
      <text>
        <r>
          <rPr>
            <b/>
            <sz val="9"/>
            <color indexed="81"/>
            <rFont val="Tahoma"/>
            <family val="2"/>
          </rPr>
          <t>Details :</t>
        </r>
        <r>
          <rPr>
            <sz val="9"/>
            <color indexed="81"/>
            <rFont val="Tahoma"/>
            <family val="2"/>
          </rPr>
          <t xml:space="preserve">Attend a disabilities event such as a Special Olympics competition, an adaptive sports event, a performance with sign language interpretation, or an activity with service dogs. Tell your den what you thought about the experience. </t>
        </r>
      </text>
    </comment>
    <comment ref="N14" authorId="0" shapeId="0">
      <text>
        <r>
          <rPr>
            <b/>
            <sz val="9"/>
            <color indexed="81"/>
            <rFont val="Tahoma"/>
            <family val="2"/>
          </rPr>
          <t xml:space="preserve">Details: </t>
        </r>
        <r>
          <rPr>
            <sz val="9"/>
            <color indexed="81"/>
            <rFont val="Tahoma"/>
            <family val="2"/>
          </rPr>
          <t xml:space="preserve">Show how to change a light bulb in a lamp or fixture. Determine the type of bulb you are replacing. Learn how to properly dispose of a compact fluorescent bulb.
</t>
        </r>
      </text>
    </comment>
    <comment ref="R14" authorId="0" shapeId="0">
      <text>
        <r>
          <rPr>
            <b/>
            <sz val="9"/>
            <color indexed="81"/>
            <rFont val="Tahoma"/>
            <family val="2"/>
          </rPr>
          <t xml:space="preserve">Details: </t>
        </r>
        <r>
          <rPr>
            <sz val="9"/>
            <color indexed="81"/>
            <rFont val="Tahoma"/>
            <family val="2"/>
          </rPr>
          <t xml:space="preserve">With the help of an adult, inspect your home and its surroundings. Make a list of hazards or security problems you find. Correct one problem you found, and tell what you did.
</t>
        </r>
      </text>
    </comment>
    <comment ref="F15" authorId="1" shapeId="0">
      <text>
        <r>
          <rPr>
            <b/>
            <sz val="9"/>
            <color indexed="81"/>
            <rFont val="Tahoma"/>
            <charset val="1"/>
          </rPr>
          <t>Detail:</t>
        </r>
        <r>
          <rPr>
            <sz val="9"/>
            <color indexed="81"/>
            <rFont val="Tahoma"/>
            <charset val="1"/>
          </rPr>
          <t xml:space="preserve">
Repeat from memory the Scout Oath, Scout Law, Scout motto, and Scout slogan. In your own words, explain the meaning of each to your den leader, parent, or guardian.</t>
        </r>
      </text>
    </comment>
    <comment ref="J15" authorId="0" shapeId="0">
      <text>
        <r>
          <rPr>
            <b/>
            <sz val="9"/>
            <color indexed="81"/>
            <rFont val="Tahoma"/>
            <family val="2"/>
          </rPr>
          <t xml:space="preserve">Details: </t>
        </r>
        <r>
          <rPr>
            <sz val="9"/>
            <color indexed="81"/>
            <rFont val="Tahoma"/>
            <family val="2"/>
          </rPr>
          <t xml:space="preserve">Talk to someone who works with people who have disabilities. Ask that person what they do and how he or she helps people with disabilities. 
</t>
        </r>
      </text>
    </comment>
    <comment ref="R15" authorId="0" shapeId="0">
      <text>
        <r>
          <rPr>
            <b/>
            <sz val="9"/>
            <color indexed="81"/>
            <rFont val="Tahoma"/>
            <family val="2"/>
          </rPr>
          <t xml:space="preserve">Details: </t>
        </r>
        <r>
          <rPr>
            <sz val="9"/>
            <color indexed="81"/>
            <rFont val="Tahoma"/>
            <family val="2"/>
          </rPr>
          <t xml:space="preserve">
 Hold a family meeting to plan an exciting family activity. The activity could include: a. A family reunion b. A family night c. A family outing 
</t>
        </r>
      </text>
    </comment>
    <comment ref="F16" authorId="1" shapeId="0">
      <text>
        <r>
          <rPr>
            <b/>
            <sz val="9"/>
            <color indexed="81"/>
            <rFont val="Tahoma"/>
            <charset val="1"/>
          </rPr>
          <t>Detail:</t>
        </r>
        <r>
          <rPr>
            <sz val="9"/>
            <color indexed="81"/>
            <rFont val="Tahoma"/>
            <charset val="1"/>
          </rPr>
          <t xml:space="preserve">
Explain what Scout spirit is. Describe for your den leader, parent, or guardian some ways you have shown Scout spirit by practicing the Scout Oath, Scout Law, Scout motto, and Scout slogan. </t>
        </r>
      </text>
    </comment>
    <comment ref="N16" authorId="0" shapeId="0">
      <text>
        <r>
          <rPr>
            <b/>
            <sz val="9"/>
            <color indexed="81"/>
            <rFont val="Tahoma"/>
            <family val="2"/>
          </rPr>
          <t xml:space="preserve">Details: </t>
        </r>
        <r>
          <rPr>
            <sz val="9"/>
            <color indexed="81"/>
            <rFont val="Tahoma"/>
            <family val="2"/>
          </rPr>
          <t xml:space="preserve">Tighten a loose handle or knob on a cabinet or a piece of furniture. 
</t>
        </r>
      </text>
    </comment>
    <comment ref="R16" authorId="1" shapeId="0">
      <text>
        <r>
          <rPr>
            <b/>
            <sz val="9"/>
            <color indexed="81"/>
            <rFont val="Tahoma"/>
            <charset val="1"/>
          </rPr>
          <t>Detail:</t>
        </r>
        <r>
          <rPr>
            <sz val="9"/>
            <color indexed="81"/>
            <rFont val="Tahoma"/>
            <charset val="1"/>
          </rPr>
          <t xml:space="preserve">
Have your family event. Afterward, tell your parent or guardian what you liked best about the event</t>
        </r>
      </text>
    </comment>
    <comment ref="F17" authorId="1" shapeId="0">
      <text>
        <r>
          <rPr>
            <b/>
            <sz val="9"/>
            <color indexed="81"/>
            <rFont val="Tahoma"/>
            <charset val="1"/>
          </rPr>
          <t xml:space="preserve">Detail: </t>
        </r>
        <r>
          <rPr>
            <sz val="9"/>
            <color indexed="81"/>
            <rFont val="Tahoma"/>
            <charset val="1"/>
          </rPr>
          <t>Give the Boy Scout sign, salute, and handshake. Explain when they should be used.</t>
        </r>
      </text>
    </comment>
    <comment ref="J17" authorId="0" shapeId="0">
      <text>
        <r>
          <rPr>
            <b/>
            <sz val="9"/>
            <color indexed="81"/>
            <rFont val="Tahoma"/>
            <family val="2"/>
          </rPr>
          <t xml:space="preserve">Details: </t>
        </r>
        <r>
          <rPr>
            <sz val="9"/>
            <color indexed="81"/>
            <rFont val="Tahoma"/>
            <family val="2"/>
          </rPr>
          <t xml:space="preserve">With the help of an adult, contact a service dog organization, and learn the entire process from pup training to assignment to a client
</t>
        </r>
      </text>
    </comment>
    <comment ref="F18" authorId="1" shapeId="0">
      <text>
        <r>
          <rPr>
            <b/>
            <sz val="9"/>
            <color indexed="81"/>
            <rFont val="Tahoma"/>
            <charset val="1"/>
          </rPr>
          <t>Detail:</t>
        </r>
        <r>
          <rPr>
            <sz val="9"/>
            <color indexed="81"/>
            <rFont val="Tahoma"/>
            <charset val="1"/>
          </rPr>
          <t xml:space="preserve"> Describe the First Class Scout badge, and tell what each part stands for. Explain the significance of the First Class Scout badge. </t>
        </r>
      </text>
    </comment>
    <comment ref="J18" authorId="0" shapeId="0">
      <text>
        <r>
          <rPr>
            <b/>
            <sz val="9"/>
            <color indexed="81"/>
            <rFont val="Tahoma"/>
            <family val="2"/>
          </rPr>
          <t xml:space="preserve">Details: </t>
        </r>
        <r>
          <rPr>
            <sz val="9"/>
            <color indexed="81"/>
            <rFont val="Tahoma"/>
            <family val="2"/>
          </rPr>
          <t xml:space="preserve">Participate in a service project that focuses on a specific disability
</t>
        </r>
      </text>
    </comment>
    <comment ref="R18" authorId="1" shapeId="0">
      <text>
        <r>
          <rPr>
            <b/>
            <sz val="9"/>
            <color indexed="81"/>
            <rFont val="Tahoma"/>
            <charset val="1"/>
          </rPr>
          <t>Detail:</t>
        </r>
        <r>
          <rPr>
            <sz val="9"/>
            <color indexed="81"/>
            <rFont val="Tahoma"/>
            <charset val="1"/>
          </rPr>
          <t xml:space="preserve">
Show the signals used by officials in one of these sports: football, basketball, baseball, soccer, or hockey.</t>
        </r>
      </text>
    </comment>
    <comment ref="F19" authorId="1" shapeId="0">
      <text>
        <r>
          <rPr>
            <b/>
            <sz val="9"/>
            <color indexed="81"/>
            <rFont val="Tahoma"/>
            <charset val="1"/>
          </rPr>
          <t xml:space="preserve">Detail: </t>
        </r>
        <r>
          <rPr>
            <sz val="9"/>
            <color indexed="81"/>
            <rFont val="Tahoma"/>
            <charset val="1"/>
          </rPr>
          <t xml:space="preserve">Repeat from memory the Outdoor Code. In your own words, explain what the Outdoor Code means to you. </t>
        </r>
      </text>
    </comment>
    <comment ref="J19" authorId="0" shapeId="0">
      <text>
        <r>
          <rPr>
            <b/>
            <sz val="9"/>
            <color indexed="81"/>
            <rFont val="Tahoma"/>
            <family val="2"/>
          </rPr>
          <t xml:space="preserve">Details: </t>
        </r>
        <r>
          <rPr>
            <sz val="9"/>
            <color indexed="81"/>
            <rFont val="Tahoma"/>
            <family val="2"/>
          </rPr>
          <t xml:space="preserve">Participate in an activity with an organization whose members are disabled. 
</t>
        </r>
      </text>
    </comment>
    <comment ref="F20" authorId="1" shapeId="0">
      <text>
        <r>
          <rPr>
            <b/>
            <sz val="9"/>
            <color indexed="81"/>
            <rFont val="Tahoma"/>
            <charset val="1"/>
          </rPr>
          <t>Detail:</t>
        </r>
        <r>
          <rPr>
            <sz val="9"/>
            <color indexed="81"/>
            <rFont val="Tahoma"/>
            <charset val="1"/>
          </rPr>
          <t xml:space="preserve">
Visit a Boy Scout troop meeting with your den members, leaders, and parent or guardian. After the meeting, do the following:</t>
        </r>
      </text>
    </comment>
    <comment ref="F21" authorId="1" shapeId="0">
      <text>
        <r>
          <rPr>
            <b/>
            <sz val="9"/>
            <color indexed="81"/>
            <rFont val="Tahoma"/>
            <charset val="1"/>
          </rPr>
          <t>Detail:</t>
        </r>
        <r>
          <rPr>
            <sz val="9"/>
            <color indexed="81"/>
            <rFont val="Tahoma"/>
            <charset val="1"/>
          </rPr>
          <t xml:space="preserve">
Describe how the Scouts in the troop provide its leadership</t>
        </r>
      </text>
    </comment>
    <comment ref="J21" authorId="1" shapeId="0">
      <text>
        <r>
          <rPr>
            <b/>
            <sz val="9"/>
            <color indexed="81"/>
            <rFont val="Tahoma"/>
            <charset val="1"/>
          </rPr>
          <t>Detail:</t>
        </r>
        <r>
          <rPr>
            <sz val="9"/>
            <color indexed="81"/>
            <rFont val="Tahoma"/>
            <charset val="1"/>
          </rPr>
          <t xml:space="preserve">
Learn about some basic tools and the proper use of each tool. Learn about and understand the need for safety when you work with tools.</t>
        </r>
      </text>
    </comment>
    <comment ref="N21" authorId="0" shapeId="0">
      <text>
        <r>
          <rPr>
            <b/>
            <sz val="9"/>
            <color indexed="81"/>
            <rFont val="Tahoma"/>
            <family val="2"/>
          </rPr>
          <t xml:space="preserve">Details: </t>
        </r>
        <r>
          <rPr>
            <sz val="9"/>
            <color indexed="81"/>
            <rFont val="Tahoma"/>
            <family val="2"/>
          </rPr>
          <t xml:space="preserve">Show how to replace a bulb in a taillight, turn signal, or parking light, or replace a headlight in a car.
</t>
        </r>
      </text>
    </comment>
    <comment ref="F22" authorId="1" shapeId="0">
      <text>
        <r>
          <rPr>
            <b/>
            <sz val="9"/>
            <color indexed="81"/>
            <rFont val="Tahoma"/>
            <charset val="1"/>
          </rPr>
          <t>Detail:</t>
        </r>
        <r>
          <rPr>
            <sz val="9"/>
            <color indexed="81"/>
            <rFont val="Tahoma"/>
            <charset val="1"/>
          </rPr>
          <t xml:space="preserve">
Describe the four steps of Boy Scout advancement.</t>
        </r>
      </text>
    </comment>
    <comment ref="J22" authorId="1" shapeId="0">
      <text>
        <r>
          <rPr>
            <b/>
            <sz val="9"/>
            <color indexed="81"/>
            <rFont val="Tahoma"/>
            <family val="2"/>
          </rPr>
          <t>Detail:</t>
        </r>
        <r>
          <rPr>
            <sz val="9"/>
            <color indexed="81"/>
            <rFont val="Tahoma"/>
            <family val="2"/>
          </rPr>
          <t xml:space="preserve">
With the guidance of your Webelos den leader, parent, or guardian, select a carpentry project and build it.</t>
        </r>
      </text>
    </comment>
    <comment ref="R22" authorId="0" shapeId="0">
      <text>
        <r>
          <rPr>
            <b/>
            <sz val="9"/>
            <color indexed="81"/>
            <rFont val="Tahoma"/>
            <family val="2"/>
          </rPr>
          <t xml:space="preserve">Details: </t>
        </r>
        <r>
          <rPr>
            <sz val="9"/>
            <color indexed="81"/>
            <rFont val="Tahoma"/>
            <family val="2"/>
          </rPr>
          <t xml:space="preserve">a. Explain what good sportsmanship means.
</t>
        </r>
      </text>
    </comment>
    <comment ref="F23" authorId="0" shapeId="0">
      <text>
        <r>
          <rPr>
            <b/>
            <sz val="9"/>
            <color indexed="81"/>
            <rFont val="Tahoma"/>
            <family val="2"/>
          </rPr>
          <t xml:space="preserve">Details: </t>
        </r>
        <r>
          <rPr>
            <sz val="9"/>
            <color indexed="81"/>
            <rFont val="Tahoma"/>
            <family val="2"/>
          </rPr>
          <t xml:space="preserve">Describe ranks in Boy Scouting and how they are earned. 
</t>
        </r>
      </text>
    </comment>
    <comment ref="J23" authorId="1" shapeId="0">
      <text>
        <r>
          <rPr>
            <b/>
            <sz val="9"/>
            <color indexed="81"/>
            <rFont val="Tahoma"/>
            <family val="2"/>
          </rPr>
          <t>Detail:</t>
        </r>
        <r>
          <rPr>
            <sz val="9"/>
            <color indexed="81"/>
            <rFont val="Tahoma"/>
            <family val="2"/>
          </rPr>
          <t xml:space="preserve">
List the tools that you use safely as you build your project; create a list of materials needed to build your project.</t>
        </r>
      </text>
    </comment>
    <comment ref="N23" authorId="0" shapeId="0">
      <text>
        <r>
          <rPr>
            <b/>
            <sz val="9"/>
            <color indexed="81"/>
            <rFont val="Tahoma"/>
            <family val="2"/>
          </rPr>
          <t xml:space="preserve">Details: </t>
        </r>
        <r>
          <rPr>
            <sz val="9"/>
            <color indexed="81"/>
            <rFont val="Tahoma"/>
            <family val="2"/>
          </rPr>
          <t xml:space="preserve">Make a repair to a bicycle, such as adjusting or lubricating the chain, inflating the tires, fixing a flat, or adjusting the seat or handlebars.
</t>
        </r>
      </text>
    </comment>
    <comment ref="R23" authorId="0" shapeId="0">
      <text>
        <r>
          <rPr>
            <b/>
            <sz val="9"/>
            <color indexed="81"/>
            <rFont val="Tahoma"/>
            <family val="2"/>
          </rPr>
          <t>Details:</t>
        </r>
        <r>
          <rPr>
            <sz val="9"/>
            <color indexed="81"/>
            <rFont val="Tahoma"/>
            <family val="2"/>
          </rPr>
          <t xml:space="preserve">. Role-play a situation that demonstrates good sportsmanship.
</t>
        </r>
      </text>
    </comment>
    <comment ref="F24" authorId="0" shapeId="0">
      <text>
        <r>
          <rPr>
            <b/>
            <sz val="9"/>
            <color indexed="81"/>
            <rFont val="Tahoma"/>
            <family val="2"/>
          </rPr>
          <t xml:space="preserve">Details: </t>
        </r>
        <r>
          <rPr>
            <sz val="9"/>
            <color indexed="81"/>
            <rFont val="Tahoma"/>
            <family val="2"/>
          </rPr>
          <t xml:space="preserve">Describe what merit badges are and how they are earned.. 
</t>
        </r>
      </text>
    </comment>
    <comment ref="J24" authorId="1" shapeId="0">
      <text>
        <r>
          <rPr>
            <b/>
            <sz val="9"/>
            <color indexed="81"/>
            <rFont val="Tahoma"/>
            <family val="2"/>
          </rPr>
          <t>Detail:</t>
        </r>
        <r>
          <rPr>
            <sz val="9"/>
            <color indexed="81"/>
            <rFont val="Tahoma"/>
            <family val="2"/>
          </rPr>
          <t xml:space="preserve">
Put a check mark next to the tools on your list that you used for the first time </t>
        </r>
      </text>
    </comment>
    <comment ref="N24" authorId="0" shapeId="0">
      <text>
        <r>
          <rPr>
            <b/>
            <sz val="9"/>
            <color indexed="81"/>
            <rFont val="Tahoma"/>
            <family val="2"/>
          </rPr>
          <t xml:space="preserve">Details: </t>
        </r>
        <r>
          <rPr>
            <sz val="9"/>
            <color indexed="81"/>
            <rFont val="Tahoma"/>
            <family val="2"/>
          </rPr>
          <t xml:space="preserve">Replace the wheels on a skateboard, a scooter, or a pair of inline skates. 
</t>
        </r>
      </text>
    </comment>
    <comment ref="R24" authorId="1" shapeId="0">
      <text>
        <r>
          <rPr>
            <b/>
            <sz val="9"/>
            <color indexed="81"/>
            <rFont val="Tahoma"/>
            <charset val="1"/>
          </rPr>
          <t>Detail:</t>
        </r>
        <r>
          <rPr>
            <sz val="9"/>
            <color indexed="81"/>
            <rFont val="Tahoma"/>
            <charset val="1"/>
          </rPr>
          <t xml:space="preserve">
Give an example of a time when you experienced or saw someone showing good sportsmanship. </t>
        </r>
      </text>
    </comment>
    <comment ref="F25" authorId="1" shapeId="0">
      <text>
        <r>
          <rPr>
            <b/>
            <sz val="9"/>
            <color indexed="81"/>
            <rFont val="Tahoma"/>
            <charset val="1"/>
          </rPr>
          <t>Detail:</t>
        </r>
        <r>
          <rPr>
            <sz val="9"/>
            <color indexed="81"/>
            <rFont val="Tahoma"/>
            <charset val="1"/>
          </rPr>
          <t xml:space="preserve">
Practice the patrol method in your den for one month by doing the following:</t>
        </r>
      </text>
    </comment>
    <comment ref="J25" authorId="1" shapeId="0">
      <text>
        <r>
          <rPr>
            <b/>
            <sz val="9"/>
            <color indexed="81"/>
            <rFont val="Tahoma"/>
            <family val="2"/>
          </rPr>
          <t>Detail:</t>
        </r>
        <r>
          <rPr>
            <sz val="9"/>
            <color indexed="81"/>
            <rFont val="Tahoma"/>
            <family val="2"/>
          </rPr>
          <t xml:space="preserve">
Learn about a construction career. With your Webelos den leader, parent, or guardian, visit a construction site, and interview someone working in a construction career</t>
        </r>
      </text>
    </comment>
    <comment ref="F26" authorId="1" shapeId="0">
      <text>
        <r>
          <rPr>
            <b/>
            <sz val="9"/>
            <color indexed="81"/>
            <rFont val="Tahoma"/>
            <charset val="1"/>
          </rPr>
          <t>Detail:</t>
        </r>
        <r>
          <rPr>
            <sz val="9"/>
            <color indexed="81"/>
            <rFont val="Tahoma"/>
            <charset val="1"/>
          </rPr>
          <t xml:space="preserve">
Explain the patrol method. Describe the types of patrols that might be part of a Boy Scout troop. </t>
        </r>
      </text>
    </comment>
    <comment ref="J27" authorId="1" shapeId="0">
      <text>
        <r>
          <rPr>
            <b/>
            <sz val="9"/>
            <color indexed="81"/>
            <rFont val="Tahoma"/>
            <charset val="1"/>
          </rPr>
          <t>Detail:</t>
        </r>
        <r>
          <rPr>
            <sz val="9"/>
            <color indexed="81"/>
            <rFont val="Tahoma"/>
            <charset val="1"/>
          </rPr>
          <t xml:space="preserve">
Discover what it means to be a hero. Invite a local hero to meet with your den.</t>
        </r>
      </text>
    </comment>
    <comment ref="N27" authorId="0" shapeId="0">
      <text>
        <r>
          <rPr>
            <b/>
            <sz val="9"/>
            <color indexed="81"/>
            <rFont val="Tahoma"/>
            <family val="2"/>
          </rPr>
          <t xml:space="preserve">Details: </t>
        </r>
        <r>
          <rPr>
            <sz val="9"/>
            <color indexed="81"/>
            <rFont val="Tahoma"/>
            <family val="2"/>
          </rPr>
          <t xml:space="preserve">
</t>
        </r>
      </text>
    </comment>
    <comment ref="F28" authorId="1" shapeId="0">
      <text>
        <r>
          <rPr>
            <b/>
            <sz val="9"/>
            <color indexed="81"/>
            <rFont val="Tahoma"/>
            <charset val="1"/>
          </rPr>
          <t>Detail:</t>
        </r>
        <r>
          <rPr>
            <sz val="9"/>
            <color indexed="81"/>
            <rFont val="Tahoma"/>
            <charset val="1"/>
          </rPr>
          <t xml:space="preserve">
Develop a patrol name and emblem (if your den does not already have one), as well as a patrol flag and yell. Explain how a patrol name, emblem, flag, and yell create patrol spirit. </t>
        </r>
      </text>
    </comment>
    <comment ref="J28" authorId="0" shapeId="0">
      <text>
        <r>
          <rPr>
            <b/>
            <sz val="9"/>
            <color indexed="81"/>
            <rFont val="Tahoma"/>
            <family val="2"/>
          </rPr>
          <t xml:space="preserve">Details: </t>
        </r>
        <r>
          <rPr>
            <sz val="9"/>
            <color indexed="81"/>
            <rFont val="Tahoma"/>
            <family val="2"/>
          </rPr>
          <t xml:space="preserve">Identify how citizens can be heroes in their communities
</t>
        </r>
      </text>
    </comment>
    <comment ref="F29" authorId="1" shapeId="0">
      <text>
        <r>
          <rPr>
            <b/>
            <sz val="9"/>
            <color indexed="81"/>
            <rFont val="Tahoma"/>
            <charset val="1"/>
          </rPr>
          <t>Detail:</t>
        </r>
        <r>
          <rPr>
            <sz val="9"/>
            <color indexed="81"/>
            <rFont val="Tahoma"/>
            <charset val="1"/>
          </rPr>
          <t xml:space="preserve">
As a patrol, make plans with a troop to participate in a Boy Scout troop’s campout or other outdoor activity. </t>
        </r>
      </text>
    </comment>
    <comment ref="J29" authorId="0" shapeId="0">
      <text>
        <r>
          <rPr>
            <b/>
            <sz val="9"/>
            <color indexed="81"/>
            <rFont val="Tahoma"/>
            <family val="2"/>
          </rPr>
          <t xml:space="preserve">Details: </t>
        </r>
        <r>
          <rPr>
            <sz val="9"/>
            <color indexed="81"/>
            <rFont val="Tahoma"/>
            <family val="2"/>
          </rPr>
          <t xml:space="preserve">Recognize a hero in your community by presenting him or her with a “My Hero Award.” . 
</t>
        </r>
      </text>
    </comment>
    <comment ref="F30" authorId="1" shapeId="0">
      <text>
        <r>
          <rPr>
            <b/>
            <sz val="9"/>
            <color indexed="81"/>
            <rFont val="Tahoma"/>
            <charset val="1"/>
          </rPr>
          <t>Detail:</t>
        </r>
        <r>
          <rPr>
            <sz val="9"/>
            <color indexed="81"/>
            <rFont val="Tahoma"/>
            <charset val="1"/>
          </rPr>
          <t xml:space="preserve">
With your Webelos den leader, parent, or guardian, participate in a Boy Scout troop’s campout or other outdoor activity. Use the patrol method while on the outing. </t>
        </r>
      </text>
    </comment>
    <comment ref="J30" authorId="0" shapeId="0">
      <text>
        <r>
          <rPr>
            <b/>
            <sz val="9"/>
            <color indexed="81"/>
            <rFont val="Tahoma"/>
            <family val="2"/>
          </rPr>
          <t xml:space="preserve">Details: </t>
        </r>
        <r>
          <rPr>
            <sz val="9"/>
            <color indexed="81"/>
            <rFont val="Tahoma"/>
            <family val="2"/>
          </rPr>
          <t xml:space="preserve">Learn about a real-life hero from another part of the world who has helped the world be a better place. </t>
        </r>
      </text>
    </comment>
    <comment ref="N30" authorId="0" shapeId="0">
      <text>
        <r>
          <rPr>
            <b/>
            <sz val="9"/>
            <color indexed="81"/>
            <rFont val="Tahoma"/>
            <family val="2"/>
          </rPr>
          <t xml:space="preserve">Details: </t>
        </r>
        <r>
          <rPr>
            <sz val="9"/>
            <color indexed="81"/>
            <rFont val="Tahoma"/>
            <family val="2"/>
          </rPr>
          <t xml:space="preserve">Change the battery in a smoke detector or a carbon monoxide detector, and test its operation.
</t>
        </r>
      </text>
    </comment>
    <comment ref="F31" authorId="0" shapeId="0">
      <text>
        <r>
          <rPr>
            <b/>
            <sz val="9"/>
            <color indexed="81"/>
            <rFont val="Tahoma"/>
            <family val="2"/>
          </rPr>
          <t xml:space="preserve">Details: </t>
        </r>
        <r>
          <rPr>
            <sz val="9"/>
            <color indexed="81"/>
            <rFont val="Tahoma"/>
            <family val="2"/>
          </rPr>
          <t xml:space="preserve">Before your hike, plan and prepare a nutritious lunch. Enjoy it on your hike, and clean up afterward.
</t>
        </r>
      </text>
    </comment>
    <comment ref="F32" authorId="0" shapeId="0">
      <text>
        <r>
          <rPr>
            <b/>
            <sz val="9"/>
            <color indexed="81"/>
            <rFont val="Tahoma"/>
            <family val="2"/>
          </rPr>
          <t xml:space="preserve">Details: </t>
        </r>
        <r>
          <rPr>
            <sz val="9"/>
            <color indexed="81"/>
            <rFont val="Tahoma"/>
            <family val="2"/>
          </rPr>
          <t xml:space="preserve">Show how to tie a square knot, two half hitches, and a taut-line hitch. Explain how each knot is used. </t>
        </r>
      </text>
    </comment>
    <comment ref="N32" authorId="0" shapeId="0">
      <text>
        <r>
          <rPr>
            <b/>
            <sz val="9"/>
            <color indexed="81"/>
            <rFont val="Tahoma"/>
            <family val="2"/>
          </rPr>
          <t xml:space="preserve">Details: </t>
        </r>
        <r>
          <rPr>
            <sz val="9"/>
            <color indexed="81"/>
            <rFont val="Tahoma"/>
            <family val="2"/>
          </rPr>
          <t xml:space="preserve">Find wall studs, and help an adult hang a curtain rod or a picture
</t>
        </r>
      </text>
    </comment>
    <comment ref="F33" authorId="0" shapeId="0">
      <text>
        <r>
          <rPr>
            <b/>
            <sz val="9"/>
            <color indexed="81"/>
            <rFont val="Tahoma"/>
            <family val="2"/>
          </rPr>
          <t xml:space="preserve">Details: </t>
        </r>
        <r>
          <rPr>
            <sz val="9"/>
            <color indexed="81"/>
            <rFont val="Tahoma"/>
            <family val="2"/>
          </rPr>
          <t xml:space="preserve">Show the proper care of a rope by learning how to whip and fuse the ends of different kinds of rope.
</t>
        </r>
      </text>
    </comment>
    <comment ref="N33" authorId="0" shapeId="0">
      <text>
        <r>
          <rPr>
            <b/>
            <sz val="9"/>
            <color indexed="81"/>
            <rFont val="Tahoma"/>
            <family val="2"/>
          </rPr>
          <t xml:space="preserve">Details: </t>
        </r>
        <r>
          <rPr>
            <sz val="9"/>
            <color indexed="81"/>
            <rFont val="Tahoma"/>
            <family val="2"/>
          </rPr>
          <t xml:space="preserve">
Take an old item, such as a small piece of furniture, a broken toy, or a picture frame, and rebuild and/or refinish it. Show your work to an adult or your Webelos leader
</t>
        </r>
      </text>
    </comment>
    <comment ref="F34" authorId="0" shapeId="0">
      <text>
        <r>
          <rPr>
            <b/>
            <sz val="9"/>
            <color indexed="81"/>
            <rFont val="Tahoma"/>
            <family val="2"/>
          </rPr>
          <t xml:space="preserve">Details: </t>
        </r>
        <r>
          <rPr>
            <sz val="9"/>
            <color indexed="81"/>
            <rFont val="Tahoma"/>
            <family val="2"/>
          </rPr>
          <t xml:space="preserve">Demonstrate your knowledge of the pocketknife safety rules and the pocketknife pledge. Earn your Whittling Chip card if you have not already done so. 
</t>
        </r>
      </text>
    </comment>
    <comment ref="J34" authorId="0" shapeId="0">
      <text>
        <r>
          <rPr>
            <b/>
            <sz val="9"/>
            <color indexed="81"/>
            <rFont val="Tahoma"/>
            <family val="2"/>
          </rPr>
          <t xml:space="preserve">Details: </t>
        </r>
        <r>
          <rPr>
            <sz val="9"/>
            <color indexed="81"/>
            <rFont val="Tahoma"/>
            <family val="2"/>
          </rPr>
          <t xml:space="preserve">http://framebomb.com/instructions.html
</t>
        </r>
      </text>
    </comment>
    <comment ref="N34" authorId="0" shapeId="0">
      <text>
        <r>
          <rPr>
            <b/>
            <sz val="9"/>
            <color indexed="81"/>
            <rFont val="Tahoma"/>
            <family val="2"/>
          </rPr>
          <t xml:space="preserve">Details: </t>
        </r>
        <r>
          <rPr>
            <sz val="9"/>
            <color indexed="81"/>
            <rFont val="Tahoma"/>
            <family val="2"/>
          </rPr>
          <t xml:space="preserve">. Do a Fix It project agreed upon with your parent.   
</t>
        </r>
      </text>
    </comment>
    <comment ref="J35" authorId="1" shapeId="0">
      <text>
        <r>
          <rPr>
            <b/>
            <sz val="9"/>
            <color indexed="81"/>
            <rFont val="Tahoma"/>
            <charset val="1"/>
          </rPr>
          <t>Detail:</t>
        </r>
        <r>
          <rPr>
            <sz val="9"/>
            <color indexed="81"/>
            <rFont val="Tahoma"/>
            <charset val="1"/>
          </rPr>
          <t xml:space="preserve">
 With the help of an adult, demonstrate one way to light a fire without using matches. </t>
        </r>
      </text>
    </comment>
    <comment ref="J36" authorId="1" shapeId="0">
      <text>
        <r>
          <rPr>
            <b/>
            <sz val="9"/>
            <color indexed="81"/>
            <rFont val="Tahoma"/>
            <charset val="1"/>
          </rPr>
          <t>Detail:</t>
        </r>
        <r>
          <rPr>
            <sz val="9"/>
            <color indexed="81"/>
            <rFont val="Tahoma"/>
            <charset val="1"/>
          </rPr>
          <t xml:space="preserve">
On a campout with your den or family, cook two different recipes that do not require pots and pans.</t>
        </r>
      </text>
    </comment>
    <comment ref="N36" authorId="1" shapeId="0">
      <text>
        <r>
          <rPr>
            <b/>
            <sz val="9"/>
            <color indexed="81"/>
            <rFont val="Tahoma"/>
            <charset val="1"/>
          </rPr>
          <t>Detail:</t>
        </r>
        <r>
          <rPr>
            <sz val="9"/>
            <color indexed="81"/>
            <rFont val="Tahoma"/>
            <charset val="1"/>
          </rPr>
          <t xml:space="preserve">
Explain the safety rules that you need to follow before participating in boating.</t>
        </r>
      </text>
    </comment>
    <comment ref="J37" authorId="0" shapeId="0">
      <text>
        <r>
          <rPr>
            <b/>
            <sz val="9"/>
            <color indexed="81"/>
            <rFont val="Tahoma"/>
            <family val="2"/>
          </rPr>
          <t xml:space="preserve">Details: </t>
        </r>
        <r>
          <rPr>
            <sz val="9"/>
            <color indexed="81"/>
            <rFont val="Tahoma"/>
            <family val="2"/>
          </rPr>
          <t>Using tree limbs or branches that have already fallen or been cut, build a shelter that will protect you overnight.</t>
        </r>
      </text>
    </comment>
    <comment ref="N37" authorId="1" shapeId="0">
      <text>
        <r>
          <rPr>
            <b/>
            <sz val="9"/>
            <color indexed="81"/>
            <rFont val="Tahoma"/>
            <charset val="1"/>
          </rPr>
          <t>Detail:</t>
        </r>
        <r>
          <rPr>
            <sz val="9"/>
            <color indexed="81"/>
            <rFont val="Tahoma"/>
            <charset val="1"/>
          </rPr>
          <t xml:space="preserve">
Identify the equipment needed when going boating. </t>
        </r>
      </text>
    </comment>
    <comment ref="F38" authorId="0" shapeId="0">
      <text>
        <r>
          <rPr>
            <b/>
            <sz val="9"/>
            <color indexed="81"/>
            <rFont val="Tahoma"/>
            <family val="2"/>
          </rPr>
          <t xml:space="preserve">Detail: </t>
        </r>
        <r>
          <rPr>
            <sz val="9"/>
            <color indexed="81"/>
            <rFont val="Tahoma"/>
            <family val="2"/>
          </rPr>
          <t xml:space="preserve">Discover which hand tools are the best ones to have in your tool box. Learn the rules for using these tools safely. Practice with at least four of these tools before beginning a project. 
</t>
        </r>
      </text>
    </comment>
    <comment ref="J38" authorId="1" shapeId="0">
      <text>
        <r>
          <rPr>
            <b/>
            <sz val="9"/>
            <color indexed="81"/>
            <rFont val="Tahoma"/>
            <charset val="1"/>
          </rPr>
          <t>Detail:</t>
        </r>
        <r>
          <rPr>
            <sz val="9"/>
            <color indexed="81"/>
            <rFont val="Tahoma"/>
            <charset val="1"/>
          </rPr>
          <t xml:space="preserve">
Draw a Rube Goldberg–type machine. Include at least six steps to complete your action. </t>
        </r>
      </text>
    </comment>
    <comment ref="N38" authorId="1" shapeId="0">
      <text>
        <r>
          <rPr>
            <b/>
            <sz val="9"/>
            <color indexed="81"/>
            <rFont val="Tahoma"/>
            <charset val="1"/>
          </rPr>
          <t>Detail:</t>
        </r>
        <r>
          <rPr>
            <sz val="9"/>
            <color indexed="81"/>
            <rFont val="Tahoma"/>
            <charset val="1"/>
          </rPr>
          <t xml:space="preserve">
Demonstrate correct rowing or paddling form. Explain how rowing and canoeing are good exercise. </t>
        </r>
      </text>
    </comment>
    <comment ref="F39" authorId="1" shapeId="0">
      <text>
        <r>
          <rPr>
            <b/>
            <sz val="9"/>
            <color indexed="81"/>
            <rFont val="Tahoma"/>
            <charset val="1"/>
          </rPr>
          <t>Detail:</t>
        </r>
        <r>
          <rPr>
            <sz val="9"/>
            <color indexed="81"/>
            <rFont val="Tahoma"/>
            <charset val="1"/>
          </rPr>
          <t xml:space="preserve">
An experiment is a “fair test” to compare possible explanations. Draw a picture of a fair test that shows what you need to do to test a fertilizer’s effects on plant growth</t>
        </r>
      </text>
    </comment>
    <comment ref="J39" authorId="0" shapeId="0">
      <text>
        <r>
          <rPr>
            <b/>
            <sz val="9"/>
            <color indexed="81"/>
            <rFont val="Tahoma"/>
            <family val="2"/>
          </rPr>
          <t xml:space="preserve">Details: </t>
        </r>
        <r>
          <rPr>
            <sz val="9"/>
            <color indexed="81"/>
            <rFont val="Tahoma"/>
            <family val="2"/>
          </rPr>
          <t xml:space="preserve">Learn what items should be in an outdoor survival kit that you can carry in a small bag or box that easily fits in a day pack. Assemble your own small survival kit, and explain to your den leader why the items you chose are important for survival. 
</t>
        </r>
      </text>
    </comment>
    <comment ref="N39" authorId="0" shapeId="0">
      <text>
        <r>
          <rPr>
            <b/>
            <sz val="9"/>
            <color indexed="81"/>
            <rFont val="Tahoma"/>
            <family val="2"/>
          </rPr>
          <t xml:space="preserve">Details: </t>
        </r>
        <r>
          <rPr>
            <sz val="9"/>
            <color indexed="81"/>
            <rFont val="Tahoma"/>
            <family val="2"/>
          </rPr>
          <t xml:space="preserve">Explain the importance of response personnel or lifeguards in a swimming area. 
</t>
        </r>
      </text>
    </comment>
    <comment ref="F40" authorId="0" shapeId="0">
      <text>
        <r>
          <rPr>
            <b/>
            <sz val="9"/>
            <color indexed="81"/>
            <rFont val="Tahoma"/>
            <family val="2"/>
          </rPr>
          <t xml:space="preserve">Details: </t>
        </r>
        <r>
          <rPr>
            <sz val="9"/>
            <color indexed="81"/>
            <rFont val="Tahoma"/>
            <family val="2"/>
          </rPr>
          <t xml:space="preserve">Visit a museum, a college, a laboratory, an observatory, a zoo, an aquarium, or other facility that employs scientists. Prepare three questions ahead of time, and talk to a scientist about his or her work. 
</t>
        </r>
      </text>
    </comment>
    <comment ref="J40" authorId="0" shapeId="0">
      <text>
        <r>
          <rPr>
            <b/>
            <sz val="9"/>
            <color indexed="81"/>
            <rFont val="Tahoma"/>
            <family val="2"/>
          </rPr>
          <t xml:space="preserve">Details: </t>
        </r>
        <r>
          <rPr>
            <sz val="9"/>
            <color indexed="81"/>
            <rFont val="Tahoma"/>
            <family val="2"/>
          </rPr>
          <t xml:space="preserve">Show you can live “off the grid” by minimizing your use of electricity for one week. Keep a log of what you did. Discuss with your den members how you adjusted to this lifestyle.
</t>
        </r>
      </text>
    </comment>
    <comment ref="B41" authorId="0" shapeId="0">
      <text>
        <r>
          <rPr>
            <b/>
            <sz val="9"/>
            <color indexed="81"/>
            <rFont val="Tahoma"/>
            <charset val="1"/>
          </rPr>
          <t xml:space="preserve">Details: </t>
        </r>
        <r>
          <rPr>
            <sz val="9"/>
            <color indexed="81"/>
            <rFont val="Tahoma"/>
            <family val="2"/>
          </rPr>
          <t>Explain the history of the United States flag. Show how to properly display the flag in public, and help lead a flag ceremony</t>
        </r>
        <r>
          <rPr>
            <sz val="9"/>
            <color indexed="81"/>
            <rFont val="Tahoma"/>
            <charset val="1"/>
          </rPr>
          <t xml:space="preserve">
</t>
        </r>
      </text>
    </comment>
    <comment ref="J41" authorId="0" shapeId="0">
      <text>
        <r>
          <rPr>
            <b/>
            <sz val="9"/>
            <color indexed="81"/>
            <rFont val="Tahoma"/>
            <family val="2"/>
          </rPr>
          <t xml:space="preserve">Details: </t>
        </r>
        <r>
          <rPr>
            <sz val="9"/>
            <color indexed="81"/>
            <rFont val="Tahoma"/>
            <family val="2"/>
          </rPr>
          <t xml:space="preserve">With your den, invent a game that can be played without using electricity and using minimal equipment or simple items. </t>
        </r>
      </text>
    </comment>
    <comment ref="B42" authorId="0" shapeId="0">
      <text>
        <r>
          <rPr>
            <b/>
            <sz val="9"/>
            <color indexed="81"/>
            <rFont val="Tahoma"/>
            <family val="2"/>
          </rPr>
          <t xml:space="preserve">Details: </t>
        </r>
        <r>
          <rPr>
            <sz val="9"/>
            <color indexed="81"/>
            <rFont val="Tahoma"/>
            <family val="2"/>
          </rPr>
          <t xml:space="preserve">Learn about and describe your rights and duties as a citizen, and explain what it means to be loyal to your country. </t>
        </r>
      </text>
    </comment>
    <comment ref="F42" authorId="0" shapeId="0">
      <text>
        <r>
          <rPr>
            <b/>
            <sz val="9"/>
            <color indexed="81"/>
            <rFont val="Tahoma"/>
            <family val="2"/>
          </rPr>
          <t xml:space="preserve">Details: </t>
        </r>
        <r>
          <rPr>
            <sz val="9"/>
            <color indexed="81"/>
            <rFont val="Tahoma"/>
            <family val="2"/>
          </rPr>
          <t xml:space="preserve">Carry out the experiment you designed for requirement 1, above. Report what you learned about the effect of fertilizer on the plants that you grew.
</t>
        </r>
      </text>
    </comment>
    <comment ref="J42" authorId="0" shapeId="0">
      <text>
        <r>
          <rPr>
            <b/>
            <sz val="9"/>
            <color indexed="81"/>
            <rFont val="Tahoma"/>
            <family val="2"/>
          </rPr>
          <t xml:space="preserve">Details: </t>
        </r>
        <r>
          <rPr>
            <sz val="9"/>
            <color indexed="81"/>
            <rFont val="Tahoma"/>
            <family val="2"/>
          </rPr>
          <t xml:space="preserve">  Name your game, write down the rules once you have decided on them, then play the game at two different den meetings or outings. </t>
        </r>
      </text>
    </comment>
    <comment ref="N42" authorId="1" shapeId="0">
      <text>
        <r>
          <rPr>
            <b/>
            <sz val="9"/>
            <color indexed="81"/>
            <rFont val="Tahoma"/>
            <charset val="1"/>
          </rPr>
          <t>Detail:</t>
        </r>
        <r>
          <rPr>
            <sz val="9"/>
            <color indexed="81"/>
            <rFont val="Tahoma"/>
            <charset val="1"/>
          </rPr>
          <t xml:space="preserve">
Collect and care for an “insect, amphibian, or reptile zoo.” You might have crickets, ants, grasshoppers, a lizard, or a toad. Study them for a while and then let them go. Share your experience with your Webelos den.</t>
        </r>
      </text>
    </comment>
    <comment ref="B43" authorId="0" shapeId="0">
      <text>
        <r>
          <rPr>
            <b/>
            <sz val="9"/>
            <color indexed="81"/>
            <rFont val="Tahoma"/>
            <family val="2"/>
          </rPr>
          <t xml:space="preserve">Details: </t>
        </r>
        <r>
          <rPr>
            <sz val="9"/>
            <color indexed="81"/>
            <rFont val="Tahoma"/>
            <family val="2"/>
          </rPr>
          <t xml:space="preserve">Discuss in your Webelos den the term “rule of law,” and talk about how it applies to you in your everyday life. 
</t>
        </r>
      </text>
    </comment>
    <comment ref="F43" authorId="0" shapeId="0">
      <text>
        <r>
          <rPr>
            <b/>
            <sz val="9"/>
            <color indexed="81"/>
            <rFont val="Tahoma"/>
            <family val="2"/>
          </rPr>
          <t xml:space="preserve">Details: </t>
        </r>
        <r>
          <rPr>
            <sz val="9"/>
            <color indexed="81"/>
            <rFont val="Tahoma"/>
            <family val="2"/>
          </rPr>
          <t xml:space="preserve">Carry out the experiment you designed for requirement 1, but change the independent variable. Report what you learned about the effect of changing the variable on the plants that you grew. 
</t>
        </r>
      </text>
    </comment>
    <comment ref="J43" authorId="0" shapeId="0">
      <text>
        <r>
          <rPr>
            <b/>
            <sz val="9"/>
            <color indexed="81"/>
            <rFont val="Tahoma"/>
            <family val="2"/>
          </rPr>
          <t>Details:</t>
        </r>
        <r>
          <rPr>
            <sz val="9"/>
            <color indexed="81"/>
            <rFont val="Tahoma"/>
            <family val="2"/>
          </rPr>
          <t xml:space="preserve">Teach your game to the members of your pack or other Scouts.
</t>
        </r>
      </text>
    </comment>
    <comment ref="N43" authorId="1" shapeId="0">
      <text>
        <r>
          <rPr>
            <b/>
            <sz val="9"/>
            <color indexed="81"/>
            <rFont val="Tahoma"/>
            <charset val="1"/>
          </rPr>
          <t>Detail:</t>
        </r>
        <r>
          <rPr>
            <sz val="9"/>
            <color indexed="81"/>
            <rFont val="Tahoma"/>
            <charset val="1"/>
          </rPr>
          <t xml:space="preserve">
Set up an aquarium or terrarium. Keep it for at least a month. Share your experience with your  Webelos den by showing them photos or drawings of your project or by having them visit to see  your project.</t>
        </r>
      </text>
    </comment>
    <comment ref="B44" authorId="0" shapeId="0">
      <text>
        <r>
          <rPr>
            <b/>
            <sz val="9"/>
            <color indexed="81"/>
            <rFont val="Tahoma"/>
            <family val="2"/>
          </rPr>
          <t xml:space="preserve">Details: </t>
        </r>
        <r>
          <rPr>
            <sz val="9"/>
            <color indexed="81"/>
            <rFont val="Tahoma"/>
            <family val="2"/>
          </rPr>
          <t xml:space="preserve">Meet with a government leader, and learn about his or her role in your community. Discuss with the leader an important issue facing your community. 
</t>
        </r>
      </text>
    </comment>
    <comment ref="F44" authorId="0" shapeId="0">
      <text>
        <r>
          <rPr>
            <b/>
            <sz val="9"/>
            <color indexed="81"/>
            <rFont val="Tahoma"/>
            <family val="2"/>
          </rPr>
          <t xml:space="preserve">Details: </t>
        </r>
        <r>
          <rPr>
            <sz val="9"/>
            <color indexed="81"/>
            <rFont val="Tahoma"/>
            <family val="2"/>
          </rPr>
          <t xml:space="preserve">Build a model solar system. Chart the distances between the planets so that the model is to scale. Use what you learn from this requirement to explain the value of making a model in science. </t>
        </r>
      </text>
    </comment>
    <comment ref="J44" authorId="0" shapeId="0">
      <text>
        <r>
          <rPr>
            <b/>
            <sz val="9"/>
            <color indexed="81"/>
            <rFont val="Tahoma"/>
            <family val="2"/>
          </rPr>
          <t xml:space="preserve">Details: </t>
        </r>
        <r>
          <rPr>
            <sz val="9"/>
            <color indexed="81"/>
            <rFont val="Tahoma"/>
            <family val="2"/>
          </rPr>
          <t xml:space="preserve">. With your den, demonstrate two different ways to treat drinking water to  remove impurities. 
</t>
        </r>
      </text>
    </comment>
    <comment ref="N44" authorId="1" shapeId="0">
      <text>
        <r>
          <rPr>
            <b/>
            <sz val="9"/>
            <color indexed="81"/>
            <rFont val="Tahoma"/>
            <charset val="1"/>
          </rPr>
          <t>Detail:</t>
        </r>
        <r>
          <rPr>
            <sz val="9"/>
            <color indexed="81"/>
            <rFont val="Tahoma"/>
            <charset val="1"/>
          </rPr>
          <t xml:space="preserve">
 Watch for birds in your yard, neighborhood, or town for one week. Identify the birds you see, and write down where and when you saw them.</t>
        </r>
      </text>
    </comment>
    <comment ref="B45" authorId="0" shapeId="0">
      <text>
        <r>
          <rPr>
            <b/>
            <sz val="9"/>
            <color indexed="81"/>
            <rFont val="Tahoma"/>
            <family val="2"/>
          </rPr>
          <t xml:space="preserve">Details: </t>
        </r>
        <r>
          <rPr>
            <sz val="9"/>
            <color indexed="81"/>
            <rFont val="Tahoma"/>
            <family val="2"/>
          </rPr>
          <t xml:space="preserve">Learn about your family’s expenses, and help brainstorm ways to save money. Plan and manage a budget. </t>
        </r>
      </text>
    </comment>
    <comment ref="F45" authorId="0" shapeId="0">
      <text>
        <r>
          <rPr>
            <b/>
            <sz val="9"/>
            <color indexed="81"/>
            <rFont val="Tahoma"/>
            <family val="2"/>
          </rPr>
          <t xml:space="preserve">Details: </t>
        </r>
        <r>
          <rPr>
            <sz val="9"/>
            <color indexed="81"/>
            <rFont val="Tahoma"/>
            <family val="2"/>
          </rPr>
          <t xml:space="preserve">With adult supervision, build and launch a model rocket. Use the rocket to design a fair test to answer a question about force or motion.
</t>
        </r>
      </text>
    </comment>
    <comment ref="J45" authorId="0" shapeId="0">
      <text>
        <r>
          <rPr>
            <b/>
            <sz val="9"/>
            <color indexed="81"/>
            <rFont val="Tahoma"/>
            <family val="2"/>
          </rPr>
          <t xml:space="preserve">Details: </t>
        </r>
        <r>
          <rPr>
            <sz val="9"/>
            <color indexed="81"/>
            <rFont val="Tahoma"/>
            <family val="2"/>
          </rPr>
          <t xml:space="preserve">Discuss what to do if you become lost in the woods. Tell what the letters “S-T-O-P” stand for. Tell what the universal emergency signal is. Describe three ways to signal for help. Demonstrate one of them. Describe what you can do you do to help rescuers  find you.
</t>
        </r>
      </text>
    </comment>
    <comment ref="N45" authorId="1" shapeId="0">
      <text>
        <r>
          <rPr>
            <b/>
            <sz val="9"/>
            <color indexed="81"/>
            <rFont val="Tahoma"/>
            <charset val="1"/>
          </rPr>
          <t>Detail:</t>
        </r>
        <r>
          <rPr>
            <sz val="9"/>
            <color indexed="81"/>
            <rFont val="Tahoma"/>
            <charset val="1"/>
          </rPr>
          <t xml:space="preserve">
Learn about the bird flyways closest to your home. Find out which birds use these flyways. </t>
        </r>
      </text>
    </comment>
    <comment ref="B46" authorId="0" shapeId="0">
      <text>
        <r>
          <rPr>
            <b/>
            <sz val="9"/>
            <color indexed="81"/>
            <rFont val="Tahoma"/>
            <family val="2"/>
          </rPr>
          <t>Details:</t>
        </r>
        <r>
          <rPr>
            <sz val="9"/>
            <color indexed="81"/>
            <rFont val="Tahoma"/>
            <family val="2"/>
          </rPr>
          <t xml:space="preserve"> Learn about energy use in your community and in other parts of our world.
</t>
        </r>
      </text>
    </comment>
    <comment ref="F46" authorId="0" shapeId="0">
      <text>
        <r>
          <rPr>
            <b/>
            <sz val="9"/>
            <color indexed="81"/>
            <rFont val="Tahoma"/>
            <family val="2"/>
          </rPr>
          <t xml:space="preserve">Details: </t>
        </r>
        <r>
          <rPr>
            <sz val="9"/>
            <color indexed="81"/>
            <rFont val="Tahoma"/>
            <family val="2"/>
          </rPr>
          <t xml:space="preserve">Create two circuits of three light bulbs and a battery. Construct one as a series circuit and the other as a parallel circuit
</t>
        </r>
      </text>
    </comment>
    <comment ref="J46" authorId="1" shapeId="0">
      <text>
        <r>
          <rPr>
            <b/>
            <sz val="9"/>
            <color indexed="81"/>
            <rFont val="Tahoma"/>
            <charset val="1"/>
          </rPr>
          <t>Detail:</t>
        </r>
        <r>
          <rPr>
            <sz val="9"/>
            <color indexed="81"/>
            <rFont val="Tahoma"/>
            <charset val="1"/>
          </rPr>
          <t xml:space="preserve">
Make a list of four qualities you think a leader should have in an emergency and why they are important to have. Pick two of them, and act them out for your den. Describe how each relates to a point of the Scout Law. Describe how working on this adventure gave you a better understanding of the Boy Scout motto.</t>
        </r>
      </text>
    </comment>
    <comment ref="N46" authorId="1" shapeId="0">
      <text>
        <r>
          <rPr>
            <b/>
            <sz val="9"/>
            <color indexed="81"/>
            <rFont val="Tahoma"/>
            <charset val="1"/>
          </rPr>
          <t>Detail:</t>
        </r>
        <r>
          <rPr>
            <sz val="9"/>
            <color indexed="81"/>
            <rFont val="Tahoma"/>
            <charset val="1"/>
          </rPr>
          <t xml:space="preserve">
Watch at least four wild creatures (reptiles, amphibians, arachnids, fish, insects, or mammals) in the wild. Describe the kind of place (forest, field, marsh, yard, or park) where you saw them. Tell what they were doing. </t>
        </r>
      </text>
    </comment>
    <comment ref="B47" authorId="0" shapeId="0">
      <text>
        <r>
          <rPr>
            <b/>
            <sz val="9"/>
            <color indexed="81"/>
            <rFont val="Tahoma"/>
            <family val="2"/>
          </rPr>
          <t xml:space="preserve">Details: </t>
        </r>
        <r>
          <rPr>
            <sz val="9"/>
            <color indexed="81"/>
            <rFont val="Tahoma"/>
            <family val="2"/>
          </rPr>
          <t xml:space="preserve">Identify one energy problem in your community, and find out what has caused it. 
</t>
        </r>
      </text>
    </comment>
    <comment ref="F47" authorId="0" shapeId="0">
      <text>
        <r>
          <rPr>
            <b/>
            <sz val="9"/>
            <color indexed="81"/>
            <rFont val="Tahoma"/>
            <family val="2"/>
          </rPr>
          <t xml:space="preserve">Details: </t>
        </r>
        <r>
          <rPr>
            <sz val="9"/>
            <color indexed="81"/>
            <rFont val="Tahoma"/>
            <family val="2"/>
          </rPr>
          <t xml:space="preserve">Study the night sky. Sketch the appearance of the North Star (Polaris) and the Big Dipper (part of the Ursa Major constellation) over at least six hours. Describe what you observed, and explain the meaning of your observations. 
</t>
        </r>
      </text>
    </comment>
    <comment ref="N47" authorId="1" shapeId="0">
      <text>
        <r>
          <rPr>
            <b/>
            <sz val="9"/>
            <color indexed="81"/>
            <rFont val="Tahoma"/>
            <charset val="1"/>
          </rPr>
          <t>Detail:</t>
        </r>
        <r>
          <rPr>
            <sz val="9"/>
            <color indexed="81"/>
            <rFont val="Tahoma"/>
            <charset val="1"/>
          </rPr>
          <t xml:space="preserve">
Identify an insect, reptile, bird, or wild animal that is found only in your area of the country. Tell why it survives in your area.</t>
        </r>
      </text>
    </comment>
    <comment ref="B48" authorId="0" shapeId="0">
      <text>
        <r>
          <rPr>
            <b/>
            <sz val="9"/>
            <color indexed="81"/>
            <rFont val="Tahoma"/>
            <family val="2"/>
          </rPr>
          <t xml:space="preserve">Details: </t>
        </r>
        <r>
          <rPr>
            <sz val="9"/>
            <color indexed="81"/>
            <rFont val="Tahoma"/>
            <family val="2"/>
          </rPr>
          <t xml:space="preserve">With the assistance of your den leader or parent, participate in an event that would help lead others in recycling and conserving resources. 
</t>
        </r>
      </text>
    </comment>
    <comment ref="F48" authorId="0" shapeId="0">
      <text>
        <r>
          <rPr>
            <b/>
            <sz val="9"/>
            <color indexed="81"/>
            <rFont val="Tahoma"/>
            <family val="2"/>
          </rPr>
          <t xml:space="preserve">Details: </t>
        </r>
        <r>
          <rPr>
            <sz val="9"/>
            <color indexed="81"/>
            <rFont val="Tahoma"/>
            <family val="2"/>
          </rPr>
          <t xml:space="preserve">With adult assistance, explore safe chemical reactions with household materials.     Using two substances, observe what happens when the amounts of the reactants  are increased.  
</t>
        </r>
      </text>
    </comment>
    <comment ref="N48" authorId="1" shapeId="0">
      <text>
        <r>
          <rPr>
            <b/>
            <sz val="9"/>
            <color indexed="81"/>
            <rFont val="Tahoma"/>
            <charset val="1"/>
          </rPr>
          <t>Detail:</t>
        </r>
        <r>
          <rPr>
            <sz val="9"/>
            <color indexed="81"/>
            <rFont val="Tahoma"/>
            <charset val="1"/>
          </rPr>
          <t xml:space="preserve">
Give examples of at least two of the following: a. A producer, a consumer, and a decomposer in the food chain of an ecosystem b. One way humans have changed the balance of nature c. How you can help protect the balance of nature </t>
        </r>
      </text>
    </comment>
    <comment ref="B49" authorId="0" shapeId="0">
      <text>
        <r>
          <rPr>
            <b/>
            <sz val="9"/>
            <color indexed="81"/>
            <rFont val="Tahoma"/>
            <family val="2"/>
          </rPr>
          <t xml:space="preserve">Details: </t>
        </r>
        <r>
          <rPr>
            <sz val="9"/>
            <color indexed="81"/>
            <rFont val="Tahoma"/>
            <family val="2"/>
          </rPr>
          <t xml:space="preserve">Show that you are an active leader by planning an activity without your den leader’s help.
</t>
        </r>
      </text>
    </comment>
    <comment ref="F49" authorId="0" shapeId="0">
      <text>
        <r>
          <rPr>
            <b/>
            <sz val="9"/>
            <color indexed="81"/>
            <rFont val="Tahoma"/>
            <family val="2"/>
          </rPr>
          <t xml:space="preserve">Details: </t>
        </r>
        <r>
          <rPr>
            <sz val="9"/>
            <color indexed="81"/>
            <rFont val="Tahoma"/>
            <family val="2"/>
          </rPr>
          <t xml:space="preserve">Explore properties of motion on a playground. How does the weight of a person affect how fast they slide down a slide or how fast a swing moves? Design a fair test to answer one of those questions
</t>
        </r>
      </text>
    </comment>
    <comment ref="N49" authorId="1" shapeId="0">
      <text>
        <r>
          <rPr>
            <b/>
            <sz val="9"/>
            <color indexed="81"/>
            <rFont val="Tahoma"/>
            <charset val="1"/>
          </rPr>
          <t>Detail:</t>
        </r>
        <r>
          <rPr>
            <sz val="9"/>
            <color indexed="81"/>
            <rFont val="Tahoma"/>
            <charset val="1"/>
          </rPr>
          <t xml:space="preserve">
Learn about aquatic ecosystems and wetlands in your area. Talk with your Webelos den leader or family about the important role aquatic ecosystems and wetlands play in supporting life cycles of wildlife and humans, and list three ways you can help. </t>
        </r>
      </text>
    </comment>
    <comment ref="F50" authorId="0" shapeId="0">
      <text>
        <r>
          <rPr>
            <b/>
            <sz val="9"/>
            <color indexed="81"/>
            <rFont val="Tahoma"/>
            <family val="2"/>
          </rPr>
          <t xml:space="preserve">Details: </t>
        </r>
        <r>
          <rPr>
            <sz val="9"/>
            <color indexed="81"/>
            <rFont val="Tahoma"/>
            <family val="2"/>
          </rPr>
          <t xml:space="preserve">Read a biography of a scientist. Tell your den leader or the other members of your den what the scientist was famous for and why his or her work is important.
</t>
        </r>
      </text>
    </comment>
    <comment ref="J50" authorId="0" shapeId="0">
      <text>
        <r>
          <rPr>
            <b/>
            <sz val="9"/>
            <color indexed="81"/>
            <rFont val="Tahoma"/>
            <family val="2"/>
          </rPr>
          <t>Details:</t>
        </r>
        <r>
          <rPr>
            <sz val="9"/>
            <color indexed="81"/>
            <rFont val="Tahoma"/>
            <family val="2"/>
          </rPr>
          <t>Explain why this kind of science is an important part of your world.</t>
        </r>
      </text>
    </comment>
    <comment ref="N50" authorId="1" shapeId="0">
      <text>
        <r>
          <rPr>
            <b/>
            <sz val="9"/>
            <color indexed="81"/>
            <rFont val="Tahoma"/>
            <charset val="1"/>
          </rPr>
          <t>Detail:</t>
        </r>
        <r>
          <rPr>
            <sz val="9"/>
            <color indexed="81"/>
            <rFont val="Tahoma"/>
            <charset val="1"/>
          </rPr>
          <t xml:space="preserve">
Do a color-morphing investigation. Explain what you learned. </t>
        </r>
      </text>
    </comment>
    <comment ref="B51" authorId="0" shapeId="0">
      <text>
        <r>
          <rPr>
            <b/>
            <sz val="9"/>
            <color indexed="81"/>
            <rFont val="Tahoma"/>
            <family val="2"/>
          </rPr>
          <t xml:space="preserve">Details: </t>
        </r>
        <r>
          <rPr>
            <sz val="9"/>
            <color indexed="81"/>
            <rFont val="Tahoma"/>
            <family val="2"/>
          </rPr>
          <t xml:space="preserve">Learn about Scouting in another part of the world. With the help of your parent or your den leader, pick one country where Scouting exists, and research its Scouting program.
</t>
        </r>
      </text>
    </comment>
    <comment ref="J51" authorId="0" shapeId="0">
      <text>
        <r>
          <rPr>
            <b/>
            <sz val="9"/>
            <color indexed="81"/>
            <rFont val="Tahoma"/>
            <family val="2"/>
          </rPr>
          <t xml:space="preserve">Details: </t>
        </r>
        <r>
          <rPr>
            <sz val="9"/>
            <color indexed="81"/>
            <rFont val="Tahoma"/>
            <family val="2"/>
          </rPr>
          <t xml:space="preserve">Share with your family or with your den what you learned about the meaning of geology. 
</t>
        </r>
      </text>
    </comment>
    <comment ref="N51" authorId="1" shapeId="0">
      <text>
        <r>
          <rPr>
            <b/>
            <sz val="9"/>
            <color indexed="81"/>
            <rFont val="Tahoma"/>
            <charset val="1"/>
          </rPr>
          <t xml:space="preserve">Detail:  </t>
        </r>
        <r>
          <rPr>
            <sz val="9"/>
            <color indexed="81"/>
            <rFont val="Tahoma"/>
            <charset val="1"/>
          </rPr>
          <t>Visit a museum of natural history, a nature center, or a zoo with your family, Webelos den, or pack. Tell what you saw.</t>
        </r>
      </text>
    </comment>
    <comment ref="B52" authorId="0" shapeId="0">
      <text>
        <r>
          <rPr>
            <b/>
            <sz val="9"/>
            <color indexed="81"/>
            <rFont val="Tahoma"/>
            <family val="2"/>
          </rPr>
          <t xml:space="preserve">Details: </t>
        </r>
        <r>
          <rPr>
            <sz val="9"/>
            <color indexed="81"/>
            <rFont val="Tahoma"/>
            <family val="2"/>
          </rPr>
          <t xml:space="preserve">Set up an exhibit at a pack meeting to share information about the World Friendship Fund.
</t>
        </r>
      </text>
    </comment>
    <comment ref="F52"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J52" authorId="0" shapeId="0">
      <text>
        <r>
          <rPr>
            <b/>
            <sz val="9"/>
            <color indexed="81"/>
            <rFont val="Tahoma"/>
            <family val="2"/>
          </rPr>
          <t>Details:</t>
        </r>
        <r>
          <rPr>
            <sz val="9"/>
            <color indexed="81"/>
            <rFont val="Tahoma"/>
            <family val="2"/>
          </rPr>
          <t>Look for different kinds of rocks or minerals while on a rock hunt with your family or your den</t>
        </r>
      </text>
    </comment>
    <comment ref="N52" authorId="1" shapeId="0">
      <text>
        <r>
          <rPr>
            <b/>
            <sz val="9"/>
            <color indexed="81"/>
            <rFont val="Tahoma"/>
            <charset val="1"/>
          </rPr>
          <t>Detail:</t>
        </r>
        <r>
          <rPr>
            <sz val="9"/>
            <color indexed="81"/>
            <rFont val="Tahoma"/>
            <charset val="1"/>
          </rPr>
          <t xml:space="preserve">
Create a video of a wild creature doing something interesting, and share it with your family and den. </t>
        </r>
      </text>
    </comment>
    <comment ref="F53"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B54" authorId="0" shapeId="0">
      <text>
        <r>
          <rPr>
            <b/>
            <sz val="9"/>
            <color indexed="81"/>
            <rFont val="Tahoma"/>
            <family val="2"/>
          </rPr>
          <t xml:space="preserve">Details: </t>
        </r>
        <r>
          <rPr>
            <sz val="9"/>
            <color indexed="81"/>
            <rFont val="Tahoma"/>
            <family val="2"/>
          </rPr>
          <t xml:space="preserve">Under the supervision of your parent, guardian, or den leader, connect with a Scout in another country during an event such as Jamboree on the Air or Jamboree on the Internet or by other means.
</t>
        </r>
      </text>
    </comment>
    <comment ref="F54" authorId="0" shapeId="0">
      <text>
        <r>
          <rPr>
            <b/>
            <sz val="9"/>
            <color indexed="81"/>
            <rFont val="Tahoma"/>
            <family val="2"/>
          </rPr>
          <t xml:space="preserve">Details: </t>
        </r>
        <r>
          <rPr>
            <sz val="9"/>
            <color indexed="81"/>
            <rFont val="Tahoma"/>
            <family val="2"/>
          </rPr>
          <t xml:space="preserve">Recognize the purpose and the three classifications of swimming ability groups in Scouting.
</t>
        </r>
      </text>
    </comment>
    <comment ref="J54" authorId="0" shapeId="0">
      <text>
        <r>
          <rPr>
            <b/>
            <sz val="9"/>
            <color indexed="81"/>
            <rFont val="Tahoma"/>
            <family val="2"/>
          </rPr>
          <t>Details:</t>
        </r>
        <r>
          <rPr>
            <sz val="9"/>
            <color indexed="81"/>
            <rFont val="Tahoma"/>
            <family val="2"/>
          </rPr>
          <t xml:space="preserve">Identify the rocks you see on your rock hunt. Use the chart in your handbook that shows the three kinds of rocks and describes minerals to determine which types of rocks you have collected. 
</t>
        </r>
      </text>
    </comment>
    <comment ref="N54" authorId="1" shapeId="0">
      <text>
        <r>
          <rPr>
            <b/>
            <sz val="9"/>
            <color indexed="81"/>
            <rFont val="Tahoma"/>
            <charset val="1"/>
          </rPr>
          <t>Detail:</t>
        </r>
        <r>
          <rPr>
            <sz val="9"/>
            <color indexed="81"/>
            <rFont val="Tahoma"/>
            <charset val="1"/>
          </rPr>
          <t xml:space="preserve">
Identify three different groups of trees and the parts of a tree.</t>
        </r>
      </text>
    </comment>
    <comment ref="F55" authorId="1" shapeId="0">
      <text>
        <r>
          <rPr>
            <b/>
            <sz val="9"/>
            <color indexed="81"/>
            <rFont val="Tahoma"/>
            <family val="2"/>
          </rPr>
          <t>Detail:</t>
        </r>
        <r>
          <rPr>
            <sz val="9"/>
            <color indexed="81"/>
            <rFont val="Tahoma"/>
            <family val="2"/>
          </rPr>
          <t xml:space="preserve">
 Discuss the importance of learning the skills you need to know before going boating.</t>
        </r>
      </text>
    </comment>
    <comment ref="J55" authorId="0" shapeId="0">
      <text>
        <r>
          <rPr>
            <b/>
            <sz val="9"/>
            <color indexed="81"/>
            <rFont val="Tahoma"/>
            <family val="2"/>
          </rPr>
          <t xml:space="preserve">Details: </t>
        </r>
        <r>
          <rPr>
            <sz val="9"/>
            <color indexed="81"/>
            <rFont val="Tahoma"/>
            <family val="2"/>
          </rPr>
          <t xml:space="preserve">With a magnifying glass, take a closer look at your collection. Determine any differences between your specimens.
</t>
        </r>
      </text>
    </comment>
    <comment ref="N55" authorId="1" shapeId="0">
      <text>
        <r>
          <rPr>
            <b/>
            <sz val="9"/>
            <color indexed="81"/>
            <rFont val="Tahoma"/>
            <charset val="1"/>
          </rPr>
          <t>Detail:</t>
        </r>
        <r>
          <rPr>
            <sz val="9"/>
            <color indexed="81"/>
            <rFont val="Tahoma"/>
            <charset val="1"/>
          </rPr>
          <t xml:space="preserve">
Identify six trees common to the area where you live. Tell whether they are native to your area. Tell how both wildlife and humans use them</t>
        </r>
      </text>
    </comment>
    <comment ref="B56" authorId="0" shapeId="0">
      <text>
        <r>
          <rPr>
            <b/>
            <sz val="9"/>
            <color indexed="81"/>
            <rFont val="Tahoma"/>
            <family val="2"/>
          </rPr>
          <t xml:space="preserve">Details: </t>
        </r>
        <r>
          <rPr>
            <sz val="9"/>
            <color indexed="81"/>
            <rFont val="Tahoma"/>
            <family val="2"/>
          </rPr>
          <t xml:space="preserve">With the help of your den leader or family, plan and conduct a campout. If your chartered organization does not permit Cub Scout camping, you may substitute a family campout or a daylong outdoor activity with your den or pack. 
</t>
        </r>
      </text>
    </comment>
    <comment ref="F56" authorId="0" shapeId="0">
      <text>
        <r>
          <rPr>
            <b/>
            <sz val="9"/>
            <color indexed="81"/>
            <rFont val="Tahoma"/>
            <family val="2"/>
          </rPr>
          <t xml:space="preserve">Details: </t>
        </r>
        <r>
          <rPr>
            <sz val="9"/>
            <color indexed="81"/>
            <rFont val="Tahoma"/>
            <family val="2"/>
          </rPr>
          <t xml:space="preserve">Explain the meaning of “order of rescue” and demonstrate the reach and throw rescue techniques from land.
</t>
        </r>
      </text>
    </comment>
    <comment ref="J56" authorId="0" shapeId="0">
      <text>
        <r>
          <rPr>
            <b/>
            <sz val="9"/>
            <color indexed="81"/>
            <rFont val="Tahoma"/>
            <family val="2"/>
          </rPr>
          <t xml:space="preserve">Details: </t>
        </r>
        <r>
          <rPr>
            <sz val="9"/>
            <color indexed="81"/>
            <rFont val="Tahoma"/>
            <family val="2"/>
          </rPr>
          <t xml:space="preserve">Share what you see with your family or den.
</t>
        </r>
      </text>
    </comment>
    <comment ref="N56" authorId="0" shapeId="0">
      <text>
        <r>
          <rPr>
            <b/>
            <sz val="9"/>
            <color indexed="81"/>
            <rFont val="Tahoma"/>
            <family val="2"/>
          </rPr>
          <t xml:space="preserve">Details: </t>
        </r>
        <r>
          <rPr>
            <sz val="9"/>
            <color indexed="81"/>
            <rFont val="Tahoma"/>
            <family val="2"/>
          </rPr>
          <t xml:space="preserve">Identify six plants common to the area where you live. Tell which animals use them and for what purpose.
</t>
        </r>
      </text>
    </comment>
    <comment ref="B57" authorId="0" shapeId="0">
      <text>
        <r>
          <rPr>
            <b/>
            <sz val="9"/>
            <color indexed="81"/>
            <rFont val="Tahoma"/>
            <family val="2"/>
          </rPr>
          <t xml:space="preserve">Details: </t>
        </r>
        <r>
          <rPr>
            <sz val="9"/>
            <color indexed="81"/>
            <rFont val="Tahoma"/>
            <family val="2"/>
          </rPr>
          <t xml:space="preserve">On arrival at the campout, with your den and den leader or family, determine where to set up your tent. Demonstrate knowledge of what makes a good tent site and what makes a bad one. Set up your tent without help from an adult. 
</t>
        </r>
      </text>
    </comment>
    <comment ref="N57" authorId="0" shapeId="0">
      <text>
        <r>
          <rPr>
            <b/>
            <sz val="9"/>
            <color indexed="81"/>
            <rFont val="Tahoma"/>
            <family val="2"/>
          </rPr>
          <t xml:space="preserve">Details: </t>
        </r>
        <r>
          <rPr>
            <sz val="9"/>
            <color indexed="81"/>
            <rFont val="Tahoma"/>
            <family val="2"/>
          </rPr>
          <t xml:space="preserve">Visit a nature center, nursery, tree farm, or park, and speak with someone knowledgeable about trees and plants that are native to your area. Explain how plants and trees are important to our ecosystem and how they improve our environment.
</t>
        </r>
      </text>
    </comment>
    <comment ref="B58" authorId="0" shapeId="0">
      <text>
        <r>
          <rPr>
            <b/>
            <sz val="9"/>
            <color indexed="81"/>
            <rFont val="Tahoma"/>
            <family val="2"/>
          </rPr>
          <t xml:space="preserve">Details: </t>
        </r>
        <r>
          <rPr>
            <sz val="9"/>
            <color indexed="81"/>
            <rFont val="Tahoma"/>
            <family val="2"/>
          </rPr>
          <t xml:space="preserve">Once your tents are set up, discuss with your den what actions you should take in the case of the following extreme weather events which could require you to evacuate: a. Severe rainstorm causing flooding b. Severe thunderstorm with lightning or tornadoes c. Fire, earthquake, or other disaster that will require evacuation. </t>
        </r>
      </text>
    </comment>
    <comment ref="J58" authorId="0" shapeId="0">
      <text>
        <r>
          <rPr>
            <b/>
            <sz val="9"/>
            <color indexed="81"/>
            <rFont val="Tahoma"/>
            <family val="2"/>
          </rPr>
          <t xml:space="preserve">Details: </t>
        </r>
        <r>
          <rPr>
            <sz val="9"/>
            <color indexed="81"/>
            <rFont val="Tahoma"/>
            <family val="2"/>
          </rPr>
          <t xml:space="preserve">With your family or den, make a mineral test kit, and test rocks according to the Mohs scale of mineral hardness
</t>
        </r>
      </text>
    </comment>
    <comment ref="N58" authorId="0" shapeId="0">
      <text>
        <r>
          <rPr>
            <b/>
            <sz val="9"/>
            <color indexed="81"/>
            <rFont val="Tahoma"/>
            <family val="2"/>
          </rPr>
          <t xml:space="preserve">Details: </t>
        </r>
        <r>
          <rPr>
            <sz val="9"/>
            <color indexed="81"/>
            <rFont val="Tahoma"/>
            <family val="2"/>
          </rPr>
          <t xml:space="preserve">Develop a plan to care for and then plant at least one plant or tree, either indoors in a pot or outdoors. Tell how this plant or tree helps the environment in which it is planted and what the plant or tree will be used for.
</t>
        </r>
      </text>
    </comment>
    <comment ref="B59" authorId="0" shapeId="0">
      <text>
        <r>
          <rPr>
            <b/>
            <sz val="9"/>
            <color indexed="81"/>
            <rFont val="Tahoma"/>
            <family val="2"/>
          </rPr>
          <t>Details:</t>
        </r>
        <r>
          <rPr>
            <sz val="9"/>
            <color indexed="81"/>
            <rFont val="Tahoma"/>
            <family val="2"/>
          </rPr>
          <t xml:space="preserve">On a pack campout, work with your den leader or another adult to plan a campfire program with the other dens. Your campfire program should include an impressive opening, songs, skits, a Cubmaster’s minute, and an inspirational closing ceremony. </t>
        </r>
      </text>
    </comment>
    <comment ref="F59" authorId="0" shapeId="0">
      <text>
        <r>
          <rPr>
            <b/>
            <sz val="9"/>
            <color indexed="81"/>
            <rFont val="Tahoma"/>
            <family val="2"/>
          </rPr>
          <t xml:space="preserve">Details: </t>
        </r>
        <r>
          <rPr>
            <sz val="9"/>
            <color indexed="81"/>
            <rFont val="Tahoma"/>
            <family val="2"/>
          </rPr>
          <t xml:space="preserve">Demonstrate the precautions you must take before attempting to dive head first into the water, and attempt a front surface dive.
</t>
        </r>
      </text>
    </comment>
    <comment ref="N59" authorId="0" shapeId="0">
      <text>
        <r>
          <rPr>
            <b/>
            <sz val="9"/>
            <color indexed="81"/>
            <rFont val="Tahoma"/>
            <family val="2"/>
          </rPr>
          <t xml:space="preserve">Details: </t>
        </r>
        <r>
          <rPr>
            <sz val="9"/>
            <color indexed="81"/>
            <rFont val="Tahoma"/>
            <family val="2"/>
          </rPr>
          <t xml:space="preserve">Make a list of items in your home that are made from wood and share it with your den. Or with your den, take a walk and identify useful things made from wood.
</t>
        </r>
      </text>
    </comment>
    <comment ref="B60" authorId="1" shapeId="0">
      <text>
        <r>
          <rPr>
            <b/>
            <sz val="9"/>
            <color indexed="81"/>
            <rFont val="Tahoma"/>
            <charset val="1"/>
          </rPr>
          <t>Detail:</t>
        </r>
        <r>
          <rPr>
            <sz val="9"/>
            <color indexed="81"/>
            <rFont val="Tahoma"/>
            <charset val="1"/>
          </rPr>
          <t xml:space="preserve">
Show how to tie a bowline. Explain when the knot should be used and why. Teach it to another Scout who is not a Webelos Scout</t>
        </r>
      </text>
    </comment>
    <comment ref="F60" authorId="0" shapeId="0">
      <text>
        <r>
          <rPr>
            <b/>
            <sz val="9"/>
            <color indexed="81"/>
            <rFont val="Tahoma"/>
            <family val="2"/>
          </rPr>
          <t xml:space="preserve">Details: </t>
        </r>
        <r>
          <rPr>
            <sz val="9"/>
            <color indexed="81"/>
            <rFont val="Tahoma"/>
            <family val="2"/>
          </rPr>
          <t xml:space="preserve">Learn and demonstrate two of the following strokes:  crawl, sidestroke, breaststroke, or trudgen
</t>
        </r>
      </text>
    </comment>
    <comment ref="J60" authorId="0" shapeId="0">
      <text>
        <r>
          <rPr>
            <b/>
            <sz val="9"/>
            <color indexed="81"/>
            <rFont val="Tahoma"/>
            <family val="2"/>
          </rPr>
          <t xml:space="preserve">Details: </t>
        </r>
        <r>
          <rPr>
            <sz val="9"/>
            <color indexed="81"/>
            <rFont val="Tahoma"/>
            <family val="2"/>
          </rPr>
          <t xml:space="preserve">With your family or den, identify on a road map of your state some geological features in your area
</t>
        </r>
      </text>
    </comment>
    <comment ref="N60" authorId="1" shapeId="0">
      <text>
        <r>
          <rPr>
            <b/>
            <sz val="9"/>
            <color indexed="81"/>
            <rFont val="Tahoma"/>
            <charset val="1"/>
          </rPr>
          <t>Detail:</t>
        </r>
        <r>
          <rPr>
            <sz val="9"/>
            <color indexed="81"/>
            <rFont val="Tahoma"/>
            <charset val="1"/>
          </rPr>
          <t xml:space="preserve">
 Explain how the growth rings of a tree trunk tell its life story. Describe different types of tree bark and explain what the bark does for the tree.</t>
        </r>
      </text>
    </comment>
    <comment ref="B61" authorId="0" shapeId="0">
      <text>
        <r>
          <rPr>
            <b/>
            <sz val="9"/>
            <color indexed="81"/>
            <rFont val="Tahoma"/>
            <family val="2"/>
          </rPr>
          <t>Details:</t>
        </r>
        <r>
          <rPr>
            <sz val="9"/>
            <color indexed="81"/>
            <rFont val="Tahoma"/>
            <family val="2"/>
          </rPr>
          <t xml:space="preserve">
Go on a geocaching adventure with your den or family. Show how you used a GPS unit or a smartphone with a GPS application to locate a geocache.</t>
        </r>
      </text>
    </comment>
    <comment ref="F61" authorId="0" shapeId="0">
      <text>
        <r>
          <rPr>
            <b/>
            <sz val="9"/>
            <color indexed="81"/>
            <rFont val="Tahoma"/>
            <family val="2"/>
          </rPr>
          <t>Details:</t>
        </r>
        <r>
          <rPr>
            <sz val="9"/>
            <color indexed="81"/>
            <rFont val="Tahoma"/>
            <family val="2"/>
          </rPr>
          <t xml:space="preserve">Invite a member or former member of a lifeguard team, rescue squad, the U.S. Coast Guard, U.S. Navy, or other armed forces branch who has had swimming and rescue training to your den meeting.  Find out what training and other experiences this person has had. 
</t>
        </r>
      </text>
    </comment>
    <comment ref="B62" authorId="0" shapeId="0">
      <text>
        <r>
          <rPr>
            <b/>
            <sz val="9"/>
            <color indexed="81"/>
            <rFont val="Tahoma"/>
            <family val="2"/>
          </rPr>
          <t xml:space="preserve">Details: </t>
        </r>
        <r>
          <rPr>
            <sz val="9"/>
            <color indexed="81"/>
            <rFont val="Tahoma"/>
            <family val="2"/>
          </rPr>
          <t>Recite the Outdoor Code and the Leave No Trace Principles for Kids from memory. Talk about how you can demonstrate them while you are working on your Arrow of Light. After one outing, list the things you did to follow the Outdoor Code and Leave No Trace.</t>
        </r>
      </text>
    </comment>
    <comment ref="F62" authorId="0" shapeId="0">
      <text>
        <r>
          <rPr>
            <b/>
            <sz val="9"/>
            <color indexed="81"/>
            <rFont val="Tahoma"/>
            <family val="2"/>
          </rPr>
          <t>Details:</t>
        </r>
        <r>
          <rPr>
            <sz val="9"/>
            <color indexed="81"/>
            <rFont val="Tahoma"/>
            <family val="2"/>
          </rPr>
          <t xml:space="preserve">Demonstrate how to correctly fasten a life jacket that is the right size for you.  Jump into water over your head. Show how the life jacket keeps your head above water by swimming 25 feet.  Get out of the water, remove the life jacket and hang it where it will dry. 
</t>
        </r>
      </text>
    </comment>
    <comment ref="N62" authorId="1" shapeId="0">
      <text>
        <r>
          <rPr>
            <b/>
            <sz val="9"/>
            <color indexed="81"/>
            <rFont val="Tahoma"/>
            <charset val="1"/>
          </rPr>
          <t>Detail:</t>
        </r>
        <r>
          <rPr>
            <sz val="9"/>
            <color indexed="81"/>
            <rFont val="Tahoma"/>
            <charset val="1"/>
          </rPr>
          <t xml:space="preserve">
Create a record of the history of Scouting and your place in that history. </t>
        </r>
      </text>
    </comment>
    <comment ref="F63" authorId="1" shapeId="0">
      <text>
        <r>
          <rPr>
            <b/>
            <sz val="9"/>
            <color indexed="81"/>
            <rFont val="Tahoma"/>
            <family val="2"/>
          </rPr>
          <t>Detail:</t>
        </r>
        <r>
          <rPr>
            <sz val="9"/>
            <color indexed="81"/>
            <rFont val="Tahoma"/>
            <family val="2"/>
          </rPr>
          <t xml:space="preserve">
If you are a qualified swimmer, select a paddle of the proper size and paddle a canoe with an adult’s supervision. </t>
        </r>
      </text>
    </comment>
    <comment ref="N63" authorId="1" shapeId="0">
      <text>
        <r>
          <rPr>
            <b/>
            <sz val="9"/>
            <color indexed="81"/>
            <rFont val="Tahoma"/>
            <charset val="1"/>
          </rPr>
          <t>Detail:</t>
        </r>
        <r>
          <rPr>
            <sz val="9"/>
            <color indexed="81"/>
            <rFont val="Tahoma"/>
            <charset val="1"/>
          </rPr>
          <t xml:space="preserve">
With the help of your den leader, parent, or guardian and with your choice of media, go on a virtual journey to the past and create a timeline.</t>
        </r>
      </text>
    </comment>
    <comment ref="F66" authorId="1" shapeId="0">
      <text>
        <r>
          <rPr>
            <b/>
            <sz val="9"/>
            <color indexed="81"/>
            <rFont val="Tahoma"/>
            <charset val="1"/>
          </rPr>
          <t>Detail:</t>
        </r>
        <r>
          <rPr>
            <sz val="9"/>
            <color indexed="81"/>
            <rFont val="Tahoma"/>
            <charset val="1"/>
          </rPr>
          <t xml:space="preserve">
Visit an art museum, gallery, or exhibit. Discuss with an adult the art you saw. What did you like?</t>
        </r>
      </text>
    </comment>
    <comment ref="J66" authorId="0" shapeId="0">
      <text>
        <r>
          <rPr>
            <b/>
            <sz val="9"/>
            <color indexed="81"/>
            <rFont val="Tahoma"/>
            <family val="2"/>
          </rPr>
          <t xml:space="preserve">Details: </t>
        </r>
        <r>
          <rPr>
            <sz val="9"/>
            <color indexed="81"/>
            <rFont val="Tahoma"/>
            <family val="2"/>
          </rPr>
          <t xml:space="preserve">
 Go on an outing with your family or den to one of the nearby locations you discovered on your state map, and record what you see as you look at the geographical surroundings. Share with your family or den while on this outing what you notice that might change this location in the future (wind, water, ice, drought, erosion).
</t>
        </r>
      </text>
    </comment>
    <comment ref="B67" authorId="1" shapeId="0">
      <text>
        <r>
          <rPr>
            <b/>
            <sz val="9"/>
            <color indexed="81"/>
            <rFont val="Tahoma"/>
            <family val="2"/>
          </rPr>
          <t>Detail:</t>
        </r>
        <r>
          <rPr>
            <sz val="9"/>
            <color indexed="81"/>
            <rFont val="Tahoma"/>
            <family val="2"/>
          </rPr>
          <t xml:space="preserve">
With your parent, guardian, or religious or spiritual leader, discuss and make a plan to do two things you think will help you better do your duty to God. Do these things for a month. </t>
        </r>
      </text>
    </comment>
    <comment ref="F67" authorId="0" shapeId="0">
      <text>
        <r>
          <rPr>
            <b/>
            <sz val="9"/>
            <color indexed="81"/>
            <rFont val="Tahoma"/>
            <family val="2"/>
          </rPr>
          <t xml:space="preserve">Detail: </t>
        </r>
        <r>
          <rPr>
            <sz val="9"/>
            <color indexed="81"/>
            <rFont val="Tahoma"/>
            <family val="2"/>
          </rPr>
          <t>Create two self-portraits using two different techniques, such as drawing, painting, printmaking, sculpture, and computer illustration.</t>
        </r>
      </text>
    </comment>
    <comment ref="B68" authorId="1" shapeId="0">
      <text>
        <r>
          <rPr>
            <b/>
            <sz val="9"/>
            <color indexed="81"/>
            <rFont val="Tahoma"/>
            <family val="2"/>
          </rPr>
          <t>Detail:</t>
        </r>
        <r>
          <rPr>
            <sz val="9"/>
            <color indexed="81"/>
            <rFont val="Tahoma"/>
            <family val="2"/>
          </rPr>
          <t xml:space="preserve">
Discuss with your family how the Scout Oath and Scout Law relate to your beliefs about duty to God. </t>
        </r>
      </text>
    </comment>
    <comment ref="J68" authorId="0" shapeId="0">
      <text>
        <r>
          <rPr>
            <b/>
            <sz val="9"/>
            <color indexed="81"/>
            <rFont val="Tahoma"/>
            <family val="2"/>
          </rPr>
          <t xml:space="preserve">Details: </t>
        </r>
        <r>
          <rPr>
            <sz val="9"/>
            <color indexed="81"/>
            <rFont val="Tahoma"/>
            <family val="2"/>
          </rPr>
          <t xml:space="preserve">With your family or your den, visit with a geologist or earth scientist and discover the many career fields that are included in the science of geology
</t>
        </r>
      </text>
    </comment>
    <comment ref="N68" authorId="0" shapeId="0">
      <text>
        <r>
          <rPr>
            <b/>
            <sz val="9"/>
            <color indexed="81"/>
            <rFont val="Tahoma"/>
            <family val="2"/>
          </rPr>
          <t xml:space="preserve">Details: </t>
        </r>
        <r>
          <rPr>
            <sz val="9"/>
            <color indexed="81"/>
            <rFont val="Tahoma"/>
            <family val="2"/>
          </rPr>
          <t xml:space="preserve">Visit a facility that uses a sound mixer, and learn how it is used.
</t>
        </r>
      </text>
    </comment>
    <comment ref="B69" authorId="1" shapeId="0">
      <text>
        <r>
          <rPr>
            <b/>
            <sz val="9"/>
            <color indexed="81"/>
            <rFont val="Tahoma"/>
            <family val="2"/>
          </rPr>
          <t>Detail:</t>
        </r>
        <r>
          <rPr>
            <sz val="9"/>
            <color indexed="81"/>
            <rFont val="Tahoma"/>
            <family val="2"/>
          </rPr>
          <t xml:space="preserve">
For at least a month, pray or reverently meditate each day as taught by your family or faith community.  </t>
        </r>
      </text>
    </comment>
    <comment ref="F69" authorId="1" shapeId="0">
      <text>
        <r>
          <rPr>
            <b/>
            <sz val="9"/>
            <color indexed="81"/>
            <rFont val="Tahoma"/>
            <charset val="1"/>
          </rPr>
          <t>Detail:</t>
        </r>
        <r>
          <rPr>
            <sz val="9"/>
            <color indexed="81"/>
            <rFont val="Tahoma"/>
            <charset val="1"/>
          </rPr>
          <t xml:space="preserve">
Draw or paint an original picture outdoors, using the art materials of your choice. </t>
        </r>
      </text>
    </comment>
    <comment ref="J69" authorId="0" shapeId="0">
      <text>
        <r>
          <rPr>
            <b/>
            <sz val="9"/>
            <color indexed="81"/>
            <rFont val="Tahoma"/>
            <family val="2"/>
          </rPr>
          <t xml:space="preserve">Details: </t>
        </r>
        <r>
          <rPr>
            <sz val="9"/>
            <color indexed="81"/>
            <rFont val="Tahoma"/>
            <family val="2"/>
          </rPr>
          <t xml:space="preserve">Ask the geologist or earth scientist about the importance of fossils that are found. 
</t>
        </r>
      </text>
    </comment>
    <comment ref="B70" authorId="0" shapeId="0">
      <text>
        <r>
          <rPr>
            <b/>
            <sz val="9"/>
            <color indexed="81"/>
            <rFont val="Tahoma"/>
            <family val="2"/>
          </rPr>
          <t xml:space="preserve">Details: </t>
        </r>
        <r>
          <rPr>
            <sz val="9"/>
            <color indexed="81"/>
            <rFont val="Tahoma"/>
            <family val="2"/>
          </rPr>
          <t xml:space="preserve">Read at least two accounts of people in history who have done their duty to God. (This can include family members and ancestors.) List their names and how they showed their duty to God.
</t>
        </r>
      </text>
    </comment>
    <comment ref="J70" authorId="0" shapeId="0">
      <text>
        <r>
          <rPr>
            <b/>
            <sz val="9"/>
            <color indexed="81"/>
            <rFont val="Tahoma"/>
            <family val="2"/>
          </rPr>
          <t xml:space="preserve">Details: </t>
        </r>
        <r>
          <rPr>
            <sz val="9"/>
            <color indexed="81"/>
            <rFont val="Tahoma"/>
            <family val="2"/>
          </rPr>
          <t xml:space="preserve">Ask the geologist or earth scientist what you can do to help preserve our natural resources. 
</t>
        </r>
      </text>
    </comment>
    <comment ref="N70" authorId="0" shapeId="0">
      <text>
        <r>
          <rPr>
            <b/>
            <sz val="9"/>
            <color indexed="81"/>
            <rFont val="Tahoma"/>
            <family val="2"/>
          </rPr>
          <t xml:space="preserve">Details: </t>
        </r>
        <r>
          <rPr>
            <sz val="9"/>
            <color indexed="81"/>
            <rFont val="Tahoma"/>
            <family val="2"/>
          </rPr>
          <t>Make a musical instrument. Play it for your family, den, or pack</t>
        </r>
      </text>
    </comment>
    <comment ref="B71" authorId="1" shapeId="0">
      <text>
        <r>
          <rPr>
            <b/>
            <sz val="9"/>
            <color indexed="81"/>
            <rFont val="Tahoma"/>
            <family val="2"/>
          </rPr>
          <t>Detail:</t>
        </r>
        <r>
          <rPr>
            <sz val="9"/>
            <color indexed="81"/>
            <rFont val="Tahoma"/>
            <family val="2"/>
          </rPr>
          <t xml:space="preserve">
 Under the direction of your parent, guardian, or religious or spiritual leader, do an act of service for someone in your family, neighborhood, or community. Talk about your service with your family and your Webelos den leader. Tell your family, den, or den leader how it related to doing your duty to God.</t>
        </r>
      </text>
    </comment>
    <comment ref="F71" authorId="0" shapeId="0">
      <text>
        <r>
          <rPr>
            <b/>
            <sz val="9"/>
            <color indexed="81"/>
            <rFont val="Tahoma"/>
            <family val="2"/>
          </rPr>
          <t>Detail:</t>
        </r>
        <r>
          <rPr>
            <sz val="9"/>
            <color indexed="81"/>
            <rFont val="Tahoma"/>
            <family val="2"/>
          </rPr>
          <t xml:space="preserve">Create an object using clay that can be fired, baked in the oven, or air-dried.eparation and cooking. </t>
        </r>
      </text>
    </comment>
    <comment ref="J71" authorId="0" shapeId="0">
      <text>
        <r>
          <rPr>
            <b/>
            <sz val="9"/>
            <color indexed="81"/>
            <rFont val="Tahoma"/>
            <family val="2"/>
          </rPr>
          <t xml:space="preserve">Details: </t>
        </r>
        <r>
          <rPr>
            <sz val="9"/>
            <color indexed="81"/>
            <rFont val="Tahoma"/>
            <family val="2"/>
          </rPr>
          <t xml:space="preserve">Do at least one earth science demonstration or investigation with your den or with adult supervision, and explore geology in action. 
</t>
        </r>
      </text>
    </comment>
    <comment ref="N71" authorId="0" shapeId="0">
      <text>
        <r>
          <rPr>
            <b/>
            <sz val="9"/>
            <color indexed="81"/>
            <rFont val="Tahoma"/>
            <family val="2"/>
          </rPr>
          <t xml:space="preserve">Details: </t>
        </r>
        <r>
          <rPr>
            <sz val="9"/>
            <color indexed="81"/>
            <rFont val="Tahoma"/>
            <family val="2"/>
          </rPr>
          <t xml:space="preserve">Form a “band” with your den. Each member creates his own homemade musical instrument. Perform for your pack at a pack meeting. </t>
        </r>
      </text>
    </comment>
    <comment ref="F72" authorId="1" shapeId="0">
      <text>
        <r>
          <rPr>
            <b/>
            <sz val="9"/>
            <color indexed="81"/>
            <rFont val="Tahoma"/>
            <charset val="1"/>
          </rPr>
          <t>Detail:</t>
        </r>
        <r>
          <rPr>
            <sz val="9"/>
            <color indexed="81"/>
            <rFont val="Tahoma"/>
            <charset val="1"/>
          </rPr>
          <t xml:space="preserve"> Create a freestanding sculpture or mobile using wood, metal, papier-mâché, or found or recycled objects. </t>
        </r>
      </text>
    </comment>
    <comment ref="N72" authorId="0" shapeId="0">
      <text>
        <r>
          <rPr>
            <b/>
            <sz val="9"/>
            <color indexed="81"/>
            <rFont val="Tahoma"/>
            <family val="2"/>
          </rPr>
          <t xml:space="preserve">Details: </t>
        </r>
        <r>
          <rPr>
            <sz val="9"/>
            <color indexed="81"/>
            <rFont val="Tahoma"/>
            <family val="2"/>
          </rPr>
          <t xml:space="preserve">Play two tunes on any band or orchestra instrument. 
</t>
        </r>
      </text>
    </comment>
    <comment ref="F73" authorId="1" shapeId="0">
      <text>
        <r>
          <rPr>
            <b/>
            <sz val="9"/>
            <color indexed="81"/>
            <rFont val="Tahoma"/>
            <charset val="1"/>
          </rPr>
          <t>Detail:</t>
        </r>
        <r>
          <rPr>
            <sz val="9"/>
            <color indexed="81"/>
            <rFont val="Tahoma"/>
            <charset val="1"/>
          </rPr>
          <t xml:space="preserve"> Make a display of origami or kirigami projects. </t>
        </r>
      </text>
    </comment>
    <comment ref="J73" authorId="1" shapeId="0">
      <text>
        <r>
          <rPr>
            <b/>
            <sz val="9"/>
            <color indexed="81"/>
            <rFont val="Tahoma"/>
            <charset val="1"/>
          </rPr>
          <t>Detail:</t>
        </r>
        <r>
          <rPr>
            <sz val="9"/>
            <color indexed="81"/>
            <rFont val="Tahoma"/>
            <charset val="1"/>
          </rPr>
          <t xml:space="preserve">
Pick one type of engineer. With the help of the Internet, your local library, or a local engineer you may know or locate, discover and record in your book three things that describe what that engineer does. (Be sure to have your Webelos den leader, parent, or guardian’s permission to use the Internet.) Share your findings with your Webelos den. </t>
        </r>
      </text>
    </comment>
    <comment ref="F74" authorId="1" shapeId="0">
      <text>
        <r>
          <rPr>
            <b/>
            <sz val="9"/>
            <color indexed="81"/>
            <rFont val="Tahoma"/>
            <charset val="1"/>
          </rPr>
          <t>Detail:</t>
        </r>
        <r>
          <rPr>
            <sz val="9"/>
            <color indexed="81"/>
            <rFont val="Tahoma"/>
            <charset val="1"/>
          </rPr>
          <t xml:space="preserve"> Use a computer illustration or painting program to create a work of art. </t>
        </r>
      </text>
    </comment>
    <comment ref="N74" authorId="0" shapeId="0">
      <text>
        <r>
          <rPr>
            <b/>
            <sz val="9"/>
            <color indexed="81"/>
            <rFont val="Tahoma"/>
            <family val="2"/>
          </rPr>
          <t xml:space="preserve">Details: </t>
        </r>
        <r>
          <rPr>
            <sz val="9"/>
            <color indexed="81"/>
            <rFont val="Tahoma"/>
            <family val="2"/>
          </rPr>
          <t xml:space="preserve">Teach your den the words and melody of a song. Perform the song with your den at your den or pack meeting. 
</t>
        </r>
      </text>
    </comment>
    <comment ref="F75" authorId="1" shapeId="0">
      <text>
        <r>
          <rPr>
            <b/>
            <sz val="9"/>
            <color indexed="81"/>
            <rFont val="Tahoma"/>
            <charset val="1"/>
          </rPr>
          <t>Detail:</t>
        </r>
        <r>
          <rPr>
            <sz val="9"/>
            <color indexed="81"/>
            <rFont val="Tahoma"/>
            <charset val="1"/>
          </rPr>
          <t xml:space="preserve"> Create an original logo or design. Transfer the design onto a T-shirt, hat, or other object. </t>
        </r>
      </text>
    </comment>
    <comment ref="J75" authorId="1" shapeId="0">
      <text>
        <r>
          <rPr>
            <b/>
            <sz val="9"/>
            <color indexed="81"/>
            <rFont val="Tahoma"/>
            <charset val="1"/>
          </rPr>
          <t>Detail:</t>
        </r>
        <r>
          <rPr>
            <sz val="9"/>
            <color indexed="81"/>
            <rFont val="Tahoma"/>
            <charset val="1"/>
          </rPr>
          <t xml:space="preserve">
Examine a set of blueprints. Using these as a model, construct your own set of blueprints or plans to design a project.</t>
        </r>
      </text>
    </comment>
    <comment ref="N75" authorId="0" shapeId="0">
      <text>
        <r>
          <rPr>
            <b/>
            <sz val="9"/>
            <color indexed="81"/>
            <rFont val="Tahoma"/>
            <family val="2"/>
          </rPr>
          <t xml:space="preserve">Details: </t>
        </r>
        <r>
          <rPr>
            <sz val="9"/>
            <color indexed="81"/>
            <rFont val="Tahoma"/>
            <family val="2"/>
          </rPr>
          <t xml:space="preserve">
Create original words for a song. Perform it at your den or pack meeting. </t>
        </r>
      </text>
    </comment>
    <comment ref="F76" authorId="1" shapeId="0">
      <text>
        <r>
          <rPr>
            <b/>
            <sz val="9"/>
            <color indexed="81"/>
            <rFont val="Tahoma"/>
            <charset val="1"/>
          </rPr>
          <t>Detail:</t>
        </r>
        <r>
          <rPr>
            <sz val="9"/>
            <color indexed="81"/>
            <rFont val="Tahoma"/>
            <charset val="1"/>
          </rPr>
          <t xml:space="preserve"> Using a camera or other electronic device, take at least 10 photos of your family, a pet, or scenery. Use photo-editing software to crop, lighten or darken, and change some of the photos. </t>
        </r>
      </text>
    </comment>
    <comment ref="J76" authorId="0" shapeId="0">
      <text>
        <r>
          <rPr>
            <b/>
            <sz val="9"/>
            <color indexed="81"/>
            <rFont val="Tahoma"/>
            <family val="2"/>
          </rPr>
          <t xml:space="preserve">Details: </t>
        </r>
        <r>
          <rPr>
            <sz val="9"/>
            <color indexed="81"/>
            <rFont val="Tahoma"/>
            <family val="2"/>
          </rPr>
          <t xml:space="preserve">Using the blueprints or plans from your own design, construct your project. Your project may be something useful or something fun.
</t>
        </r>
      </text>
    </comment>
    <comment ref="N76" authorId="0" shapeId="0">
      <text>
        <r>
          <rPr>
            <b/>
            <sz val="9"/>
            <color indexed="81"/>
            <rFont val="Tahoma"/>
            <family val="2"/>
          </rPr>
          <t xml:space="preserve">Details: </t>
        </r>
        <r>
          <rPr>
            <sz val="9"/>
            <color indexed="81"/>
            <rFont val="Tahoma"/>
            <family val="2"/>
          </rPr>
          <t xml:space="preserve">Collaborate with your den to compose a den theme song. Perform it at your pack meeting.
</t>
        </r>
      </text>
    </comment>
    <comment ref="F77" authorId="1" shapeId="0">
      <text>
        <r>
          <rPr>
            <b/>
            <sz val="9"/>
            <color indexed="81"/>
            <rFont val="Tahoma"/>
            <charset val="1"/>
          </rPr>
          <t>Detail:</t>
        </r>
        <r>
          <rPr>
            <sz val="9"/>
            <color indexed="81"/>
            <rFont val="Tahoma"/>
            <charset val="1"/>
          </rPr>
          <t xml:space="preserve"> Create a comic strip with original characters. Include at least four panels to tell a story centered on one of the points of the Scout Law. Characters can be hand-drawn or computer-generated</t>
        </r>
      </text>
    </comment>
    <comment ref="J77" authorId="0" shapeId="0">
      <text>
        <r>
          <rPr>
            <b/>
            <sz val="9"/>
            <color indexed="81"/>
            <rFont val="Tahoma"/>
            <family val="2"/>
          </rPr>
          <t>Details:</t>
        </r>
        <r>
          <rPr>
            <sz val="9"/>
            <color indexed="81"/>
            <rFont val="Tahoma"/>
            <family val="2"/>
          </rPr>
          <t xml:space="preserve">Share your project with your Webelos den and your pack by displaying the project at a pack meeting. 
</t>
        </r>
      </text>
    </comment>
    <comment ref="N77" authorId="0" shapeId="0">
      <text>
        <r>
          <rPr>
            <b/>
            <sz val="9"/>
            <color indexed="81"/>
            <rFont val="Tahoma"/>
            <family val="2"/>
          </rPr>
          <t xml:space="preserve">Details </t>
        </r>
        <r>
          <rPr>
            <sz val="9"/>
            <color indexed="81"/>
            <rFont val="Tahoma"/>
            <family val="2"/>
          </rPr>
          <t xml:space="preserve">Write a song with words and music that expresses your feelings about an issue, a person, something you are learning, a point of the Scout Law, etc. Perform it at your den or pack meeting, alone or with a group. 
</t>
        </r>
      </text>
    </comment>
    <comment ref="J78" authorId="0" shapeId="0">
      <text>
        <r>
          <rPr>
            <b/>
            <sz val="9"/>
            <color indexed="81"/>
            <rFont val="Tahoma"/>
            <family val="2"/>
          </rPr>
          <t xml:space="preserve">Details: </t>
        </r>
        <r>
          <rPr>
            <sz val="9"/>
            <color indexed="81"/>
            <rFont val="Tahoma"/>
            <family val="2"/>
          </rPr>
          <t xml:space="preserve">Explore other fields of engineering and how they have helped form our past, present, and future
</t>
        </r>
      </text>
    </comment>
    <comment ref="N78" authorId="1" shapeId="0">
      <text>
        <r>
          <rPr>
            <b/>
            <sz val="9"/>
            <color indexed="81"/>
            <rFont val="Tahoma"/>
            <charset val="1"/>
          </rPr>
          <t>Detail:</t>
        </r>
        <r>
          <rPr>
            <sz val="9"/>
            <color indexed="81"/>
            <rFont val="Tahoma"/>
            <charset val="1"/>
          </rPr>
          <t xml:space="preserve">
Perform a musical number by yourself or with your Webelos den in front of an audience.</t>
        </r>
      </text>
    </comment>
    <comment ref="F79" authorId="1" shapeId="0">
      <text>
        <r>
          <rPr>
            <b/>
            <sz val="9"/>
            <color indexed="81"/>
            <rFont val="Tahoma"/>
            <charset val="1"/>
          </rPr>
          <t>Detail:</t>
        </r>
        <r>
          <rPr>
            <sz val="9"/>
            <color indexed="81"/>
            <rFont val="Tahoma"/>
            <charset val="1"/>
          </rPr>
          <t xml:space="preserve"> Create a hard-copy or digital portfolio of your projects. Share it with your family and members of your den or pack. </t>
        </r>
      </text>
    </comment>
    <comment ref="J79" authorId="1" shapeId="0">
      <text>
        <r>
          <rPr>
            <b/>
            <sz val="9"/>
            <color indexed="81"/>
            <rFont val="Tahoma"/>
            <family val="2"/>
          </rPr>
          <t>Detail:</t>
        </r>
        <r>
          <rPr>
            <sz val="9"/>
            <color indexed="81"/>
            <rFont val="Tahoma"/>
            <family val="2"/>
          </rPr>
          <t xml:space="preserve">
Pick and do two projects using the engineering skills you have learned. Share your projects with your den, and also exhibit them at a pack meeting. </t>
        </r>
      </text>
    </comment>
    <comment ref="F80" authorId="0" shapeId="0">
      <text>
        <r>
          <rPr>
            <b/>
            <sz val="9"/>
            <color indexed="81"/>
            <rFont val="Tahoma"/>
            <family val="2"/>
          </rPr>
          <t xml:space="preserve">Details: </t>
        </r>
        <r>
          <rPr>
            <sz val="9"/>
            <color indexed="81"/>
            <rFont val="Tahoma"/>
            <family val="2"/>
          </rPr>
          <t xml:space="preserve">Display your artwork in a pack, school, or community art show
</t>
        </r>
      </text>
    </comment>
  </commentList>
</comments>
</file>

<file path=xl/comments8.xml><?xml version="1.0" encoding="utf-8"?>
<comments xmlns="http://schemas.openxmlformats.org/spreadsheetml/2006/main">
  <authors>
    <author>Todd Lynch</author>
    <author>Detail</author>
  </authors>
  <commentList>
    <comment ref="N4" authorId="0" shapeId="0">
      <text>
        <r>
          <rPr>
            <b/>
            <sz val="9"/>
            <color indexed="81"/>
            <rFont val="Tahoma"/>
            <family val="2"/>
          </rPr>
          <t xml:space="preserve">Details: </t>
        </r>
        <r>
          <rPr>
            <sz val="9"/>
            <color indexed="81"/>
            <rFont val="Tahoma"/>
            <family val="2"/>
          </rPr>
          <t xml:space="preserve">Put a Fix It Tool Box together. Describe what each item in your toolbox can be used for. Show how to use three of the tools safely. 
</t>
        </r>
      </text>
    </comment>
    <comment ref="R4" authorId="1" shapeId="0">
      <text>
        <r>
          <rPr>
            <b/>
            <sz val="9"/>
            <color indexed="81"/>
            <rFont val="Tahoma"/>
            <charset val="1"/>
          </rPr>
          <t>Detail:</t>
        </r>
        <r>
          <rPr>
            <sz val="9"/>
            <color indexed="81"/>
            <rFont val="Tahoma"/>
            <charset val="1"/>
          </rPr>
          <t xml:space="preserve">
Write a story outline describing a real or imaginary Scouting adventure. Create a pictured storyboard that shows your story</t>
        </r>
      </text>
    </comment>
    <comment ref="J5" authorId="0" shapeId="0">
      <text>
        <r>
          <rPr>
            <b/>
            <sz val="9"/>
            <color indexed="81"/>
            <rFont val="Tahoma"/>
            <family val="2"/>
          </rPr>
          <t xml:space="preserve">Details: </t>
        </r>
        <r>
          <rPr>
            <sz val="9"/>
            <color indexed="81"/>
            <rFont val="Tahoma"/>
            <family val="2"/>
          </rPr>
          <t xml:space="preserve">Develop an awareness of the challenges of the blind through participation in an activity that simulates blindnes
</t>
        </r>
      </text>
    </comment>
    <comment ref="N5" authorId="0" shapeId="0">
      <text>
        <r>
          <rPr>
            <b/>
            <sz val="9"/>
            <color indexed="81"/>
            <rFont val="Tahoma"/>
            <family val="2"/>
          </rPr>
          <t xml:space="preserve">Details: </t>
        </r>
        <r>
          <rPr>
            <sz val="9"/>
            <color indexed="81"/>
            <rFont val="Tahoma"/>
            <family val="2"/>
          </rPr>
          <t xml:space="preserve">Be ready. With the help of an adult in your family, do the following
</t>
        </r>
      </text>
    </comment>
    <comment ref="R5" authorId="1" shapeId="0">
      <text>
        <r>
          <rPr>
            <b/>
            <sz val="9"/>
            <color indexed="81"/>
            <rFont val="Tahoma"/>
            <charset val="1"/>
          </rPr>
          <t>Detail:</t>
        </r>
        <r>
          <rPr>
            <sz val="9"/>
            <color indexed="81"/>
            <rFont val="Tahoma"/>
            <charset val="1"/>
          </rPr>
          <t xml:space="preserve">
Create either an animated or live action movie about yourself. Your movie should depict how you live by the Scout Oath and Law. </t>
        </r>
      </text>
    </comment>
    <comment ref="J6" authorId="0" shapeId="0">
      <text>
        <r>
          <rPr>
            <b/>
            <sz val="9"/>
            <color indexed="81"/>
            <rFont val="Tahoma"/>
            <family val="2"/>
          </rPr>
          <t>Details:</t>
        </r>
        <r>
          <rPr>
            <sz val="9"/>
            <color indexed="81"/>
            <rFont val="Tahoma"/>
            <family val="2"/>
          </rPr>
          <t xml:space="preserve">Participate in an activity that simulates severe visual impairment, but not blindness.
</t>
        </r>
      </text>
    </comment>
    <comment ref="N6" authorId="1" shapeId="0">
      <text>
        <r>
          <rPr>
            <b/>
            <sz val="9"/>
            <color indexed="81"/>
            <rFont val="Tahoma"/>
            <charset val="1"/>
          </rPr>
          <t>Detail:</t>
        </r>
        <r>
          <rPr>
            <sz val="9"/>
            <color indexed="81"/>
            <rFont val="Tahoma"/>
            <charset val="1"/>
          </rPr>
          <t xml:space="preserve">
Locate the electrical panel in your home. Determine if the electrical panel has fuses or breakers.</t>
        </r>
      </text>
    </comment>
    <comment ref="R6" authorId="1" shapeId="0">
      <text>
        <r>
          <rPr>
            <b/>
            <sz val="9"/>
            <color indexed="81"/>
            <rFont val="Tahoma"/>
            <charset val="1"/>
          </rPr>
          <t>Detail:</t>
        </r>
        <r>
          <rPr>
            <sz val="9"/>
            <color indexed="81"/>
            <rFont val="Tahoma"/>
            <charset val="1"/>
          </rPr>
          <t xml:space="preserve">
Share your movie with your family, den, or pack. </t>
        </r>
      </text>
    </comment>
    <comment ref="J7" authorId="0" shapeId="0">
      <text>
        <r>
          <rPr>
            <b/>
            <sz val="9"/>
            <color indexed="81"/>
            <rFont val="Tahoma"/>
            <family val="2"/>
          </rPr>
          <t xml:space="preserve">Details: </t>
        </r>
        <r>
          <rPr>
            <sz val="9"/>
            <color indexed="81"/>
            <rFont val="Tahoma"/>
            <family val="2"/>
          </rPr>
          <t xml:space="preserve">Participate in an activity that simulates the challenges of being deaf or hard of hearing.
</t>
        </r>
      </text>
    </comment>
    <comment ref="N7" authorId="0" shapeId="0">
      <text>
        <r>
          <rPr>
            <b/>
            <sz val="9"/>
            <color indexed="81"/>
            <rFont val="Tahoma"/>
            <family val="2"/>
          </rPr>
          <t xml:space="preserve">Details: </t>
        </r>
        <r>
          <rPr>
            <sz val="9"/>
            <color indexed="81"/>
            <rFont val="Tahoma"/>
            <family val="2"/>
          </rPr>
          <t xml:space="preserve">Determine what sort of heat is used to heat your home
</t>
        </r>
      </text>
    </comment>
    <comment ref="J8" authorId="1" shapeId="0">
      <text>
        <r>
          <rPr>
            <b/>
            <sz val="9"/>
            <color indexed="81"/>
            <rFont val="Tahoma"/>
            <charset val="1"/>
          </rPr>
          <t>Detail:</t>
        </r>
        <r>
          <rPr>
            <sz val="9"/>
            <color indexed="81"/>
            <rFont val="Tahoma"/>
            <charset val="1"/>
          </rPr>
          <t xml:space="preserve">
Engage in an activity that simulates mobility impairment.</t>
        </r>
      </text>
    </comment>
    <comment ref="N8" authorId="0" shapeId="0">
      <text>
        <r>
          <rPr>
            <b/>
            <sz val="9"/>
            <color indexed="81"/>
            <rFont val="Tahoma"/>
            <family val="2"/>
          </rPr>
          <t xml:space="preserve">Details: </t>
        </r>
        <r>
          <rPr>
            <sz val="9"/>
            <color indexed="81"/>
            <rFont val="Tahoma"/>
            <family val="2"/>
          </rPr>
          <t xml:space="preserve">Learn what you would do to shut off the water for a sink, a toilet, a washing machine, or a water heater. If there is a main shut-off valve for your home, show where it is located. 
</t>
        </r>
      </text>
    </comment>
    <comment ref="R8"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9" authorId="1" shapeId="0">
      <text>
        <r>
          <rPr>
            <b/>
            <sz val="9"/>
            <color indexed="81"/>
            <rFont val="Tahoma"/>
            <charset val="1"/>
          </rPr>
          <t>Detail:</t>
        </r>
        <r>
          <rPr>
            <sz val="9"/>
            <color indexed="81"/>
            <rFont val="Tahoma"/>
            <charset val="1"/>
          </rPr>
          <t xml:space="preserve">
Take part in an activity that simulates dexterity impairment.</t>
        </r>
      </text>
    </comment>
    <comment ref="N9" authorId="0" shapeId="0">
      <text>
        <r>
          <rPr>
            <b/>
            <sz val="9"/>
            <color indexed="81"/>
            <rFont val="Tahoma"/>
            <family val="2"/>
          </rPr>
          <t xml:space="preserve">Details: </t>
        </r>
        <r>
          <rPr>
            <sz val="9"/>
            <color indexed="81"/>
            <rFont val="Tahoma"/>
            <family val="2"/>
          </rPr>
          <t xml:space="preserve">Describe to your Webelos den leader what you would do to fix or make safe the following circumstances: 
</t>
        </r>
      </text>
    </comment>
    <comment ref="R9"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10" authorId="1" shapeId="0">
      <text>
        <r>
          <rPr>
            <b/>
            <sz val="9"/>
            <color indexed="81"/>
            <rFont val="Tahoma"/>
            <charset val="1"/>
          </rPr>
          <t>Detail:</t>
        </r>
        <r>
          <rPr>
            <sz val="9"/>
            <color indexed="81"/>
            <rFont val="Tahoma"/>
            <charset val="1"/>
          </rPr>
          <t xml:space="preserve">
With your den, participate in an activity that focuses on the acceptance of differences in general</t>
        </r>
      </text>
    </comment>
    <comment ref="R10" authorId="1" shapeId="0">
      <text>
        <r>
          <rPr>
            <b/>
            <sz val="9"/>
            <color indexed="81"/>
            <rFont val="Tahoma"/>
            <charset val="1"/>
          </rPr>
          <t>Detail:</t>
        </r>
        <r>
          <rPr>
            <sz val="9"/>
            <color indexed="81"/>
            <rFont val="Tahoma"/>
            <charset val="1"/>
          </rPr>
          <t xml:space="preserve">
 Talk with members of your family about your family name, history, traditions, and culture. Create a family tree of three generations, or make a poster or Web page that shows the origins of your ancestors. Or choose a special celebration or holiday that your family participates in, and create either a poster, picture, or photo slideshow of it. Share this project with your den.</t>
        </r>
      </text>
    </comment>
    <comment ref="R11" authorId="0" shapeId="0">
      <text>
        <r>
          <rPr>
            <b/>
            <sz val="9"/>
            <color indexed="81"/>
            <rFont val="Tahoma"/>
            <family val="2"/>
          </rPr>
          <t xml:space="preserve">Details: </t>
        </r>
        <r>
          <rPr>
            <sz val="9"/>
            <color indexed="81"/>
            <rFont val="Tahoma"/>
            <family val="2"/>
          </rPr>
          <t xml:space="preserve">Show your understanding of your duty to family by creating a chart listing the jobs that you and other family members have at home. Choose three of the jobs you are responsible for, and chart them for two weeks.
</t>
        </r>
      </text>
    </comment>
    <comment ref="J12" authorId="0" shapeId="0">
      <text>
        <r>
          <rPr>
            <b/>
            <sz val="9"/>
            <color indexed="81"/>
            <rFont val="Tahoma"/>
            <family val="2"/>
          </rPr>
          <t xml:space="preserve">Details: </t>
        </r>
        <r>
          <rPr>
            <sz val="9"/>
            <color indexed="81"/>
            <rFont val="Tahoma"/>
            <family val="2"/>
          </rPr>
          <t xml:space="preserve">Do a Good Turn for residents at a skilled nursing facility or retirement community. 
</t>
        </r>
      </text>
    </comment>
    <comment ref="R12" authorId="0" shapeId="0">
      <text>
        <r>
          <rPr>
            <b/>
            <sz val="9"/>
            <color indexed="81"/>
            <rFont val="Tahoma"/>
            <family val="2"/>
          </rPr>
          <t xml:space="preserve">Details: </t>
        </r>
        <r>
          <rPr>
            <sz val="9"/>
            <color indexed="81"/>
            <rFont val="Tahoma"/>
            <family val="2"/>
          </rPr>
          <t xml:space="preserve">Select ONE of the jobs below that belongs to another family member, and help that person complete it: a. Create a grocery shopping list for the week. b. Complete the laundry for your family one time. c. Help prepare meals for your family for one day.
</t>
        </r>
      </text>
    </comment>
    <comment ref="J13" authorId="0" shapeId="0">
      <text>
        <r>
          <rPr>
            <b/>
            <sz val="9"/>
            <color indexed="81"/>
            <rFont val="Tahoma"/>
            <family val="2"/>
          </rPr>
          <t xml:space="preserve">Details: </t>
        </r>
        <r>
          <rPr>
            <sz val="9"/>
            <color indexed="81"/>
            <rFont val="Tahoma"/>
            <family val="2"/>
          </rPr>
          <t xml:space="preserve">Invite an individual with a disability to visit your den, and discuss what activities he or she currently finds challenging or found challenging in the past. 
</t>
        </r>
      </text>
    </comment>
    <comment ref="N13" authorId="0" shapeId="0">
      <text>
        <r>
          <rPr>
            <b/>
            <sz val="9"/>
            <color indexed="81"/>
            <rFont val="Tahoma"/>
            <family val="2"/>
          </rPr>
          <t xml:space="preserve">Details: </t>
        </r>
        <r>
          <rPr>
            <sz val="9"/>
            <color indexed="81"/>
            <rFont val="Tahoma"/>
            <family val="2"/>
          </rPr>
          <t xml:space="preserve">Let’s Fix It. Select and do eight of the following. You will need an adult’s supervision for each of these Fix It projects
</t>
        </r>
      </text>
    </comment>
    <comment ref="R13" authorId="0" shapeId="0">
      <text>
        <r>
          <rPr>
            <b/>
            <sz val="9"/>
            <color indexed="81"/>
            <rFont val="Tahoma"/>
            <family val="2"/>
          </rPr>
          <t xml:space="preserve">Details: </t>
        </r>
        <r>
          <rPr>
            <sz val="9"/>
            <color indexed="81"/>
            <rFont val="Tahoma"/>
            <family val="2"/>
          </rPr>
          <t xml:space="preserve">Create a list of community service or conservation projects that you and your family can do together, and present it to your family. Select one project, plan it, and complete it with  your family. 
</t>
        </r>
      </text>
    </comment>
    <comment ref="J14" authorId="0" shapeId="0">
      <text>
        <r>
          <rPr>
            <b/>
            <sz val="9"/>
            <color indexed="81"/>
            <rFont val="Tahoma"/>
            <family val="2"/>
          </rPr>
          <t>Details :</t>
        </r>
        <r>
          <rPr>
            <sz val="9"/>
            <color indexed="81"/>
            <rFont val="Tahoma"/>
            <family val="2"/>
          </rPr>
          <t xml:space="preserve">Attend a disabilities event such as a Special Olympics competition, an adaptive sports event, a performance with sign language interpretation, or an activity with service dogs. Tell your den what you thought about the experience. </t>
        </r>
      </text>
    </comment>
    <comment ref="N14" authorId="0" shapeId="0">
      <text>
        <r>
          <rPr>
            <b/>
            <sz val="9"/>
            <color indexed="81"/>
            <rFont val="Tahoma"/>
            <family val="2"/>
          </rPr>
          <t xml:space="preserve">Details: </t>
        </r>
        <r>
          <rPr>
            <sz val="9"/>
            <color indexed="81"/>
            <rFont val="Tahoma"/>
            <family val="2"/>
          </rPr>
          <t xml:space="preserve">Show how to change a light bulb in a lamp or fixture. Determine the type of bulb you are replacing. Learn how to properly dispose of a compact fluorescent bulb.
</t>
        </r>
      </text>
    </comment>
    <comment ref="R14" authorId="0" shapeId="0">
      <text>
        <r>
          <rPr>
            <b/>
            <sz val="9"/>
            <color indexed="81"/>
            <rFont val="Tahoma"/>
            <family val="2"/>
          </rPr>
          <t xml:space="preserve">Details: </t>
        </r>
        <r>
          <rPr>
            <sz val="9"/>
            <color indexed="81"/>
            <rFont val="Tahoma"/>
            <family val="2"/>
          </rPr>
          <t xml:space="preserve">With the help of an adult, inspect your home and its surroundings. Make a list of hazards or security problems you find. Correct one problem you found, and tell what you did.
</t>
        </r>
      </text>
    </comment>
    <comment ref="F15" authorId="1" shapeId="0">
      <text>
        <r>
          <rPr>
            <b/>
            <sz val="9"/>
            <color indexed="81"/>
            <rFont val="Tahoma"/>
            <charset val="1"/>
          </rPr>
          <t>Detail:</t>
        </r>
        <r>
          <rPr>
            <sz val="9"/>
            <color indexed="81"/>
            <rFont val="Tahoma"/>
            <charset val="1"/>
          </rPr>
          <t xml:space="preserve">
Repeat from memory the Scout Oath, Scout Law, Scout motto, and Scout slogan. In your own words, explain the meaning of each to your den leader, parent, or guardian.</t>
        </r>
      </text>
    </comment>
    <comment ref="J15" authorId="0" shapeId="0">
      <text>
        <r>
          <rPr>
            <b/>
            <sz val="9"/>
            <color indexed="81"/>
            <rFont val="Tahoma"/>
            <family val="2"/>
          </rPr>
          <t xml:space="preserve">Details: </t>
        </r>
        <r>
          <rPr>
            <sz val="9"/>
            <color indexed="81"/>
            <rFont val="Tahoma"/>
            <family val="2"/>
          </rPr>
          <t xml:space="preserve">Talk to someone who works with people who have disabilities. Ask that person what they do and how he or she helps people with disabilities. 
</t>
        </r>
      </text>
    </comment>
    <comment ref="R15" authorId="0" shapeId="0">
      <text>
        <r>
          <rPr>
            <b/>
            <sz val="9"/>
            <color indexed="81"/>
            <rFont val="Tahoma"/>
            <family val="2"/>
          </rPr>
          <t xml:space="preserve">Details: </t>
        </r>
        <r>
          <rPr>
            <sz val="9"/>
            <color indexed="81"/>
            <rFont val="Tahoma"/>
            <family val="2"/>
          </rPr>
          <t xml:space="preserve">
 Hold a family meeting to plan an exciting family activity. The activity could include: a. A family reunion b. A family night c. A family outing 
</t>
        </r>
      </text>
    </comment>
    <comment ref="F16" authorId="1" shapeId="0">
      <text>
        <r>
          <rPr>
            <b/>
            <sz val="9"/>
            <color indexed="81"/>
            <rFont val="Tahoma"/>
            <charset val="1"/>
          </rPr>
          <t>Detail:</t>
        </r>
        <r>
          <rPr>
            <sz val="9"/>
            <color indexed="81"/>
            <rFont val="Tahoma"/>
            <charset val="1"/>
          </rPr>
          <t xml:space="preserve">
Explain what Scout spirit is. Describe for your den leader, parent, or guardian some ways you have shown Scout spirit by practicing the Scout Oath, Scout Law, Scout motto, and Scout slogan. </t>
        </r>
      </text>
    </comment>
    <comment ref="N16" authorId="0" shapeId="0">
      <text>
        <r>
          <rPr>
            <b/>
            <sz val="9"/>
            <color indexed="81"/>
            <rFont val="Tahoma"/>
            <family val="2"/>
          </rPr>
          <t xml:space="preserve">Details: </t>
        </r>
        <r>
          <rPr>
            <sz val="9"/>
            <color indexed="81"/>
            <rFont val="Tahoma"/>
            <family val="2"/>
          </rPr>
          <t xml:space="preserve">Tighten a loose handle or knob on a cabinet or a piece of furniture. 
</t>
        </r>
      </text>
    </comment>
    <comment ref="R16" authorId="1" shapeId="0">
      <text>
        <r>
          <rPr>
            <b/>
            <sz val="9"/>
            <color indexed="81"/>
            <rFont val="Tahoma"/>
            <charset val="1"/>
          </rPr>
          <t>Detail:</t>
        </r>
        <r>
          <rPr>
            <sz val="9"/>
            <color indexed="81"/>
            <rFont val="Tahoma"/>
            <charset val="1"/>
          </rPr>
          <t xml:space="preserve">
Have your family event. Afterward, tell your parent or guardian what you liked best about the event</t>
        </r>
      </text>
    </comment>
    <comment ref="F17" authorId="1" shapeId="0">
      <text>
        <r>
          <rPr>
            <b/>
            <sz val="9"/>
            <color indexed="81"/>
            <rFont val="Tahoma"/>
            <charset val="1"/>
          </rPr>
          <t xml:space="preserve">Detail: </t>
        </r>
        <r>
          <rPr>
            <sz val="9"/>
            <color indexed="81"/>
            <rFont val="Tahoma"/>
            <charset val="1"/>
          </rPr>
          <t>Give the Boy Scout sign, salute, and handshake. Explain when they should be used.</t>
        </r>
      </text>
    </comment>
    <comment ref="J17" authorId="0" shapeId="0">
      <text>
        <r>
          <rPr>
            <b/>
            <sz val="9"/>
            <color indexed="81"/>
            <rFont val="Tahoma"/>
            <family val="2"/>
          </rPr>
          <t xml:space="preserve">Details: </t>
        </r>
        <r>
          <rPr>
            <sz val="9"/>
            <color indexed="81"/>
            <rFont val="Tahoma"/>
            <family val="2"/>
          </rPr>
          <t xml:space="preserve">With the help of an adult, contact a service dog organization, and learn the entire process from pup training to assignment to a client
</t>
        </r>
      </text>
    </comment>
    <comment ref="F18" authorId="1" shapeId="0">
      <text>
        <r>
          <rPr>
            <b/>
            <sz val="9"/>
            <color indexed="81"/>
            <rFont val="Tahoma"/>
            <charset val="1"/>
          </rPr>
          <t>Detail:</t>
        </r>
        <r>
          <rPr>
            <sz val="9"/>
            <color indexed="81"/>
            <rFont val="Tahoma"/>
            <charset val="1"/>
          </rPr>
          <t xml:space="preserve"> Describe the First Class Scout badge, and tell what each part stands for. Explain the significance of the First Class Scout badge. </t>
        </r>
      </text>
    </comment>
    <comment ref="J18" authorId="0" shapeId="0">
      <text>
        <r>
          <rPr>
            <b/>
            <sz val="9"/>
            <color indexed="81"/>
            <rFont val="Tahoma"/>
            <family val="2"/>
          </rPr>
          <t xml:space="preserve">Details: </t>
        </r>
        <r>
          <rPr>
            <sz val="9"/>
            <color indexed="81"/>
            <rFont val="Tahoma"/>
            <family val="2"/>
          </rPr>
          <t xml:space="preserve">Participate in a service project that focuses on a specific disability
</t>
        </r>
      </text>
    </comment>
    <comment ref="R18" authorId="1" shapeId="0">
      <text>
        <r>
          <rPr>
            <b/>
            <sz val="9"/>
            <color indexed="81"/>
            <rFont val="Tahoma"/>
            <charset val="1"/>
          </rPr>
          <t>Detail:</t>
        </r>
        <r>
          <rPr>
            <sz val="9"/>
            <color indexed="81"/>
            <rFont val="Tahoma"/>
            <charset val="1"/>
          </rPr>
          <t xml:space="preserve">
Show the signals used by officials in one of these sports: football, basketball, baseball, soccer, or hockey.</t>
        </r>
      </text>
    </comment>
    <comment ref="F19" authorId="1" shapeId="0">
      <text>
        <r>
          <rPr>
            <b/>
            <sz val="9"/>
            <color indexed="81"/>
            <rFont val="Tahoma"/>
            <charset val="1"/>
          </rPr>
          <t xml:space="preserve">Detail: </t>
        </r>
        <r>
          <rPr>
            <sz val="9"/>
            <color indexed="81"/>
            <rFont val="Tahoma"/>
            <charset val="1"/>
          </rPr>
          <t xml:space="preserve">Repeat from memory the Outdoor Code. In your own words, explain what the Outdoor Code means to you. </t>
        </r>
      </text>
    </comment>
    <comment ref="J19" authorId="0" shapeId="0">
      <text>
        <r>
          <rPr>
            <b/>
            <sz val="9"/>
            <color indexed="81"/>
            <rFont val="Tahoma"/>
            <family val="2"/>
          </rPr>
          <t xml:space="preserve">Details: </t>
        </r>
        <r>
          <rPr>
            <sz val="9"/>
            <color indexed="81"/>
            <rFont val="Tahoma"/>
            <family val="2"/>
          </rPr>
          <t xml:space="preserve">Participate in an activity with an organization whose members are disabled. 
</t>
        </r>
      </text>
    </comment>
    <comment ref="F20" authorId="1" shapeId="0">
      <text>
        <r>
          <rPr>
            <b/>
            <sz val="9"/>
            <color indexed="81"/>
            <rFont val="Tahoma"/>
            <charset val="1"/>
          </rPr>
          <t>Detail:</t>
        </r>
        <r>
          <rPr>
            <sz val="9"/>
            <color indexed="81"/>
            <rFont val="Tahoma"/>
            <charset val="1"/>
          </rPr>
          <t xml:space="preserve">
Visit a Boy Scout troop meeting with your den members, leaders, and parent or guardian. After the meeting, do the following:</t>
        </r>
      </text>
    </comment>
    <comment ref="F21" authorId="1" shapeId="0">
      <text>
        <r>
          <rPr>
            <b/>
            <sz val="9"/>
            <color indexed="81"/>
            <rFont val="Tahoma"/>
            <charset val="1"/>
          </rPr>
          <t>Detail:</t>
        </r>
        <r>
          <rPr>
            <sz val="9"/>
            <color indexed="81"/>
            <rFont val="Tahoma"/>
            <charset val="1"/>
          </rPr>
          <t xml:space="preserve">
Describe how the Scouts in the troop provide its leadership</t>
        </r>
      </text>
    </comment>
    <comment ref="J21" authorId="1" shapeId="0">
      <text>
        <r>
          <rPr>
            <b/>
            <sz val="9"/>
            <color indexed="81"/>
            <rFont val="Tahoma"/>
            <charset val="1"/>
          </rPr>
          <t>Detail:</t>
        </r>
        <r>
          <rPr>
            <sz val="9"/>
            <color indexed="81"/>
            <rFont val="Tahoma"/>
            <charset val="1"/>
          </rPr>
          <t xml:space="preserve">
Learn about some basic tools and the proper use of each tool. Learn about and understand the need for safety when you work with tools.</t>
        </r>
      </text>
    </comment>
    <comment ref="N21" authorId="0" shapeId="0">
      <text>
        <r>
          <rPr>
            <b/>
            <sz val="9"/>
            <color indexed="81"/>
            <rFont val="Tahoma"/>
            <family val="2"/>
          </rPr>
          <t xml:space="preserve">Details: </t>
        </r>
        <r>
          <rPr>
            <sz val="9"/>
            <color indexed="81"/>
            <rFont val="Tahoma"/>
            <family val="2"/>
          </rPr>
          <t xml:space="preserve">Show how to replace a bulb in a taillight, turn signal, or parking light, or replace a headlight in a car.
</t>
        </r>
      </text>
    </comment>
    <comment ref="F22" authorId="1" shapeId="0">
      <text>
        <r>
          <rPr>
            <b/>
            <sz val="9"/>
            <color indexed="81"/>
            <rFont val="Tahoma"/>
            <charset val="1"/>
          </rPr>
          <t>Detail:</t>
        </r>
        <r>
          <rPr>
            <sz val="9"/>
            <color indexed="81"/>
            <rFont val="Tahoma"/>
            <charset val="1"/>
          </rPr>
          <t xml:space="preserve">
Describe the four steps of Boy Scout advancement.</t>
        </r>
      </text>
    </comment>
    <comment ref="J22" authorId="1" shapeId="0">
      <text>
        <r>
          <rPr>
            <b/>
            <sz val="9"/>
            <color indexed="81"/>
            <rFont val="Tahoma"/>
            <family val="2"/>
          </rPr>
          <t>Detail:</t>
        </r>
        <r>
          <rPr>
            <sz val="9"/>
            <color indexed="81"/>
            <rFont val="Tahoma"/>
            <family val="2"/>
          </rPr>
          <t xml:space="preserve">
With the guidance of your Webelos den leader, parent, or guardian, select a carpentry project and build it.</t>
        </r>
      </text>
    </comment>
    <comment ref="R22" authorId="0" shapeId="0">
      <text>
        <r>
          <rPr>
            <b/>
            <sz val="9"/>
            <color indexed="81"/>
            <rFont val="Tahoma"/>
            <family val="2"/>
          </rPr>
          <t xml:space="preserve">Details: </t>
        </r>
        <r>
          <rPr>
            <sz val="9"/>
            <color indexed="81"/>
            <rFont val="Tahoma"/>
            <family val="2"/>
          </rPr>
          <t xml:space="preserve">a. Explain what good sportsmanship means.
</t>
        </r>
      </text>
    </comment>
    <comment ref="F23" authorId="0" shapeId="0">
      <text>
        <r>
          <rPr>
            <b/>
            <sz val="9"/>
            <color indexed="81"/>
            <rFont val="Tahoma"/>
            <family val="2"/>
          </rPr>
          <t xml:space="preserve">Details: </t>
        </r>
        <r>
          <rPr>
            <sz val="9"/>
            <color indexed="81"/>
            <rFont val="Tahoma"/>
            <family val="2"/>
          </rPr>
          <t xml:space="preserve">Describe ranks in Boy Scouting and how they are earned. 
</t>
        </r>
      </text>
    </comment>
    <comment ref="J23" authorId="1" shapeId="0">
      <text>
        <r>
          <rPr>
            <b/>
            <sz val="9"/>
            <color indexed="81"/>
            <rFont val="Tahoma"/>
            <family val="2"/>
          </rPr>
          <t>Detail:</t>
        </r>
        <r>
          <rPr>
            <sz val="9"/>
            <color indexed="81"/>
            <rFont val="Tahoma"/>
            <family val="2"/>
          </rPr>
          <t xml:space="preserve">
List the tools that you use safely as you build your project; create a list of materials needed to build your project.</t>
        </r>
      </text>
    </comment>
    <comment ref="N23" authorId="0" shapeId="0">
      <text>
        <r>
          <rPr>
            <b/>
            <sz val="9"/>
            <color indexed="81"/>
            <rFont val="Tahoma"/>
            <family val="2"/>
          </rPr>
          <t xml:space="preserve">Details: </t>
        </r>
        <r>
          <rPr>
            <sz val="9"/>
            <color indexed="81"/>
            <rFont val="Tahoma"/>
            <family val="2"/>
          </rPr>
          <t xml:space="preserve">Make a repair to a bicycle, such as adjusting or lubricating the chain, inflating the tires, fixing a flat, or adjusting the seat or handlebars.
</t>
        </r>
      </text>
    </comment>
    <comment ref="R23" authorId="0" shapeId="0">
      <text>
        <r>
          <rPr>
            <b/>
            <sz val="9"/>
            <color indexed="81"/>
            <rFont val="Tahoma"/>
            <family val="2"/>
          </rPr>
          <t>Details:</t>
        </r>
        <r>
          <rPr>
            <sz val="9"/>
            <color indexed="81"/>
            <rFont val="Tahoma"/>
            <family val="2"/>
          </rPr>
          <t xml:space="preserve">. Role-play a situation that demonstrates good sportsmanship.
</t>
        </r>
      </text>
    </comment>
    <comment ref="F24" authorId="0" shapeId="0">
      <text>
        <r>
          <rPr>
            <b/>
            <sz val="9"/>
            <color indexed="81"/>
            <rFont val="Tahoma"/>
            <family val="2"/>
          </rPr>
          <t xml:space="preserve">Details: </t>
        </r>
        <r>
          <rPr>
            <sz val="9"/>
            <color indexed="81"/>
            <rFont val="Tahoma"/>
            <family val="2"/>
          </rPr>
          <t xml:space="preserve">Describe what merit badges are and how they are earned.. 
</t>
        </r>
      </text>
    </comment>
    <comment ref="J24" authorId="1" shapeId="0">
      <text>
        <r>
          <rPr>
            <b/>
            <sz val="9"/>
            <color indexed="81"/>
            <rFont val="Tahoma"/>
            <family val="2"/>
          </rPr>
          <t>Detail:</t>
        </r>
        <r>
          <rPr>
            <sz val="9"/>
            <color indexed="81"/>
            <rFont val="Tahoma"/>
            <family val="2"/>
          </rPr>
          <t xml:space="preserve">
Put a check mark next to the tools on your list that you used for the first time </t>
        </r>
      </text>
    </comment>
    <comment ref="N24" authorId="0" shapeId="0">
      <text>
        <r>
          <rPr>
            <b/>
            <sz val="9"/>
            <color indexed="81"/>
            <rFont val="Tahoma"/>
            <family val="2"/>
          </rPr>
          <t xml:space="preserve">Details: </t>
        </r>
        <r>
          <rPr>
            <sz val="9"/>
            <color indexed="81"/>
            <rFont val="Tahoma"/>
            <family val="2"/>
          </rPr>
          <t xml:space="preserve">Replace the wheels on a skateboard, a scooter, or a pair of inline skates. 
</t>
        </r>
      </text>
    </comment>
    <comment ref="R24" authorId="1" shapeId="0">
      <text>
        <r>
          <rPr>
            <b/>
            <sz val="9"/>
            <color indexed="81"/>
            <rFont val="Tahoma"/>
            <charset val="1"/>
          </rPr>
          <t>Detail:</t>
        </r>
        <r>
          <rPr>
            <sz val="9"/>
            <color indexed="81"/>
            <rFont val="Tahoma"/>
            <charset val="1"/>
          </rPr>
          <t xml:space="preserve">
Give an example of a time when you experienced or saw someone showing good sportsmanship. </t>
        </r>
      </text>
    </comment>
    <comment ref="F25" authorId="1" shapeId="0">
      <text>
        <r>
          <rPr>
            <b/>
            <sz val="9"/>
            <color indexed="81"/>
            <rFont val="Tahoma"/>
            <charset val="1"/>
          </rPr>
          <t>Detail:</t>
        </r>
        <r>
          <rPr>
            <sz val="9"/>
            <color indexed="81"/>
            <rFont val="Tahoma"/>
            <charset val="1"/>
          </rPr>
          <t xml:space="preserve">
Practice the patrol method in your den for one month by doing the following:</t>
        </r>
      </text>
    </comment>
    <comment ref="J25" authorId="1" shapeId="0">
      <text>
        <r>
          <rPr>
            <b/>
            <sz val="9"/>
            <color indexed="81"/>
            <rFont val="Tahoma"/>
            <family val="2"/>
          </rPr>
          <t>Detail:</t>
        </r>
        <r>
          <rPr>
            <sz val="9"/>
            <color indexed="81"/>
            <rFont val="Tahoma"/>
            <family val="2"/>
          </rPr>
          <t xml:space="preserve">
Learn about a construction career. With your Webelos den leader, parent, or guardian, visit a construction site, and interview someone working in a construction career</t>
        </r>
      </text>
    </comment>
    <comment ref="F26" authorId="1" shapeId="0">
      <text>
        <r>
          <rPr>
            <b/>
            <sz val="9"/>
            <color indexed="81"/>
            <rFont val="Tahoma"/>
            <charset val="1"/>
          </rPr>
          <t>Detail:</t>
        </r>
        <r>
          <rPr>
            <sz val="9"/>
            <color indexed="81"/>
            <rFont val="Tahoma"/>
            <charset val="1"/>
          </rPr>
          <t xml:space="preserve">
Explain the patrol method. Describe the types of patrols that might be part of a Boy Scout troop. </t>
        </r>
      </text>
    </comment>
    <comment ref="J27" authorId="1" shapeId="0">
      <text>
        <r>
          <rPr>
            <b/>
            <sz val="9"/>
            <color indexed="81"/>
            <rFont val="Tahoma"/>
            <charset val="1"/>
          </rPr>
          <t>Detail:</t>
        </r>
        <r>
          <rPr>
            <sz val="9"/>
            <color indexed="81"/>
            <rFont val="Tahoma"/>
            <charset val="1"/>
          </rPr>
          <t xml:space="preserve">
Discover what it means to be a hero. Invite a local hero to meet with your den.</t>
        </r>
      </text>
    </comment>
    <comment ref="N27" authorId="0" shapeId="0">
      <text>
        <r>
          <rPr>
            <b/>
            <sz val="9"/>
            <color indexed="81"/>
            <rFont val="Tahoma"/>
            <family val="2"/>
          </rPr>
          <t xml:space="preserve">Details: </t>
        </r>
        <r>
          <rPr>
            <sz val="9"/>
            <color indexed="81"/>
            <rFont val="Tahoma"/>
            <family val="2"/>
          </rPr>
          <t xml:space="preserve">
</t>
        </r>
      </text>
    </comment>
    <comment ref="F28" authorId="1" shapeId="0">
      <text>
        <r>
          <rPr>
            <b/>
            <sz val="9"/>
            <color indexed="81"/>
            <rFont val="Tahoma"/>
            <charset val="1"/>
          </rPr>
          <t>Detail:</t>
        </r>
        <r>
          <rPr>
            <sz val="9"/>
            <color indexed="81"/>
            <rFont val="Tahoma"/>
            <charset val="1"/>
          </rPr>
          <t xml:space="preserve">
Develop a patrol name and emblem (if your den does not already have one), as well as a patrol flag and yell. Explain how a patrol name, emblem, flag, and yell create patrol spirit. </t>
        </r>
      </text>
    </comment>
    <comment ref="J28" authorId="0" shapeId="0">
      <text>
        <r>
          <rPr>
            <b/>
            <sz val="9"/>
            <color indexed="81"/>
            <rFont val="Tahoma"/>
            <family val="2"/>
          </rPr>
          <t xml:space="preserve">Details: </t>
        </r>
        <r>
          <rPr>
            <sz val="9"/>
            <color indexed="81"/>
            <rFont val="Tahoma"/>
            <family val="2"/>
          </rPr>
          <t xml:space="preserve">Identify how citizens can be heroes in their communities
</t>
        </r>
      </text>
    </comment>
    <comment ref="F29" authorId="1" shapeId="0">
      <text>
        <r>
          <rPr>
            <b/>
            <sz val="9"/>
            <color indexed="81"/>
            <rFont val="Tahoma"/>
            <charset val="1"/>
          </rPr>
          <t>Detail:</t>
        </r>
        <r>
          <rPr>
            <sz val="9"/>
            <color indexed="81"/>
            <rFont val="Tahoma"/>
            <charset val="1"/>
          </rPr>
          <t xml:space="preserve">
As a patrol, make plans with a troop to participate in a Boy Scout troop’s campout or other outdoor activity. </t>
        </r>
      </text>
    </comment>
    <comment ref="J29" authorId="0" shapeId="0">
      <text>
        <r>
          <rPr>
            <b/>
            <sz val="9"/>
            <color indexed="81"/>
            <rFont val="Tahoma"/>
            <family val="2"/>
          </rPr>
          <t xml:space="preserve">Details: </t>
        </r>
        <r>
          <rPr>
            <sz val="9"/>
            <color indexed="81"/>
            <rFont val="Tahoma"/>
            <family val="2"/>
          </rPr>
          <t xml:space="preserve">Recognize a hero in your community by presenting him or her with a “My Hero Award.” . 
</t>
        </r>
      </text>
    </comment>
    <comment ref="F30" authorId="1" shapeId="0">
      <text>
        <r>
          <rPr>
            <b/>
            <sz val="9"/>
            <color indexed="81"/>
            <rFont val="Tahoma"/>
            <charset val="1"/>
          </rPr>
          <t>Detail:</t>
        </r>
        <r>
          <rPr>
            <sz val="9"/>
            <color indexed="81"/>
            <rFont val="Tahoma"/>
            <charset val="1"/>
          </rPr>
          <t xml:space="preserve">
With your Webelos den leader, parent, or guardian, participate in a Boy Scout troop’s campout or other outdoor activity. Use the patrol method while on the outing. </t>
        </r>
      </text>
    </comment>
    <comment ref="J30" authorId="0" shapeId="0">
      <text>
        <r>
          <rPr>
            <b/>
            <sz val="9"/>
            <color indexed="81"/>
            <rFont val="Tahoma"/>
            <family val="2"/>
          </rPr>
          <t xml:space="preserve">Details: </t>
        </r>
        <r>
          <rPr>
            <sz val="9"/>
            <color indexed="81"/>
            <rFont val="Tahoma"/>
            <family val="2"/>
          </rPr>
          <t xml:space="preserve">Learn about a real-life hero from another part of the world who has helped the world be a better place. </t>
        </r>
      </text>
    </comment>
    <comment ref="N30" authorId="0" shapeId="0">
      <text>
        <r>
          <rPr>
            <b/>
            <sz val="9"/>
            <color indexed="81"/>
            <rFont val="Tahoma"/>
            <family val="2"/>
          </rPr>
          <t xml:space="preserve">Details: </t>
        </r>
        <r>
          <rPr>
            <sz val="9"/>
            <color indexed="81"/>
            <rFont val="Tahoma"/>
            <family val="2"/>
          </rPr>
          <t xml:space="preserve">Change the battery in a smoke detector or a carbon monoxide detector, and test its operation.
</t>
        </r>
      </text>
    </comment>
    <comment ref="F31" authorId="0" shapeId="0">
      <text>
        <r>
          <rPr>
            <b/>
            <sz val="9"/>
            <color indexed="81"/>
            <rFont val="Tahoma"/>
            <family val="2"/>
          </rPr>
          <t xml:space="preserve">Details: </t>
        </r>
        <r>
          <rPr>
            <sz val="9"/>
            <color indexed="81"/>
            <rFont val="Tahoma"/>
            <family val="2"/>
          </rPr>
          <t xml:space="preserve">Before your hike, plan and prepare a nutritious lunch. Enjoy it on your hike, and clean up afterward.
</t>
        </r>
      </text>
    </comment>
    <comment ref="F32" authorId="0" shapeId="0">
      <text>
        <r>
          <rPr>
            <b/>
            <sz val="9"/>
            <color indexed="81"/>
            <rFont val="Tahoma"/>
            <family val="2"/>
          </rPr>
          <t xml:space="preserve">Details: </t>
        </r>
        <r>
          <rPr>
            <sz val="9"/>
            <color indexed="81"/>
            <rFont val="Tahoma"/>
            <family val="2"/>
          </rPr>
          <t xml:space="preserve">Show how to tie a square knot, two half hitches, and a taut-line hitch. Explain how each knot is used. </t>
        </r>
      </text>
    </comment>
    <comment ref="N32" authorId="0" shapeId="0">
      <text>
        <r>
          <rPr>
            <b/>
            <sz val="9"/>
            <color indexed="81"/>
            <rFont val="Tahoma"/>
            <family val="2"/>
          </rPr>
          <t xml:space="preserve">Details: </t>
        </r>
        <r>
          <rPr>
            <sz val="9"/>
            <color indexed="81"/>
            <rFont val="Tahoma"/>
            <family val="2"/>
          </rPr>
          <t xml:space="preserve">Find wall studs, and help an adult hang a curtain rod or a picture
</t>
        </r>
      </text>
    </comment>
    <comment ref="F33" authorId="0" shapeId="0">
      <text>
        <r>
          <rPr>
            <b/>
            <sz val="9"/>
            <color indexed="81"/>
            <rFont val="Tahoma"/>
            <family val="2"/>
          </rPr>
          <t xml:space="preserve">Details: </t>
        </r>
        <r>
          <rPr>
            <sz val="9"/>
            <color indexed="81"/>
            <rFont val="Tahoma"/>
            <family val="2"/>
          </rPr>
          <t xml:space="preserve">Show the proper care of a rope by learning how to whip and fuse the ends of different kinds of rope.
</t>
        </r>
      </text>
    </comment>
    <comment ref="N33" authorId="0" shapeId="0">
      <text>
        <r>
          <rPr>
            <b/>
            <sz val="9"/>
            <color indexed="81"/>
            <rFont val="Tahoma"/>
            <family val="2"/>
          </rPr>
          <t xml:space="preserve">Details: </t>
        </r>
        <r>
          <rPr>
            <sz val="9"/>
            <color indexed="81"/>
            <rFont val="Tahoma"/>
            <family val="2"/>
          </rPr>
          <t xml:space="preserve">
Take an old item, such as a small piece of furniture, a broken toy, or a picture frame, and rebuild and/or refinish it. Show your work to an adult or your Webelos leader
</t>
        </r>
      </text>
    </comment>
    <comment ref="F34" authorId="0" shapeId="0">
      <text>
        <r>
          <rPr>
            <b/>
            <sz val="9"/>
            <color indexed="81"/>
            <rFont val="Tahoma"/>
            <family val="2"/>
          </rPr>
          <t xml:space="preserve">Details: </t>
        </r>
        <r>
          <rPr>
            <sz val="9"/>
            <color indexed="81"/>
            <rFont val="Tahoma"/>
            <family val="2"/>
          </rPr>
          <t xml:space="preserve">Demonstrate your knowledge of the pocketknife safety rules and the pocketknife pledge. Earn your Whittling Chip card if you have not already done so. 
</t>
        </r>
      </text>
    </comment>
    <comment ref="J34" authorId="0" shapeId="0">
      <text>
        <r>
          <rPr>
            <b/>
            <sz val="9"/>
            <color indexed="81"/>
            <rFont val="Tahoma"/>
            <family val="2"/>
          </rPr>
          <t xml:space="preserve">Details: </t>
        </r>
        <r>
          <rPr>
            <sz val="9"/>
            <color indexed="81"/>
            <rFont val="Tahoma"/>
            <family val="2"/>
          </rPr>
          <t xml:space="preserve">http://framebomb.com/instructions.html
</t>
        </r>
      </text>
    </comment>
    <comment ref="N34" authorId="0" shapeId="0">
      <text>
        <r>
          <rPr>
            <b/>
            <sz val="9"/>
            <color indexed="81"/>
            <rFont val="Tahoma"/>
            <family val="2"/>
          </rPr>
          <t xml:space="preserve">Details: </t>
        </r>
        <r>
          <rPr>
            <sz val="9"/>
            <color indexed="81"/>
            <rFont val="Tahoma"/>
            <family val="2"/>
          </rPr>
          <t xml:space="preserve">. Do a Fix It project agreed upon with your parent.   
</t>
        </r>
      </text>
    </comment>
    <comment ref="J35" authorId="1" shapeId="0">
      <text>
        <r>
          <rPr>
            <b/>
            <sz val="9"/>
            <color indexed="81"/>
            <rFont val="Tahoma"/>
            <charset val="1"/>
          </rPr>
          <t>Detail:</t>
        </r>
        <r>
          <rPr>
            <sz val="9"/>
            <color indexed="81"/>
            <rFont val="Tahoma"/>
            <charset val="1"/>
          </rPr>
          <t xml:space="preserve">
 With the help of an adult, demonstrate one way to light a fire without using matches. </t>
        </r>
      </text>
    </comment>
    <comment ref="J36" authorId="1" shapeId="0">
      <text>
        <r>
          <rPr>
            <b/>
            <sz val="9"/>
            <color indexed="81"/>
            <rFont val="Tahoma"/>
            <charset val="1"/>
          </rPr>
          <t>Detail:</t>
        </r>
        <r>
          <rPr>
            <sz val="9"/>
            <color indexed="81"/>
            <rFont val="Tahoma"/>
            <charset val="1"/>
          </rPr>
          <t xml:space="preserve">
On a campout with your den or family, cook two different recipes that do not require pots and pans.</t>
        </r>
      </text>
    </comment>
    <comment ref="N36" authorId="1" shapeId="0">
      <text>
        <r>
          <rPr>
            <b/>
            <sz val="9"/>
            <color indexed="81"/>
            <rFont val="Tahoma"/>
            <charset val="1"/>
          </rPr>
          <t>Detail:</t>
        </r>
        <r>
          <rPr>
            <sz val="9"/>
            <color indexed="81"/>
            <rFont val="Tahoma"/>
            <charset val="1"/>
          </rPr>
          <t xml:space="preserve">
Explain the safety rules that you need to follow before participating in boating.</t>
        </r>
      </text>
    </comment>
    <comment ref="J37" authorId="0" shapeId="0">
      <text>
        <r>
          <rPr>
            <b/>
            <sz val="9"/>
            <color indexed="81"/>
            <rFont val="Tahoma"/>
            <family val="2"/>
          </rPr>
          <t xml:space="preserve">Details: </t>
        </r>
        <r>
          <rPr>
            <sz val="9"/>
            <color indexed="81"/>
            <rFont val="Tahoma"/>
            <family val="2"/>
          </rPr>
          <t>Using tree limbs or branches that have already fallen or been cut, build a shelter that will protect you overnight.</t>
        </r>
      </text>
    </comment>
    <comment ref="N37" authorId="1" shapeId="0">
      <text>
        <r>
          <rPr>
            <b/>
            <sz val="9"/>
            <color indexed="81"/>
            <rFont val="Tahoma"/>
            <charset val="1"/>
          </rPr>
          <t>Detail:</t>
        </r>
        <r>
          <rPr>
            <sz val="9"/>
            <color indexed="81"/>
            <rFont val="Tahoma"/>
            <charset val="1"/>
          </rPr>
          <t xml:space="preserve">
Identify the equipment needed when going boating. </t>
        </r>
      </text>
    </comment>
    <comment ref="F38" authorId="0" shapeId="0">
      <text>
        <r>
          <rPr>
            <b/>
            <sz val="9"/>
            <color indexed="81"/>
            <rFont val="Tahoma"/>
            <family val="2"/>
          </rPr>
          <t xml:space="preserve">Detail: </t>
        </r>
        <r>
          <rPr>
            <sz val="9"/>
            <color indexed="81"/>
            <rFont val="Tahoma"/>
            <family val="2"/>
          </rPr>
          <t xml:space="preserve">Discover which hand tools are the best ones to have in your tool box. Learn the rules for using these tools safely. Practice with at least four of these tools before beginning a project. 
</t>
        </r>
      </text>
    </comment>
    <comment ref="J38" authorId="1" shapeId="0">
      <text>
        <r>
          <rPr>
            <b/>
            <sz val="9"/>
            <color indexed="81"/>
            <rFont val="Tahoma"/>
            <charset val="1"/>
          </rPr>
          <t>Detail:</t>
        </r>
        <r>
          <rPr>
            <sz val="9"/>
            <color indexed="81"/>
            <rFont val="Tahoma"/>
            <charset val="1"/>
          </rPr>
          <t xml:space="preserve">
Draw a Rube Goldberg–type machine. Include at least six steps to complete your action. </t>
        </r>
      </text>
    </comment>
    <comment ref="N38" authorId="1" shapeId="0">
      <text>
        <r>
          <rPr>
            <b/>
            <sz val="9"/>
            <color indexed="81"/>
            <rFont val="Tahoma"/>
            <charset val="1"/>
          </rPr>
          <t>Detail:</t>
        </r>
        <r>
          <rPr>
            <sz val="9"/>
            <color indexed="81"/>
            <rFont val="Tahoma"/>
            <charset val="1"/>
          </rPr>
          <t xml:space="preserve">
Demonstrate correct rowing or paddling form. Explain how rowing and canoeing are good exercise. </t>
        </r>
      </text>
    </comment>
    <comment ref="F39" authorId="1" shapeId="0">
      <text>
        <r>
          <rPr>
            <b/>
            <sz val="9"/>
            <color indexed="81"/>
            <rFont val="Tahoma"/>
            <charset val="1"/>
          </rPr>
          <t>Detail:</t>
        </r>
        <r>
          <rPr>
            <sz val="9"/>
            <color indexed="81"/>
            <rFont val="Tahoma"/>
            <charset val="1"/>
          </rPr>
          <t xml:space="preserve">
An experiment is a “fair test” to compare possible explanations. Draw a picture of a fair test that shows what you need to do to test a fertilizer’s effects on plant growth</t>
        </r>
      </text>
    </comment>
    <comment ref="J39" authorId="0" shapeId="0">
      <text>
        <r>
          <rPr>
            <b/>
            <sz val="9"/>
            <color indexed="81"/>
            <rFont val="Tahoma"/>
            <family val="2"/>
          </rPr>
          <t xml:space="preserve">Details: </t>
        </r>
        <r>
          <rPr>
            <sz val="9"/>
            <color indexed="81"/>
            <rFont val="Tahoma"/>
            <family val="2"/>
          </rPr>
          <t xml:space="preserve">Learn what items should be in an outdoor survival kit that you can carry in a small bag or box that easily fits in a day pack. Assemble your own small survival kit, and explain to your den leader why the items you chose are important for survival. 
</t>
        </r>
      </text>
    </comment>
    <comment ref="N39" authorId="0" shapeId="0">
      <text>
        <r>
          <rPr>
            <b/>
            <sz val="9"/>
            <color indexed="81"/>
            <rFont val="Tahoma"/>
            <family val="2"/>
          </rPr>
          <t xml:space="preserve">Details: </t>
        </r>
        <r>
          <rPr>
            <sz val="9"/>
            <color indexed="81"/>
            <rFont val="Tahoma"/>
            <family val="2"/>
          </rPr>
          <t xml:space="preserve">Explain the importance of response personnel or lifeguards in a swimming area. 
</t>
        </r>
      </text>
    </comment>
    <comment ref="F40" authorId="0" shapeId="0">
      <text>
        <r>
          <rPr>
            <b/>
            <sz val="9"/>
            <color indexed="81"/>
            <rFont val="Tahoma"/>
            <family val="2"/>
          </rPr>
          <t xml:space="preserve">Details: </t>
        </r>
        <r>
          <rPr>
            <sz val="9"/>
            <color indexed="81"/>
            <rFont val="Tahoma"/>
            <family val="2"/>
          </rPr>
          <t xml:space="preserve">Visit a museum, a college, a laboratory, an observatory, a zoo, an aquarium, or other facility that employs scientists. Prepare three questions ahead of time, and talk to a scientist about his or her work. 
</t>
        </r>
      </text>
    </comment>
    <comment ref="J40" authorId="0" shapeId="0">
      <text>
        <r>
          <rPr>
            <b/>
            <sz val="9"/>
            <color indexed="81"/>
            <rFont val="Tahoma"/>
            <family val="2"/>
          </rPr>
          <t xml:space="preserve">Details: </t>
        </r>
        <r>
          <rPr>
            <sz val="9"/>
            <color indexed="81"/>
            <rFont val="Tahoma"/>
            <family val="2"/>
          </rPr>
          <t xml:space="preserve">Show you can live “off the grid” by minimizing your use of electricity for one week. Keep a log of what you did. Discuss with your den members how you adjusted to this lifestyle.
</t>
        </r>
      </text>
    </comment>
    <comment ref="B41" authorId="0" shapeId="0">
      <text>
        <r>
          <rPr>
            <b/>
            <sz val="9"/>
            <color indexed="81"/>
            <rFont val="Tahoma"/>
            <charset val="1"/>
          </rPr>
          <t xml:space="preserve">Details: </t>
        </r>
        <r>
          <rPr>
            <sz val="9"/>
            <color indexed="81"/>
            <rFont val="Tahoma"/>
            <family val="2"/>
          </rPr>
          <t>Explain the history of the United States flag. Show how to properly display the flag in public, and help lead a flag ceremony</t>
        </r>
        <r>
          <rPr>
            <sz val="9"/>
            <color indexed="81"/>
            <rFont val="Tahoma"/>
            <charset val="1"/>
          </rPr>
          <t xml:space="preserve">
</t>
        </r>
      </text>
    </comment>
    <comment ref="J41" authorId="0" shapeId="0">
      <text>
        <r>
          <rPr>
            <b/>
            <sz val="9"/>
            <color indexed="81"/>
            <rFont val="Tahoma"/>
            <family val="2"/>
          </rPr>
          <t xml:space="preserve">Details: </t>
        </r>
        <r>
          <rPr>
            <sz val="9"/>
            <color indexed="81"/>
            <rFont val="Tahoma"/>
            <family val="2"/>
          </rPr>
          <t xml:space="preserve">With your den, invent a game that can be played without using electricity and using minimal equipment or simple items. </t>
        </r>
      </text>
    </comment>
    <comment ref="B42" authorId="0" shapeId="0">
      <text>
        <r>
          <rPr>
            <b/>
            <sz val="9"/>
            <color indexed="81"/>
            <rFont val="Tahoma"/>
            <family val="2"/>
          </rPr>
          <t xml:space="preserve">Details: </t>
        </r>
        <r>
          <rPr>
            <sz val="9"/>
            <color indexed="81"/>
            <rFont val="Tahoma"/>
            <family val="2"/>
          </rPr>
          <t xml:space="preserve">Learn about and describe your rights and duties as a citizen, and explain what it means to be loyal to your country. </t>
        </r>
      </text>
    </comment>
    <comment ref="F42" authorId="0" shapeId="0">
      <text>
        <r>
          <rPr>
            <b/>
            <sz val="9"/>
            <color indexed="81"/>
            <rFont val="Tahoma"/>
            <family val="2"/>
          </rPr>
          <t xml:space="preserve">Details: </t>
        </r>
        <r>
          <rPr>
            <sz val="9"/>
            <color indexed="81"/>
            <rFont val="Tahoma"/>
            <family val="2"/>
          </rPr>
          <t xml:space="preserve">Carry out the experiment you designed for requirement 1, above. Report what you learned about the effect of fertilizer on the plants that you grew.
</t>
        </r>
      </text>
    </comment>
    <comment ref="J42" authorId="0" shapeId="0">
      <text>
        <r>
          <rPr>
            <b/>
            <sz val="9"/>
            <color indexed="81"/>
            <rFont val="Tahoma"/>
            <family val="2"/>
          </rPr>
          <t xml:space="preserve">Details: </t>
        </r>
        <r>
          <rPr>
            <sz val="9"/>
            <color indexed="81"/>
            <rFont val="Tahoma"/>
            <family val="2"/>
          </rPr>
          <t xml:space="preserve">  Name your game, write down the rules once you have decided on them, then play the game at two different den meetings or outings. </t>
        </r>
      </text>
    </comment>
    <comment ref="N42" authorId="1" shapeId="0">
      <text>
        <r>
          <rPr>
            <b/>
            <sz val="9"/>
            <color indexed="81"/>
            <rFont val="Tahoma"/>
            <charset val="1"/>
          </rPr>
          <t>Detail:</t>
        </r>
        <r>
          <rPr>
            <sz val="9"/>
            <color indexed="81"/>
            <rFont val="Tahoma"/>
            <charset val="1"/>
          </rPr>
          <t xml:space="preserve">
Collect and care for an “insect, amphibian, or reptile zoo.” You might have crickets, ants, grasshoppers, a lizard, or a toad. Study them for a while and then let them go. Share your experience with your Webelos den.</t>
        </r>
      </text>
    </comment>
    <comment ref="B43" authorId="0" shapeId="0">
      <text>
        <r>
          <rPr>
            <b/>
            <sz val="9"/>
            <color indexed="81"/>
            <rFont val="Tahoma"/>
            <family val="2"/>
          </rPr>
          <t xml:space="preserve">Details: </t>
        </r>
        <r>
          <rPr>
            <sz val="9"/>
            <color indexed="81"/>
            <rFont val="Tahoma"/>
            <family val="2"/>
          </rPr>
          <t xml:space="preserve">Discuss in your Webelos den the term “rule of law,” and talk about how it applies to you in your everyday life. 
</t>
        </r>
      </text>
    </comment>
    <comment ref="F43" authorId="0" shapeId="0">
      <text>
        <r>
          <rPr>
            <b/>
            <sz val="9"/>
            <color indexed="81"/>
            <rFont val="Tahoma"/>
            <family val="2"/>
          </rPr>
          <t xml:space="preserve">Details: </t>
        </r>
        <r>
          <rPr>
            <sz val="9"/>
            <color indexed="81"/>
            <rFont val="Tahoma"/>
            <family val="2"/>
          </rPr>
          <t xml:space="preserve">Carry out the experiment you designed for requirement 1, but change the independent variable. Report what you learned about the effect of changing the variable on the plants that you grew. 
</t>
        </r>
      </text>
    </comment>
    <comment ref="J43" authorId="0" shapeId="0">
      <text>
        <r>
          <rPr>
            <b/>
            <sz val="9"/>
            <color indexed="81"/>
            <rFont val="Tahoma"/>
            <family val="2"/>
          </rPr>
          <t>Details:</t>
        </r>
        <r>
          <rPr>
            <sz val="9"/>
            <color indexed="81"/>
            <rFont val="Tahoma"/>
            <family val="2"/>
          </rPr>
          <t xml:space="preserve">Teach your game to the members of your pack or other Scouts.
</t>
        </r>
      </text>
    </comment>
    <comment ref="N43" authorId="1" shapeId="0">
      <text>
        <r>
          <rPr>
            <b/>
            <sz val="9"/>
            <color indexed="81"/>
            <rFont val="Tahoma"/>
            <charset val="1"/>
          </rPr>
          <t>Detail:</t>
        </r>
        <r>
          <rPr>
            <sz val="9"/>
            <color indexed="81"/>
            <rFont val="Tahoma"/>
            <charset val="1"/>
          </rPr>
          <t xml:space="preserve">
Set up an aquarium or terrarium. Keep it for at least a month. Share your experience with your  Webelos den by showing them photos or drawings of your project or by having them visit to see  your project.</t>
        </r>
      </text>
    </comment>
    <comment ref="B44" authorId="0" shapeId="0">
      <text>
        <r>
          <rPr>
            <b/>
            <sz val="9"/>
            <color indexed="81"/>
            <rFont val="Tahoma"/>
            <family val="2"/>
          </rPr>
          <t xml:space="preserve">Details: </t>
        </r>
        <r>
          <rPr>
            <sz val="9"/>
            <color indexed="81"/>
            <rFont val="Tahoma"/>
            <family val="2"/>
          </rPr>
          <t xml:space="preserve">Meet with a government leader, and learn about his or her role in your community. Discuss with the leader an important issue facing your community. 
</t>
        </r>
      </text>
    </comment>
    <comment ref="F44" authorId="0" shapeId="0">
      <text>
        <r>
          <rPr>
            <b/>
            <sz val="9"/>
            <color indexed="81"/>
            <rFont val="Tahoma"/>
            <family val="2"/>
          </rPr>
          <t xml:space="preserve">Details: </t>
        </r>
        <r>
          <rPr>
            <sz val="9"/>
            <color indexed="81"/>
            <rFont val="Tahoma"/>
            <family val="2"/>
          </rPr>
          <t xml:space="preserve">Build a model solar system. Chart the distances between the planets so that the model is to scale. Use what you learn from this requirement to explain the value of making a model in science. </t>
        </r>
      </text>
    </comment>
    <comment ref="J44" authorId="0" shapeId="0">
      <text>
        <r>
          <rPr>
            <b/>
            <sz val="9"/>
            <color indexed="81"/>
            <rFont val="Tahoma"/>
            <family val="2"/>
          </rPr>
          <t xml:space="preserve">Details: </t>
        </r>
        <r>
          <rPr>
            <sz val="9"/>
            <color indexed="81"/>
            <rFont val="Tahoma"/>
            <family val="2"/>
          </rPr>
          <t xml:space="preserve">. With your den, demonstrate two different ways to treat drinking water to  remove impurities. 
</t>
        </r>
      </text>
    </comment>
    <comment ref="N44" authorId="1" shapeId="0">
      <text>
        <r>
          <rPr>
            <b/>
            <sz val="9"/>
            <color indexed="81"/>
            <rFont val="Tahoma"/>
            <charset val="1"/>
          </rPr>
          <t>Detail:</t>
        </r>
        <r>
          <rPr>
            <sz val="9"/>
            <color indexed="81"/>
            <rFont val="Tahoma"/>
            <charset val="1"/>
          </rPr>
          <t xml:space="preserve">
 Watch for birds in your yard, neighborhood, or town for one week. Identify the birds you see, and write down where and when you saw them.</t>
        </r>
      </text>
    </comment>
    <comment ref="B45" authorId="0" shapeId="0">
      <text>
        <r>
          <rPr>
            <b/>
            <sz val="9"/>
            <color indexed="81"/>
            <rFont val="Tahoma"/>
            <family val="2"/>
          </rPr>
          <t xml:space="preserve">Details: </t>
        </r>
        <r>
          <rPr>
            <sz val="9"/>
            <color indexed="81"/>
            <rFont val="Tahoma"/>
            <family val="2"/>
          </rPr>
          <t xml:space="preserve">Learn about your family’s expenses, and help brainstorm ways to save money. Plan and manage a budget. </t>
        </r>
      </text>
    </comment>
    <comment ref="F45" authorId="0" shapeId="0">
      <text>
        <r>
          <rPr>
            <b/>
            <sz val="9"/>
            <color indexed="81"/>
            <rFont val="Tahoma"/>
            <family val="2"/>
          </rPr>
          <t xml:space="preserve">Details: </t>
        </r>
        <r>
          <rPr>
            <sz val="9"/>
            <color indexed="81"/>
            <rFont val="Tahoma"/>
            <family val="2"/>
          </rPr>
          <t xml:space="preserve">With adult supervision, build and launch a model rocket. Use the rocket to design a fair test to answer a question about force or motion.
</t>
        </r>
      </text>
    </comment>
    <comment ref="J45" authorId="0" shapeId="0">
      <text>
        <r>
          <rPr>
            <b/>
            <sz val="9"/>
            <color indexed="81"/>
            <rFont val="Tahoma"/>
            <family val="2"/>
          </rPr>
          <t xml:space="preserve">Details: </t>
        </r>
        <r>
          <rPr>
            <sz val="9"/>
            <color indexed="81"/>
            <rFont val="Tahoma"/>
            <family val="2"/>
          </rPr>
          <t xml:space="preserve">Discuss what to do if you become lost in the woods. Tell what the letters “S-T-O-P” stand for. Tell what the universal emergency signal is. Describe three ways to signal for help. Demonstrate one of them. Describe what you can do you do to help rescuers  find you.
</t>
        </r>
      </text>
    </comment>
    <comment ref="N45" authorId="1" shapeId="0">
      <text>
        <r>
          <rPr>
            <b/>
            <sz val="9"/>
            <color indexed="81"/>
            <rFont val="Tahoma"/>
            <charset val="1"/>
          </rPr>
          <t>Detail:</t>
        </r>
        <r>
          <rPr>
            <sz val="9"/>
            <color indexed="81"/>
            <rFont val="Tahoma"/>
            <charset val="1"/>
          </rPr>
          <t xml:space="preserve">
Learn about the bird flyways closest to your home. Find out which birds use these flyways. </t>
        </r>
      </text>
    </comment>
    <comment ref="B46" authorId="0" shapeId="0">
      <text>
        <r>
          <rPr>
            <b/>
            <sz val="9"/>
            <color indexed="81"/>
            <rFont val="Tahoma"/>
            <family val="2"/>
          </rPr>
          <t>Details:</t>
        </r>
        <r>
          <rPr>
            <sz val="9"/>
            <color indexed="81"/>
            <rFont val="Tahoma"/>
            <family val="2"/>
          </rPr>
          <t xml:space="preserve"> Learn about energy use in your community and in other parts of our world.
</t>
        </r>
      </text>
    </comment>
    <comment ref="F46" authorId="0" shapeId="0">
      <text>
        <r>
          <rPr>
            <b/>
            <sz val="9"/>
            <color indexed="81"/>
            <rFont val="Tahoma"/>
            <family val="2"/>
          </rPr>
          <t xml:space="preserve">Details: </t>
        </r>
        <r>
          <rPr>
            <sz val="9"/>
            <color indexed="81"/>
            <rFont val="Tahoma"/>
            <family val="2"/>
          </rPr>
          <t xml:space="preserve">Create two circuits of three light bulbs and a battery. Construct one as a series circuit and the other as a parallel circuit
</t>
        </r>
      </text>
    </comment>
    <comment ref="J46" authorId="1" shapeId="0">
      <text>
        <r>
          <rPr>
            <b/>
            <sz val="9"/>
            <color indexed="81"/>
            <rFont val="Tahoma"/>
            <charset val="1"/>
          </rPr>
          <t>Detail:</t>
        </r>
        <r>
          <rPr>
            <sz val="9"/>
            <color indexed="81"/>
            <rFont val="Tahoma"/>
            <charset val="1"/>
          </rPr>
          <t xml:space="preserve">
Make a list of four qualities you think a leader should have in an emergency and why they are important to have. Pick two of them, and act them out for your den. Describe how each relates to a point of the Scout Law. Describe how working on this adventure gave you a better understanding of the Boy Scout motto.</t>
        </r>
      </text>
    </comment>
    <comment ref="N46" authorId="1" shapeId="0">
      <text>
        <r>
          <rPr>
            <b/>
            <sz val="9"/>
            <color indexed="81"/>
            <rFont val="Tahoma"/>
            <charset val="1"/>
          </rPr>
          <t>Detail:</t>
        </r>
        <r>
          <rPr>
            <sz val="9"/>
            <color indexed="81"/>
            <rFont val="Tahoma"/>
            <charset val="1"/>
          </rPr>
          <t xml:space="preserve">
Watch at least four wild creatures (reptiles, amphibians, arachnids, fish, insects, or mammals) in the wild. Describe the kind of place (forest, field, marsh, yard, or park) where you saw them. Tell what they were doing. </t>
        </r>
      </text>
    </comment>
    <comment ref="B47" authorId="0" shapeId="0">
      <text>
        <r>
          <rPr>
            <b/>
            <sz val="9"/>
            <color indexed="81"/>
            <rFont val="Tahoma"/>
            <family val="2"/>
          </rPr>
          <t xml:space="preserve">Details: </t>
        </r>
        <r>
          <rPr>
            <sz val="9"/>
            <color indexed="81"/>
            <rFont val="Tahoma"/>
            <family val="2"/>
          </rPr>
          <t xml:space="preserve">Identify one energy problem in your community, and find out what has caused it. 
</t>
        </r>
      </text>
    </comment>
    <comment ref="F47" authorId="0" shapeId="0">
      <text>
        <r>
          <rPr>
            <b/>
            <sz val="9"/>
            <color indexed="81"/>
            <rFont val="Tahoma"/>
            <family val="2"/>
          </rPr>
          <t xml:space="preserve">Details: </t>
        </r>
        <r>
          <rPr>
            <sz val="9"/>
            <color indexed="81"/>
            <rFont val="Tahoma"/>
            <family val="2"/>
          </rPr>
          <t xml:space="preserve">Study the night sky. Sketch the appearance of the North Star (Polaris) and the Big Dipper (part of the Ursa Major constellation) over at least six hours. Describe what you observed, and explain the meaning of your observations. 
</t>
        </r>
      </text>
    </comment>
    <comment ref="N47" authorId="1" shapeId="0">
      <text>
        <r>
          <rPr>
            <b/>
            <sz val="9"/>
            <color indexed="81"/>
            <rFont val="Tahoma"/>
            <charset val="1"/>
          </rPr>
          <t>Detail:</t>
        </r>
        <r>
          <rPr>
            <sz val="9"/>
            <color indexed="81"/>
            <rFont val="Tahoma"/>
            <charset val="1"/>
          </rPr>
          <t xml:space="preserve">
Identify an insect, reptile, bird, or wild animal that is found only in your area of the country. Tell why it survives in your area.</t>
        </r>
      </text>
    </comment>
    <comment ref="B48" authorId="0" shapeId="0">
      <text>
        <r>
          <rPr>
            <b/>
            <sz val="9"/>
            <color indexed="81"/>
            <rFont val="Tahoma"/>
            <family val="2"/>
          </rPr>
          <t xml:space="preserve">Details: </t>
        </r>
        <r>
          <rPr>
            <sz val="9"/>
            <color indexed="81"/>
            <rFont val="Tahoma"/>
            <family val="2"/>
          </rPr>
          <t xml:space="preserve">With the assistance of your den leader or parent, participate in an event that would help lead others in recycling and conserving resources. 
</t>
        </r>
      </text>
    </comment>
    <comment ref="F48" authorId="0" shapeId="0">
      <text>
        <r>
          <rPr>
            <b/>
            <sz val="9"/>
            <color indexed="81"/>
            <rFont val="Tahoma"/>
            <family val="2"/>
          </rPr>
          <t xml:space="preserve">Details: </t>
        </r>
        <r>
          <rPr>
            <sz val="9"/>
            <color indexed="81"/>
            <rFont val="Tahoma"/>
            <family val="2"/>
          </rPr>
          <t xml:space="preserve">With adult assistance, explore safe chemical reactions with household materials.     Using two substances, observe what happens when the amounts of the reactants  are increased.  
</t>
        </r>
      </text>
    </comment>
    <comment ref="N48" authorId="1" shapeId="0">
      <text>
        <r>
          <rPr>
            <b/>
            <sz val="9"/>
            <color indexed="81"/>
            <rFont val="Tahoma"/>
            <charset val="1"/>
          </rPr>
          <t>Detail:</t>
        </r>
        <r>
          <rPr>
            <sz val="9"/>
            <color indexed="81"/>
            <rFont val="Tahoma"/>
            <charset val="1"/>
          </rPr>
          <t xml:space="preserve">
Give examples of at least two of the following: a. A producer, a consumer, and a decomposer in the food chain of an ecosystem b. One way humans have changed the balance of nature c. How you can help protect the balance of nature </t>
        </r>
      </text>
    </comment>
    <comment ref="B49" authorId="0" shapeId="0">
      <text>
        <r>
          <rPr>
            <b/>
            <sz val="9"/>
            <color indexed="81"/>
            <rFont val="Tahoma"/>
            <family val="2"/>
          </rPr>
          <t xml:space="preserve">Details: </t>
        </r>
        <r>
          <rPr>
            <sz val="9"/>
            <color indexed="81"/>
            <rFont val="Tahoma"/>
            <family val="2"/>
          </rPr>
          <t xml:space="preserve">Show that you are an active leader by planning an activity without your den leader’s help.
</t>
        </r>
      </text>
    </comment>
    <comment ref="F49" authorId="0" shapeId="0">
      <text>
        <r>
          <rPr>
            <b/>
            <sz val="9"/>
            <color indexed="81"/>
            <rFont val="Tahoma"/>
            <family val="2"/>
          </rPr>
          <t xml:space="preserve">Details: </t>
        </r>
        <r>
          <rPr>
            <sz val="9"/>
            <color indexed="81"/>
            <rFont val="Tahoma"/>
            <family val="2"/>
          </rPr>
          <t xml:space="preserve">Explore properties of motion on a playground. How does the weight of a person affect how fast they slide down a slide or how fast a swing moves? Design a fair test to answer one of those questions
</t>
        </r>
      </text>
    </comment>
    <comment ref="N49" authorId="1" shapeId="0">
      <text>
        <r>
          <rPr>
            <b/>
            <sz val="9"/>
            <color indexed="81"/>
            <rFont val="Tahoma"/>
            <charset val="1"/>
          </rPr>
          <t>Detail:</t>
        </r>
        <r>
          <rPr>
            <sz val="9"/>
            <color indexed="81"/>
            <rFont val="Tahoma"/>
            <charset val="1"/>
          </rPr>
          <t xml:space="preserve">
Learn about aquatic ecosystems and wetlands in your area. Talk with your Webelos den leader or family about the important role aquatic ecosystems and wetlands play in supporting life cycles of wildlife and humans, and list three ways you can help. </t>
        </r>
      </text>
    </comment>
    <comment ref="F50" authorId="0" shapeId="0">
      <text>
        <r>
          <rPr>
            <b/>
            <sz val="9"/>
            <color indexed="81"/>
            <rFont val="Tahoma"/>
            <family val="2"/>
          </rPr>
          <t xml:space="preserve">Details: </t>
        </r>
        <r>
          <rPr>
            <sz val="9"/>
            <color indexed="81"/>
            <rFont val="Tahoma"/>
            <family val="2"/>
          </rPr>
          <t xml:space="preserve">Read a biography of a scientist. Tell your den leader or the other members of your den what the scientist was famous for and why his or her work is important.
</t>
        </r>
      </text>
    </comment>
    <comment ref="J50" authorId="0" shapeId="0">
      <text>
        <r>
          <rPr>
            <b/>
            <sz val="9"/>
            <color indexed="81"/>
            <rFont val="Tahoma"/>
            <family val="2"/>
          </rPr>
          <t>Details:</t>
        </r>
        <r>
          <rPr>
            <sz val="9"/>
            <color indexed="81"/>
            <rFont val="Tahoma"/>
            <family val="2"/>
          </rPr>
          <t>Explain why this kind of science is an important part of your world.</t>
        </r>
      </text>
    </comment>
    <comment ref="N50" authorId="1" shapeId="0">
      <text>
        <r>
          <rPr>
            <b/>
            <sz val="9"/>
            <color indexed="81"/>
            <rFont val="Tahoma"/>
            <charset val="1"/>
          </rPr>
          <t>Detail:</t>
        </r>
        <r>
          <rPr>
            <sz val="9"/>
            <color indexed="81"/>
            <rFont val="Tahoma"/>
            <charset val="1"/>
          </rPr>
          <t xml:space="preserve">
Do a color-morphing investigation. Explain what you learned. </t>
        </r>
      </text>
    </comment>
    <comment ref="B51" authorId="0" shapeId="0">
      <text>
        <r>
          <rPr>
            <b/>
            <sz val="9"/>
            <color indexed="81"/>
            <rFont val="Tahoma"/>
            <family val="2"/>
          </rPr>
          <t xml:space="preserve">Details: </t>
        </r>
        <r>
          <rPr>
            <sz val="9"/>
            <color indexed="81"/>
            <rFont val="Tahoma"/>
            <family val="2"/>
          </rPr>
          <t xml:space="preserve">Learn about Scouting in another part of the world. With the help of your parent or your den leader, pick one country where Scouting exists, and research its Scouting program.
</t>
        </r>
      </text>
    </comment>
    <comment ref="J51" authorId="0" shapeId="0">
      <text>
        <r>
          <rPr>
            <b/>
            <sz val="9"/>
            <color indexed="81"/>
            <rFont val="Tahoma"/>
            <family val="2"/>
          </rPr>
          <t xml:space="preserve">Details: </t>
        </r>
        <r>
          <rPr>
            <sz val="9"/>
            <color indexed="81"/>
            <rFont val="Tahoma"/>
            <family val="2"/>
          </rPr>
          <t xml:space="preserve">Share with your family or with your den what you learned about the meaning of geology. 
</t>
        </r>
      </text>
    </comment>
    <comment ref="N51" authorId="1" shapeId="0">
      <text>
        <r>
          <rPr>
            <b/>
            <sz val="9"/>
            <color indexed="81"/>
            <rFont val="Tahoma"/>
            <charset val="1"/>
          </rPr>
          <t xml:space="preserve">Detail:  </t>
        </r>
        <r>
          <rPr>
            <sz val="9"/>
            <color indexed="81"/>
            <rFont val="Tahoma"/>
            <charset val="1"/>
          </rPr>
          <t>Visit a museum of natural history, a nature center, or a zoo with your family, Webelos den, or pack. Tell what you saw.</t>
        </r>
      </text>
    </comment>
    <comment ref="B52" authorId="0" shapeId="0">
      <text>
        <r>
          <rPr>
            <b/>
            <sz val="9"/>
            <color indexed="81"/>
            <rFont val="Tahoma"/>
            <family val="2"/>
          </rPr>
          <t xml:space="preserve">Details: </t>
        </r>
        <r>
          <rPr>
            <sz val="9"/>
            <color indexed="81"/>
            <rFont val="Tahoma"/>
            <family val="2"/>
          </rPr>
          <t xml:space="preserve">Set up an exhibit at a pack meeting to share information about the World Friendship Fund.
</t>
        </r>
      </text>
    </comment>
    <comment ref="F52"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J52" authorId="0" shapeId="0">
      <text>
        <r>
          <rPr>
            <b/>
            <sz val="9"/>
            <color indexed="81"/>
            <rFont val="Tahoma"/>
            <family val="2"/>
          </rPr>
          <t>Details:</t>
        </r>
        <r>
          <rPr>
            <sz val="9"/>
            <color indexed="81"/>
            <rFont val="Tahoma"/>
            <family val="2"/>
          </rPr>
          <t>Look for different kinds of rocks or minerals while on a rock hunt with your family or your den</t>
        </r>
      </text>
    </comment>
    <comment ref="N52" authorId="1" shapeId="0">
      <text>
        <r>
          <rPr>
            <b/>
            <sz val="9"/>
            <color indexed="81"/>
            <rFont val="Tahoma"/>
            <charset val="1"/>
          </rPr>
          <t>Detail:</t>
        </r>
        <r>
          <rPr>
            <sz val="9"/>
            <color indexed="81"/>
            <rFont val="Tahoma"/>
            <charset val="1"/>
          </rPr>
          <t xml:space="preserve">
Create a video of a wild creature doing something interesting, and share it with your family and den. </t>
        </r>
      </text>
    </comment>
    <comment ref="F53"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B54" authorId="0" shapeId="0">
      <text>
        <r>
          <rPr>
            <b/>
            <sz val="9"/>
            <color indexed="81"/>
            <rFont val="Tahoma"/>
            <family val="2"/>
          </rPr>
          <t xml:space="preserve">Details: </t>
        </r>
        <r>
          <rPr>
            <sz val="9"/>
            <color indexed="81"/>
            <rFont val="Tahoma"/>
            <family val="2"/>
          </rPr>
          <t xml:space="preserve">Under the supervision of your parent, guardian, or den leader, connect with a Scout in another country during an event such as Jamboree on the Air or Jamboree on the Internet or by other means.
</t>
        </r>
      </text>
    </comment>
    <comment ref="F54" authorId="0" shapeId="0">
      <text>
        <r>
          <rPr>
            <b/>
            <sz val="9"/>
            <color indexed="81"/>
            <rFont val="Tahoma"/>
            <family val="2"/>
          </rPr>
          <t xml:space="preserve">Details: </t>
        </r>
        <r>
          <rPr>
            <sz val="9"/>
            <color indexed="81"/>
            <rFont val="Tahoma"/>
            <family val="2"/>
          </rPr>
          <t xml:space="preserve">Recognize the purpose and the three classifications of swimming ability groups in Scouting.
</t>
        </r>
      </text>
    </comment>
    <comment ref="J54" authorId="0" shapeId="0">
      <text>
        <r>
          <rPr>
            <b/>
            <sz val="9"/>
            <color indexed="81"/>
            <rFont val="Tahoma"/>
            <family val="2"/>
          </rPr>
          <t>Details:</t>
        </r>
        <r>
          <rPr>
            <sz val="9"/>
            <color indexed="81"/>
            <rFont val="Tahoma"/>
            <family val="2"/>
          </rPr>
          <t xml:space="preserve">Identify the rocks you see on your rock hunt. Use the chart in your handbook that shows the three kinds of rocks and describes minerals to determine which types of rocks you have collected. 
</t>
        </r>
      </text>
    </comment>
    <comment ref="N54" authorId="1" shapeId="0">
      <text>
        <r>
          <rPr>
            <b/>
            <sz val="9"/>
            <color indexed="81"/>
            <rFont val="Tahoma"/>
            <charset val="1"/>
          </rPr>
          <t>Detail:</t>
        </r>
        <r>
          <rPr>
            <sz val="9"/>
            <color indexed="81"/>
            <rFont val="Tahoma"/>
            <charset val="1"/>
          </rPr>
          <t xml:space="preserve">
Identify three different groups of trees and the parts of a tree.</t>
        </r>
      </text>
    </comment>
    <comment ref="F55" authorId="1" shapeId="0">
      <text>
        <r>
          <rPr>
            <b/>
            <sz val="9"/>
            <color indexed="81"/>
            <rFont val="Tahoma"/>
            <family val="2"/>
          </rPr>
          <t>Detail:</t>
        </r>
        <r>
          <rPr>
            <sz val="9"/>
            <color indexed="81"/>
            <rFont val="Tahoma"/>
            <family val="2"/>
          </rPr>
          <t xml:space="preserve">
 Discuss the importance of learning the skills you need to know before going boating.</t>
        </r>
      </text>
    </comment>
    <comment ref="J55" authorId="0" shapeId="0">
      <text>
        <r>
          <rPr>
            <b/>
            <sz val="9"/>
            <color indexed="81"/>
            <rFont val="Tahoma"/>
            <family val="2"/>
          </rPr>
          <t xml:space="preserve">Details: </t>
        </r>
        <r>
          <rPr>
            <sz val="9"/>
            <color indexed="81"/>
            <rFont val="Tahoma"/>
            <family val="2"/>
          </rPr>
          <t xml:space="preserve">With a magnifying glass, take a closer look at your collection. Determine any differences between your specimens.
</t>
        </r>
      </text>
    </comment>
    <comment ref="N55" authorId="1" shapeId="0">
      <text>
        <r>
          <rPr>
            <b/>
            <sz val="9"/>
            <color indexed="81"/>
            <rFont val="Tahoma"/>
            <charset val="1"/>
          </rPr>
          <t>Detail:</t>
        </r>
        <r>
          <rPr>
            <sz val="9"/>
            <color indexed="81"/>
            <rFont val="Tahoma"/>
            <charset val="1"/>
          </rPr>
          <t xml:space="preserve">
Identify six trees common to the area where you live. Tell whether they are native to your area. Tell how both wildlife and humans use them</t>
        </r>
      </text>
    </comment>
    <comment ref="B56" authorId="0" shapeId="0">
      <text>
        <r>
          <rPr>
            <b/>
            <sz val="9"/>
            <color indexed="81"/>
            <rFont val="Tahoma"/>
            <family val="2"/>
          </rPr>
          <t xml:space="preserve">Details: </t>
        </r>
        <r>
          <rPr>
            <sz val="9"/>
            <color indexed="81"/>
            <rFont val="Tahoma"/>
            <family val="2"/>
          </rPr>
          <t xml:space="preserve">With the help of your den leader or family, plan and conduct a campout. If your chartered organization does not permit Cub Scout camping, you may substitute a family campout or a daylong outdoor activity with your den or pack. 
</t>
        </r>
      </text>
    </comment>
    <comment ref="F56" authorId="0" shapeId="0">
      <text>
        <r>
          <rPr>
            <b/>
            <sz val="9"/>
            <color indexed="81"/>
            <rFont val="Tahoma"/>
            <family val="2"/>
          </rPr>
          <t xml:space="preserve">Details: </t>
        </r>
        <r>
          <rPr>
            <sz val="9"/>
            <color indexed="81"/>
            <rFont val="Tahoma"/>
            <family val="2"/>
          </rPr>
          <t xml:space="preserve">Explain the meaning of “order of rescue” and demonstrate the reach and throw rescue techniques from land.
</t>
        </r>
      </text>
    </comment>
    <comment ref="J56" authorId="0" shapeId="0">
      <text>
        <r>
          <rPr>
            <b/>
            <sz val="9"/>
            <color indexed="81"/>
            <rFont val="Tahoma"/>
            <family val="2"/>
          </rPr>
          <t xml:space="preserve">Details: </t>
        </r>
        <r>
          <rPr>
            <sz val="9"/>
            <color indexed="81"/>
            <rFont val="Tahoma"/>
            <family val="2"/>
          </rPr>
          <t xml:space="preserve">Share what you see with your family or den.
</t>
        </r>
      </text>
    </comment>
    <comment ref="N56" authorId="0" shapeId="0">
      <text>
        <r>
          <rPr>
            <b/>
            <sz val="9"/>
            <color indexed="81"/>
            <rFont val="Tahoma"/>
            <family val="2"/>
          </rPr>
          <t xml:space="preserve">Details: </t>
        </r>
        <r>
          <rPr>
            <sz val="9"/>
            <color indexed="81"/>
            <rFont val="Tahoma"/>
            <family val="2"/>
          </rPr>
          <t xml:space="preserve">Identify six plants common to the area where you live. Tell which animals use them and for what purpose.
</t>
        </r>
      </text>
    </comment>
    <comment ref="B57" authorId="0" shapeId="0">
      <text>
        <r>
          <rPr>
            <b/>
            <sz val="9"/>
            <color indexed="81"/>
            <rFont val="Tahoma"/>
            <family val="2"/>
          </rPr>
          <t xml:space="preserve">Details: </t>
        </r>
        <r>
          <rPr>
            <sz val="9"/>
            <color indexed="81"/>
            <rFont val="Tahoma"/>
            <family val="2"/>
          </rPr>
          <t xml:space="preserve">On arrival at the campout, with your den and den leader or family, determine where to set up your tent. Demonstrate knowledge of what makes a good tent site and what makes a bad one. Set up your tent without help from an adult. 
</t>
        </r>
      </text>
    </comment>
    <comment ref="N57" authorId="0" shapeId="0">
      <text>
        <r>
          <rPr>
            <b/>
            <sz val="9"/>
            <color indexed="81"/>
            <rFont val="Tahoma"/>
            <family val="2"/>
          </rPr>
          <t xml:space="preserve">Details: </t>
        </r>
        <r>
          <rPr>
            <sz val="9"/>
            <color indexed="81"/>
            <rFont val="Tahoma"/>
            <family val="2"/>
          </rPr>
          <t xml:space="preserve">Visit a nature center, nursery, tree farm, or park, and speak with someone knowledgeable about trees and plants that are native to your area. Explain how plants and trees are important to our ecosystem and how they improve our environment.
</t>
        </r>
      </text>
    </comment>
    <comment ref="B58" authorId="0" shapeId="0">
      <text>
        <r>
          <rPr>
            <b/>
            <sz val="9"/>
            <color indexed="81"/>
            <rFont val="Tahoma"/>
            <family val="2"/>
          </rPr>
          <t xml:space="preserve">Details: </t>
        </r>
        <r>
          <rPr>
            <sz val="9"/>
            <color indexed="81"/>
            <rFont val="Tahoma"/>
            <family val="2"/>
          </rPr>
          <t xml:space="preserve">Once your tents are set up, discuss with your den what actions you should take in the case of the following extreme weather events which could require you to evacuate: a. Severe rainstorm causing flooding b. Severe thunderstorm with lightning or tornadoes c. Fire, earthquake, or other disaster that will require evacuation. </t>
        </r>
      </text>
    </comment>
    <comment ref="J58" authorId="0" shapeId="0">
      <text>
        <r>
          <rPr>
            <b/>
            <sz val="9"/>
            <color indexed="81"/>
            <rFont val="Tahoma"/>
            <family val="2"/>
          </rPr>
          <t xml:space="preserve">Details: </t>
        </r>
        <r>
          <rPr>
            <sz val="9"/>
            <color indexed="81"/>
            <rFont val="Tahoma"/>
            <family val="2"/>
          </rPr>
          <t xml:space="preserve">With your family or den, make a mineral test kit, and test rocks according to the Mohs scale of mineral hardness
</t>
        </r>
      </text>
    </comment>
    <comment ref="N58" authorId="0" shapeId="0">
      <text>
        <r>
          <rPr>
            <b/>
            <sz val="9"/>
            <color indexed="81"/>
            <rFont val="Tahoma"/>
            <family val="2"/>
          </rPr>
          <t xml:space="preserve">Details: </t>
        </r>
        <r>
          <rPr>
            <sz val="9"/>
            <color indexed="81"/>
            <rFont val="Tahoma"/>
            <family val="2"/>
          </rPr>
          <t xml:space="preserve">Develop a plan to care for and then plant at least one plant or tree, either indoors in a pot or outdoors. Tell how this plant or tree helps the environment in which it is planted and what the plant or tree will be used for.
</t>
        </r>
      </text>
    </comment>
    <comment ref="B59" authorId="0" shapeId="0">
      <text>
        <r>
          <rPr>
            <b/>
            <sz val="9"/>
            <color indexed="81"/>
            <rFont val="Tahoma"/>
            <family val="2"/>
          </rPr>
          <t>Details:</t>
        </r>
        <r>
          <rPr>
            <sz val="9"/>
            <color indexed="81"/>
            <rFont val="Tahoma"/>
            <family val="2"/>
          </rPr>
          <t xml:space="preserve">On a pack campout, work with your den leader or another adult to plan a campfire program with the other dens. Your campfire program should include an impressive opening, songs, skits, a Cubmaster’s minute, and an inspirational closing ceremony. </t>
        </r>
      </text>
    </comment>
    <comment ref="F59" authorId="0" shapeId="0">
      <text>
        <r>
          <rPr>
            <b/>
            <sz val="9"/>
            <color indexed="81"/>
            <rFont val="Tahoma"/>
            <family val="2"/>
          </rPr>
          <t xml:space="preserve">Details: </t>
        </r>
        <r>
          <rPr>
            <sz val="9"/>
            <color indexed="81"/>
            <rFont val="Tahoma"/>
            <family val="2"/>
          </rPr>
          <t xml:space="preserve">Demonstrate the precautions you must take before attempting to dive head first into the water, and attempt a front surface dive.
</t>
        </r>
      </text>
    </comment>
    <comment ref="N59" authorId="0" shapeId="0">
      <text>
        <r>
          <rPr>
            <b/>
            <sz val="9"/>
            <color indexed="81"/>
            <rFont val="Tahoma"/>
            <family val="2"/>
          </rPr>
          <t xml:space="preserve">Details: </t>
        </r>
        <r>
          <rPr>
            <sz val="9"/>
            <color indexed="81"/>
            <rFont val="Tahoma"/>
            <family val="2"/>
          </rPr>
          <t xml:space="preserve">Make a list of items in your home that are made from wood and share it with your den. Or with your den, take a walk and identify useful things made from wood.
</t>
        </r>
      </text>
    </comment>
    <comment ref="B60" authorId="1" shapeId="0">
      <text>
        <r>
          <rPr>
            <b/>
            <sz val="9"/>
            <color indexed="81"/>
            <rFont val="Tahoma"/>
            <charset val="1"/>
          </rPr>
          <t>Detail:</t>
        </r>
        <r>
          <rPr>
            <sz val="9"/>
            <color indexed="81"/>
            <rFont val="Tahoma"/>
            <charset val="1"/>
          </rPr>
          <t xml:space="preserve">
Show how to tie a bowline. Explain when the knot should be used and why. Teach it to another Scout who is not a Webelos Scout</t>
        </r>
      </text>
    </comment>
    <comment ref="F60" authorId="0" shapeId="0">
      <text>
        <r>
          <rPr>
            <b/>
            <sz val="9"/>
            <color indexed="81"/>
            <rFont val="Tahoma"/>
            <family val="2"/>
          </rPr>
          <t xml:space="preserve">Details: </t>
        </r>
        <r>
          <rPr>
            <sz val="9"/>
            <color indexed="81"/>
            <rFont val="Tahoma"/>
            <family val="2"/>
          </rPr>
          <t xml:space="preserve">Learn and demonstrate two of the following strokes:  crawl, sidestroke, breaststroke, or trudgen
</t>
        </r>
      </text>
    </comment>
    <comment ref="J60" authorId="0" shapeId="0">
      <text>
        <r>
          <rPr>
            <b/>
            <sz val="9"/>
            <color indexed="81"/>
            <rFont val="Tahoma"/>
            <family val="2"/>
          </rPr>
          <t xml:space="preserve">Details: </t>
        </r>
        <r>
          <rPr>
            <sz val="9"/>
            <color indexed="81"/>
            <rFont val="Tahoma"/>
            <family val="2"/>
          </rPr>
          <t xml:space="preserve">With your family or den, identify on a road map of your state some geological features in your area
</t>
        </r>
      </text>
    </comment>
    <comment ref="N60" authorId="1" shapeId="0">
      <text>
        <r>
          <rPr>
            <b/>
            <sz val="9"/>
            <color indexed="81"/>
            <rFont val="Tahoma"/>
            <charset val="1"/>
          </rPr>
          <t>Detail:</t>
        </r>
        <r>
          <rPr>
            <sz val="9"/>
            <color indexed="81"/>
            <rFont val="Tahoma"/>
            <charset val="1"/>
          </rPr>
          <t xml:space="preserve">
 Explain how the growth rings of a tree trunk tell its life story. Describe different types of tree bark and explain what the bark does for the tree.</t>
        </r>
      </text>
    </comment>
    <comment ref="B61" authorId="0" shapeId="0">
      <text>
        <r>
          <rPr>
            <b/>
            <sz val="9"/>
            <color indexed="81"/>
            <rFont val="Tahoma"/>
            <family val="2"/>
          </rPr>
          <t>Details:</t>
        </r>
        <r>
          <rPr>
            <sz val="9"/>
            <color indexed="81"/>
            <rFont val="Tahoma"/>
            <family val="2"/>
          </rPr>
          <t xml:space="preserve">
Go on a geocaching adventure with your den or family. Show how you used a GPS unit or a smartphone with a GPS application to locate a geocache.</t>
        </r>
      </text>
    </comment>
    <comment ref="F61" authorId="0" shapeId="0">
      <text>
        <r>
          <rPr>
            <b/>
            <sz val="9"/>
            <color indexed="81"/>
            <rFont val="Tahoma"/>
            <family val="2"/>
          </rPr>
          <t>Details:</t>
        </r>
        <r>
          <rPr>
            <sz val="9"/>
            <color indexed="81"/>
            <rFont val="Tahoma"/>
            <family val="2"/>
          </rPr>
          <t xml:space="preserve">Invite a member or former member of a lifeguard team, rescue squad, the U.S. Coast Guard, U.S. Navy, or other armed forces branch who has had swimming and rescue training to your den meeting.  Find out what training and other experiences this person has had. 
</t>
        </r>
      </text>
    </comment>
    <comment ref="B62" authorId="0" shapeId="0">
      <text>
        <r>
          <rPr>
            <b/>
            <sz val="9"/>
            <color indexed="81"/>
            <rFont val="Tahoma"/>
            <family val="2"/>
          </rPr>
          <t xml:space="preserve">Details: </t>
        </r>
        <r>
          <rPr>
            <sz val="9"/>
            <color indexed="81"/>
            <rFont val="Tahoma"/>
            <family val="2"/>
          </rPr>
          <t>Recite the Outdoor Code and the Leave No Trace Principles for Kids from memory. Talk about how you can demonstrate them while you are working on your Arrow of Light. After one outing, list the things you did to follow the Outdoor Code and Leave No Trace.</t>
        </r>
      </text>
    </comment>
    <comment ref="F62" authorId="0" shapeId="0">
      <text>
        <r>
          <rPr>
            <b/>
            <sz val="9"/>
            <color indexed="81"/>
            <rFont val="Tahoma"/>
            <family val="2"/>
          </rPr>
          <t>Details:</t>
        </r>
        <r>
          <rPr>
            <sz val="9"/>
            <color indexed="81"/>
            <rFont val="Tahoma"/>
            <family val="2"/>
          </rPr>
          <t xml:space="preserve">Demonstrate how to correctly fasten a life jacket that is the right size for you.  Jump into water over your head. Show how the life jacket keeps your head above water by swimming 25 feet.  Get out of the water, remove the life jacket and hang it where it will dry. 
</t>
        </r>
      </text>
    </comment>
    <comment ref="N62" authorId="1" shapeId="0">
      <text>
        <r>
          <rPr>
            <b/>
            <sz val="9"/>
            <color indexed="81"/>
            <rFont val="Tahoma"/>
            <charset val="1"/>
          </rPr>
          <t>Detail:</t>
        </r>
        <r>
          <rPr>
            <sz val="9"/>
            <color indexed="81"/>
            <rFont val="Tahoma"/>
            <charset val="1"/>
          </rPr>
          <t xml:space="preserve">
Create a record of the history of Scouting and your place in that history. </t>
        </r>
      </text>
    </comment>
    <comment ref="F63" authorId="1" shapeId="0">
      <text>
        <r>
          <rPr>
            <b/>
            <sz val="9"/>
            <color indexed="81"/>
            <rFont val="Tahoma"/>
            <family val="2"/>
          </rPr>
          <t>Detail:</t>
        </r>
        <r>
          <rPr>
            <sz val="9"/>
            <color indexed="81"/>
            <rFont val="Tahoma"/>
            <family val="2"/>
          </rPr>
          <t xml:space="preserve">
If you are a qualified swimmer, select a paddle of the proper size and paddle a canoe with an adult’s supervision. </t>
        </r>
      </text>
    </comment>
    <comment ref="N63" authorId="1" shapeId="0">
      <text>
        <r>
          <rPr>
            <b/>
            <sz val="9"/>
            <color indexed="81"/>
            <rFont val="Tahoma"/>
            <charset val="1"/>
          </rPr>
          <t>Detail:</t>
        </r>
        <r>
          <rPr>
            <sz val="9"/>
            <color indexed="81"/>
            <rFont val="Tahoma"/>
            <charset val="1"/>
          </rPr>
          <t xml:space="preserve">
With the help of your den leader, parent, or guardian and with your choice of media, go on a virtual journey to the past and create a timeline.</t>
        </r>
      </text>
    </comment>
    <comment ref="F66" authorId="1" shapeId="0">
      <text>
        <r>
          <rPr>
            <b/>
            <sz val="9"/>
            <color indexed="81"/>
            <rFont val="Tahoma"/>
            <charset val="1"/>
          </rPr>
          <t>Detail:</t>
        </r>
        <r>
          <rPr>
            <sz val="9"/>
            <color indexed="81"/>
            <rFont val="Tahoma"/>
            <charset val="1"/>
          </rPr>
          <t xml:space="preserve">
Visit an art museum, gallery, or exhibit. Discuss with an adult the art you saw. What did you like?</t>
        </r>
      </text>
    </comment>
    <comment ref="J66" authorId="0" shapeId="0">
      <text>
        <r>
          <rPr>
            <b/>
            <sz val="9"/>
            <color indexed="81"/>
            <rFont val="Tahoma"/>
            <family val="2"/>
          </rPr>
          <t xml:space="preserve">Details: </t>
        </r>
        <r>
          <rPr>
            <sz val="9"/>
            <color indexed="81"/>
            <rFont val="Tahoma"/>
            <family val="2"/>
          </rPr>
          <t xml:space="preserve">
 Go on an outing with your family or den to one of the nearby locations you discovered on your state map, and record what you see as you look at the geographical surroundings. Share with your family or den while on this outing what you notice that might change this location in the future (wind, water, ice, drought, erosion).
</t>
        </r>
      </text>
    </comment>
    <comment ref="B67" authorId="1" shapeId="0">
      <text>
        <r>
          <rPr>
            <b/>
            <sz val="9"/>
            <color indexed="81"/>
            <rFont val="Tahoma"/>
            <family val="2"/>
          </rPr>
          <t>Detail:</t>
        </r>
        <r>
          <rPr>
            <sz val="9"/>
            <color indexed="81"/>
            <rFont val="Tahoma"/>
            <family val="2"/>
          </rPr>
          <t xml:space="preserve">
With your parent, guardian, or religious or spiritual leader, discuss and make a plan to do two things you think will help you better do your duty to God. Do these things for a month. </t>
        </r>
      </text>
    </comment>
    <comment ref="F67" authorId="0" shapeId="0">
      <text>
        <r>
          <rPr>
            <b/>
            <sz val="9"/>
            <color indexed="81"/>
            <rFont val="Tahoma"/>
            <family val="2"/>
          </rPr>
          <t xml:space="preserve">Detail: </t>
        </r>
        <r>
          <rPr>
            <sz val="9"/>
            <color indexed="81"/>
            <rFont val="Tahoma"/>
            <family val="2"/>
          </rPr>
          <t>Create two self-portraits using two different techniques, such as drawing, painting, printmaking, sculpture, and computer illustration.</t>
        </r>
      </text>
    </comment>
    <comment ref="B68" authorId="1" shapeId="0">
      <text>
        <r>
          <rPr>
            <b/>
            <sz val="9"/>
            <color indexed="81"/>
            <rFont val="Tahoma"/>
            <family val="2"/>
          </rPr>
          <t>Detail:</t>
        </r>
        <r>
          <rPr>
            <sz val="9"/>
            <color indexed="81"/>
            <rFont val="Tahoma"/>
            <family val="2"/>
          </rPr>
          <t xml:space="preserve">
Discuss with your family how the Scout Oath and Scout Law relate to your beliefs about duty to God. </t>
        </r>
      </text>
    </comment>
    <comment ref="J68" authorId="0" shapeId="0">
      <text>
        <r>
          <rPr>
            <b/>
            <sz val="9"/>
            <color indexed="81"/>
            <rFont val="Tahoma"/>
            <family val="2"/>
          </rPr>
          <t xml:space="preserve">Details: </t>
        </r>
        <r>
          <rPr>
            <sz val="9"/>
            <color indexed="81"/>
            <rFont val="Tahoma"/>
            <family val="2"/>
          </rPr>
          <t xml:space="preserve">With your family or your den, visit with a geologist or earth scientist and discover the many career fields that are included in the science of geology
</t>
        </r>
      </text>
    </comment>
    <comment ref="N68" authorId="0" shapeId="0">
      <text>
        <r>
          <rPr>
            <b/>
            <sz val="9"/>
            <color indexed="81"/>
            <rFont val="Tahoma"/>
            <family val="2"/>
          </rPr>
          <t xml:space="preserve">Details: </t>
        </r>
        <r>
          <rPr>
            <sz val="9"/>
            <color indexed="81"/>
            <rFont val="Tahoma"/>
            <family val="2"/>
          </rPr>
          <t xml:space="preserve">Visit a facility that uses a sound mixer, and learn how it is used.
</t>
        </r>
      </text>
    </comment>
    <comment ref="B69" authorId="1" shapeId="0">
      <text>
        <r>
          <rPr>
            <b/>
            <sz val="9"/>
            <color indexed="81"/>
            <rFont val="Tahoma"/>
            <family val="2"/>
          </rPr>
          <t>Detail:</t>
        </r>
        <r>
          <rPr>
            <sz val="9"/>
            <color indexed="81"/>
            <rFont val="Tahoma"/>
            <family val="2"/>
          </rPr>
          <t xml:space="preserve">
For at least a month, pray or reverently meditate each day as taught by your family or faith community.  </t>
        </r>
      </text>
    </comment>
    <comment ref="F69" authorId="1" shapeId="0">
      <text>
        <r>
          <rPr>
            <b/>
            <sz val="9"/>
            <color indexed="81"/>
            <rFont val="Tahoma"/>
            <charset val="1"/>
          </rPr>
          <t>Detail:</t>
        </r>
        <r>
          <rPr>
            <sz val="9"/>
            <color indexed="81"/>
            <rFont val="Tahoma"/>
            <charset val="1"/>
          </rPr>
          <t xml:space="preserve">
Draw or paint an original picture outdoors, using the art materials of your choice. </t>
        </r>
      </text>
    </comment>
    <comment ref="J69" authorId="0" shapeId="0">
      <text>
        <r>
          <rPr>
            <b/>
            <sz val="9"/>
            <color indexed="81"/>
            <rFont val="Tahoma"/>
            <family val="2"/>
          </rPr>
          <t xml:space="preserve">Details: </t>
        </r>
        <r>
          <rPr>
            <sz val="9"/>
            <color indexed="81"/>
            <rFont val="Tahoma"/>
            <family val="2"/>
          </rPr>
          <t xml:space="preserve">Ask the geologist or earth scientist about the importance of fossils that are found. 
</t>
        </r>
      </text>
    </comment>
    <comment ref="B70" authorId="0" shapeId="0">
      <text>
        <r>
          <rPr>
            <b/>
            <sz val="9"/>
            <color indexed="81"/>
            <rFont val="Tahoma"/>
            <family val="2"/>
          </rPr>
          <t xml:space="preserve">Details: </t>
        </r>
        <r>
          <rPr>
            <sz val="9"/>
            <color indexed="81"/>
            <rFont val="Tahoma"/>
            <family val="2"/>
          </rPr>
          <t xml:space="preserve">Read at least two accounts of people in history who have done their duty to God. (This can include family members and ancestors.) List their names and how they showed their duty to God.
</t>
        </r>
      </text>
    </comment>
    <comment ref="J70" authorId="0" shapeId="0">
      <text>
        <r>
          <rPr>
            <b/>
            <sz val="9"/>
            <color indexed="81"/>
            <rFont val="Tahoma"/>
            <family val="2"/>
          </rPr>
          <t xml:space="preserve">Details: </t>
        </r>
        <r>
          <rPr>
            <sz val="9"/>
            <color indexed="81"/>
            <rFont val="Tahoma"/>
            <family val="2"/>
          </rPr>
          <t xml:space="preserve">Ask the geologist or earth scientist what you can do to help preserve our natural resources. 
</t>
        </r>
      </text>
    </comment>
    <comment ref="N70" authorId="0" shapeId="0">
      <text>
        <r>
          <rPr>
            <b/>
            <sz val="9"/>
            <color indexed="81"/>
            <rFont val="Tahoma"/>
            <family val="2"/>
          </rPr>
          <t xml:space="preserve">Details: </t>
        </r>
        <r>
          <rPr>
            <sz val="9"/>
            <color indexed="81"/>
            <rFont val="Tahoma"/>
            <family val="2"/>
          </rPr>
          <t>Make a musical instrument. Play it for your family, den, or pack</t>
        </r>
      </text>
    </comment>
    <comment ref="B71" authorId="1" shapeId="0">
      <text>
        <r>
          <rPr>
            <b/>
            <sz val="9"/>
            <color indexed="81"/>
            <rFont val="Tahoma"/>
            <family val="2"/>
          </rPr>
          <t>Detail:</t>
        </r>
        <r>
          <rPr>
            <sz val="9"/>
            <color indexed="81"/>
            <rFont val="Tahoma"/>
            <family val="2"/>
          </rPr>
          <t xml:space="preserve">
 Under the direction of your parent, guardian, or religious or spiritual leader, do an act of service for someone in your family, neighborhood, or community. Talk about your service with your family and your Webelos den leader. Tell your family, den, or den leader how it related to doing your duty to God.</t>
        </r>
      </text>
    </comment>
    <comment ref="F71" authorId="0" shapeId="0">
      <text>
        <r>
          <rPr>
            <b/>
            <sz val="9"/>
            <color indexed="81"/>
            <rFont val="Tahoma"/>
            <family val="2"/>
          </rPr>
          <t>Detail:</t>
        </r>
        <r>
          <rPr>
            <sz val="9"/>
            <color indexed="81"/>
            <rFont val="Tahoma"/>
            <family val="2"/>
          </rPr>
          <t xml:space="preserve">Create an object using clay that can be fired, baked in the oven, or air-dried.eparation and cooking. </t>
        </r>
      </text>
    </comment>
    <comment ref="J71" authorId="0" shapeId="0">
      <text>
        <r>
          <rPr>
            <b/>
            <sz val="9"/>
            <color indexed="81"/>
            <rFont val="Tahoma"/>
            <family val="2"/>
          </rPr>
          <t xml:space="preserve">Details: </t>
        </r>
        <r>
          <rPr>
            <sz val="9"/>
            <color indexed="81"/>
            <rFont val="Tahoma"/>
            <family val="2"/>
          </rPr>
          <t xml:space="preserve">Do at least one earth science demonstration or investigation with your den or with adult supervision, and explore geology in action. 
</t>
        </r>
      </text>
    </comment>
    <comment ref="N71" authorId="0" shapeId="0">
      <text>
        <r>
          <rPr>
            <b/>
            <sz val="9"/>
            <color indexed="81"/>
            <rFont val="Tahoma"/>
            <family val="2"/>
          </rPr>
          <t xml:space="preserve">Details: </t>
        </r>
        <r>
          <rPr>
            <sz val="9"/>
            <color indexed="81"/>
            <rFont val="Tahoma"/>
            <family val="2"/>
          </rPr>
          <t xml:space="preserve">Form a “band” with your den. Each member creates his own homemade musical instrument. Perform for your pack at a pack meeting. </t>
        </r>
      </text>
    </comment>
    <comment ref="F72" authorId="1" shapeId="0">
      <text>
        <r>
          <rPr>
            <b/>
            <sz val="9"/>
            <color indexed="81"/>
            <rFont val="Tahoma"/>
            <charset val="1"/>
          </rPr>
          <t>Detail:</t>
        </r>
        <r>
          <rPr>
            <sz val="9"/>
            <color indexed="81"/>
            <rFont val="Tahoma"/>
            <charset val="1"/>
          </rPr>
          <t xml:space="preserve"> Create a freestanding sculpture or mobile using wood, metal, papier-mâché, or found or recycled objects. </t>
        </r>
      </text>
    </comment>
    <comment ref="N72" authorId="0" shapeId="0">
      <text>
        <r>
          <rPr>
            <b/>
            <sz val="9"/>
            <color indexed="81"/>
            <rFont val="Tahoma"/>
            <family val="2"/>
          </rPr>
          <t xml:space="preserve">Details: </t>
        </r>
        <r>
          <rPr>
            <sz val="9"/>
            <color indexed="81"/>
            <rFont val="Tahoma"/>
            <family val="2"/>
          </rPr>
          <t xml:space="preserve">Play two tunes on any band or orchestra instrument. 
</t>
        </r>
      </text>
    </comment>
    <comment ref="F73" authorId="1" shapeId="0">
      <text>
        <r>
          <rPr>
            <b/>
            <sz val="9"/>
            <color indexed="81"/>
            <rFont val="Tahoma"/>
            <charset val="1"/>
          </rPr>
          <t>Detail:</t>
        </r>
        <r>
          <rPr>
            <sz val="9"/>
            <color indexed="81"/>
            <rFont val="Tahoma"/>
            <charset val="1"/>
          </rPr>
          <t xml:space="preserve"> Make a display of origami or kirigami projects. </t>
        </r>
      </text>
    </comment>
    <comment ref="J73" authorId="1" shapeId="0">
      <text>
        <r>
          <rPr>
            <b/>
            <sz val="9"/>
            <color indexed="81"/>
            <rFont val="Tahoma"/>
            <charset val="1"/>
          </rPr>
          <t>Detail:</t>
        </r>
        <r>
          <rPr>
            <sz val="9"/>
            <color indexed="81"/>
            <rFont val="Tahoma"/>
            <charset val="1"/>
          </rPr>
          <t xml:space="preserve">
Pick one type of engineer. With the help of the Internet, your local library, or a local engineer you may know or locate, discover and record in your book three things that describe what that engineer does. (Be sure to have your Webelos den leader, parent, or guardian’s permission to use the Internet.) Share your findings with your Webelos den. </t>
        </r>
      </text>
    </comment>
    <comment ref="F74" authorId="1" shapeId="0">
      <text>
        <r>
          <rPr>
            <b/>
            <sz val="9"/>
            <color indexed="81"/>
            <rFont val="Tahoma"/>
            <charset val="1"/>
          </rPr>
          <t>Detail:</t>
        </r>
        <r>
          <rPr>
            <sz val="9"/>
            <color indexed="81"/>
            <rFont val="Tahoma"/>
            <charset val="1"/>
          </rPr>
          <t xml:space="preserve"> Use a computer illustration or painting program to create a work of art. </t>
        </r>
      </text>
    </comment>
    <comment ref="N74" authorId="0" shapeId="0">
      <text>
        <r>
          <rPr>
            <b/>
            <sz val="9"/>
            <color indexed="81"/>
            <rFont val="Tahoma"/>
            <family val="2"/>
          </rPr>
          <t xml:space="preserve">Details: </t>
        </r>
        <r>
          <rPr>
            <sz val="9"/>
            <color indexed="81"/>
            <rFont val="Tahoma"/>
            <family val="2"/>
          </rPr>
          <t xml:space="preserve">Teach your den the words and melody of a song. Perform the song with your den at your den or pack meeting. 
</t>
        </r>
      </text>
    </comment>
    <comment ref="F75" authorId="1" shapeId="0">
      <text>
        <r>
          <rPr>
            <b/>
            <sz val="9"/>
            <color indexed="81"/>
            <rFont val="Tahoma"/>
            <charset val="1"/>
          </rPr>
          <t>Detail:</t>
        </r>
        <r>
          <rPr>
            <sz val="9"/>
            <color indexed="81"/>
            <rFont val="Tahoma"/>
            <charset val="1"/>
          </rPr>
          <t xml:space="preserve"> Create an original logo or design. Transfer the design onto a T-shirt, hat, or other object. </t>
        </r>
      </text>
    </comment>
    <comment ref="J75" authorId="1" shapeId="0">
      <text>
        <r>
          <rPr>
            <b/>
            <sz val="9"/>
            <color indexed="81"/>
            <rFont val="Tahoma"/>
            <charset val="1"/>
          </rPr>
          <t>Detail:</t>
        </r>
        <r>
          <rPr>
            <sz val="9"/>
            <color indexed="81"/>
            <rFont val="Tahoma"/>
            <charset val="1"/>
          </rPr>
          <t xml:space="preserve">
Examine a set of blueprints. Using these as a model, construct your own set of blueprints or plans to design a project.</t>
        </r>
      </text>
    </comment>
    <comment ref="N75" authorId="0" shapeId="0">
      <text>
        <r>
          <rPr>
            <b/>
            <sz val="9"/>
            <color indexed="81"/>
            <rFont val="Tahoma"/>
            <family val="2"/>
          </rPr>
          <t xml:space="preserve">Details: </t>
        </r>
        <r>
          <rPr>
            <sz val="9"/>
            <color indexed="81"/>
            <rFont val="Tahoma"/>
            <family val="2"/>
          </rPr>
          <t xml:space="preserve">
Create original words for a song. Perform it at your den or pack meeting. </t>
        </r>
      </text>
    </comment>
    <comment ref="F76" authorId="1" shapeId="0">
      <text>
        <r>
          <rPr>
            <b/>
            <sz val="9"/>
            <color indexed="81"/>
            <rFont val="Tahoma"/>
            <charset val="1"/>
          </rPr>
          <t>Detail:</t>
        </r>
        <r>
          <rPr>
            <sz val="9"/>
            <color indexed="81"/>
            <rFont val="Tahoma"/>
            <charset val="1"/>
          </rPr>
          <t xml:space="preserve"> Using a camera or other electronic device, take at least 10 photos of your family, a pet, or scenery. Use photo-editing software to crop, lighten or darken, and change some of the photos. </t>
        </r>
      </text>
    </comment>
    <comment ref="J76" authorId="0" shapeId="0">
      <text>
        <r>
          <rPr>
            <b/>
            <sz val="9"/>
            <color indexed="81"/>
            <rFont val="Tahoma"/>
            <family val="2"/>
          </rPr>
          <t xml:space="preserve">Details: </t>
        </r>
        <r>
          <rPr>
            <sz val="9"/>
            <color indexed="81"/>
            <rFont val="Tahoma"/>
            <family val="2"/>
          </rPr>
          <t xml:space="preserve">Using the blueprints or plans from your own design, construct your project. Your project may be something useful or something fun.
</t>
        </r>
      </text>
    </comment>
    <comment ref="N76" authorId="0" shapeId="0">
      <text>
        <r>
          <rPr>
            <b/>
            <sz val="9"/>
            <color indexed="81"/>
            <rFont val="Tahoma"/>
            <family val="2"/>
          </rPr>
          <t xml:space="preserve">Details: </t>
        </r>
        <r>
          <rPr>
            <sz val="9"/>
            <color indexed="81"/>
            <rFont val="Tahoma"/>
            <family val="2"/>
          </rPr>
          <t xml:space="preserve">Collaborate with your den to compose a den theme song. Perform it at your pack meeting.
</t>
        </r>
      </text>
    </comment>
    <comment ref="F77" authorId="1" shapeId="0">
      <text>
        <r>
          <rPr>
            <b/>
            <sz val="9"/>
            <color indexed="81"/>
            <rFont val="Tahoma"/>
            <charset val="1"/>
          </rPr>
          <t>Detail:</t>
        </r>
        <r>
          <rPr>
            <sz val="9"/>
            <color indexed="81"/>
            <rFont val="Tahoma"/>
            <charset val="1"/>
          </rPr>
          <t xml:space="preserve"> Create a comic strip with original characters. Include at least four panels to tell a story centered on one of the points of the Scout Law. Characters can be hand-drawn or computer-generated</t>
        </r>
      </text>
    </comment>
    <comment ref="J77" authorId="0" shapeId="0">
      <text>
        <r>
          <rPr>
            <b/>
            <sz val="9"/>
            <color indexed="81"/>
            <rFont val="Tahoma"/>
            <family val="2"/>
          </rPr>
          <t>Details:</t>
        </r>
        <r>
          <rPr>
            <sz val="9"/>
            <color indexed="81"/>
            <rFont val="Tahoma"/>
            <family val="2"/>
          </rPr>
          <t xml:space="preserve">Share your project with your Webelos den and your pack by displaying the project at a pack meeting. 
</t>
        </r>
      </text>
    </comment>
    <comment ref="N77" authorId="0" shapeId="0">
      <text>
        <r>
          <rPr>
            <b/>
            <sz val="9"/>
            <color indexed="81"/>
            <rFont val="Tahoma"/>
            <family val="2"/>
          </rPr>
          <t xml:space="preserve">Details </t>
        </r>
        <r>
          <rPr>
            <sz val="9"/>
            <color indexed="81"/>
            <rFont val="Tahoma"/>
            <family val="2"/>
          </rPr>
          <t xml:space="preserve">Write a song with words and music that expresses your feelings about an issue, a person, something you are learning, a point of the Scout Law, etc. Perform it at your den or pack meeting, alone or with a group. 
</t>
        </r>
      </text>
    </comment>
    <comment ref="J78" authorId="0" shapeId="0">
      <text>
        <r>
          <rPr>
            <b/>
            <sz val="9"/>
            <color indexed="81"/>
            <rFont val="Tahoma"/>
            <family val="2"/>
          </rPr>
          <t xml:space="preserve">Details: </t>
        </r>
        <r>
          <rPr>
            <sz val="9"/>
            <color indexed="81"/>
            <rFont val="Tahoma"/>
            <family val="2"/>
          </rPr>
          <t xml:space="preserve">Explore other fields of engineering and how they have helped form our past, present, and future
</t>
        </r>
      </text>
    </comment>
    <comment ref="N78" authorId="1" shapeId="0">
      <text>
        <r>
          <rPr>
            <b/>
            <sz val="9"/>
            <color indexed="81"/>
            <rFont val="Tahoma"/>
            <charset val="1"/>
          </rPr>
          <t>Detail:</t>
        </r>
        <r>
          <rPr>
            <sz val="9"/>
            <color indexed="81"/>
            <rFont val="Tahoma"/>
            <charset val="1"/>
          </rPr>
          <t xml:space="preserve">
Perform a musical number by yourself or with your Webelos den in front of an audience.</t>
        </r>
      </text>
    </comment>
    <comment ref="F79" authorId="1" shapeId="0">
      <text>
        <r>
          <rPr>
            <b/>
            <sz val="9"/>
            <color indexed="81"/>
            <rFont val="Tahoma"/>
            <charset val="1"/>
          </rPr>
          <t>Detail:</t>
        </r>
        <r>
          <rPr>
            <sz val="9"/>
            <color indexed="81"/>
            <rFont val="Tahoma"/>
            <charset val="1"/>
          </rPr>
          <t xml:space="preserve"> Create a hard-copy or digital portfolio of your projects. Share it with your family and members of your den or pack. </t>
        </r>
      </text>
    </comment>
    <comment ref="J79" authorId="1" shapeId="0">
      <text>
        <r>
          <rPr>
            <b/>
            <sz val="9"/>
            <color indexed="81"/>
            <rFont val="Tahoma"/>
            <family val="2"/>
          </rPr>
          <t>Detail:</t>
        </r>
        <r>
          <rPr>
            <sz val="9"/>
            <color indexed="81"/>
            <rFont val="Tahoma"/>
            <family val="2"/>
          </rPr>
          <t xml:space="preserve">
Pick and do two projects using the engineering skills you have learned. Share your projects with your den, and also exhibit them at a pack meeting. </t>
        </r>
      </text>
    </comment>
    <comment ref="F80" authorId="0" shapeId="0">
      <text>
        <r>
          <rPr>
            <b/>
            <sz val="9"/>
            <color indexed="81"/>
            <rFont val="Tahoma"/>
            <family val="2"/>
          </rPr>
          <t xml:space="preserve">Details: </t>
        </r>
        <r>
          <rPr>
            <sz val="9"/>
            <color indexed="81"/>
            <rFont val="Tahoma"/>
            <family val="2"/>
          </rPr>
          <t xml:space="preserve">Display your artwork in a pack, school, or community art show
</t>
        </r>
      </text>
    </comment>
  </commentList>
</comments>
</file>

<file path=xl/comments9.xml><?xml version="1.0" encoding="utf-8"?>
<comments xmlns="http://schemas.openxmlformats.org/spreadsheetml/2006/main">
  <authors>
    <author>Todd Lynch</author>
    <author>Detail</author>
  </authors>
  <commentList>
    <comment ref="N4" authorId="0" shapeId="0">
      <text>
        <r>
          <rPr>
            <b/>
            <sz val="9"/>
            <color indexed="81"/>
            <rFont val="Tahoma"/>
            <family val="2"/>
          </rPr>
          <t xml:space="preserve">Details: </t>
        </r>
        <r>
          <rPr>
            <sz val="9"/>
            <color indexed="81"/>
            <rFont val="Tahoma"/>
            <family val="2"/>
          </rPr>
          <t xml:space="preserve">Put a Fix It Tool Box together. Describe what each item in your toolbox can be used for. Show how to use three of the tools safely. 
</t>
        </r>
      </text>
    </comment>
    <comment ref="R4" authorId="1" shapeId="0">
      <text>
        <r>
          <rPr>
            <b/>
            <sz val="9"/>
            <color indexed="81"/>
            <rFont val="Tahoma"/>
            <charset val="1"/>
          </rPr>
          <t>Detail:</t>
        </r>
        <r>
          <rPr>
            <sz val="9"/>
            <color indexed="81"/>
            <rFont val="Tahoma"/>
            <charset val="1"/>
          </rPr>
          <t xml:space="preserve">
Write a story outline describing a real or imaginary Scouting adventure. Create a pictured storyboard that shows your story</t>
        </r>
      </text>
    </comment>
    <comment ref="J5" authorId="0" shapeId="0">
      <text>
        <r>
          <rPr>
            <b/>
            <sz val="9"/>
            <color indexed="81"/>
            <rFont val="Tahoma"/>
            <family val="2"/>
          </rPr>
          <t xml:space="preserve">Details: </t>
        </r>
        <r>
          <rPr>
            <sz val="9"/>
            <color indexed="81"/>
            <rFont val="Tahoma"/>
            <family val="2"/>
          </rPr>
          <t xml:space="preserve">Develop an awareness of the challenges of the blind through participation in an activity that simulates blindnes
</t>
        </r>
      </text>
    </comment>
    <comment ref="N5" authorId="0" shapeId="0">
      <text>
        <r>
          <rPr>
            <b/>
            <sz val="9"/>
            <color indexed="81"/>
            <rFont val="Tahoma"/>
            <family val="2"/>
          </rPr>
          <t xml:space="preserve">Details: </t>
        </r>
        <r>
          <rPr>
            <sz val="9"/>
            <color indexed="81"/>
            <rFont val="Tahoma"/>
            <family val="2"/>
          </rPr>
          <t xml:space="preserve">Be ready. With the help of an adult in your family, do the following
</t>
        </r>
      </text>
    </comment>
    <comment ref="R5" authorId="1" shapeId="0">
      <text>
        <r>
          <rPr>
            <b/>
            <sz val="9"/>
            <color indexed="81"/>
            <rFont val="Tahoma"/>
            <charset val="1"/>
          </rPr>
          <t>Detail:</t>
        </r>
        <r>
          <rPr>
            <sz val="9"/>
            <color indexed="81"/>
            <rFont val="Tahoma"/>
            <charset val="1"/>
          </rPr>
          <t xml:space="preserve">
Create either an animated or live action movie about yourself. Your movie should depict how you live by the Scout Oath and Law. </t>
        </r>
      </text>
    </comment>
    <comment ref="J6" authorId="0" shapeId="0">
      <text>
        <r>
          <rPr>
            <b/>
            <sz val="9"/>
            <color indexed="81"/>
            <rFont val="Tahoma"/>
            <family val="2"/>
          </rPr>
          <t>Details:</t>
        </r>
        <r>
          <rPr>
            <sz val="9"/>
            <color indexed="81"/>
            <rFont val="Tahoma"/>
            <family val="2"/>
          </rPr>
          <t xml:space="preserve">Participate in an activity that simulates severe visual impairment, but not blindness.
</t>
        </r>
      </text>
    </comment>
    <comment ref="N6" authorId="1" shapeId="0">
      <text>
        <r>
          <rPr>
            <b/>
            <sz val="9"/>
            <color indexed="81"/>
            <rFont val="Tahoma"/>
            <charset val="1"/>
          </rPr>
          <t>Detail:</t>
        </r>
        <r>
          <rPr>
            <sz val="9"/>
            <color indexed="81"/>
            <rFont val="Tahoma"/>
            <charset val="1"/>
          </rPr>
          <t xml:space="preserve">
Locate the electrical panel in your home. Determine if the electrical panel has fuses or breakers.</t>
        </r>
      </text>
    </comment>
    <comment ref="R6" authorId="1" shapeId="0">
      <text>
        <r>
          <rPr>
            <b/>
            <sz val="9"/>
            <color indexed="81"/>
            <rFont val="Tahoma"/>
            <charset val="1"/>
          </rPr>
          <t>Detail:</t>
        </r>
        <r>
          <rPr>
            <sz val="9"/>
            <color indexed="81"/>
            <rFont val="Tahoma"/>
            <charset val="1"/>
          </rPr>
          <t xml:space="preserve">
Share your movie with your family, den, or pack. </t>
        </r>
      </text>
    </comment>
    <comment ref="J7" authorId="0" shapeId="0">
      <text>
        <r>
          <rPr>
            <b/>
            <sz val="9"/>
            <color indexed="81"/>
            <rFont val="Tahoma"/>
            <family val="2"/>
          </rPr>
          <t xml:space="preserve">Details: </t>
        </r>
        <r>
          <rPr>
            <sz val="9"/>
            <color indexed="81"/>
            <rFont val="Tahoma"/>
            <family val="2"/>
          </rPr>
          <t xml:space="preserve">Participate in an activity that simulates the challenges of being deaf or hard of hearing.
</t>
        </r>
      </text>
    </comment>
    <comment ref="N7" authorId="0" shapeId="0">
      <text>
        <r>
          <rPr>
            <b/>
            <sz val="9"/>
            <color indexed="81"/>
            <rFont val="Tahoma"/>
            <family val="2"/>
          </rPr>
          <t xml:space="preserve">Details: </t>
        </r>
        <r>
          <rPr>
            <sz val="9"/>
            <color indexed="81"/>
            <rFont val="Tahoma"/>
            <family val="2"/>
          </rPr>
          <t xml:space="preserve">Determine what sort of heat is used to heat your home
</t>
        </r>
      </text>
    </comment>
    <comment ref="J8" authorId="1" shapeId="0">
      <text>
        <r>
          <rPr>
            <b/>
            <sz val="9"/>
            <color indexed="81"/>
            <rFont val="Tahoma"/>
            <charset val="1"/>
          </rPr>
          <t>Detail:</t>
        </r>
        <r>
          <rPr>
            <sz val="9"/>
            <color indexed="81"/>
            <rFont val="Tahoma"/>
            <charset val="1"/>
          </rPr>
          <t xml:space="preserve">
Engage in an activity that simulates mobility impairment.</t>
        </r>
      </text>
    </comment>
    <comment ref="N8" authorId="0" shapeId="0">
      <text>
        <r>
          <rPr>
            <b/>
            <sz val="9"/>
            <color indexed="81"/>
            <rFont val="Tahoma"/>
            <family val="2"/>
          </rPr>
          <t xml:space="preserve">Details: </t>
        </r>
        <r>
          <rPr>
            <sz val="9"/>
            <color indexed="81"/>
            <rFont val="Tahoma"/>
            <family val="2"/>
          </rPr>
          <t xml:space="preserve">Learn what you would do to shut off the water for a sink, a toilet, a washing machine, or a water heater. If there is a main shut-off valve for your home, show where it is located. 
</t>
        </r>
      </text>
    </comment>
    <comment ref="R8"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9" authorId="1" shapeId="0">
      <text>
        <r>
          <rPr>
            <b/>
            <sz val="9"/>
            <color indexed="81"/>
            <rFont val="Tahoma"/>
            <charset val="1"/>
          </rPr>
          <t>Detail:</t>
        </r>
        <r>
          <rPr>
            <sz val="9"/>
            <color indexed="81"/>
            <rFont val="Tahoma"/>
            <charset val="1"/>
          </rPr>
          <t xml:space="preserve">
Take part in an activity that simulates dexterity impairment.</t>
        </r>
      </text>
    </comment>
    <comment ref="N9" authorId="0" shapeId="0">
      <text>
        <r>
          <rPr>
            <b/>
            <sz val="9"/>
            <color indexed="81"/>
            <rFont val="Tahoma"/>
            <family val="2"/>
          </rPr>
          <t xml:space="preserve">Details: </t>
        </r>
        <r>
          <rPr>
            <sz val="9"/>
            <color indexed="81"/>
            <rFont val="Tahoma"/>
            <family val="2"/>
          </rPr>
          <t xml:space="preserve">Describe to your Webelos den leader what you would do to fix or make safe the following circumstances: 
</t>
        </r>
      </text>
    </comment>
    <comment ref="R9"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10" authorId="1" shapeId="0">
      <text>
        <r>
          <rPr>
            <b/>
            <sz val="9"/>
            <color indexed="81"/>
            <rFont val="Tahoma"/>
            <charset val="1"/>
          </rPr>
          <t>Detail:</t>
        </r>
        <r>
          <rPr>
            <sz val="9"/>
            <color indexed="81"/>
            <rFont val="Tahoma"/>
            <charset val="1"/>
          </rPr>
          <t xml:space="preserve">
With your den, participate in an activity that focuses on the acceptance of differences in general</t>
        </r>
      </text>
    </comment>
    <comment ref="R10" authorId="1" shapeId="0">
      <text>
        <r>
          <rPr>
            <b/>
            <sz val="9"/>
            <color indexed="81"/>
            <rFont val="Tahoma"/>
            <charset val="1"/>
          </rPr>
          <t>Detail:</t>
        </r>
        <r>
          <rPr>
            <sz val="9"/>
            <color indexed="81"/>
            <rFont val="Tahoma"/>
            <charset val="1"/>
          </rPr>
          <t xml:space="preserve">
 Talk with members of your family about your family name, history, traditions, and culture. Create a family tree of three generations, or make a poster or Web page that shows the origins of your ancestors. Or choose a special celebration or holiday that your family participates in, and create either a poster, picture, or photo slideshow of it. Share this project with your den.</t>
        </r>
      </text>
    </comment>
    <comment ref="R11" authorId="0" shapeId="0">
      <text>
        <r>
          <rPr>
            <b/>
            <sz val="9"/>
            <color indexed="81"/>
            <rFont val="Tahoma"/>
            <family val="2"/>
          </rPr>
          <t xml:space="preserve">Details: </t>
        </r>
        <r>
          <rPr>
            <sz val="9"/>
            <color indexed="81"/>
            <rFont val="Tahoma"/>
            <family val="2"/>
          </rPr>
          <t xml:space="preserve">Show your understanding of your duty to family by creating a chart listing the jobs that you and other family members have at home. Choose three of the jobs you are responsible for, and chart them for two weeks.
</t>
        </r>
      </text>
    </comment>
    <comment ref="J12" authorId="0" shapeId="0">
      <text>
        <r>
          <rPr>
            <b/>
            <sz val="9"/>
            <color indexed="81"/>
            <rFont val="Tahoma"/>
            <family val="2"/>
          </rPr>
          <t xml:space="preserve">Details: </t>
        </r>
        <r>
          <rPr>
            <sz val="9"/>
            <color indexed="81"/>
            <rFont val="Tahoma"/>
            <family val="2"/>
          </rPr>
          <t xml:space="preserve">Do a Good Turn for residents at a skilled nursing facility or retirement community. 
</t>
        </r>
      </text>
    </comment>
    <comment ref="R12" authorId="0" shapeId="0">
      <text>
        <r>
          <rPr>
            <b/>
            <sz val="9"/>
            <color indexed="81"/>
            <rFont val="Tahoma"/>
            <family val="2"/>
          </rPr>
          <t xml:space="preserve">Details: </t>
        </r>
        <r>
          <rPr>
            <sz val="9"/>
            <color indexed="81"/>
            <rFont val="Tahoma"/>
            <family val="2"/>
          </rPr>
          <t xml:space="preserve">Select ONE of the jobs below that belongs to another family member, and help that person complete it: a. Create a grocery shopping list for the week. b. Complete the laundry for your family one time. c. Help prepare meals for your family for one day.
</t>
        </r>
      </text>
    </comment>
    <comment ref="J13" authorId="0" shapeId="0">
      <text>
        <r>
          <rPr>
            <b/>
            <sz val="9"/>
            <color indexed="81"/>
            <rFont val="Tahoma"/>
            <family val="2"/>
          </rPr>
          <t xml:space="preserve">Details: </t>
        </r>
        <r>
          <rPr>
            <sz val="9"/>
            <color indexed="81"/>
            <rFont val="Tahoma"/>
            <family val="2"/>
          </rPr>
          <t xml:space="preserve">Invite an individual with a disability to visit your den, and discuss what activities he or she currently finds challenging or found challenging in the past. 
</t>
        </r>
      </text>
    </comment>
    <comment ref="N13" authorId="0" shapeId="0">
      <text>
        <r>
          <rPr>
            <b/>
            <sz val="9"/>
            <color indexed="81"/>
            <rFont val="Tahoma"/>
            <family val="2"/>
          </rPr>
          <t xml:space="preserve">Details: </t>
        </r>
        <r>
          <rPr>
            <sz val="9"/>
            <color indexed="81"/>
            <rFont val="Tahoma"/>
            <family val="2"/>
          </rPr>
          <t xml:space="preserve">Let’s Fix It. Select and do eight of the following. You will need an adult’s supervision for each of these Fix It projects
</t>
        </r>
      </text>
    </comment>
    <comment ref="R13" authorId="0" shapeId="0">
      <text>
        <r>
          <rPr>
            <b/>
            <sz val="9"/>
            <color indexed="81"/>
            <rFont val="Tahoma"/>
            <family val="2"/>
          </rPr>
          <t xml:space="preserve">Details: </t>
        </r>
        <r>
          <rPr>
            <sz val="9"/>
            <color indexed="81"/>
            <rFont val="Tahoma"/>
            <family val="2"/>
          </rPr>
          <t xml:space="preserve">Create a list of community service or conservation projects that you and your family can do together, and present it to your family. Select one project, plan it, and complete it with  your family. 
</t>
        </r>
      </text>
    </comment>
    <comment ref="J14" authorId="0" shapeId="0">
      <text>
        <r>
          <rPr>
            <b/>
            <sz val="9"/>
            <color indexed="81"/>
            <rFont val="Tahoma"/>
            <family val="2"/>
          </rPr>
          <t>Details :</t>
        </r>
        <r>
          <rPr>
            <sz val="9"/>
            <color indexed="81"/>
            <rFont val="Tahoma"/>
            <family val="2"/>
          </rPr>
          <t xml:space="preserve">Attend a disabilities event such as a Special Olympics competition, an adaptive sports event, a performance with sign language interpretation, or an activity with service dogs. Tell your den what you thought about the experience. </t>
        </r>
      </text>
    </comment>
    <comment ref="N14" authorId="0" shapeId="0">
      <text>
        <r>
          <rPr>
            <b/>
            <sz val="9"/>
            <color indexed="81"/>
            <rFont val="Tahoma"/>
            <family val="2"/>
          </rPr>
          <t xml:space="preserve">Details: </t>
        </r>
        <r>
          <rPr>
            <sz val="9"/>
            <color indexed="81"/>
            <rFont val="Tahoma"/>
            <family val="2"/>
          </rPr>
          <t xml:space="preserve">Show how to change a light bulb in a lamp or fixture. Determine the type of bulb you are replacing. Learn how to properly dispose of a compact fluorescent bulb.
</t>
        </r>
      </text>
    </comment>
    <comment ref="R14" authorId="0" shapeId="0">
      <text>
        <r>
          <rPr>
            <b/>
            <sz val="9"/>
            <color indexed="81"/>
            <rFont val="Tahoma"/>
            <family val="2"/>
          </rPr>
          <t xml:space="preserve">Details: </t>
        </r>
        <r>
          <rPr>
            <sz val="9"/>
            <color indexed="81"/>
            <rFont val="Tahoma"/>
            <family val="2"/>
          </rPr>
          <t xml:space="preserve">With the help of an adult, inspect your home and its surroundings. Make a list of hazards or security problems you find. Correct one problem you found, and tell what you did.
</t>
        </r>
      </text>
    </comment>
    <comment ref="F15" authorId="1" shapeId="0">
      <text>
        <r>
          <rPr>
            <b/>
            <sz val="9"/>
            <color indexed="81"/>
            <rFont val="Tahoma"/>
            <charset val="1"/>
          </rPr>
          <t>Detail:</t>
        </r>
        <r>
          <rPr>
            <sz val="9"/>
            <color indexed="81"/>
            <rFont val="Tahoma"/>
            <charset val="1"/>
          </rPr>
          <t xml:space="preserve">
Repeat from memory the Scout Oath, Scout Law, Scout motto, and Scout slogan. In your own words, explain the meaning of each to your den leader, parent, or guardian.</t>
        </r>
      </text>
    </comment>
    <comment ref="J15" authorId="0" shapeId="0">
      <text>
        <r>
          <rPr>
            <b/>
            <sz val="9"/>
            <color indexed="81"/>
            <rFont val="Tahoma"/>
            <family val="2"/>
          </rPr>
          <t xml:space="preserve">Details: </t>
        </r>
        <r>
          <rPr>
            <sz val="9"/>
            <color indexed="81"/>
            <rFont val="Tahoma"/>
            <family val="2"/>
          </rPr>
          <t xml:space="preserve">Talk to someone who works with people who have disabilities. Ask that person what they do and how he or she helps people with disabilities. 
</t>
        </r>
      </text>
    </comment>
    <comment ref="R15" authorId="0" shapeId="0">
      <text>
        <r>
          <rPr>
            <b/>
            <sz val="9"/>
            <color indexed="81"/>
            <rFont val="Tahoma"/>
            <family val="2"/>
          </rPr>
          <t xml:space="preserve">Details: </t>
        </r>
        <r>
          <rPr>
            <sz val="9"/>
            <color indexed="81"/>
            <rFont val="Tahoma"/>
            <family val="2"/>
          </rPr>
          <t xml:space="preserve">
 Hold a family meeting to plan an exciting family activity. The activity could include: a. A family reunion b. A family night c. A family outing 
</t>
        </r>
      </text>
    </comment>
    <comment ref="F16" authorId="1" shapeId="0">
      <text>
        <r>
          <rPr>
            <b/>
            <sz val="9"/>
            <color indexed="81"/>
            <rFont val="Tahoma"/>
            <charset val="1"/>
          </rPr>
          <t>Detail:</t>
        </r>
        <r>
          <rPr>
            <sz val="9"/>
            <color indexed="81"/>
            <rFont val="Tahoma"/>
            <charset val="1"/>
          </rPr>
          <t xml:space="preserve">
Explain what Scout spirit is. Describe for your den leader, parent, or guardian some ways you have shown Scout spirit by practicing the Scout Oath, Scout Law, Scout motto, and Scout slogan. </t>
        </r>
      </text>
    </comment>
    <comment ref="N16" authorId="0" shapeId="0">
      <text>
        <r>
          <rPr>
            <b/>
            <sz val="9"/>
            <color indexed="81"/>
            <rFont val="Tahoma"/>
            <family val="2"/>
          </rPr>
          <t xml:space="preserve">Details: </t>
        </r>
        <r>
          <rPr>
            <sz val="9"/>
            <color indexed="81"/>
            <rFont val="Tahoma"/>
            <family val="2"/>
          </rPr>
          <t xml:space="preserve">Tighten a loose handle or knob on a cabinet or a piece of furniture. 
</t>
        </r>
      </text>
    </comment>
    <comment ref="R16" authorId="1" shapeId="0">
      <text>
        <r>
          <rPr>
            <b/>
            <sz val="9"/>
            <color indexed="81"/>
            <rFont val="Tahoma"/>
            <charset val="1"/>
          </rPr>
          <t>Detail:</t>
        </r>
        <r>
          <rPr>
            <sz val="9"/>
            <color indexed="81"/>
            <rFont val="Tahoma"/>
            <charset val="1"/>
          </rPr>
          <t xml:space="preserve">
Have your family event. Afterward, tell your parent or guardian what you liked best about the event</t>
        </r>
      </text>
    </comment>
    <comment ref="F17" authorId="1" shapeId="0">
      <text>
        <r>
          <rPr>
            <b/>
            <sz val="9"/>
            <color indexed="81"/>
            <rFont val="Tahoma"/>
            <charset val="1"/>
          </rPr>
          <t xml:space="preserve">Detail: </t>
        </r>
        <r>
          <rPr>
            <sz val="9"/>
            <color indexed="81"/>
            <rFont val="Tahoma"/>
            <charset val="1"/>
          </rPr>
          <t>Give the Boy Scout sign, salute, and handshake. Explain when they should be used.</t>
        </r>
      </text>
    </comment>
    <comment ref="J17" authorId="0" shapeId="0">
      <text>
        <r>
          <rPr>
            <b/>
            <sz val="9"/>
            <color indexed="81"/>
            <rFont val="Tahoma"/>
            <family val="2"/>
          </rPr>
          <t xml:space="preserve">Details: </t>
        </r>
        <r>
          <rPr>
            <sz val="9"/>
            <color indexed="81"/>
            <rFont val="Tahoma"/>
            <family val="2"/>
          </rPr>
          <t xml:space="preserve">With the help of an adult, contact a service dog organization, and learn the entire process from pup training to assignment to a client
</t>
        </r>
      </text>
    </comment>
    <comment ref="F18" authorId="1" shapeId="0">
      <text>
        <r>
          <rPr>
            <b/>
            <sz val="9"/>
            <color indexed="81"/>
            <rFont val="Tahoma"/>
            <charset val="1"/>
          </rPr>
          <t>Detail:</t>
        </r>
        <r>
          <rPr>
            <sz val="9"/>
            <color indexed="81"/>
            <rFont val="Tahoma"/>
            <charset val="1"/>
          </rPr>
          <t xml:space="preserve"> Describe the First Class Scout badge, and tell what each part stands for. Explain the significance of the First Class Scout badge. </t>
        </r>
      </text>
    </comment>
    <comment ref="J18" authorId="0" shapeId="0">
      <text>
        <r>
          <rPr>
            <b/>
            <sz val="9"/>
            <color indexed="81"/>
            <rFont val="Tahoma"/>
            <family val="2"/>
          </rPr>
          <t xml:space="preserve">Details: </t>
        </r>
        <r>
          <rPr>
            <sz val="9"/>
            <color indexed="81"/>
            <rFont val="Tahoma"/>
            <family val="2"/>
          </rPr>
          <t xml:space="preserve">Participate in a service project that focuses on a specific disability
</t>
        </r>
      </text>
    </comment>
    <comment ref="R18" authorId="1" shapeId="0">
      <text>
        <r>
          <rPr>
            <b/>
            <sz val="9"/>
            <color indexed="81"/>
            <rFont val="Tahoma"/>
            <charset val="1"/>
          </rPr>
          <t>Detail:</t>
        </r>
        <r>
          <rPr>
            <sz val="9"/>
            <color indexed="81"/>
            <rFont val="Tahoma"/>
            <charset val="1"/>
          </rPr>
          <t xml:space="preserve">
Show the signals used by officials in one of these sports: football, basketball, baseball, soccer, or hockey.</t>
        </r>
      </text>
    </comment>
    <comment ref="F19" authorId="1" shapeId="0">
      <text>
        <r>
          <rPr>
            <b/>
            <sz val="9"/>
            <color indexed="81"/>
            <rFont val="Tahoma"/>
            <charset val="1"/>
          </rPr>
          <t xml:space="preserve">Detail: </t>
        </r>
        <r>
          <rPr>
            <sz val="9"/>
            <color indexed="81"/>
            <rFont val="Tahoma"/>
            <charset val="1"/>
          </rPr>
          <t xml:space="preserve">Repeat from memory the Outdoor Code. In your own words, explain what the Outdoor Code means to you. </t>
        </r>
      </text>
    </comment>
    <comment ref="J19" authorId="0" shapeId="0">
      <text>
        <r>
          <rPr>
            <b/>
            <sz val="9"/>
            <color indexed="81"/>
            <rFont val="Tahoma"/>
            <family val="2"/>
          </rPr>
          <t xml:space="preserve">Details: </t>
        </r>
        <r>
          <rPr>
            <sz val="9"/>
            <color indexed="81"/>
            <rFont val="Tahoma"/>
            <family val="2"/>
          </rPr>
          <t xml:space="preserve">Participate in an activity with an organization whose members are disabled. 
</t>
        </r>
      </text>
    </comment>
    <comment ref="F20" authorId="1" shapeId="0">
      <text>
        <r>
          <rPr>
            <b/>
            <sz val="9"/>
            <color indexed="81"/>
            <rFont val="Tahoma"/>
            <charset val="1"/>
          </rPr>
          <t>Detail:</t>
        </r>
        <r>
          <rPr>
            <sz val="9"/>
            <color indexed="81"/>
            <rFont val="Tahoma"/>
            <charset val="1"/>
          </rPr>
          <t xml:space="preserve">
Visit a Boy Scout troop meeting with your den members, leaders, and parent or guardian. After the meeting, do the following:</t>
        </r>
      </text>
    </comment>
    <comment ref="F21" authorId="1" shapeId="0">
      <text>
        <r>
          <rPr>
            <b/>
            <sz val="9"/>
            <color indexed="81"/>
            <rFont val="Tahoma"/>
            <charset val="1"/>
          </rPr>
          <t>Detail:</t>
        </r>
        <r>
          <rPr>
            <sz val="9"/>
            <color indexed="81"/>
            <rFont val="Tahoma"/>
            <charset val="1"/>
          </rPr>
          <t xml:space="preserve">
Describe how the Scouts in the troop provide its leadership</t>
        </r>
      </text>
    </comment>
    <comment ref="J21" authorId="1" shapeId="0">
      <text>
        <r>
          <rPr>
            <b/>
            <sz val="9"/>
            <color indexed="81"/>
            <rFont val="Tahoma"/>
            <charset val="1"/>
          </rPr>
          <t>Detail:</t>
        </r>
        <r>
          <rPr>
            <sz val="9"/>
            <color indexed="81"/>
            <rFont val="Tahoma"/>
            <charset val="1"/>
          </rPr>
          <t xml:space="preserve">
Learn about some basic tools and the proper use of each tool. Learn about and understand the need for safety when you work with tools.</t>
        </r>
      </text>
    </comment>
    <comment ref="N21" authorId="0" shapeId="0">
      <text>
        <r>
          <rPr>
            <b/>
            <sz val="9"/>
            <color indexed="81"/>
            <rFont val="Tahoma"/>
            <family val="2"/>
          </rPr>
          <t xml:space="preserve">Details: </t>
        </r>
        <r>
          <rPr>
            <sz val="9"/>
            <color indexed="81"/>
            <rFont val="Tahoma"/>
            <family val="2"/>
          </rPr>
          <t xml:space="preserve">Show how to replace a bulb in a taillight, turn signal, or parking light, or replace a headlight in a car.
</t>
        </r>
      </text>
    </comment>
    <comment ref="F22" authorId="1" shapeId="0">
      <text>
        <r>
          <rPr>
            <b/>
            <sz val="9"/>
            <color indexed="81"/>
            <rFont val="Tahoma"/>
            <charset val="1"/>
          </rPr>
          <t>Detail:</t>
        </r>
        <r>
          <rPr>
            <sz val="9"/>
            <color indexed="81"/>
            <rFont val="Tahoma"/>
            <charset val="1"/>
          </rPr>
          <t xml:space="preserve">
Describe the four steps of Boy Scout advancement.</t>
        </r>
      </text>
    </comment>
    <comment ref="J22" authorId="1" shapeId="0">
      <text>
        <r>
          <rPr>
            <b/>
            <sz val="9"/>
            <color indexed="81"/>
            <rFont val="Tahoma"/>
            <family val="2"/>
          </rPr>
          <t>Detail:</t>
        </r>
        <r>
          <rPr>
            <sz val="9"/>
            <color indexed="81"/>
            <rFont val="Tahoma"/>
            <family val="2"/>
          </rPr>
          <t xml:space="preserve">
With the guidance of your Webelos den leader, parent, or guardian, select a carpentry project and build it.</t>
        </r>
      </text>
    </comment>
    <comment ref="R22" authorId="0" shapeId="0">
      <text>
        <r>
          <rPr>
            <b/>
            <sz val="9"/>
            <color indexed="81"/>
            <rFont val="Tahoma"/>
            <family val="2"/>
          </rPr>
          <t xml:space="preserve">Details: </t>
        </r>
        <r>
          <rPr>
            <sz val="9"/>
            <color indexed="81"/>
            <rFont val="Tahoma"/>
            <family val="2"/>
          </rPr>
          <t xml:space="preserve">a. Explain what good sportsmanship means.
</t>
        </r>
      </text>
    </comment>
    <comment ref="F23" authorId="0" shapeId="0">
      <text>
        <r>
          <rPr>
            <b/>
            <sz val="9"/>
            <color indexed="81"/>
            <rFont val="Tahoma"/>
            <family val="2"/>
          </rPr>
          <t xml:space="preserve">Details: </t>
        </r>
        <r>
          <rPr>
            <sz val="9"/>
            <color indexed="81"/>
            <rFont val="Tahoma"/>
            <family val="2"/>
          </rPr>
          <t xml:space="preserve">Describe ranks in Boy Scouting and how they are earned. 
</t>
        </r>
      </text>
    </comment>
    <comment ref="J23" authorId="1" shapeId="0">
      <text>
        <r>
          <rPr>
            <b/>
            <sz val="9"/>
            <color indexed="81"/>
            <rFont val="Tahoma"/>
            <family val="2"/>
          </rPr>
          <t>Detail:</t>
        </r>
        <r>
          <rPr>
            <sz val="9"/>
            <color indexed="81"/>
            <rFont val="Tahoma"/>
            <family val="2"/>
          </rPr>
          <t xml:space="preserve">
List the tools that you use safely as you build your project; create a list of materials needed to build your project.</t>
        </r>
      </text>
    </comment>
    <comment ref="N23" authorId="0" shapeId="0">
      <text>
        <r>
          <rPr>
            <b/>
            <sz val="9"/>
            <color indexed="81"/>
            <rFont val="Tahoma"/>
            <family val="2"/>
          </rPr>
          <t xml:space="preserve">Details: </t>
        </r>
        <r>
          <rPr>
            <sz val="9"/>
            <color indexed="81"/>
            <rFont val="Tahoma"/>
            <family val="2"/>
          </rPr>
          <t xml:space="preserve">Make a repair to a bicycle, such as adjusting or lubricating the chain, inflating the tires, fixing a flat, or adjusting the seat or handlebars.
</t>
        </r>
      </text>
    </comment>
    <comment ref="R23" authorId="0" shapeId="0">
      <text>
        <r>
          <rPr>
            <b/>
            <sz val="9"/>
            <color indexed="81"/>
            <rFont val="Tahoma"/>
            <family val="2"/>
          </rPr>
          <t>Details:</t>
        </r>
        <r>
          <rPr>
            <sz val="9"/>
            <color indexed="81"/>
            <rFont val="Tahoma"/>
            <family val="2"/>
          </rPr>
          <t xml:space="preserve">. Role-play a situation that demonstrates good sportsmanship.
</t>
        </r>
      </text>
    </comment>
    <comment ref="F24" authorId="0" shapeId="0">
      <text>
        <r>
          <rPr>
            <b/>
            <sz val="9"/>
            <color indexed="81"/>
            <rFont val="Tahoma"/>
            <family val="2"/>
          </rPr>
          <t xml:space="preserve">Details: </t>
        </r>
        <r>
          <rPr>
            <sz val="9"/>
            <color indexed="81"/>
            <rFont val="Tahoma"/>
            <family val="2"/>
          </rPr>
          <t xml:space="preserve">Describe what merit badges are and how they are earned.. 
</t>
        </r>
      </text>
    </comment>
    <comment ref="J24" authorId="1" shapeId="0">
      <text>
        <r>
          <rPr>
            <b/>
            <sz val="9"/>
            <color indexed="81"/>
            <rFont val="Tahoma"/>
            <family val="2"/>
          </rPr>
          <t>Detail:</t>
        </r>
        <r>
          <rPr>
            <sz val="9"/>
            <color indexed="81"/>
            <rFont val="Tahoma"/>
            <family val="2"/>
          </rPr>
          <t xml:space="preserve">
Put a check mark next to the tools on your list that you used for the first time </t>
        </r>
      </text>
    </comment>
    <comment ref="N24" authorId="0" shapeId="0">
      <text>
        <r>
          <rPr>
            <b/>
            <sz val="9"/>
            <color indexed="81"/>
            <rFont val="Tahoma"/>
            <family val="2"/>
          </rPr>
          <t xml:space="preserve">Details: </t>
        </r>
        <r>
          <rPr>
            <sz val="9"/>
            <color indexed="81"/>
            <rFont val="Tahoma"/>
            <family val="2"/>
          </rPr>
          <t xml:space="preserve">Replace the wheels on a skateboard, a scooter, or a pair of inline skates. 
</t>
        </r>
      </text>
    </comment>
    <comment ref="R24" authorId="1" shapeId="0">
      <text>
        <r>
          <rPr>
            <b/>
            <sz val="9"/>
            <color indexed="81"/>
            <rFont val="Tahoma"/>
            <charset val="1"/>
          </rPr>
          <t>Detail:</t>
        </r>
        <r>
          <rPr>
            <sz val="9"/>
            <color indexed="81"/>
            <rFont val="Tahoma"/>
            <charset val="1"/>
          </rPr>
          <t xml:space="preserve">
Give an example of a time when you experienced or saw someone showing good sportsmanship. </t>
        </r>
      </text>
    </comment>
    <comment ref="F25" authorId="1" shapeId="0">
      <text>
        <r>
          <rPr>
            <b/>
            <sz val="9"/>
            <color indexed="81"/>
            <rFont val="Tahoma"/>
            <charset val="1"/>
          </rPr>
          <t>Detail:</t>
        </r>
        <r>
          <rPr>
            <sz val="9"/>
            <color indexed="81"/>
            <rFont val="Tahoma"/>
            <charset val="1"/>
          </rPr>
          <t xml:space="preserve">
Practice the patrol method in your den for one month by doing the following:</t>
        </r>
      </text>
    </comment>
    <comment ref="J25" authorId="1" shapeId="0">
      <text>
        <r>
          <rPr>
            <b/>
            <sz val="9"/>
            <color indexed="81"/>
            <rFont val="Tahoma"/>
            <family val="2"/>
          </rPr>
          <t>Detail:</t>
        </r>
        <r>
          <rPr>
            <sz val="9"/>
            <color indexed="81"/>
            <rFont val="Tahoma"/>
            <family val="2"/>
          </rPr>
          <t xml:space="preserve">
Learn about a construction career. With your Webelos den leader, parent, or guardian, visit a construction site, and interview someone working in a construction career</t>
        </r>
      </text>
    </comment>
    <comment ref="F26" authorId="1" shapeId="0">
      <text>
        <r>
          <rPr>
            <b/>
            <sz val="9"/>
            <color indexed="81"/>
            <rFont val="Tahoma"/>
            <charset val="1"/>
          </rPr>
          <t>Detail:</t>
        </r>
        <r>
          <rPr>
            <sz val="9"/>
            <color indexed="81"/>
            <rFont val="Tahoma"/>
            <charset val="1"/>
          </rPr>
          <t xml:space="preserve">
Explain the patrol method. Describe the types of patrols that might be part of a Boy Scout troop. </t>
        </r>
      </text>
    </comment>
    <comment ref="J27" authorId="1" shapeId="0">
      <text>
        <r>
          <rPr>
            <b/>
            <sz val="9"/>
            <color indexed="81"/>
            <rFont val="Tahoma"/>
            <charset val="1"/>
          </rPr>
          <t>Detail:</t>
        </r>
        <r>
          <rPr>
            <sz val="9"/>
            <color indexed="81"/>
            <rFont val="Tahoma"/>
            <charset val="1"/>
          </rPr>
          <t xml:space="preserve">
Discover what it means to be a hero. Invite a local hero to meet with your den.</t>
        </r>
      </text>
    </comment>
    <comment ref="N27" authorId="0" shapeId="0">
      <text>
        <r>
          <rPr>
            <b/>
            <sz val="9"/>
            <color indexed="81"/>
            <rFont val="Tahoma"/>
            <family val="2"/>
          </rPr>
          <t xml:space="preserve">Details: </t>
        </r>
        <r>
          <rPr>
            <sz val="9"/>
            <color indexed="81"/>
            <rFont val="Tahoma"/>
            <family val="2"/>
          </rPr>
          <t xml:space="preserve">
</t>
        </r>
      </text>
    </comment>
    <comment ref="F28" authorId="1" shapeId="0">
      <text>
        <r>
          <rPr>
            <b/>
            <sz val="9"/>
            <color indexed="81"/>
            <rFont val="Tahoma"/>
            <charset val="1"/>
          </rPr>
          <t>Detail:</t>
        </r>
        <r>
          <rPr>
            <sz val="9"/>
            <color indexed="81"/>
            <rFont val="Tahoma"/>
            <charset val="1"/>
          </rPr>
          <t xml:space="preserve">
Develop a patrol name and emblem (if your den does not already have one), as well as a patrol flag and yell. Explain how a patrol name, emblem, flag, and yell create patrol spirit. </t>
        </r>
      </text>
    </comment>
    <comment ref="J28" authorId="0" shapeId="0">
      <text>
        <r>
          <rPr>
            <b/>
            <sz val="9"/>
            <color indexed="81"/>
            <rFont val="Tahoma"/>
            <family val="2"/>
          </rPr>
          <t xml:space="preserve">Details: </t>
        </r>
        <r>
          <rPr>
            <sz val="9"/>
            <color indexed="81"/>
            <rFont val="Tahoma"/>
            <family val="2"/>
          </rPr>
          <t xml:space="preserve">Identify how citizens can be heroes in their communities
</t>
        </r>
      </text>
    </comment>
    <comment ref="F29" authorId="1" shapeId="0">
      <text>
        <r>
          <rPr>
            <b/>
            <sz val="9"/>
            <color indexed="81"/>
            <rFont val="Tahoma"/>
            <charset val="1"/>
          </rPr>
          <t>Detail:</t>
        </r>
        <r>
          <rPr>
            <sz val="9"/>
            <color indexed="81"/>
            <rFont val="Tahoma"/>
            <charset val="1"/>
          </rPr>
          <t xml:space="preserve">
As a patrol, make plans with a troop to participate in a Boy Scout troop’s campout or other outdoor activity. </t>
        </r>
      </text>
    </comment>
    <comment ref="J29" authorId="0" shapeId="0">
      <text>
        <r>
          <rPr>
            <b/>
            <sz val="9"/>
            <color indexed="81"/>
            <rFont val="Tahoma"/>
            <family val="2"/>
          </rPr>
          <t xml:space="preserve">Details: </t>
        </r>
        <r>
          <rPr>
            <sz val="9"/>
            <color indexed="81"/>
            <rFont val="Tahoma"/>
            <family val="2"/>
          </rPr>
          <t xml:space="preserve">Recognize a hero in your community by presenting him or her with a “My Hero Award.” . 
</t>
        </r>
      </text>
    </comment>
    <comment ref="F30" authorId="1" shapeId="0">
      <text>
        <r>
          <rPr>
            <b/>
            <sz val="9"/>
            <color indexed="81"/>
            <rFont val="Tahoma"/>
            <charset val="1"/>
          </rPr>
          <t>Detail:</t>
        </r>
        <r>
          <rPr>
            <sz val="9"/>
            <color indexed="81"/>
            <rFont val="Tahoma"/>
            <charset val="1"/>
          </rPr>
          <t xml:space="preserve">
With your Webelos den leader, parent, or guardian, participate in a Boy Scout troop’s campout or other outdoor activity. Use the patrol method while on the outing. </t>
        </r>
      </text>
    </comment>
    <comment ref="J30" authorId="0" shapeId="0">
      <text>
        <r>
          <rPr>
            <b/>
            <sz val="9"/>
            <color indexed="81"/>
            <rFont val="Tahoma"/>
            <family val="2"/>
          </rPr>
          <t xml:space="preserve">Details: </t>
        </r>
        <r>
          <rPr>
            <sz val="9"/>
            <color indexed="81"/>
            <rFont val="Tahoma"/>
            <family val="2"/>
          </rPr>
          <t xml:space="preserve">Learn about a real-life hero from another part of the world who has helped the world be a better place. </t>
        </r>
      </text>
    </comment>
    <comment ref="N30" authorId="0" shapeId="0">
      <text>
        <r>
          <rPr>
            <b/>
            <sz val="9"/>
            <color indexed="81"/>
            <rFont val="Tahoma"/>
            <family val="2"/>
          </rPr>
          <t xml:space="preserve">Details: </t>
        </r>
        <r>
          <rPr>
            <sz val="9"/>
            <color indexed="81"/>
            <rFont val="Tahoma"/>
            <family val="2"/>
          </rPr>
          <t xml:space="preserve">Change the battery in a smoke detector or a carbon monoxide detector, and test its operation.
</t>
        </r>
      </text>
    </comment>
    <comment ref="F31" authorId="0" shapeId="0">
      <text>
        <r>
          <rPr>
            <b/>
            <sz val="9"/>
            <color indexed="81"/>
            <rFont val="Tahoma"/>
            <family val="2"/>
          </rPr>
          <t xml:space="preserve">Details: </t>
        </r>
        <r>
          <rPr>
            <sz val="9"/>
            <color indexed="81"/>
            <rFont val="Tahoma"/>
            <family val="2"/>
          </rPr>
          <t xml:space="preserve">Before your hike, plan and prepare a nutritious lunch. Enjoy it on your hike, and clean up afterward.
</t>
        </r>
      </text>
    </comment>
    <comment ref="F32" authorId="0" shapeId="0">
      <text>
        <r>
          <rPr>
            <b/>
            <sz val="9"/>
            <color indexed="81"/>
            <rFont val="Tahoma"/>
            <family val="2"/>
          </rPr>
          <t xml:space="preserve">Details: </t>
        </r>
        <r>
          <rPr>
            <sz val="9"/>
            <color indexed="81"/>
            <rFont val="Tahoma"/>
            <family val="2"/>
          </rPr>
          <t xml:space="preserve">Show how to tie a square knot, two half hitches, and a taut-line hitch. Explain how each knot is used. </t>
        </r>
      </text>
    </comment>
    <comment ref="N32" authorId="0" shapeId="0">
      <text>
        <r>
          <rPr>
            <b/>
            <sz val="9"/>
            <color indexed="81"/>
            <rFont val="Tahoma"/>
            <family val="2"/>
          </rPr>
          <t xml:space="preserve">Details: </t>
        </r>
        <r>
          <rPr>
            <sz val="9"/>
            <color indexed="81"/>
            <rFont val="Tahoma"/>
            <family val="2"/>
          </rPr>
          <t xml:space="preserve">Find wall studs, and help an adult hang a curtain rod or a picture
</t>
        </r>
      </text>
    </comment>
    <comment ref="F33" authorId="0" shapeId="0">
      <text>
        <r>
          <rPr>
            <b/>
            <sz val="9"/>
            <color indexed="81"/>
            <rFont val="Tahoma"/>
            <family val="2"/>
          </rPr>
          <t xml:space="preserve">Details: </t>
        </r>
        <r>
          <rPr>
            <sz val="9"/>
            <color indexed="81"/>
            <rFont val="Tahoma"/>
            <family val="2"/>
          </rPr>
          <t xml:space="preserve">Show the proper care of a rope by learning how to whip and fuse the ends of different kinds of rope.
</t>
        </r>
      </text>
    </comment>
    <comment ref="N33" authorId="0" shapeId="0">
      <text>
        <r>
          <rPr>
            <b/>
            <sz val="9"/>
            <color indexed="81"/>
            <rFont val="Tahoma"/>
            <family val="2"/>
          </rPr>
          <t xml:space="preserve">Details: </t>
        </r>
        <r>
          <rPr>
            <sz val="9"/>
            <color indexed="81"/>
            <rFont val="Tahoma"/>
            <family val="2"/>
          </rPr>
          <t xml:space="preserve">
Take an old item, such as a small piece of furniture, a broken toy, or a picture frame, and rebuild and/or refinish it. Show your work to an adult or your Webelos leader
</t>
        </r>
      </text>
    </comment>
    <comment ref="F34" authorId="0" shapeId="0">
      <text>
        <r>
          <rPr>
            <b/>
            <sz val="9"/>
            <color indexed="81"/>
            <rFont val="Tahoma"/>
            <family val="2"/>
          </rPr>
          <t xml:space="preserve">Details: </t>
        </r>
        <r>
          <rPr>
            <sz val="9"/>
            <color indexed="81"/>
            <rFont val="Tahoma"/>
            <family val="2"/>
          </rPr>
          <t xml:space="preserve">Demonstrate your knowledge of the pocketknife safety rules and the pocketknife pledge. Earn your Whittling Chip card if you have not already done so. 
</t>
        </r>
      </text>
    </comment>
    <comment ref="J34" authorId="0" shapeId="0">
      <text>
        <r>
          <rPr>
            <b/>
            <sz val="9"/>
            <color indexed="81"/>
            <rFont val="Tahoma"/>
            <family val="2"/>
          </rPr>
          <t xml:space="preserve">Details: </t>
        </r>
        <r>
          <rPr>
            <sz val="9"/>
            <color indexed="81"/>
            <rFont val="Tahoma"/>
            <family val="2"/>
          </rPr>
          <t xml:space="preserve">http://framebomb.com/instructions.html
</t>
        </r>
      </text>
    </comment>
    <comment ref="N34" authorId="0" shapeId="0">
      <text>
        <r>
          <rPr>
            <b/>
            <sz val="9"/>
            <color indexed="81"/>
            <rFont val="Tahoma"/>
            <family val="2"/>
          </rPr>
          <t xml:space="preserve">Details: </t>
        </r>
        <r>
          <rPr>
            <sz val="9"/>
            <color indexed="81"/>
            <rFont val="Tahoma"/>
            <family val="2"/>
          </rPr>
          <t xml:space="preserve">. Do a Fix It project agreed upon with your parent.   
</t>
        </r>
      </text>
    </comment>
    <comment ref="J35" authorId="1" shapeId="0">
      <text>
        <r>
          <rPr>
            <b/>
            <sz val="9"/>
            <color indexed="81"/>
            <rFont val="Tahoma"/>
            <charset val="1"/>
          </rPr>
          <t>Detail:</t>
        </r>
        <r>
          <rPr>
            <sz val="9"/>
            <color indexed="81"/>
            <rFont val="Tahoma"/>
            <charset val="1"/>
          </rPr>
          <t xml:space="preserve">
 With the help of an adult, demonstrate one way to light a fire without using matches. </t>
        </r>
      </text>
    </comment>
    <comment ref="J36" authorId="1" shapeId="0">
      <text>
        <r>
          <rPr>
            <b/>
            <sz val="9"/>
            <color indexed="81"/>
            <rFont val="Tahoma"/>
            <charset val="1"/>
          </rPr>
          <t>Detail:</t>
        </r>
        <r>
          <rPr>
            <sz val="9"/>
            <color indexed="81"/>
            <rFont val="Tahoma"/>
            <charset val="1"/>
          </rPr>
          <t xml:space="preserve">
On a campout with your den or family, cook two different recipes that do not require pots and pans.</t>
        </r>
      </text>
    </comment>
    <comment ref="N36" authorId="1" shapeId="0">
      <text>
        <r>
          <rPr>
            <b/>
            <sz val="9"/>
            <color indexed="81"/>
            <rFont val="Tahoma"/>
            <charset val="1"/>
          </rPr>
          <t>Detail:</t>
        </r>
        <r>
          <rPr>
            <sz val="9"/>
            <color indexed="81"/>
            <rFont val="Tahoma"/>
            <charset val="1"/>
          </rPr>
          <t xml:space="preserve">
Explain the safety rules that you need to follow before participating in boating.</t>
        </r>
      </text>
    </comment>
    <comment ref="J37" authorId="0" shapeId="0">
      <text>
        <r>
          <rPr>
            <b/>
            <sz val="9"/>
            <color indexed="81"/>
            <rFont val="Tahoma"/>
            <family val="2"/>
          </rPr>
          <t xml:space="preserve">Details: </t>
        </r>
        <r>
          <rPr>
            <sz val="9"/>
            <color indexed="81"/>
            <rFont val="Tahoma"/>
            <family val="2"/>
          </rPr>
          <t>Using tree limbs or branches that have already fallen or been cut, build a shelter that will protect you overnight.</t>
        </r>
      </text>
    </comment>
    <comment ref="N37" authorId="1" shapeId="0">
      <text>
        <r>
          <rPr>
            <b/>
            <sz val="9"/>
            <color indexed="81"/>
            <rFont val="Tahoma"/>
            <charset val="1"/>
          </rPr>
          <t>Detail:</t>
        </r>
        <r>
          <rPr>
            <sz val="9"/>
            <color indexed="81"/>
            <rFont val="Tahoma"/>
            <charset val="1"/>
          </rPr>
          <t xml:space="preserve">
Identify the equipment needed when going boating. </t>
        </r>
      </text>
    </comment>
    <comment ref="F38" authorId="0" shapeId="0">
      <text>
        <r>
          <rPr>
            <b/>
            <sz val="9"/>
            <color indexed="81"/>
            <rFont val="Tahoma"/>
            <family val="2"/>
          </rPr>
          <t xml:space="preserve">Detail: </t>
        </r>
        <r>
          <rPr>
            <sz val="9"/>
            <color indexed="81"/>
            <rFont val="Tahoma"/>
            <family val="2"/>
          </rPr>
          <t xml:space="preserve">Discover which hand tools are the best ones to have in your tool box. Learn the rules for using these tools safely. Practice with at least four of these tools before beginning a project. 
</t>
        </r>
      </text>
    </comment>
    <comment ref="J38" authorId="1" shapeId="0">
      <text>
        <r>
          <rPr>
            <b/>
            <sz val="9"/>
            <color indexed="81"/>
            <rFont val="Tahoma"/>
            <charset val="1"/>
          </rPr>
          <t>Detail:</t>
        </r>
        <r>
          <rPr>
            <sz val="9"/>
            <color indexed="81"/>
            <rFont val="Tahoma"/>
            <charset val="1"/>
          </rPr>
          <t xml:space="preserve">
Draw a Rube Goldberg–type machine. Include at least six steps to complete your action. </t>
        </r>
      </text>
    </comment>
    <comment ref="N38" authorId="1" shapeId="0">
      <text>
        <r>
          <rPr>
            <b/>
            <sz val="9"/>
            <color indexed="81"/>
            <rFont val="Tahoma"/>
            <charset val="1"/>
          </rPr>
          <t>Detail:</t>
        </r>
        <r>
          <rPr>
            <sz val="9"/>
            <color indexed="81"/>
            <rFont val="Tahoma"/>
            <charset val="1"/>
          </rPr>
          <t xml:space="preserve">
Demonstrate correct rowing or paddling form. Explain how rowing and canoeing are good exercise. </t>
        </r>
      </text>
    </comment>
    <comment ref="F39" authorId="1" shapeId="0">
      <text>
        <r>
          <rPr>
            <b/>
            <sz val="9"/>
            <color indexed="81"/>
            <rFont val="Tahoma"/>
            <charset val="1"/>
          </rPr>
          <t>Detail:</t>
        </r>
        <r>
          <rPr>
            <sz val="9"/>
            <color indexed="81"/>
            <rFont val="Tahoma"/>
            <charset val="1"/>
          </rPr>
          <t xml:space="preserve">
An experiment is a “fair test” to compare possible explanations. Draw a picture of a fair test that shows what you need to do to test a fertilizer’s effects on plant growth</t>
        </r>
      </text>
    </comment>
    <comment ref="J39" authorId="0" shapeId="0">
      <text>
        <r>
          <rPr>
            <b/>
            <sz val="9"/>
            <color indexed="81"/>
            <rFont val="Tahoma"/>
            <family val="2"/>
          </rPr>
          <t xml:space="preserve">Details: </t>
        </r>
        <r>
          <rPr>
            <sz val="9"/>
            <color indexed="81"/>
            <rFont val="Tahoma"/>
            <family val="2"/>
          </rPr>
          <t xml:space="preserve">Learn what items should be in an outdoor survival kit that you can carry in a small bag or box that easily fits in a day pack. Assemble your own small survival kit, and explain to your den leader why the items you chose are important for survival. 
</t>
        </r>
      </text>
    </comment>
    <comment ref="N39" authorId="0" shapeId="0">
      <text>
        <r>
          <rPr>
            <b/>
            <sz val="9"/>
            <color indexed="81"/>
            <rFont val="Tahoma"/>
            <family val="2"/>
          </rPr>
          <t xml:space="preserve">Details: </t>
        </r>
        <r>
          <rPr>
            <sz val="9"/>
            <color indexed="81"/>
            <rFont val="Tahoma"/>
            <family val="2"/>
          </rPr>
          <t xml:space="preserve">Explain the importance of response personnel or lifeguards in a swimming area. 
</t>
        </r>
      </text>
    </comment>
    <comment ref="F40" authorId="0" shapeId="0">
      <text>
        <r>
          <rPr>
            <b/>
            <sz val="9"/>
            <color indexed="81"/>
            <rFont val="Tahoma"/>
            <family val="2"/>
          </rPr>
          <t xml:space="preserve">Details: </t>
        </r>
        <r>
          <rPr>
            <sz val="9"/>
            <color indexed="81"/>
            <rFont val="Tahoma"/>
            <family val="2"/>
          </rPr>
          <t xml:space="preserve">Visit a museum, a college, a laboratory, an observatory, a zoo, an aquarium, or other facility that employs scientists. Prepare three questions ahead of time, and talk to a scientist about his or her work. 
</t>
        </r>
      </text>
    </comment>
    <comment ref="J40" authorId="0" shapeId="0">
      <text>
        <r>
          <rPr>
            <b/>
            <sz val="9"/>
            <color indexed="81"/>
            <rFont val="Tahoma"/>
            <family val="2"/>
          </rPr>
          <t xml:space="preserve">Details: </t>
        </r>
        <r>
          <rPr>
            <sz val="9"/>
            <color indexed="81"/>
            <rFont val="Tahoma"/>
            <family val="2"/>
          </rPr>
          <t xml:space="preserve">Show you can live “off the grid” by minimizing your use of electricity for one week. Keep a log of what you did. Discuss with your den members how you adjusted to this lifestyle.
</t>
        </r>
      </text>
    </comment>
    <comment ref="B41" authorId="0" shapeId="0">
      <text>
        <r>
          <rPr>
            <b/>
            <sz val="9"/>
            <color indexed="81"/>
            <rFont val="Tahoma"/>
            <charset val="1"/>
          </rPr>
          <t xml:space="preserve">Details: </t>
        </r>
        <r>
          <rPr>
            <sz val="9"/>
            <color indexed="81"/>
            <rFont val="Tahoma"/>
            <family val="2"/>
          </rPr>
          <t>Explain the history of the United States flag. Show how to properly display the flag in public, and help lead a flag ceremony</t>
        </r>
        <r>
          <rPr>
            <sz val="9"/>
            <color indexed="81"/>
            <rFont val="Tahoma"/>
            <charset val="1"/>
          </rPr>
          <t xml:space="preserve">
</t>
        </r>
      </text>
    </comment>
    <comment ref="J41" authorId="0" shapeId="0">
      <text>
        <r>
          <rPr>
            <b/>
            <sz val="9"/>
            <color indexed="81"/>
            <rFont val="Tahoma"/>
            <family val="2"/>
          </rPr>
          <t xml:space="preserve">Details: </t>
        </r>
        <r>
          <rPr>
            <sz val="9"/>
            <color indexed="81"/>
            <rFont val="Tahoma"/>
            <family val="2"/>
          </rPr>
          <t xml:space="preserve">With your den, invent a game that can be played without using electricity and using minimal equipment or simple items. </t>
        </r>
      </text>
    </comment>
    <comment ref="B42" authorId="0" shapeId="0">
      <text>
        <r>
          <rPr>
            <b/>
            <sz val="9"/>
            <color indexed="81"/>
            <rFont val="Tahoma"/>
            <family val="2"/>
          </rPr>
          <t xml:space="preserve">Details: </t>
        </r>
        <r>
          <rPr>
            <sz val="9"/>
            <color indexed="81"/>
            <rFont val="Tahoma"/>
            <family val="2"/>
          </rPr>
          <t xml:space="preserve">Learn about and describe your rights and duties as a citizen, and explain what it means to be loyal to your country. </t>
        </r>
      </text>
    </comment>
    <comment ref="F42" authorId="0" shapeId="0">
      <text>
        <r>
          <rPr>
            <b/>
            <sz val="9"/>
            <color indexed="81"/>
            <rFont val="Tahoma"/>
            <family val="2"/>
          </rPr>
          <t xml:space="preserve">Details: </t>
        </r>
        <r>
          <rPr>
            <sz val="9"/>
            <color indexed="81"/>
            <rFont val="Tahoma"/>
            <family val="2"/>
          </rPr>
          <t xml:space="preserve">Carry out the experiment you designed for requirement 1, above. Report what you learned about the effect of fertilizer on the plants that you grew.
</t>
        </r>
      </text>
    </comment>
    <comment ref="J42" authorId="0" shapeId="0">
      <text>
        <r>
          <rPr>
            <b/>
            <sz val="9"/>
            <color indexed="81"/>
            <rFont val="Tahoma"/>
            <family val="2"/>
          </rPr>
          <t xml:space="preserve">Details: </t>
        </r>
        <r>
          <rPr>
            <sz val="9"/>
            <color indexed="81"/>
            <rFont val="Tahoma"/>
            <family val="2"/>
          </rPr>
          <t xml:space="preserve">  Name your game, write down the rules once you have decided on them, then play the game at two different den meetings or outings. </t>
        </r>
      </text>
    </comment>
    <comment ref="N42" authorId="1" shapeId="0">
      <text>
        <r>
          <rPr>
            <b/>
            <sz val="9"/>
            <color indexed="81"/>
            <rFont val="Tahoma"/>
            <charset val="1"/>
          </rPr>
          <t>Detail:</t>
        </r>
        <r>
          <rPr>
            <sz val="9"/>
            <color indexed="81"/>
            <rFont val="Tahoma"/>
            <charset val="1"/>
          </rPr>
          <t xml:space="preserve">
Collect and care for an “insect, amphibian, or reptile zoo.” You might have crickets, ants, grasshoppers, a lizard, or a toad. Study them for a while and then let them go. Share your experience with your Webelos den.</t>
        </r>
      </text>
    </comment>
    <comment ref="B43" authorId="0" shapeId="0">
      <text>
        <r>
          <rPr>
            <b/>
            <sz val="9"/>
            <color indexed="81"/>
            <rFont val="Tahoma"/>
            <family val="2"/>
          </rPr>
          <t xml:space="preserve">Details: </t>
        </r>
        <r>
          <rPr>
            <sz val="9"/>
            <color indexed="81"/>
            <rFont val="Tahoma"/>
            <family val="2"/>
          </rPr>
          <t xml:space="preserve">Discuss in your Webelos den the term “rule of law,” and talk about how it applies to you in your everyday life. 
</t>
        </r>
      </text>
    </comment>
    <comment ref="F43" authorId="0" shapeId="0">
      <text>
        <r>
          <rPr>
            <b/>
            <sz val="9"/>
            <color indexed="81"/>
            <rFont val="Tahoma"/>
            <family val="2"/>
          </rPr>
          <t xml:space="preserve">Details: </t>
        </r>
        <r>
          <rPr>
            <sz val="9"/>
            <color indexed="81"/>
            <rFont val="Tahoma"/>
            <family val="2"/>
          </rPr>
          <t xml:space="preserve">Carry out the experiment you designed for requirement 1, but change the independent variable. Report what you learned about the effect of changing the variable on the plants that you grew. 
</t>
        </r>
      </text>
    </comment>
    <comment ref="J43" authorId="0" shapeId="0">
      <text>
        <r>
          <rPr>
            <b/>
            <sz val="9"/>
            <color indexed="81"/>
            <rFont val="Tahoma"/>
            <family val="2"/>
          </rPr>
          <t>Details:</t>
        </r>
        <r>
          <rPr>
            <sz val="9"/>
            <color indexed="81"/>
            <rFont val="Tahoma"/>
            <family val="2"/>
          </rPr>
          <t xml:space="preserve">Teach your game to the members of your pack or other Scouts.
</t>
        </r>
      </text>
    </comment>
    <comment ref="N43" authorId="1" shapeId="0">
      <text>
        <r>
          <rPr>
            <b/>
            <sz val="9"/>
            <color indexed="81"/>
            <rFont val="Tahoma"/>
            <charset val="1"/>
          </rPr>
          <t>Detail:</t>
        </r>
        <r>
          <rPr>
            <sz val="9"/>
            <color indexed="81"/>
            <rFont val="Tahoma"/>
            <charset val="1"/>
          </rPr>
          <t xml:space="preserve">
Set up an aquarium or terrarium. Keep it for at least a month. Share your experience with your  Webelos den by showing them photos or drawings of your project or by having them visit to see  your project.</t>
        </r>
      </text>
    </comment>
    <comment ref="B44" authorId="0" shapeId="0">
      <text>
        <r>
          <rPr>
            <b/>
            <sz val="9"/>
            <color indexed="81"/>
            <rFont val="Tahoma"/>
            <family val="2"/>
          </rPr>
          <t xml:space="preserve">Details: </t>
        </r>
        <r>
          <rPr>
            <sz val="9"/>
            <color indexed="81"/>
            <rFont val="Tahoma"/>
            <family val="2"/>
          </rPr>
          <t xml:space="preserve">Meet with a government leader, and learn about his or her role in your community. Discuss with the leader an important issue facing your community. 
</t>
        </r>
      </text>
    </comment>
    <comment ref="F44" authorId="0" shapeId="0">
      <text>
        <r>
          <rPr>
            <b/>
            <sz val="9"/>
            <color indexed="81"/>
            <rFont val="Tahoma"/>
            <family val="2"/>
          </rPr>
          <t xml:space="preserve">Details: </t>
        </r>
        <r>
          <rPr>
            <sz val="9"/>
            <color indexed="81"/>
            <rFont val="Tahoma"/>
            <family val="2"/>
          </rPr>
          <t xml:space="preserve">Build a model solar system. Chart the distances between the planets so that the model is to scale. Use what you learn from this requirement to explain the value of making a model in science. </t>
        </r>
      </text>
    </comment>
    <comment ref="J44" authorId="0" shapeId="0">
      <text>
        <r>
          <rPr>
            <b/>
            <sz val="9"/>
            <color indexed="81"/>
            <rFont val="Tahoma"/>
            <family val="2"/>
          </rPr>
          <t xml:space="preserve">Details: </t>
        </r>
        <r>
          <rPr>
            <sz val="9"/>
            <color indexed="81"/>
            <rFont val="Tahoma"/>
            <family val="2"/>
          </rPr>
          <t xml:space="preserve">. With your den, demonstrate two different ways to treat drinking water to  remove impurities. 
</t>
        </r>
      </text>
    </comment>
    <comment ref="N44" authorId="1" shapeId="0">
      <text>
        <r>
          <rPr>
            <b/>
            <sz val="9"/>
            <color indexed="81"/>
            <rFont val="Tahoma"/>
            <charset val="1"/>
          </rPr>
          <t>Detail:</t>
        </r>
        <r>
          <rPr>
            <sz val="9"/>
            <color indexed="81"/>
            <rFont val="Tahoma"/>
            <charset val="1"/>
          </rPr>
          <t xml:space="preserve">
 Watch for birds in your yard, neighborhood, or town for one week. Identify the birds you see, and write down where and when you saw them.</t>
        </r>
      </text>
    </comment>
    <comment ref="B45" authorId="0" shapeId="0">
      <text>
        <r>
          <rPr>
            <b/>
            <sz val="9"/>
            <color indexed="81"/>
            <rFont val="Tahoma"/>
            <family val="2"/>
          </rPr>
          <t xml:space="preserve">Details: </t>
        </r>
        <r>
          <rPr>
            <sz val="9"/>
            <color indexed="81"/>
            <rFont val="Tahoma"/>
            <family val="2"/>
          </rPr>
          <t xml:space="preserve">Learn about your family’s expenses, and help brainstorm ways to save money. Plan and manage a budget. </t>
        </r>
      </text>
    </comment>
    <comment ref="F45" authorId="0" shapeId="0">
      <text>
        <r>
          <rPr>
            <b/>
            <sz val="9"/>
            <color indexed="81"/>
            <rFont val="Tahoma"/>
            <family val="2"/>
          </rPr>
          <t xml:space="preserve">Details: </t>
        </r>
        <r>
          <rPr>
            <sz val="9"/>
            <color indexed="81"/>
            <rFont val="Tahoma"/>
            <family val="2"/>
          </rPr>
          <t xml:space="preserve">With adult supervision, build and launch a model rocket. Use the rocket to design a fair test to answer a question about force or motion.
</t>
        </r>
      </text>
    </comment>
    <comment ref="J45" authorId="0" shapeId="0">
      <text>
        <r>
          <rPr>
            <b/>
            <sz val="9"/>
            <color indexed="81"/>
            <rFont val="Tahoma"/>
            <family val="2"/>
          </rPr>
          <t xml:space="preserve">Details: </t>
        </r>
        <r>
          <rPr>
            <sz val="9"/>
            <color indexed="81"/>
            <rFont val="Tahoma"/>
            <family val="2"/>
          </rPr>
          <t xml:space="preserve">Discuss what to do if you become lost in the woods. Tell what the letters “S-T-O-P” stand for. Tell what the universal emergency signal is. Describe three ways to signal for help. Demonstrate one of them. Describe what you can do you do to help rescuers  find you.
</t>
        </r>
      </text>
    </comment>
    <comment ref="N45" authorId="1" shapeId="0">
      <text>
        <r>
          <rPr>
            <b/>
            <sz val="9"/>
            <color indexed="81"/>
            <rFont val="Tahoma"/>
            <charset val="1"/>
          </rPr>
          <t>Detail:</t>
        </r>
        <r>
          <rPr>
            <sz val="9"/>
            <color indexed="81"/>
            <rFont val="Tahoma"/>
            <charset val="1"/>
          </rPr>
          <t xml:space="preserve">
Learn about the bird flyways closest to your home. Find out which birds use these flyways. </t>
        </r>
      </text>
    </comment>
    <comment ref="B46" authorId="0" shapeId="0">
      <text>
        <r>
          <rPr>
            <b/>
            <sz val="9"/>
            <color indexed="81"/>
            <rFont val="Tahoma"/>
            <family val="2"/>
          </rPr>
          <t>Details:</t>
        </r>
        <r>
          <rPr>
            <sz val="9"/>
            <color indexed="81"/>
            <rFont val="Tahoma"/>
            <family val="2"/>
          </rPr>
          <t xml:space="preserve"> Learn about energy use in your community and in other parts of our world.
</t>
        </r>
      </text>
    </comment>
    <comment ref="F46" authorId="0" shapeId="0">
      <text>
        <r>
          <rPr>
            <b/>
            <sz val="9"/>
            <color indexed="81"/>
            <rFont val="Tahoma"/>
            <family val="2"/>
          </rPr>
          <t xml:space="preserve">Details: </t>
        </r>
        <r>
          <rPr>
            <sz val="9"/>
            <color indexed="81"/>
            <rFont val="Tahoma"/>
            <family val="2"/>
          </rPr>
          <t xml:space="preserve">Create two circuits of three light bulbs and a battery. Construct one as a series circuit and the other as a parallel circuit
</t>
        </r>
      </text>
    </comment>
    <comment ref="J46" authorId="1" shapeId="0">
      <text>
        <r>
          <rPr>
            <b/>
            <sz val="9"/>
            <color indexed="81"/>
            <rFont val="Tahoma"/>
            <charset val="1"/>
          </rPr>
          <t>Detail:</t>
        </r>
        <r>
          <rPr>
            <sz val="9"/>
            <color indexed="81"/>
            <rFont val="Tahoma"/>
            <charset val="1"/>
          </rPr>
          <t xml:space="preserve">
Make a list of four qualities you think a leader should have in an emergency and why they are important to have. Pick two of them, and act them out for your den. Describe how each relates to a point of the Scout Law. Describe how working on this adventure gave you a better understanding of the Boy Scout motto.</t>
        </r>
      </text>
    </comment>
    <comment ref="N46" authorId="1" shapeId="0">
      <text>
        <r>
          <rPr>
            <b/>
            <sz val="9"/>
            <color indexed="81"/>
            <rFont val="Tahoma"/>
            <charset val="1"/>
          </rPr>
          <t>Detail:</t>
        </r>
        <r>
          <rPr>
            <sz val="9"/>
            <color indexed="81"/>
            <rFont val="Tahoma"/>
            <charset val="1"/>
          </rPr>
          <t xml:space="preserve">
Watch at least four wild creatures (reptiles, amphibians, arachnids, fish, insects, or mammals) in the wild. Describe the kind of place (forest, field, marsh, yard, or park) where you saw them. Tell what they were doing. </t>
        </r>
      </text>
    </comment>
    <comment ref="B47" authorId="0" shapeId="0">
      <text>
        <r>
          <rPr>
            <b/>
            <sz val="9"/>
            <color indexed="81"/>
            <rFont val="Tahoma"/>
            <family val="2"/>
          </rPr>
          <t xml:space="preserve">Details: </t>
        </r>
        <r>
          <rPr>
            <sz val="9"/>
            <color indexed="81"/>
            <rFont val="Tahoma"/>
            <family val="2"/>
          </rPr>
          <t xml:space="preserve">Identify one energy problem in your community, and find out what has caused it. 
</t>
        </r>
      </text>
    </comment>
    <comment ref="F47" authorId="0" shapeId="0">
      <text>
        <r>
          <rPr>
            <b/>
            <sz val="9"/>
            <color indexed="81"/>
            <rFont val="Tahoma"/>
            <family val="2"/>
          </rPr>
          <t xml:space="preserve">Details: </t>
        </r>
        <r>
          <rPr>
            <sz val="9"/>
            <color indexed="81"/>
            <rFont val="Tahoma"/>
            <family val="2"/>
          </rPr>
          <t xml:space="preserve">Study the night sky. Sketch the appearance of the North Star (Polaris) and the Big Dipper (part of the Ursa Major constellation) over at least six hours. Describe what you observed, and explain the meaning of your observations. 
</t>
        </r>
      </text>
    </comment>
    <comment ref="N47" authorId="1" shapeId="0">
      <text>
        <r>
          <rPr>
            <b/>
            <sz val="9"/>
            <color indexed="81"/>
            <rFont val="Tahoma"/>
            <charset val="1"/>
          </rPr>
          <t>Detail:</t>
        </r>
        <r>
          <rPr>
            <sz val="9"/>
            <color indexed="81"/>
            <rFont val="Tahoma"/>
            <charset val="1"/>
          </rPr>
          <t xml:space="preserve">
Identify an insect, reptile, bird, or wild animal that is found only in your area of the country. Tell why it survives in your area.</t>
        </r>
      </text>
    </comment>
    <comment ref="B48" authorId="0" shapeId="0">
      <text>
        <r>
          <rPr>
            <b/>
            <sz val="9"/>
            <color indexed="81"/>
            <rFont val="Tahoma"/>
            <family val="2"/>
          </rPr>
          <t xml:space="preserve">Details: </t>
        </r>
        <r>
          <rPr>
            <sz val="9"/>
            <color indexed="81"/>
            <rFont val="Tahoma"/>
            <family val="2"/>
          </rPr>
          <t xml:space="preserve">With the assistance of your den leader or parent, participate in an event that would help lead others in recycling and conserving resources. 
</t>
        </r>
      </text>
    </comment>
    <comment ref="F48" authorId="0" shapeId="0">
      <text>
        <r>
          <rPr>
            <b/>
            <sz val="9"/>
            <color indexed="81"/>
            <rFont val="Tahoma"/>
            <family val="2"/>
          </rPr>
          <t xml:space="preserve">Details: </t>
        </r>
        <r>
          <rPr>
            <sz val="9"/>
            <color indexed="81"/>
            <rFont val="Tahoma"/>
            <family val="2"/>
          </rPr>
          <t xml:space="preserve">With adult assistance, explore safe chemical reactions with household materials.     Using two substances, observe what happens when the amounts of the reactants  are increased.  
</t>
        </r>
      </text>
    </comment>
    <comment ref="N48" authorId="1" shapeId="0">
      <text>
        <r>
          <rPr>
            <b/>
            <sz val="9"/>
            <color indexed="81"/>
            <rFont val="Tahoma"/>
            <charset val="1"/>
          </rPr>
          <t>Detail:</t>
        </r>
        <r>
          <rPr>
            <sz val="9"/>
            <color indexed="81"/>
            <rFont val="Tahoma"/>
            <charset val="1"/>
          </rPr>
          <t xml:space="preserve">
Give examples of at least two of the following: a. A producer, a consumer, and a decomposer in the food chain of an ecosystem b. One way humans have changed the balance of nature c. How you can help protect the balance of nature </t>
        </r>
      </text>
    </comment>
    <comment ref="B49" authorId="0" shapeId="0">
      <text>
        <r>
          <rPr>
            <b/>
            <sz val="9"/>
            <color indexed="81"/>
            <rFont val="Tahoma"/>
            <family val="2"/>
          </rPr>
          <t xml:space="preserve">Details: </t>
        </r>
        <r>
          <rPr>
            <sz val="9"/>
            <color indexed="81"/>
            <rFont val="Tahoma"/>
            <family val="2"/>
          </rPr>
          <t xml:space="preserve">Show that you are an active leader by planning an activity without your den leader’s help.
</t>
        </r>
      </text>
    </comment>
    <comment ref="F49" authorId="0" shapeId="0">
      <text>
        <r>
          <rPr>
            <b/>
            <sz val="9"/>
            <color indexed="81"/>
            <rFont val="Tahoma"/>
            <family val="2"/>
          </rPr>
          <t xml:space="preserve">Details: </t>
        </r>
        <r>
          <rPr>
            <sz val="9"/>
            <color indexed="81"/>
            <rFont val="Tahoma"/>
            <family val="2"/>
          </rPr>
          <t xml:space="preserve">Explore properties of motion on a playground. How does the weight of a person affect how fast they slide down a slide or how fast a swing moves? Design a fair test to answer one of those questions
</t>
        </r>
      </text>
    </comment>
    <comment ref="N49" authorId="1" shapeId="0">
      <text>
        <r>
          <rPr>
            <b/>
            <sz val="9"/>
            <color indexed="81"/>
            <rFont val="Tahoma"/>
            <charset val="1"/>
          </rPr>
          <t>Detail:</t>
        </r>
        <r>
          <rPr>
            <sz val="9"/>
            <color indexed="81"/>
            <rFont val="Tahoma"/>
            <charset val="1"/>
          </rPr>
          <t xml:space="preserve">
Learn about aquatic ecosystems and wetlands in your area. Talk with your Webelos den leader or family about the important role aquatic ecosystems and wetlands play in supporting life cycles of wildlife and humans, and list three ways you can help. </t>
        </r>
      </text>
    </comment>
    <comment ref="F50" authorId="0" shapeId="0">
      <text>
        <r>
          <rPr>
            <b/>
            <sz val="9"/>
            <color indexed="81"/>
            <rFont val="Tahoma"/>
            <family val="2"/>
          </rPr>
          <t xml:space="preserve">Details: </t>
        </r>
        <r>
          <rPr>
            <sz val="9"/>
            <color indexed="81"/>
            <rFont val="Tahoma"/>
            <family val="2"/>
          </rPr>
          <t xml:space="preserve">Read a biography of a scientist. Tell your den leader or the other members of your den what the scientist was famous for and why his or her work is important.
</t>
        </r>
      </text>
    </comment>
    <comment ref="J50" authorId="0" shapeId="0">
      <text>
        <r>
          <rPr>
            <b/>
            <sz val="9"/>
            <color indexed="81"/>
            <rFont val="Tahoma"/>
            <family val="2"/>
          </rPr>
          <t>Details:</t>
        </r>
        <r>
          <rPr>
            <sz val="9"/>
            <color indexed="81"/>
            <rFont val="Tahoma"/>
            <family val="2"/>
          </rPr>
          <t>Explain why this kind of science is an important part of your world.</t>
        </r>
      </text>
    </comment>
    <comment ref="N50" authorId="1" shapeId="0">
      <text>
        <r>
          <rPr>
            <b/>
            <sz val="9"/>
            <color indexed="81"/>
            <rFont val="Tahoma"/>
            <charset val="1"/>
          </rPr>
          <t>Detail:</t>
        </r>
        <r>
          <rPr>
            <sz val="9"/>
            <color indexed="81"/>
            <rFont val="Tahoma"/>
            <charset val="1"/>
          </rPr>
          <t xml:space="preserve">
Do a color-morphing investigation. Explain what you learned. </t>
        </r>
      </text>
    </comment>
    <comment ref="B51" authorId="0" shapeId="0">
      <text>
        <r>
          <rPr>
            <b/>
            <sz val="9"/>
            <color indexed="81"/>
            <rFont val="Tahoma"/>
            <family val="2"/>
          </rPr>
          <t xml:space="preserve">Details: </t>
        </r>
        <r>
          <rPr>
            <sz val="9"/>
            <color indexed="81"/>
            <rFont val="Tahoma"/>
            <family val="2"/>
          </rPr>
          <t xml:space="preserve">Learn about Scouting in another part of the world. With the help of your parent or your den leader, pick one country where Scouting exists, and research its Scouting program.
</t>
        </r>
      </text>
    </comment>
    <comment ref="J51" authorId="0" shapeId="0">
      <text>
        <r>
          <rPr>
            <b/>
            <sz val="9"/>
            <color indexed="81"/>
            <rFont val="Tahoma"/>
            <family val="2"/>
          </rPr>
          <t xml:space="preserve">Details: </t>
        </r>
        <r>
          <rPr>
            <sz val="9"/>
            <color indexed="81"/>
            <rFont val="Tahoma"/>
            <family val="2"/>
          </rPr>
          <t xml:space="preserve">Share with your family or with your den what you learned about the meaning of geology. 
</t>
        </r>
      </text>
    </comment>
    <comment ref="N51" authorId="1" shapeId="0">
      <text>
        <r>
          <rPr>
            <b/>
            <sz val="9"/>
            <color indexed="81"/>
            <rFont val="Tahoma"/>
            <charset val="1"/>
          </rPr>
          <t xml:space="preserve">Detail:  </t>
        </r>
        <r>
          <rPr>
            <sz val="9"/>
            <color indexed="81"/>
            <rFont val="Tahoma"/>
            <charset val="1"/>
          </rPr>
          <t>Visit a museum of natural history, a nature center, or a zoo with your family, Webelos den, or pack. Tell what you saw.</t>
        </r>
      </text>
    </comment>
    <comment ref="B52" authorId="0" shapeId="0">
      <text>
        <r>
          <rPr>
            <b/>
            <sz val="9"/>
            <color indexed="81"/>
            <rFont val="Tahoma"/>
            <family val="2"/>
          </rPr>
          <t xml:space="preserve">Details: </t>
        </r>
        <r>
          <rPr>
            <sz val="9"/>
            <color indexed="81"/>
            <rFont val="Tahoma"/>
            <family val="2"/>
          </rPr>
          <t xml:space="preserve">Set up an exhibit at a pack meeting to share information about the World Friendship Fund.
</t>
        </r>
      </text>
    </comment>
    <comment ref="F52"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J52" authorId="0" shapeId="0">
      <text>
        <r>
          <rPr>
            <b/>
            <sz val="9"/>
            <color indexed="81"/>
            <rFont val="Tahoma"/>
            <family val="2"/>
          </rPr>
          <t>Details:</t>
        </r>
        <r>
          <rPr>
            <sz val="9"/>
            <color indexed="81"/>
            <rFont val="Tahoma"/>
            <family val="2"/>
          </rPr>
          <t>Look for different kinds of rocks or minerals while on a rock hunt with your family or your den</t>
        </r>
      </text>
    </comment>
    <comment ref="N52" authorId="1" shapeId="0">
      <text>
        <r>
          <rPr>
            <b/>
            <sz val="9"/>
            <color indexed="81"/>
            <rFont val="Tahoma"/>
            <charset val="1"/>
          </rPr>
          <t>Detail:</t>
        </r>
        <r>
          <rPr>
            <sz val="9"/>
            <color indexed="81"/>
            <rFont val="Tahoma"/>
            <charset val="1"/>
          </rPr>
          <t xml:space="preserve">
Create a video of a wild creature doing something interesting, and share it with your family and den. </t>
        </r>
      </text>
    </comment>
    <comment ref="F53"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B54" authorId="0" shapeId="0">
      <text>
        <r>
          <rPr>
            <b/>
            <sz val="9"/>
            <color indexed="81"/>
            <rFont val="Tahoma"/>
            <family val="2"/>
          </rPr>
          <t xml:space="preserve">Details: </t>
        </r>
        <r>
          <rPr>
            <sz val="9"/>
            <color indexed="81"/>
            <rFont val="Tahoma"/>
            <family val="2"/>
          </rPr>
          <t xml:space="preserve">Under the supervision of your parent, guardian, or den leader, connect with a Scout in another country during an event such as Jamboree on the Air or Jamboree on the Internet or by other means.
</t>
        </r>
      </text>
    </comment>
    <comment ref="F54" authorId="0" shapeId="0">
      <text>
        <r>
          <rPr>
            <b/>
            <sz val="9"/>
            <color indexed="81"/>
            <rFont val="Tahoma"/>
            <family val="2"/>
          </rPr>
          <t xml:space="preserve">Details: </t>
        </r>
        <r>
          <rPr>
            <sz val="9"/>
            <color indexed="81"/>
            <rFont val="Tahoma"/>
            <family val="2"/>
          </rPr>
          <t xml:space="preserve">Recognize the purpose and the three classifications of swimming ability groups in Scouting.
</t>
        </r>
      </text>
    </comment>
    <comment ref="J54" authorId="0" shapeId="0">
      <text>
        <r>
          <rPr>
            <b/>
            <sz val="9"/>
            <color indexed="81"/>
            <rFont val="Tahoma"/>
            <family val="2"/>
          </rPr>
          <t>Details:</t>
        </r>
        <r>
          <rPr>
            <sz val="9"/>
            <color indexed="81"/>
            <rFont val="Tahoma"/>
            <family val="2"/>
          </rPr>
          <t xml:space="preserve">Identify the rocks you see on your rock hunt. Use the chart in your handbook that shows the three kinds of rocks and describes minerals to determine which types of rocks you have collected. 
</t>
        </r>
      </text>
    </comment>
    <comment ref="N54" authorId="1" shapeId="0">
      <text>
        <r>
          <rPr>
            <b/>
            <sz val="9"/>
            <color indexed="81"/>
            <rFont val="Tahoma"/>
            <charset val="1"/>
          </rPr>
          <t>Detail:</t>
        </r>
        <r>
          <rPr>
            <sz val="9"/>
            <color indexed="81"/>
            <rFont val="Tahoma"/>
            <charset val="1"/>
          </rPr>
          <t xml:space="preserve">
Identify three different groups of trees and the parts of a tree.</t>
        </r>
      </text>
    </comment>
    <comment ref="F55" authorId="1" shapeId="0">
      <text>
        <r>
          <rPr>
            <b/>
            <sz val="9"/>
            <color indexed="81"/>
            <rFont val="Tahoma"/>
            <family val="2"/>
          </rPr>
          <t>Detail:</t>
        </r>
        <r>
          <rPr>
            <sz val="9"/>
            <color indexed="81"/>
            <rFont val="Tahoma"/>
            <family val="2"/>
          </rPr>
          <t xml:space="preserve">
 Discuss the importance of learning the skills you need to know before going boating.</t>
        </r>
      </text>
    </comment>
    <comment ref="J55" authorId="0" shapeId="0">
      <text>
        <r>
          <rPr>
            <b/>
            <sz val="9"/>
            <color indexed="81"/>
            <rFont val="Tahoma"/>
            <family val="2"/>
          </rPr>
          <t xml:space="preserve">Details: </t>
        </r>
        <r>
          <rPr>
            <sz val="9"/>
            <color indexed="81"/>
            <rFont val="Tahoma"/>
            <family val="2"/>
          </rPr>
          <t xml:space="preserve">With a magnifying glass, take a closer look at your collection. Determine any differences between your specimens.
</t>
        </r>
      </text>
    </comment>
    <comment ref="N55" authorId="1" shapeId="0">
      <text>
        <r>
          <rPr>
            <b/>
            <sz val="9"/>
            <color indexed="81"/>
            <rFont val="Tahoma"/>
            <charset val="1"/>
          </rPr>
          <t>Detail:</t>
        </r>
        <r>
          <rPr>
            <sz val="9"/>
            <color indexed="81"/>
            <rFont val="Tahoma"/>
            <charset val="1"/>
          </rPr>
          <t xml:space="preserve">
Identify six trees common to the area where you live. Tell whether they are native to your area. Tell how both wildlife and humans use them</t>
        </r>
      </text>
    </comment>
    <comment ref="B56" authorId="0" shapeId="0">
      <text>
        <r>
          <rPr>
            <b/>
            <sz val="9"/>
            <color indexed="81"/>
            <rFont val="Tahoma"/>
            <family val="2"/>
          </rPr>
          <t xml:space="preserve">Details: </t>
        </r>
        <r>
          <rPr>
            <sz val="9"/>
            <color indexed="81"/>
            <rFont val="Tahoma"/>
            <family val="2"/>
          </rPr>
          <t xml:space="preserve">With the help of your den leader or family, plan and conduct a campout. If your chartered organization does not permit Cub Scout camping, you may substitute a family campout or a daylong outdoor activity with your den or pack. 
</t>
        </r>
      </text>
    </comment>
    <comment ref="F56" authorId="0" shapeId="0">
      <text>
        <r>
          <rPr>
            <b/>
            <sz val="9"/>
            <color indexed="81"/>
            <rFont val="Tahoma"/>
            <family val="2"/>
          </rPr>
          <t xml:space="preserve">Details: </t>
        </r>
        <r>
          <rPr>
            <sz val="9"/>
            <color indexed="81"/>
            <rFont val="Tahoma"/>
            <family val="2"/>
          </rPr>
          <t xml:space="preserve">Explain the meaning of “order of rescue” and demonstrate the reach and throw rescue techniques from land.
</t>
        </r>
      </text>
    </comment>
    <comment ref="J56" authorId="0" shapeId="0">
      <text>
        <r>
          <rPr>
            <b/>
            <sz val="9"/>
            <color indexed="81"/>
            <rFont val="Tahoma"/>
            <family val="2"/>
          </rPr>
          <t xml:space="preserve">Details: </t>
        </r>
        <r>
          <rPr>
            <sz val="9"/>
            <color indexed="81"/>
            <rFont val="Tahoma"/>
            <family val="2"/>
          </rPr>
          <t xml:space="preserve">Share what you see with your family or den.
</t>
        </r>
      </text>
    </comment>
    <comment ref="N56" authorId="0" shapeId="0">
      <text>
        <r>
          <rPr>
            <b/>
            <sz val="9"/>
            <color indexed="81"/>
            <rFont val="Tahoma"/>
            <family val="2"/>
          </rPr>
          <t xml:space="preserve">Details: </t>
        </r>
        <r>
          <rPr>
            <sz val="9"/>
            <color indexed="81"/>
            <rFont val="Tahoma"/>
            <family val="2"/>
          </rPr>
          <t xml:space="preserve">Identify six plants common to the area where you live. Tell which animals use them and for what purpose.
</t>
        </r>
      </text>
    </comment>
    <comment ref="B57" authorId="0" shapeId="0">
      <text>
        <r>
          <rPr>
            <b/>
            <sz val="9"/>
            <color indexed="81"/>
            <rFont val="Tahoma"/>
            <family val="2"/>
          </rPr>
          <t xml:space="preserve">Details: </t>
        </r>
        <r>
          <rPr>
            <sz val="9"/>
            <color indexed="81"/>
            <rFont val="Tahoma"/>
            <family val="2"/>
          </rPr>
          <t xml:space="preserve">On arrival at the campout, with your den and den leader or family, determine where to set up your tent. Demonstrate knowledge of what makes a good tent site and what makes a bad one. Set up your tent without help from an adult. 
</t>
        </r>
      </text>
    </comment>
    <comment ref="N57" authorId="0" shapeId="0">
      <text>
        <r>
          <rPr>
            <b/>
            <sz val="9"/>
            <color indexed="81"/>
            <rFont val="Tahoma"/>
            <family val="2"/>
          </rPr>
          <t xml:space="preserve">Details: </t>
        </r>
        <r>
          <rPr>
            <sz val="9"/>
            <color indexed="81"/>
            <rFont val="Tahoma"/>
            <family val="2"/>
          </rPr>
          <t xml:space="preserve">Visit a nature center, nursery, tree farm, or park, and speak with someone knowledgeable about trees and plants that are native to your area. Explain how plants and trees are important to our ecosystem and how they improve our environment.
</t>
        </r>
      </text>
    </comment>
    <comment ref="B58" authorId="0" shapeId="0">
      <text>
        <r>
          <rPr>
            <b/>
            <sz val="9"/>
            <color indexed="81"/>
            <rFont val="Tahoma"/>
            <family val="2"/>
          </rPr>
          <t xml:space="preserve">Details: </t>
        </r>
        <r>
          <rPr>
            <sz val="9"/>
            <color indexed="81"/>
            <rFont val="Tahoma"/>
            <family val="2"/>
          </rPr>
          <t xml:space="preserve">Once your tents are set up, discuss with your den what actions you should take in the case of the following extreme weather events which could require you to evacuate: a. Severe rainstorm causing flooding b. Severe thunderstorm with lightning or tornadoes c. Fire, earthquake, or other disaster that will require evacuation. </t>
        </r>
      </text>
    </comment>
    <comment ref="J58" authorId="0" shapeId="0">
      <text>
        <r>
          <rPr>
            <b/>
            <sz val="9"/>
            <color indexed="81"/>
            <rFont val="Tahoma"/>
            <family val="2"/>
          </rPr>
          <t xml:space="preserve">Details: </t>
        </r>
        <r>
          <rPr>
            <sz val="9"/>
            <color indexed="81"/>
            <rFont val="Tahoma"/>
            <family val="2"/>
          </rPr>
          <t xml:space="preserve">With your family or den, make a mineral test kit, and test rocks according to the Mohs scale of mineral hardness
</t>
        </r>
      </text>
    </comment>
    <comment ref="N58" authorId="0" shapeId="0">
      <text>
        <r>
          <rPr>
            <b/>
            <sz val="9"/>
            <color indexed="81"/>
            <rFont val="Tahoma"/>
            <family val="2"/>
          </rPr>
          <t xml:space="preserve">Details: </t>
        </r>
        <r>
          <rPr>
            <sz val="9"/>
            <color indexed="81"/>
            <rFont val="Tahoma"/>
            <family val="2"/>
          </rPr>
          <t xml:space="preserve">Develop a plan to care for and then plant at least one plant or tree, either indoors in a pot or outdoors. Tell how this plant or tree helps the environment in which it is planted and what the plant or tree will be used for.
</t>
        </r>
      </text>
    </comment>
    <comment ref="B59" authorId="0" shapeId="0">
      <text>
        <r>
          <rPr>
            <b/>
            <sz val="9"/>
            <color indexed="81"/>
            <rFont val="Tahoma"/>
            <family val="2"/>
          </rPr>
          <t>Details:</t>
        </r>
        <r>
          <rPr>
            <sz val="9"/>
            <color indexed="81"/>
            <rFont val="Tahoma"/>
            <family val="2"/>
          </rPr>
          <t xml:space="preserve">On a pack campout, work with your den leader or another adult to plan a campfire program with the other dens. Your campfire program should include an impressive opening, songs, skits, a Cubmaster’s minute, and an inspirational closing ceremony. </t>
        </r>
      </text>
    </comment>
    <comment ref="F59" authorId="0" shapeId="0">
      <text>
        <r>
          <rPr>
            <b/>
            <sz val="9"/>
            <color indexed="81"/>
            <rFont val="Tahoma"/>
            <family val="2"/>
          </rPr>
          <t xml:space="preserve">Details: </t>
        </r>
        <r>
          <rPr>
            <sz val="9"/>
            <color indexed="81"/>
            <rFont val="Tahoma"/>
            <family val="2"/>
          </rPr>
          <t xml:space="preserve">Demonstrate the precautions you must take before attempting to dive head first into the water, and attempt a front surface dive.
</t>
        </r>
      </text>
    </comment>
    <comment ref="N59" authorId="0" shapeId="0">
      <text>
        <r>
          <rPr>
            <b/>
            <sz val="9"/>
            <color indexed="81"/>
            <rFont val="Tahoma"/>
            <family val="2"/>
          </rPr>
          <t xml:space="preserve">Details: </t>
        </r>
        <r>
          <rPr>
            <sz val="9"/>
            <color indexed="81"/>
            <rFont val="Tahoma"/>
            <family val="2"/>
          </rPr>
          <t xml:space="preserve">Make a list of items in your home that are made from wood and share it with your den. Or with your den, take a walk and identify useful things made from wood.
</t>
        </r>
      </text>
    </comment>
    <comment ref="B60" authorId="1" shapeId="0">
      <text>
        <r>
          <rPr>
            <b/>
            <sz val="9"/>
            <color indexed="81"/>
            <rFont val="Tahoma"/>
            <charset val="1"/>
          </rPr>
          <t>Detail:</t>
        </r>
        <r>
          <rPr>
            <sz val="9"/>
            <color indexed="81"/>
            <rFont val="Tahoma"/>
            <charset val="1"/>
          </rPr>
          <t xml:space="preserve">
Show how to tie a bowline. Explain when the knot should be used and why. Teach it to another Scout who is not a Webelos Scout</t>
        </r>
      </text>
    </comment>
    <comment ref="F60" authorId="0" shapeId="0">
      <text>
        <r>
          <rPr>
            <b/>
            <sz val="9"/>
            <color indexed="81"/>
            <rFont val="Tahoma"/>
            <family val="2"/>
          </rPr>
          <t xml:space="preserve">Details: </t>
        </r>
        <r>
          <rPr>
            <sz val="9"/>
            <color indexed="81"/>
            <rFont val="Tahoma"/>
            <family val="2"/>
          </rPr>
          <t xml:space="preserve">Learn and demonstrate two of the following strokes:  crawl, sidestroke, breaststroke, or trudgen
</t>
        </r>
      </text>
    </comment>
    <comment ref="J60" authorId="0" shapeId="0">
      <text>
        <r>
          <rPr>
            <b/>
            <sz val="9"/>
            <color indexed="81"/>
            <rFont val="Tahoma"/>
            <family val="2"/>
          </rPr>
          <t xml:space="preserve">Details: </t>
        </r>
        <r>
          <rPr>
            <sz val="9"/>
            <color indexed="81"/>
            <rFont val="Tahoma"/>
            <family val="2"/>
          </rPr>
          <t xml:space="preserve">With your family or den, identify on a road map of your state some geological features in your area
</t>
        </r>
      </text>
    </comment>
    <comment ref="N60" authorId="1" shapeId="0">
      <text>
        <r>
          <rPr>
            <b/>
            <sz val="9"/>
            <color indexed="81"/>
            <rFont val="Tahoma"/>
            <charset val="1"/>
          </rPr>
          <t>Detail:</t>
        </r>
        <r>
          <rPr>
            <sz val="9"/>
            <color indexed="81"/>
            <rFont val="Tahoma"/>
            <charset val="1"/>
          </rPr>
          <t xml:space="preserve">
 Explain how the growth rings of a tree trunk tell its life story. Describe different types of tree bark and explain what the bark does for the tree.</t>
        </r>
      </text>
    </comment>
    <comment ref="B61" authorId="0" shapeId="0">
      <text>
        <r>
          <rPr>
            <b/>
            <sz val="9"/>
            <color indexed="81"/>
            <rFont val="Tahoma"/>
            <family val="2"/>
          </rPr>
          <t>Details:</t>
        </r>
        <r>
          <rPr>
            <sz val="9"/>
            <color indexed="81"/>
            <rFont val="Tahoma"/>
            <family val="2"/>
          </rPr>
          <t xml:space="preserve">
Go on a geocaching adventure with your den or family. Show how you used a GPS unit or a smartphone with a GPS application to locate a geocache.</t>
        </r>
      </text>
    </comment>
    <comment ref="F61" authorId="0" shapeId="0">
      <text>
        <r>
          <rPr>
            <b/>
            <sz val="9"/>
            <color indexed="81"/>
            <rFont val="Tahoma"/>
            <family val="2"/>
          </rPr>
          <t>Details:</t>
        </r>
        <r>
          <rPr>
            <sz val="9"/>
            <color indexed="81"/>
            <rFont val="Tahoma"/>
            <family val="2"/>
          </rPr>
          <t xml:space="preserve">Invite a member or former member of a lifeguard team, rescue squad, the U.S. Coast Guard, U.S. Navy, or other armed forces branch who has had swimming and rescue training to your den meeting.  Find out what training and other experiences this person has had. 
</t>
        </r>
      </text>
    </comment>
    <comment ref="B62" authorId="0" shapeId="0">
      <text>
        <r>
          <rPr>
            <b/>
            <sz val="9"/>
            <color indexed="81"/>
            <rFont val="Tahoma"/>
            <family val="2"/>
          </rPr>
          <t xml:space="preserve">Details: </t>
        </r>
        <r>
          <rPr>
            <sz val="9"/>
            <color indexed="81"/>
            <rFont val="Tahoma"/>
            <family val="2"/>
          </rPr>
          <t>Recite the Outdoor Code and the Leave No Trace Principles for Kids from memory. Talk about how you can demonstrate them while you are working on your Arrow of Light. After one outing, list the things you did to follow the Outdoor Code and Leave No Trace.</t>
        </r>
      </text>
    </comment>
    <comment ref="F62" authorId="0" shapeId="0">
      <text>
        <r>
          <rPr>
            <b/>
            <sz val="9"/>
            <color indexed="81"/>
            <rFont val="Tahoma"/>
            <family val="2"/>
          </rPr>
          <t>Details:</t>
        </r>
        <r>
          <rPr>
            <sz val="9"/>
            <color indexed="81"/>
            <rFont val="Tahoma"/>
            <family val="2"/>
          </rPr>
          <t xml:space="preserve">Demonstrate how to correctly fasten a life jacket that is the right size for you.  Jump into water over your head. Show how the life jacket keeps your head above water by swimming 25 feet.  Get out of the water, remove the life jacket and hang it where it will dry. 
</t>
        </r>
      </text>
    </comment>
    <comment ref="N62" authorId="1" shapeId="0">
      <text>
        <r>
          <rPr>
            <b/>
            <sz val="9"/>
            <color indexed="81"/>
            <rFont val="Tahoma"/>
            <charset val="1"/>
          </rPr>
          <t>Detail:</t>
        </r>
        <r>
          <rPr>
            <sz val="9"/>
            <color indexed="81"/>
            <rFont val="Tahoma"/>
            <charset val="1"/>
          </rPr>
          <t xml:space="preserve">
Create a record of the history of Scouting and your place in that history. </t>
        </r>
      </text>
    </comment>
    <comment ref="F63" authorId="1" shapeId="0">
      <text>
        <r>
          <rPr>
            <b/>
            <sz val="9"/>
            <color indexed="81"/>
            <rFont val="Tahoma"/>
            <family val="2"/>
          </rPr>
          <t>Detail:</t>
        </r>
        <r>
          <rPr>
            <sz val="9"/>
            <color indexed="81"/>
            <rFont val="Tahoma"/>
            <family val="2"/>
          </rPr>
          <t xml:space="preserve">
If you are a qualified swimmer, select a paddle of the proper size and paddle a canoe with an adult’s supervision. </t>
        </r>
      </text>
    </comment>
    <comment ref="N63" authorId="1" shapeId="0">
      <text>
        <r>
          <rPr>
            <b/>
            <sz val="9"/>
            <color indexed="81"/>
            <rFont val="Tahoma"/>
            <charset val="1"/>
          </rPr>
          <t>Detail:</t>
        </r>
        <r>
          <rPr>
            <sz val="9"/>
            <color indexed="81"/>
            <rFont val="Tahoma"/>
            <charset val="1"/>
          </rPr>
          <t xml:space="preserve">
With the help of your den leader, parent, or guardian and with your choice of media, go on a virtual journey to the past and create a timeline.</t>
        </r>
      </text>
    </comment>
    <comment ref="F66" authorId="1" shapeId="0">
      <text>
        <r>
          <rPr>
            <b/>
            <sz val="9"/>
            <color indexed="81"/>
            <rFont val="Tahoma"/>
            <charset val="1"/>
          </rPr>
          <t>Detail:</t>
        </r>
        <r>
          <rPr>
            <sz val="9"/>
            <color indexed="81"/>
            <rFont val="Tahoma"/>
            <charset val="1"/>
          </rPr>
          <t xml:space="preserve">
Visit an art museum, gallery, or exhibit. Discuss with an adult the art you saw. What did you like?</t>
        </r>
      </text>
    </comment>
    <comment ref="J66" authorId="0" shapeId="0">
      <text>
        <r>
          <rPr>
            <b/>
            <sz val="9"/>
            <color indexed="81"/>
            <rFont val="Tahoma"/>
            <family val="2"/>
          </rPr>
          <t xml:space="preserve">Details: </t>
        </r>
        <r>
          <rPr>
            <sz val="9"/>
            <color indexed="81"/>
            <rFont val="Tahoma"/>
            <family val="2"/>
          </rPr>
          <t xml:space="preserve">
 Go on an outing with your family or den to one of the nearby locations you discovered on your state map, and record what you see as you look at the geographical surroundings. Share with your family or den while on this outing what you notice that might change this location in the future (wind, water, ice, drought, erosion).
</t>
        </r>
      </text>
    </comment>
    <comment ref="B67" authorId="1" shapeId="0">
      <text>
        <r>
          <rPr>
            <b/>
            <sz val="9"/>
            <color indexed="81"/>
            <rFont val="Tahoma"/>
            <family val="2"/>
          </rPr>
          <t>Detail:</t>
        </r>
        <r>
          <rPr>
            <sz val="9"/>
            <color indexed="81"/>
            <rFont val="Tahoma"/>
            <family val="2"/>
          </rPr>
          <t xml:space="preserve">
With your parent, guardian, or religious or spiritual leader, discuss and make a plan to do two things you think will help you better do your duty to God. Do these things for a month. </t>
        </r>
      </text>
    </comment>
    <comment ref="F67" authorId="0" shapeId="0">
      <text>
        <r>
          <rPr>
            <b/>
            <sz val="9"/>
            <color indexed="81"/>
            <rFont val="Tahoma"/>
            <family val="2"/>
          </rPr>
          <t xml:space="preserve">Detail: </t>
        </r>
        <r>
          <rPr>
            <sz val="9"/>
            <color indexed="81"/>
            <rFont val="Tahoma"/>
            <family val="2"/>
          </rPr>
          <t>Create two self-portraits using two different techniques, such as drawing, painting, printmaking, sculpture, and computer illustration.</t>
        </r>
      </text>
    </comment>
    <comment ref="B68" authorId="1" shapeId="0">
      <text>
        <r>
          <rPr>
            <b/>
            <sz val="9"/>
            <color indexed="81"/>
            <rFont val="Tahoma"/>
            <family val="2"/>
          </rPr>
          <t>Detail:</t>
        </r>
        <r>
          <rPr>
            <sz val="9"/>
            <color indexed="81"/>
            <rFont val="Tahoma"/>
            <family val="2"/>
          </rPr>
          <t xml:space="preserve">
Discuss with your family how the Scout Oath and Scout Law relate to your beliefs about duty to God. </t>
        </r>
      </text>
    </comment>
    <comment ref="J68" authorId="0" shapeId="0">
      <text>
        <r>
          <rPr>
            <b/>
            <sz val="9"/>
            <color indexed="81"/>
            <rFont val="Tahoma"/>
            <family val="2"/>
          </rPr>
          <t xml:space="preserve">Details: </t>
        </r>
        <r>
          <rPr>
            <sz val="9"/>
            <color indexed="81"/>
            <rFont val="Tahoma"/>
            <family val="2"/>
          </rPr>
          <t xml:space="preserve">With your family or your den, visit with a geologist or earth scientist and discover the many career fields that are included in the science of geology
</t>
        </r>
      </text>
    </comment>
    <comment ref="N68" authorId="0" shapeId="0">
      <text>
        <r>
          <rPr>
            <b/>
            <sz val="9"/>
            <color indexed="81"/>
            <rFont val="Tahoma"/>
            <family val="2"/>
          </rPr>
          <t xml:space="preserve">Details: </t>
        </r>
        <r>
          <rPr>
            <sz val="9"/>
            <color indexed="81"/>
            <rFont val="Tahoma"/>
            <family val="2"/>
          </rPr>
          <t xml:space="preserve">Visit a facility that uses a sound mixer, and learn how it is used.
</t>
        </r>
      </text>
    </comment>
    <comment ref="B69" authorId="1" shapeId="0">
      <text>
        <r>
          <rPr>
            <b/>
            <sz val="9"/>
            <color indexed="81"/>
            <rFont val="Tahoma"/>
            <family val="2"/>
          </rPr>
          <t>Detail:</t>
        </r>
        <r>
          <rPr>
            <sz val="9"/>
            <color indexed="81"/>
            <rFont val="Tahoma"/>
            <family val="2"/>
          </rPr>
          <t xml:space="preserve">
For at least a month, pray or reverently meditate each day as taught by your family or faith community.  </t>
        </r>
      </text>
    </comment>
    <comment ref="F69" authorId="1" shapeId="0">
      <text>
        <r>
          <rPr>
            <b/>
            <sz val="9"/>
            <color indexed="81"/>
            <rFont val="Tahoma"/>
            <charset val="1"/>
          </rPr>
          <t>Detail:</t>
        </r>
        <r>
          <rPr>
            <sz val="9"/>
            <color indexed="81"/>
            <rFont val="Tahoma"/>
            <charset val="1"/>
          </rPr>
          <t xml:space="preserve">
Draw or paint an original picture outdoors, using the art materials of your choice. </t>
        </r>
      </text>
    </comment>
    <comment ref="J69" authorId="0" shapeId="0">
      <text>
        <r>
          <rPr>
            <b/>
            <sz val="9"/>
            <color indexed="81"/>
            <rFont val="Tahoma"/>
            <family val="2"/>
          </rPr>
          <t xml:space="preserve">Details: </t>
        </r>
        <r>
          <rPr>
            <sz val="9"/>
            <color indexed="81"/>
            <rFont val="Tahoma"/>
            <family val="2"/>
          </rPr>
          <t xml:space="preserve">Ask the geologist or earth scientist about the importance of fossils that are found. 
</t>
        </r>
      </text>
    </comment>
    <comment ref="B70" authorId="0" shapeId="0">
      <text>
        <r>
          <rPr>
            <b/>
            <sz val="9"/>
            <color indexed="81"/>
            <rFont val="Tahoma"/>
            <family val="2"/>
          </rPr>
          <t xml:space="preserve">Details: </t>
        </r>
        <r>
          <rPr>
            <sz val="9"/>
            <color indexed="81"/>
            <rFont val="Tahoma"/>
            <family val="2"/>
          </rPr>
          <t xml:space="preserve">Read at least two accounts of people in history who have done their duty to God. (This can include family members and ancestors.) List their names and how they showed their duty to God.
</t>
        </r>
      </text>
    </comment>
    <comment ref="J70" authorId="0" shapeId="0">
      <text>
        <r>
          <rPr>
            <b/>
            <sz val="9"/>
            <color indexed="81"/>
            <rFont val="Tahoma"/>
            <family val="2"/>
          </rPr>
          <t xml:space="preserve">Details: </t>
        </r>
        <r>
          <rPr>
            <sz val="9"/>
            <color indexed="81"/>
            <rFont val="Tahoma"/>
            <family val="2"/>
          </rPr>
          <t xml:space="preserve">Ask the geologist or earth scientist what you can do to help preserve our natural resources. 
</t>
        </r>
      </text>
    </comment>
    <comment ref="N70" authorId="0" shapeId="0">
      <text>
        <r>
          <rPr>
            <b/>
            <sz val="9"/>
            <color indexed="81"/>
            <rFont val="Tahoma"/>
            <family val="2"/>
          </rPr>
          <t xml:space="preserve">Details: </t>
        </r>
        <r>
          <rPr>
            <sz val="9"/>
            <color indexed="81"/>
            <rFont val="Tahoma"/>
            <family val="2"/>
          </rPr>
          <t>Make a musical instrument. Play it for your family, den, or pack</t>
        </r>
      </text>
    </comment>
    <comment ref="B71" authorId="1" shapeId="0">
      <text>
        <r>
          <rPr>
            <b/>
            <sz val="9"/>
            <color indexed="81"/>
            <rFont val="Tahoma"/>
            <family val="2"/>
          </rPr>
          <t>Detail:</t>
        </r>
        <r>
          <rPr>
            <sz val="9"/>
            <color indexed="81"/>
            <rFont val="Tahoma"/>
            <family val="2"/>
          </rPr>
          <t xml:space="preserve">
 Under the direction of your parent, guardian, or religious or spiritual leader, do an act of service for someone in your family, neighborhood, or community. Talk about your service with your family and your Webelos den leader. Tell your family, den, or den leader how it related to doing your duty to God.</t>
        </r>
      </text>
    </comment>
    <comment ref="F71" authorId="0" shapeId="0">
      <text>
        <r>
          <rPr>
            <b/>
            <sz val="9"/>
            <color indexed="81"/>
            <rFont val="Tahoma"/>
            <family val="2"/>
          </rPr>
          <t>Detail:</t>
        </r>
        <r>
          <rPr>
            <sz val="9"/>
            <color indexed="81"/>
            <rFont val="Tahoma"/>
            <family val="2"/>
          </rPr>
          <t xml:space="preserve">Create an object using clay that can be fired, baked in the oven, or air-dried.eparation and cooking. </t>
        </r>
      </text>
    </comment>
    <comment ref="J71" authorId="0" shapeId="0">
      <text>
        <r>
          <rPr>
            <b/>
            <sz val="9"/>
            <color indexed="81"/>
            <rFont val="Tahoma"/>
            <family val="2"/>
          </rPr>
          <t xml:space="preserve">Details: </t>
        </r>
        <r>
          <rPr>
            <sz val="9"/>
            <color indexed="81"/>
            <rFont val="Tahoma"/>
            <family val="2"/>
          </rPr>
          <t xml:space="preserve">Do at least one earth science demonstration or investigation with your den or with adult supervision, and explore geology in action. 
</t>
        </r>
      </text>
    </comment>
    <comment ref="N71" authorId="0" shapeId="0">
      <text>
        <r>
          <rPr>
            <b/>
            <sz val="9"/>
            <color indexed="81"/>
            <rFont val="Tahoma"/>
            <family val="2"/>
          </rPr>
          <t xml:space="preserve">Details: </t>
        </r>
        <r>
          <rPr>
            <sz val="9"/>
            <color indexed="81"/>
            <rFont val="Tahoma"/>
            <family val="2"/>
          </rPr>
          <t xml:space="preserve">Form a “band” with your den. Each member creates his own homemade musical instrument. Perform for your pack at a pack meeting. </t>
        </r>
      </text>
    </comment>
    <comment ref="F72" authorId="1" shapeId="0">
      <text>
        <r>
          <rPr>
            <b/>
            <sz val="9"/>
            <color indexed="81"/>
            <rFont val="Tahoma"/>
            <charset val="1"/>
          </rPr>
          <t>Detail:</t>
        </r>
        <r>
          <rPr>
            <sz val="9"/>
            <color indexed="81"/>
            <rFont val="Tahoma"/>
            <charset val="1"/>
          </rPr>
          <t xml:space="preserve"> Create a freestanding sculpture or mobile using wood, metal, papier-mâché, or found or recycled objects. </t>
        </r>
      </text>
    </comment>
    <comment ref="N72" authorId="0" shapeId="0">
      <text>
        <r>
          <rPr>
            <b/>
            <sz val="9"/>
            <color indexed="81"/>
            <rFont val="Tahoma"/>
            <family val="2"/>
          </rPr>
          <t xml:space="preserve">Details: </t>
        </r>
        <r>
          <rPr>
            <sz val="9"/>
            <color indexed="81"/>
            <rFont val="Tahoma"/>
            <family val="2"/>
          </rPr>
          <t xml:space="preserve">Play two tunes on any band or orchestra instrument. 
</t>
        </r>
      </text>
    </comment>
    <comment ref="F73" authorId="1" shapeId="0">
      <text>
        <r>
          <rPr>
            <b/>
            <sz val="9"/>
            <color indexed="81"/>
            <rFont val="Tahoma"/>
            <charset val="1"/>
          </rPr>
          <t>Detail:</t>
        </r>
        <r>
          <rPr>
            <sz val="9"/>
            <color indexed="81"/>
            <rFont val="Tahoma"/>
            <charset val="1"/>
          </rPr>
          <t xml:space="preserve"> Make a display of origami or kirigami projects. </t>
        </r>
      </text>
    </comment>
    <comment ref="J73" authorId="1" shapeId="0">
      <text>
        <r>
          <rPr>
            <b/>
            <sz val="9"/>
            <color indexed="81"/>
            <rFont val="Tahoma"/>
            <charset val="1"/>
          </rPr>
          <t>Detail:</t>
        </r>
        <r>
          <rPr>
            <sz val="9"/>
            <color indexed="81"/>
            <rFont val="Tahoma"/>
            <charset val="1"/>
          </rPr>
          <t xml:space="preserve">
Pick one type of engineer. With the help of the Internet, your local library, or a local engineer you may know or locate, discover and record in your book three things that describe what that engineer does. (Be sure to have your Webelos den leader, parent, or guardian’s permission to use the Internet.) Share your findings with your Webelos den. </t>
        </r>
      </text>
    </comment>
    <comment ref="F74" authorId="1" shapeId="0">
      <text>
        <r>
          <rPr>
            <b/>
            <sz val="9"/>
            <color indexed="81"/>
            <rFont val="Tahoma"/>
            <charset val="1"/>
          </rPr>
          <t>Detail:</t>
        </r>
        <r>
          <rPr>
            <sz val="9"/>
            <color indexed="81"/>
            <rFont val="Tahoma"/>
            <charset val="1"/>
          </rPr>
          <t xml:space="preserve"> Use a computer illustration or painting program to create a work of art. </t>
        </r>
      </text>
    </comment>
    <comment ref="N74" authorId="0" shapeId="0">
      <text>
        <r>
          <rPr>
            <b/>
            <sz val="9"/>
            <color indexed="81"/>
            <rFont val="Tahoma"/>
            <family val="2"/>
          </rPr>
          <t xml:space="preserve">Details: </t>
        </r>
        <r>
          <rPr>
            <sz val="9"/>
            <color indexed="81"/>
            <rFont val="Tahoma"/>
            <family val="2"/>
          </rPr>
          <t xml:space="preserve">Teach your den the words and melody of a song. Perform the song with your den at your den or pack meeting. 
</t>
        </r>
      </text>
    </comment>
    <comment ref="F75" authorId="1" shapeId="0">
      <text>
        <r>
          <rPr>
            <b/>
            <sz val="9"/>
            <color indexed="81"/>
            <rFont val="Tahoma"/>
            <charset val="1"/>
          </rPr>
          <t>Detail:</t>
        </r>
        <r>
          <rPr>
            <sz val="9"/>
            <color indexed="81"/>
            <rFont val="Tahoma"/>
            <charset val="1"/>
          </rPr>
          <t xml:space="preserve"> Create an original logo or design. Transfer the design onto a T-shirt, hat, or other object. </t>
        </r>
      </text>
    </comment>
    <comment ref="J75" authorId="1" shapeId="0">
      <text>
        <r>
          <rPr>
            <b/>
            <sz val="9"/>
            <color indexed="81"/>
            <rFont val="Tahoma"/>
            <charset val="1"/>
          </rPr>
          <t>Detail:</t>
        </r>
        <r>
          <rPr>
            <sz val="9"/>
            <color indexed="81"/>
            <rFont val="Tahoma"/>
            <charset val="1"/>
          </rPr>
          <t xml:space="preserve">
Examine a set of blueprints. Using these as a model, construct your own set of blueprints or plans to design a project.</t>
        </r>
      </text>
    </comment>
    <comment ref="N75" authorId="0" shapeId="0">
      <text>
        <r>
          <rPr>
            <b/>
            <sz val="9"/>
            <color indexed="81"/>
            <rFont val="Tahoma"/>
            <family val="2"/>
          </rPr>
          <t xml:space="preserve">Details: </t>
        </r>
        <r>
          <rPr>
            <sz val="9"/>
            <color indexed="81"/>
            <rFont val="Tahoma"/>
            <family val="2"/>
          </rPr>
          <t xml:space="preserve">
Create original words for a song. Perform it at your den or pack meeting. </t>
        </r>
      </text>
    </comment>
    <comment ref="F76" authorId="1" shapeId="0">
      <text>
        <r>
          <rPr>
            <b/>
            <sz val="9"/>
            <color indexed="81"/>
            <rFont val="Tahoma"/>
            <charset val="1"/>
          </rPr>
          <t>Detail:</t>
        </r>
        <r>
          <rPr>
            <sz val="9"/>
            <color indexed="81"/>
            <rFont val="Tahoma"/>
            <charset val="1"/>
          </rPr>
          <t xml:space="preserve"> Using a camera or other electronic device, take at least 10 photos of your family, a pet, or scenery. Use photo-editing software to crop, lighten or darken, and change some of the photos. </t>
        </r>
      </text>
    </comment>
    <comment ref="J76" authorId="0" shapeId="0">
      <text>
        <r>
          <rPr>
            <b/>
            <sz val="9"/>
            <color indexed="81"/>
            <rFont val="Tahoma"/>
            <family val="2"/>
          </rPr>
          <t xml:space="preserve">Details: </t>
        </r>
        <r>
          <rPr>
            <sz val="9"/>
            <color indexed="81"/>
            <rFont val="Tahoma"/>
            <family val="2"/>
          </rPr>
          <t xml:space="preserve">Using the blueprints or plans from your own design, construct your project. Your project may be something useful or something fun.
</t>
        </r>
      </text>
    </comment>
    <comment ref="N76" authorId="0" shapeId="0">
      <text>
        <r>
          <rPr>
            <b/>
            <sz val="9"/>
            <color indexed="81"/>
            <rFont val="Tahoma"/>
            <family val="2"/>
          </rPr>
          <t xml:space="preserve">Details: </t>
        </r>
        <r>
          <rPr>
            <sz val="9"/>
            <color indexed="81"/>
            <rFont val="Tahoma"/>
            <family val="2"/>
          </rPr>
          <t xml:space="preserve">Collaborate with your den to compose a den theme song. Perform it at your pack meeting.
</t>
        </r>
      </text>
    </comment>
    <comment ref="F77" authorId="1" shapeId="0">
      <text>
        <r>
          <rPr>
            <b/>
            <sz val="9"/>
            <color indexed="81"/>
            <rFont val="Tahoma"/>
            <charset val="1"/>
          </rPr>
          <t>Detail:</t>
        </r>
        <r>
          <rPr>
            <sz val="9"/>
            <color indexed="81"/>
            <rFont val="Tahoma"/>
            <charset val="1"/>
          </rPr>
          <t xml:space="preserve"> Create a comic strip with original characters. Include at least four panels to tell a story centered on one of the points of the Scout Law. Characters can be hand-drawn or computer-generated</t>
        </r>
      </text>
    </comment>
    <comment ref="J77" authorId="0" shapeId="0">
      <text>
        <r>
          <rPr>
            <b/>
            <sz val="9"/>
            <color indexed="81"/>
            <rFont val="Tahoma"/>
            <family val="2"/>
          </rPr>
          <t>Details:</t>
        </r>
        <r>
          <rPr>
            <sz val="9"/>
            <color indexed="81"/>
            <rFont val="Tahoma"/>
            <family val="2"/>
          </rPr>
          <t xml:space="preserve">Share your project with your Webelos den and your pack by displaying the project at a pack meeting. 
</t>
        </r>
      </text>
    </comment>
    <comment ref="N77" authorId="0" shapeId="0">
      <text>
        <r>
          <rPr>
            <b/>
            <sz val="9"/>
            <color indexed="81"/>
            <rFont val="Tahoma"/>
            <family val="2"/>
          </rPr>
          <t xml:space="preserve">Details </t>
        </r>
        <r>
          <rPr>
            <sz val="9"/>
            <color indexed="81"/>
            <rFont val="Tahoma"/>
            <family val="2"/>
          </rPr>
          <t xml:space="preserve">Write a song with words and music that expresses your feelings about an issue, a person, something you are learning, a point of the Scout Law, etc. Perform it at your den or pack meeting, alone or with a group. 
</t>
        </r>
      </text>
    </comment>
    <comment ref="J78" authorId="0" shapeId="0">
      <text>
        <r>
          <rPr>
            <b/>
            <sz val="9"/>
            <color indexed="81"/>
            <rFont val="Tahoma"/>
            <family val="2"/>
          </rPr>
          <t xml:space="preserve">Details: </t>
        </r>
        <r>
          <rPr>
            <sz val="9"/>
            <color indexed="81"/>
            <rFont val="Tahoma"/>
            <family val="2"/>
          </rPr>
          <t xml:space="preserve">Explore other fields of engineering and how they have helped form our past, present, and future
</t>
        </r>
      </text>
    </comment>
    <comment ref="N78" authorId="1" shapeId="0">
      <text>
        <r>
          <rPr>
            <b/>
            <sz val="9"/>
            <color indexed="81"/>
            <rFont val="Tahoma"/>
            <charset val="1"/>
          </rPr>
          <t>Detail:</t>
        </r>
        <r>
          <rPr>
            <sz val="9"/>
            <color indexed="81"/>
            <rFont val="Tahoma"/>
            <charset val="1"/>
          </rPr>
          <t xml:space="preserve">
Perform a musical number by yourself or with your Webelos den in front of an audience.</t>
        </r>
      </text>
    </comment>
    <comment ref="F79" authorId="1" shapeId="0">
      <text>
        <r>
          <rPr>
            <b/>
            <sz val="9"/>
            <color indexed="81"/>
            <rFont val="Tahoma"/>
            <charset val="1"/>
          </rPr>
          <t>Detail:</t>
        </r>
        <r>
          <rPr>
            <sz val="9"/>
            <color indexed="81"/>
            <rFont val="Tahoma"/>
            <charset val="1"/>
          </rPr>
          <t xml:space="preserve"> Create a hard-copy or digital portfolio of your projects. Share it with your family and members of your den or pack. </t>
        </r>
      </text>
    </comment>
    <comment ref="J79" authorId="1" shapeId="0">
      <text>
        <r>
          <rPr>
            <b/>
            <sz val="9"/>
            <color indexed="81"/>
            <rFont val="Tahoma"/>
            <family val="2"/>
          </rPr>
          <t>Detail:</t>
        </r>
        <r>
          <rPr>
            <sz val="9"/>
            <color indexed="81"/>
            <rFont val="Tahoma"/>
            <family val="2"/>
          </rPr>
          <t xml:space="preserve">
Pick and do two projects using the engineering skills you have learned. Share your projects with your den, and also exhibit them at a pack meeting. </t>
        </r>
      </text>
    </comment>
    <comment ref="F80" authorId="0" shapeId="0">
      <text>
        <r>
          <rPr>
            <b/>
            <sz val="9"/>
            <color indexed="81"/>
            <rFont val="Tahoma"/>
            <family val="2"/>
          </rPr>
          <t xml:space="preserve">Details: </t>
        </r>
        <r>
          <rPr>
            <sz val="9"/>
            <color indexed="81"/>
            <rFont val="Tahoma"/>
            <family val="2"/>
          </rPr>
          <t xml:space="preserve">Display your artwork in a pack, school, or community art show
</t>
        </r>
      </text>
    </comment>
  </commentList>
</comments>
</file>

<file path=xl/comments10.xml><?xml version="1.0" encoding="utf-8"?>
<comments xmlns="http://schemas.openxmlformats.org/spreadsheetml/2006/main">
  <authors>
    <author>Todd Lynch</author>
    <author>Detail</author>
  </authors>
  <commentList>
    <comment ref="N4" authorId="0" shapeId="0">
      <text>
        <r>
          <rPr>
            <b/>
            <sz val="9"/>
            <color indexed="81"/>
            <rFont val="Tahoma"/>
            <family val="2"/>
          </rPr>
          <t xml:space="preserve">Details: </t>
        </r>
        <r>
          <rPr>
            <sz val="9"/>
            <color indexed="81"/>
            <rFont val="Tahoma"/>
            <family val="2"/>
          </rPr>
          <t xml:space="preserve">Put a Fix It Tool Box together. Describe what each item in your toolbox can be used for. Show how to use three of the tools safely. 
</t>
        </r>
      </text>
    </comment>
    <comment ref="R4" authorId="1" shapeId="0">
      <text>
        <r>
          <rPr>
            <b/>
            <sz val="9"/>
            <color indexed="81"/>
            <rFont val="Tahoma"/>
            <charset val="1"/>
          </rPr>
          <t>Detail:</t>
        </r>
        <r>
          <rPr>
            <sz val="9"/>
            <color indexed="81"/>
            <rFont val="Tahoma"/>
            <charset val="1"/>
          </rPr>
          <t xml:space="preserve">
Write a story outline describing a real or imaginary Scouting adventure. Create a pictured storyboard that shows your story</t>
        </r>
      </text>
    </comment>
    <comment ref="J5" authorId="0" shapeId="0">
      <text>
        <r>
          <rPr>
            <b/>
            <sz val="9"/>
            <color indexed="81"/>
            <rFont val="Tahoma"/>
            <family val="2"/>
          </rPr>
          <t xml:space="preserve">Details: </t>
        </r>
        <r>
          <rPr>
            <sz val="9"/>
            <color indexed="81"/>
            <rFont val="Tahoma"/>
            <family val="2"/>
          </rPr>
          <t xml:space="preserve">Develop an awareness of the challenges of the blind through participation in an activity that simulates blindnes
</t>
        </r>
      </text>
    </comment>
    <comment ref="N5" authorId="0" shapeId="0">
      <text>
        <r>
          <rPr>
            <b/>
            <sz val="9"/>
            <color indexed="81"/>
            <rFont val="Tahoma"/>
            <family val="2"/>
          </rPr>
          <t xml:space="preserve">Details: </t>
        </r>
        <r>
          <rPr>
            <sz val="9"/>
            <color indexed="81"/>
            <rFont val="Tahoma"/>
            <family val="2"/>
          </rPr>
          <t xml:space="preserve">Be ready. With the help of an adult in your family, do the following
</t>
        </r>
      </text>
    </comment>
    <comment ref="R5" authorId="1" shapeId="0">
      <text>
        <r>
          <rPr>
            <b/>
            <sz val="9"/>
            <color indexed="81"/>
            <rFont val="Tahoma"/>
            <charset val="1"/>
          </rPr>
          <t>Detail:</t>
        </r>
        <r>
          <rPr>
            <sz val="9"/>
            <color indexed="81"/>
            <rFont val="Tahoma"/>
            <charset val="1"/>
          </rPr>
          <t xml:space="preserve">
Create either an animated or live action movie about yourself. Your movie should depict how you live by the Scout Oath and Law. </t>
        </r>
      </text>
    </comment>
    <comment ref="J6" authorId="0" shapeId="0">
      <text>
        <r>
          <rPr>
            <b/>
            <sz val="9"/>
            <color indexed="81"/>
            <rFont val="Tahoma"/>
            <family val="2"/>
          </rPr>
          <t>Details:</t>
        </r>
        <r>
          <rPr>
            <sz val="9"/>
            <color indexed="81"/>
            <rFont val="Tahoma"/>
            <family val="2"/>
          </rPr>
          <t xml:space="preserve">Participate in an activity that simulates severe visual impairment, but not blindness.
</t>
        </r>
      </text>
    </comment>
    <comment ref="N6" authorId="1" shapeId="0">
      <text>
        <r>
          <rPr>
            <b/>
            <sz val="9"/>
            <color indexed="81"/>
            <rFont val="Tahoma"/>
            <charset val="1"/>
          </rPr>
          <t>Detail:</t>
        </r>
        <r>
          <rPr>
            <sz val="9"/>
            <color indexed="81"/>
            <rFont val="Tahoma"/>
            <charset val="1"/>
          </rPr>
          <t xml:space="preserve">
Locate the electrical panel in your home. Determine if the electrical panel has fuses or breakers.</t>
        </r>
      </text>
    </comment>
    <comment ref="R6" authorId="1" shapeId="0">
      <text>
        <r>
          <rPr>
            <b/>
            <sz val="9"/>
            <color indexed="81"/>
            <rFont val="Tahoma"/>
            <charset val="1"/>
          </rPr>
          <t>Detail:</t>
        </r>
        <r>
          <rPr>
            <sz val="9"/>
            <color indexed="81"/>
            <rFont val="Tahoma"/>
            <charset val="1"/>
          </rPr>
          <t xml:space="preserve">
Share your movie with your family, den, or pack. </t>
        </r>
      </text>
    </comment>
    <comment ref="J7" authorId="0" shapeId="0">
      <text>
        <r>
          <rPr>
            <b/>
            <sz val="9"/>
            <color indexed="81"/>
            <rFont val="Tahoma"/>
            <family val="2"/>
          </rPr>
          <t xml:space="preserve">Details: </t>
        </r>
        <r>
          <rPr>
            <sz val="9"/>
            <color indexed="81"/>
            <rFont val="Tahoma"/>
            <family val="2"/>
          </rPr>
          <t xml:space="preserve">Participate in an activity that simulates the challenges of being deaf or hard of hearing.
</t>
        </r>
      </text>
    </comment>
    <comment ref="N7" authorId="0" shapeId="0">
      <text>
        <r>
          <rPr>
            <b/>
            <sz val="9"/>
            <color indexed="81"/>
            <rFont val="Tahoma"/>
            <family val="2"/>
          </rPr>
          <t xml:space="preserve">Details: </t>
        </r>
        <r>
          <rPr>
            <sz val="9"/>
            <color indexed="81"/>
            <rFont val="Tahoma"/>
            <family val="2"/>
          </rPr>
          <t xml:space="preserve">Determine what sort of heat is used to heat your home
</t>
        </r>
      </text>
    </comment>
    <comment ref="J8" authorId="1" shapeId="0">
      <text>
        <r>
          <rPr>
            <b/>
            <sz val="9"/>
            <color indexed="81"/>
            <rFont val="Tahoma"/>
            <charset val="1"/>
          </rPr>
          <t>Detail:</t>
        </r>
        <r>
          <rPr>
            <sz val="9"/>
            <color indexed="81"/>
            <rFont val="Tahoma"/>
            <charset val="1"/>
          </rPr>
          <t xml:space="preserve">
Engage in an activity that simulates mobility impairment.</t>
        </r>
      </text>
    </comment>
    <comment ref="N8" authorId="0" shapeId="0">
      <text>
        <r>
          <rPr>
            <b/>
            <sz val="9"/>
            <color indexed="81"/>
            <rFont val="Tahoma"/>
            <family val="2"/>
          </rPr>
          <t xml:space="preserve">Details: </t>
        </r>
        <r>
          <rPr>
            <sz val="9"/>
            <color indexed="81"/>
            <rFont val="Tahoma"/>
            <family val="2"/>
          </rPr>
          <t xml:space="preserve">Learn what you would do to shut off the water for a sink, a toilet, a washing machine, or a water heater. If there is a main shut-off valve for your home, show where it is located. 
</t>
        </r>
      </text>
    </comment>
    <comment ref="R8"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9" authorId="1" shapeId="0">
      <text>
        <r>
          <rPr>
            <b/>
            <sz val="9"/>
            <color indexed="81"/>
            <rFont val="Tahoma"/>
            <charset val="1"/>
          </rPr>
          <t>Detail:</t>
        </r>
        <r>
          <rPr>
            <sz val="9"/>
            <color indexed="81"/>
            <rFont val="Tahoma"/>
            <charset val="1"/>
          </rPr>
          <t xml:space="preserve">
Take part in an activity that simulates dexterity impairment.</t>
        </r>
      </text>
    </comment>
    <comment ref="N9" authorId="0" shapeId="0">
      <text>
        <r>
          <rPr>
            <b/>
            <sz val="9"/>
            <color indexed="81"/>
            <rFont val="Tahoma"/>
            <family val="2"/>
          </rPr>
          <t xml:space="preserve">Details: </t>
        </r>
        <r>
          <rPr>
            <sz val="9"/>
            <color indexed="81"/>
            <rFont val="Tahoma"/>
            <family val="2"/>
          </rPr>
          <t xml:space="preserve">Describe to your Webelos den leader what you would do to fix or make safe the following circumstances: 
</t>
        </r>
      </text>
    </comment>
    <comment ref="R9"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10" authorId="1" shapeId="0">
      <text>
        <r>
          <rPr>
            <b/>
            <sz val="9"/>
            <color indexed="81"/>
            <rFont val="Tahoma"/>
            <charset val="1"/>
          </rPr>
          <t>Detail:</t>
        </r>
        <r>
          <rPr>
            <sz val="9"/>
            <color indexed="81"/>
            <rFont val="Tahoma"/>
            <charset val="1"/>
          </rPr>
          <t xml:space="preserve">
With your den, participate in an activity that focuses on the acceptance of differences in general</t>
        </r>
      </text>
    </comment>
    <comment ref="R10" authorId="1" shapeId="0">
      <text>
        <r>
          <rPr>
            <b/>
            <sz val="9"/>
            <color indexed="81"/>
            <rFont val="Tahoma"/>
            <charset val="1"/>
          </rPr>
          <t>Detail:</t>
        </r>
        <r>
          <rPr>
            <sz val="9"/>
            <color indexed="81"/>
            <rFont val="Tahoma"/>
            <charset val="1"/>
          </rPr>
          <t xml:space="preserve">
 Talk with members of your family about your family name, history, traditions, and culture. Create a family tree of three generations, or make a poster or Web page that shows the origins of your ancestors. Or choose a special celebration or holiday that your family participates in, and create either a poster, picture, or photo slideshow of it. Share this project with your den.</t>
        </r>
      </text>
    </comment>
    <comment ref="R11" authorId="0" shapeId="0">
      <text>
        <r>
          <rPr>
            <b/>
            <sz val="9"/>
            <color indexed="81"/>
            <rFont val="Tahoma"/>
            <family val="2"/>
          </rPr>
          <t xml:space="preserve">Details: </t>
        </r>
        <r>
          <rPr>
            <sz val="9"/>
            <color indexed="81"/>
            <rFont val="Tahoma"/>
            <family val="2"/>
          </rPr>
          <t xml:space="preserve">Show your understanding of your duty to family by creating a chart listing the jobs that you and other family members have at home. Choose three of the jobs you are responsible for, and chart them for two weeks.
</t>
        </r>
      </text>
    </comment>
    <comment ref="J12" authorId="0" shapeId="0">
      <text>
        <r>
          <rPr>
            <b/>
            <sz val="9"/>
            <color indexed="81"/>
            <rFont val="Tahoma"/>
            <family val="2"/>
          </rPr>
          <t xml:space="preserve">Details: </t>
        </r>
        <r>
          <rPr>
            <sz val="9"/>
            <color indexed="81"/>
            <rFont val="Tahoma"/>
            <family val="2"/>
          </rPr>
          <t xml:space="preserve">Do a Good Turn for residents at a skilled nursing facility or retirement community. 
</t>
        </r>
      </text>
    </comment>
    <comment ref="R12" authorId="0" shapeId="0">
      <text>
        <r>
          <rPr>
            <b/>
            <sz val="9"/>
            <color indexed="81"/>
            <rFont val="Tahoma"/>
            <family val="2"/>
          </rPr>
          <t xml:space="preserve">Details: </t>
        </r>
        <r>
          <rPr>
            <sz val="9"/>
            <color indexed="81"/>
            <rFont val="Tahoma"/>
            <family val="2"/>
          </rPr>
          <t xml:space="preserve">Select ONE of the jobs below that belongs to another family member, and help that person complete it: a. Create a grocery shopping list for the week. b. Complete the laundry for your family one time. c. Help prepare meals for your family for one day.
</t>
        </r>
      </text>
    </comment>
    <comment ref="J13" authorId="0" shapeId="0">
      <text>
        <r>
          <rPr>
            <b/>
            <sz val="9"/>
            <color indexed="81"/>
            <rFont val="Tahoma"/>
            <family val="2"/>
          </rPr>
          <t xml:space="preserve">Details: </t>
        </r>
        <r>
          <rPr>
            <sz val="9"/>
            <color indexed="81"/>
            <rFont val="Tahoma"/>
            <family val="2"/>
          </rPr>
          <t xml:space="preserve">Invite an individual with a disability to visit your den, and discuss what activities he or she currently finds challenging or found challenging in the past. 
</t>
        </r>
      </text>
    </comment>
    <comment ref="N13" authorId="0" shapeId="0">
      <text>
        <r>
          <rPr>
            <b/>
            <sz val="9"/>
            <color indexed="81"/>
            <rFont val="Tahoma"/>
            <family val="2"/>
          </rPr>
          <t xml:space="preserve">Details: </t>
        </r>
        <r>
          <rPr>
            <sz val="9"/>
            <color indexed="81"/>
            <rFont val="Tahoma"/>
            <family val="2"/>
          </rPr>
          <t xml:space="preserve">Let’s Fix It. Select and do eight of the following. You will need an adult’s supervision for each of these Fix It projects
</t>
        </r>
      </text>
    </comment>
    <comment ref="R13" authorId="0" shapeId="0">
      <text>
        <r>
          <rPr>
            <b/>
            <sz val="9"/>
            <color indexed="81"/>
            <rFont val="Tahoma"/>
            <family val="2"/>
          </rPr>
          <t xml:space="preserve">Details: </t>
        </r>
        <r>
          <rPr>
            <sz val="9"/>
            <color indexed="81"/>
            <rFont val="Tahoma"/>
            <family val="2"/>
          </rPr>
          <t xml:space="preserve">Create a list of community service or conservation projects that you and your family can do together, and present it to your family. Select one project, plan it, and complete it with  your family. 
</t>
        </r>
      </text>
    </comment>
    <comment ref="J14" authorId="0" shapeId="0">
      <text>
        <r>
          <rPr>
            <b/>
            <sz val="9"/>
            <color indexed="81"/>
            <rFont val="Tahoma"/>
            <family val="2"/>
          </rPr>
          <t>Details :</t>
        </r>
        <r>
          <rPr>
            <sz val="9"/>
            <color indexed="81"/>
            <rFont val="Tahoma"/>
            <family val="2"/>
          </rPr>
          <t xml:space="preserve">Attend a disabilities event such as a Special Olympics competition, an adaptive sports event, a performance with sign language interpretation, or an activity with service dogs. Tell your den what you thought about the experience. </t>
        </r>
      </text>
    </comment>
    <comment ref="N14" authorId="0" shapeId="0">
      <text>
        <r>
          <rPr>
            <b/>
            <sz val="9"/>
            <color indexed="81"/>
            <rFont val="Tahoma"/>
            <family val="2"/>
          </rPr>
          <t xml:space="preserve">Details: </t>
        </r>
        <r>
          <rPr>
            <sz val="9"/>
            <color indexed="81"/>
            <rFont val="Tahoma"/>
            <family val="2"/>
          </rPr>
          <t xml:space="preserve">Show how to change a light bulb in a lamp or fixture. Determine the type of bulb you are replacing. Learn how to properly dispose of a compact fluorescent bulb.
</t>
        </r>
      </text>
    </comment>
    <comment ref="R14" authorId="0" shapeId="0">
      <text>
        <r>
          <rPr>
            <b/>
            <sz val="9"/>
            <color indexed="81"/>
            <rFont val="Tahoma"/>
            <family val="2"/>
          </rPr>
          <t xml:space="preserve">Details: </t>
        </r>
        <r>
          <rPr>
            <sz val="9"/>
            <color indexed="81"/>
            <rFont val="Tahoma"/>
            <family val="2"/>
          </rPr>
          <t xml:space="preserve">With the help of an adult, inspect your home and its surroundings. Make a list of hazards or security problems you find. Correct one problem you found, and tell what you did.
</t>
        </r>
      </text>
    </comment>
    <comment ref="F15" authorId="1" shapeId="0">
      <text>
        <r>
          <rPr>
            <b/>
            <sz val="9"/>
            <color indexed="81"/>
            <rFont val="Tahoma"/>
            <charset val="1"/>
          </rPr>
          <t>Detail:</t>
        </r>
        <r>
          <rPr>
            <sz val="9"/>
            <color indexed="81"/>
            <rFont val="Tahoma"/>
            <charset val="1"/>
          </rPr>
          <t xml:space="preserve">
Repeat from memory the Scout Oath, Scout Law, Scout motto, and Scout slogan. In your own words, explain the meaning of each to your den leader, parent, or guardian.</t>
        </r>
      </text>
    </comment>
    <comment ref="J15" authorId="0" shapeId="0">
      <text>
        <r>
          <rPr>
            <b/>
            <sz val="9"/>
            <color indexed="81"/>
            <rFont val="Tahoma"/>
            <family val="2"/>
          </rPr>
          <t xml:space="preserve">Details: </t>
        </r>
        <r>
          <rPr>
            <sz val="9"/>
            <color indexed="81"/>
            <rFont val="Tahoma"/>
            <family val="2"/>
          </rPr>
          <t xml:space="preserve">Talk to someone who works with people who have disabilities. Ask that person what they do and how he or she helps people with disabilities. 
</t>
        </r>
      </text>
    </comment>
    <comment ref="R15" authorId="0" shapeId="0">
      <text>
        <r>
          <rPr>
            <b/>
            <sz val="9"/>
            <color indexed="81"/>
            <rFont val="Tahoma"/>
            <family val="2"/>
          </rPr>
          <t xml:space="preserve">Details: </t>
        </r>
        <r>
          <rPr>
            <sz val="9"/>
            <color indexed="81"/>
            <rFont val="Tahoma"/>
            <family val="2"/>
          </rPr>
          <t xml:space="preserve">
 Hold a family meeting to plan an exciting family activity. The activity could include: a. A family reunion b. A family night c. A family outing 
</t>
        </r>
      </text>
    </comment>
    <comment ref="F16" authorId="1" shapeId="0">
      <text>
        <r>
          <rPr>
            <b/>
            <sz val="9"/>
            <color indexed="81"/>
            <rFont val="Tahoma"/>
            <charset val="1"/>
          </rPr>
          <t>Detail:</t>
        </r>
        <r>
          <rPr>
            <sz val="9"/>
            <color indexed="81"/>
            <rFont val="Tahoma"/>
            <charset val="1"/>
          </rPr>
          <t xml:space="preserve">
Explain what Scout spirit is. Describe for your den leader, parent, or guardian some ways you have shown Scout spirit by practicing the Scout Oath, Scout Law, Scout motto, and Scout slogan. </t>
        </r>
      </text>
    </comment>
    <comment ref="N16" authorId="0" shapeId="0">
      <text>
        <r>
          <rPr>
            <b/>
            <sz val="9"/>
            <color indexed="81"/>
            <rFont val="Tahoma"/>
            <family val="2"/>
          </rPr>
          <t xml:space="preserve">Details: </t>
        </r>
        <r>
          <rPr>
            <sz val="9"/>
            <color indexed="81"/>
            <rFont val="Tahoma"/>
            <family val="2"/>
          </rPr>
          <t xml:space="preserve">Tighten a loose handle or knob on a cabinet or a piece of furniture. 
</t>
        </r>
      </text>
    </comment>
    <comment ref="R16" authorId="1" shapeId="0">
      <text>
        <r>
          <rPr>
            <b/>
            <sz val="9"/>
            <color indexed="81"/>
            <rFont val="Tahoma"/>
            <charset val="1"/>
          </rPr>
          <t>Detail:</t>
        </r>
        <r>
          <rPr>
            <sz val="9"/>
            <color indexed="81"/>
            <rFont val="Tahoma"/>
            <charset val="1"/>
          </rPr>
          <t xml:space="preserve">
Have your family event. Afterward, tell your parent or guardian what you liked best about the event</t>
        </r>
      </text>
    </comment>
    <comment ref="F17" authorId="1" shapeId="0">
      <text>
        <r>
          <rPr>
            <b/>
            <sz val="9"/>
            <color indexed="81"/>
            <rFont val="Tahoma"/>
            <charset val="1"/>
          </rPr>
          <t xml:space="preserve">Detail: </t>
        </r>
        <r>
          <rPr>
            <sz val="9"/>
            <color indexed="81"/>
            <rFont val="Tahoma"/>
            <charset val="1"/>
          </rPr>
          <t>Give the Boy Scout sign, salute, and handshake. Explain when they should be used.</t>
        </r>
      </text>
    </comment>
    <comment ref="J17" authorId="0" shapeId="0">
      <text>
        <r>
          <rPr>
            <b/>
            <sz val="9"/>
            <color indexed="81"/>
            <rFont val="Tahoma"/>
            <family val="2"/>
          </rPr>
          <t xml:space="preserve">Details: </t>
        </r>
        <r>
          <rPr>
            <sz val="9"/>
            <color indexed="81"/>
            <rFont val="Tahoma"/>
            <family val="2"/>
          </rPr>
          <t xml:space="preserve">With the help of an adult, contact a service dog organization, and learn the entire process from pup training to assignment to a client
</t>
        </r>
      </text>
    </comment>
    <comment ref="F18" authorId="1" shapeId="0">
      <text>
        <r>
          <rPr>
            <b/>
            <sz val="9"/>
            <color indexed="81"/>
            <rFont val="Tahoma"/>
            <charset val="1"/>
          </rPr>
          <t>Detail:</t>
        </r>
        <r>
          <rPr>
            <sz val="9"/>
            <color indexed="81"/>
            <rFont val="Tahoma"/>
            <charset val="1"/>
          </rPr>
          <t xml:space="preserve"> Describe the First Class Scout badge, and tell what each part stands for. Explain the significance of the First Class Scout badge. </t>
        </r>
      </text>
    </comment>
    <comment ref="J18" authorId="0" shapeId="0">
      <text>
        <r>
          <rPr>
            <b/>
            <sz val="9"/>
            <color indexed="81"/>
            <rFont val="Tahoma"/>
            <family val="2"/>
          </rPr>
          <t xml:space="preserve">Details: </t>
        </r>
        <r>
          <rPr>
            <sz val="9"/>
            <color indexed="81"/>
            <rFont val="Tahoma"/>
            <family val="2"/>
          </rPr>
          <t xml:space="preserve">Participate in a service project that focuses on a specific disability
</t>
        </r>
      </text>
    </comment>
    <comment ref="R18" authorId="1" shapeId="0">
      <text>
        <r>
          <rPr>
            <b/>
            <sz val="9"/>
            <color indexed="81"/>
            <rFont val="Tahoma"/>
            <charset val="1"/>
          </rPr>
          <t>Detail:</t>
        </r>
        <r>
          <rPr>
            <sz val="9"/>
            <color indexed="81"/>
            <rFont val="Tahoma"/>
            <charset val="1"/>
          </rPr>
          <t xml:space="preserve">
Show the signals used by officials in one of these sports: football, basketball, baseball, soccer, or hockey.</t>
        </r>
      </text>
    </comment>
    <comment ref="F19" authorId="1" shapeId="0">
      <text>
        <r>
          <rPr>
            <b/>
            <sz val="9"/>
            <color indexed="81"/>
            <rFont val="Tahoma"/>
            <charset val="1"/>
          </rPr>
          <t xml:space="preserve">Detail: </t>
        </r>
        <r>
          <rPr>
            <sz val="9"/>
            <color indexed="81"/>
            <rFont val="Tahoma"/>
            <charset val="1"/>
          </rPr>
          <t xml:space="preserve">Repeat from memory the Outdoor Code. In your own words, explain what the Outdoor Code means to you. </t>
        </r>
      </text>
    </comment>
    <comment ref="J19" authorId="0" shapeId="0">
      <text>
        <r>
          <rPr>
            <b/>
            <sz val="9"/>
            <color indexed="81"/>
            <rFont val="Tahoma"/>
            <family val="2"/>
          </rPr>
          <t xml:space="preserve">Details: </t>
        </r>
        <r>
          <rPr>
            <sz val="9"/>
            <color indexed="81"/>
            <rFont val="Tahoma"/>
            <family val="2"/>
          </rPr>
          <t xml:space="preserve">Participate in an activity with an organization whose members are disabled. 
</t>
        </r>
      </text>
    </comment>
    <comment ref="F20" authorId="1" shapeId="0">
      <text>
        <r>
          <rPr>
            <b/>
            <sz val="9"/>
            <color indexed="81"/>
            <rFont val="Tahoma"/>
            <charset val="1"/>
          </rPr>
          <t>Detail:</t>
        </r>
        <r>
          <rPr>
            <sz val="9"/>
            <color indexed="81"/>
            <rFont val="Tahoma"/>
            <charset val="1"/>
          </rPr>
          <t xml:space="preserve">
Visit a Boy Scout troop meeting with your den members, leaders, and parent or guardian. After the meeting, do the following:</t>
        </r>
      </text>
    </comment>
    <comment ref="F21" authorId="1" shapeId="0">
      <text>
        <r>
          <rPr>
            <b/>
            <sz val="9"/>
            <color indexed="81"/>
            <rFont val="Tahoma"/>
            <charset val="1"/>
          </rPr>
          <t>Detail:</t>
        </r>
        <r>
          <rPr>
            <sz val="9"/>
            <color indexed="81"/>
            <rFont val="Tahoma"/>
            <charset val="1"/>
          </rPr>
          <t xml:space="preserve">
Describe how the Scouts in the troop provide its leadership</t>
        </r>
      </text>
    </comment>
    <comment ref="J21" authorId="1" shapeId="0">
      <text>
        <r>
          <rPr>
            <b/>
            <sz val="9"/>
            <color indexed="81"/>
            <rFont val="Tahoma"/>
            <charset val="1"/>
          </rPr>
          <t>Detail:</t>
        </r>
        <r>
          <rPr>
            <sz val="9"/>
            <color indexed="81"/>
            <rFont val="Tahoma"/>
            <charset val="1"/>
          </rPr>
          <t xml:space="preserve">
Learn about some basic tools and the proper use of each tool. Learn about and understand the need for safety when you work with tools.</t>
        </r>
      </text>
    </comment>
    <comment ref="N21" authorId="0" shapeId="0">
      <text>
        <r>
          <rPr>
            <b/>
            <sz val="9"/>
            <color indexed="81"/>
            <rFont val="Tahoma"/>
            <family val="2"/>
          </rPr>
          <t xml:space="preserve">Details: </t>
        </r>
        <r>
          <rPr>
            <sz val="9"/>
            <color indexed="81"/>
            <rFont val="Tahoma"/>
            <family val="2"/>
          </rPr>
          <t xml:space="preserve">Show how to replace a bulb in a taillight, turn signal, or parking light, or replace a headlight in a car.
</t>
        </r>
      </text>
    </comment>
    <comment ref="F22" authorId="1" shapeId="0">
      <text>
        <r>
          <rPr>
            <b/>
            <sz val="9"/>
            <color indexed="81"/>
            <rFont val="Tahoma"/>
            <charset val="1"/>
          </rPr>
          <t>Detail:</t>
        </r>
        <r>
          <rPr>
            <sz val="9"/>
            <color indexed="81"/>
            <rFont val="Tahoma"/>
            <charset val="1"/>
          </rPr>
          <t xml:space="preserve">
Describe the four steps of Boy Scout advancement.</t>
        </r>
      </text>
    </comment>
    <comment ref="J22" authorId="1" shapeId="0">
      <text>
        <r>
          <rPr>
            <b/>
            <sz val="9"/>
            <color indexed="81"/>
            <rFont val="Tahoma"/>
            <family val="2"/>
          </rPr>
          <t>Detail:</t>
        </r>
        <r>
          <rPr>
            <sz val="9"/>
            <color indexed="81"/>
            <rFont val="Tahoma"/>
            <family val="2"/>
          </rPr>
          <t xml:space="preserve">
With the guidance of your Webelos den leader, parent, or guardian, select a carpentry project and build it.</t>
        </r>
      </text>
    </comment>
    <comment ref="R22" authorId="0" shapeId="0">
      <text>
        <r>
          <rPr>
            <b/>
            <sz val="9"/>
            <color indexed="81"/>
            <rFont val="Tahoma"/>
            <family val="2"/>
          </rPr>
          <t xml:space="preserve">Details: </t>
        </r>
        <r>
          <rPr>
            <sz val="9"/>
            <color indexed="81"/>
            <rFont val="Tahoma"/>
            <family val="2"/>
          </rPr>
          <t xml:space="preserve">a. Explain what good sportsmanship means.
</t>
        </r>
      </text>
    </comment>
    <comment ref="F23" authorId="0" shapeId="0">
      <text>
        <r>
          <rPr>
            <b/>
            <sz val="9"/>
            <color indexed="81"/>
            <rFont val="Tahoma"/>
            <family val="2"/>
          </rPr>
          <t xml:space="preserve">Details: </t>
        </r>
        <r>
          <rPr>
            <sz val="9"/>
            <color indexed="81"/>
            <rFont val="Tahoma"/>
            <family val="2"/>
          </rPr>
          <t xml:space="preserve">Describe ranks in Boy Scouting and how they are earned. 
</t>
        </r>
      </text>
    </comment>
    <comment ref="J23" authorId="1" shapeId="0">
      <text>
        <r>
          <rPr>
            <b/>
            <sz val="9"/>
            <color indexed="81"/>
            <rFont val="Tahoma"/>
            <family val="2"/>
          </rPr>
          <t>Detail:</t>
        </r>
        <r>
          <rPr>
            <sz val="9"/>
            <color indexed="81"/>
            <rFont val="Tahoma"/>
            <family val="2"/>
          </rPr>
          <t xml:space="preserve">
List the tools that you use safely as you build your project; create a list of materials needed to build your project.</t>
        </r>
      </text>
    </comment>
    <comment ref="N23" authorId="0" shapeId="0">
      <text>
        <r>
          <rPr>
            <b/>
            <sz val="9"/>
            <color indexed="81"/>
            <rFont val="Tahoma"/>
            <family val="2"/>
          </rPr>
          <t xml:space="preserve">Details: </t>
        </r>
        <r>
          <rPr>
            <sz val="9"/>
            <color indexed="81"/>
            <rFont val="Tahoma"/>
            <family val="2"/>
          </rPr>
          <t xml:space="preserve">Make a repair to a bicycle, such as adjusting or lubricating the chain, inflating the tires, fixing a flat, or adjusting the seat or handlebars.
</t>
        </r>
      </text>
    </comment>
    <comment ref="R23" authorId="0" shapeId="0">
      <text>
        <r>
          <rPr>
            <b/>
            <sz val="9"/>
            <color indexed="81"/>
            <rFont val="Tahoma"/>
            <family val="2"/>
          </rPr>
          <t>Details:</t>
        </r>
        <r>
          <rPr>
            <sz val="9"/>
            <color indexed="81"/>
            <rFont val="Tahoma"/>
            <family val="2"/>
          </rPr>
          <t xml:space="preserve">. Role-play a situation that demonstrates good sportsmanship.
</t>
        </r>
      </text>
    </comment>
    <comment ref="F24" authorId="0" shapeId="0">
      <text>
        <r>
          <rPr>
            <b/>
            <sz val="9"/>
            <color indexed="81"/>
            <rFont val="Tahoma"/>
            <family val="2"/>
          </rPr>
          <t xml:space="preserve">Details: </t>
        </r>
        <r>
          <rPr>
            <sz val="9"/>
            <color indexed="81"/>
            <rFont val="Tahoma"/>
            <family val="2"/>
          </rPr>
          <t xml:space="preserve">Describe what merit badges are and how they are earned.. 
</t>
        </r>
      </text>
    </comment>
    <comment ref="J24" authorId="1" shapeId="0">
      <text>
        <r>
          <rPr>
            <b/>
            <sz val="9"/>
            <color indexed="81"/>
            <rFont val="Tahoma"/>
            <family val="2"/>
          </rPr>
          <t>Detail:</t>
        </r>
        <r>
          <rPr>
            <sz val="9"/>
            <color indexed="81"/>
            <rFont val="Tahoma"/>
            <family val="2"/>
          </rPr>
          <t xml:space="preserve">
Put a check mark next to the tools on your list that you used for the first time </t>
        </r>
      </text>
    </comment>
    <comment ref="N24" authorId="0" shapeId="0">
      <text>
        <r>
          <rPr>
            <b/>
            <sz val="9"/>
            <color indexed="81"/>
            <rFont val="Tahoma"/>
            <family val="2"/>
          </rPr>
          <t xml:space="preserve">Details: </t>
        </r>
        <r>
          <rPr>
            <sz val="9"/>
            <color indexed="81"/>
            <rFont val="Tahoma"/>
            <family val="2"/>
          </rPr>
          <t xml:space="preserve">Replace the wheels on a skateboard, a scooter, or a pair of inline skates. 
</t>
        </r>
      </text>
    </comment>
    <comment ref="R24" authorId="1" shapeId="0">
      <text>
        <r>
          <rPr>
            <b/>
            <sz val="9"/>
            <color indexed="81"/>
            <rFont val="Tahoma"/>
            <charset val="1"/>
          </rPr>
          <t>Detail:</t>
        </r>
        <r>
          <rPr>
            <sz val="9"/>
            <color indexed="81"/>
            <rFont val="Tahoma"/>
            <charset val="1"/>
          </rPr>
          <t xml:space="preserve">
Give an example of a time when you experienced or saw someone showing good sportsmanship. </t>
        </r>
      </text>
    </comment>
    <comment ref="F25" authorId="1" shapeId="0">
      <text>
        <r>
          <rPr>
            <b/>
            <sz val="9"/>
            <color indexed="81"/>
            <rFont val="Tahoma"/>
            <charset val="1"/>
          </rPr>
          <t>Detail:</t>
        </r>
        <r>
          <rPr>
            <sz val="9"/>
            <color indexed="81"/>
            <rFont val="Tahoma"/>
            <charset val="1"/>
          </rPr>
          <t xml:space="preserve">
Practice the patrol method in your den for one month by doing the following:</t>
        </r>
      </text>
    </comment>
    <comment ref="J25" authorId="1" shapeId="0">
      <text>
        <r>
          <rPr>
            <b/>
            <sz val="9"/>
            <color indexed="81"/>
            <rFont val="Tahoma"/>
            <family val="2"/>
          </rPr>
          <t>Detail:</t>
        </r>
        <r>
          <rPr>
            <sz val="9"/>
            <color indexed="81"/>
            <rFont val="Tahoma"/>
            <family val="2"/>
          </rPr>
          <t xml:space="preserve">
Learn about a construction career. With your Webelos den leader, parent, or guardian, visit a construction site, and interview someone working in a construction career</t>
        </r>
      </text>
    </comment>
    <comment ref="F26" authorId="1" shapeId="0">
      <text>
        <r>
          <rPr>
            <b/>
            <sz val="9"/>
            <color indexed="81"/>
            <rFont val="Tahoma"/>
            <charset val="1"/>
          </rPr>
          <t>Detail:</t>
        </r>
        <r>
          <rPr>
            <sz val="9"/>
            <color indexed="81"/>
            <rFont val="Tahoma"/>
            <charset val="1"/>
          </rPr>
          <t xml:space="preserve">
Explain the patrol method. Describe the types of patrols that might be part of a Boy Scout troop. </t>
        </r>
      </text>
    </comment>
    <comment ref="J27" authorId="1" shapeId="0">
      <text>
        <r>
          <rPr>
            <b/>
            <sz val="9"/>
            <color indexed="81"/>
            <rFont val="Tahoma"/>
            <charset val="1"/>
          </rPr>
          <t>Detail:</t>
        </r>
        <r>
          <rPr>
            <sz val="9"/>
            <color indexed="81"/>
            <rFont val="Tahoma"/>
            <charset val="1"/>
          </rPr>
          <t xml:space="preserve">
Discover what it means to be a hero. Invite a local hero to meet with your den.</t>
        </r>
      </text>
    </comment>
    <comment ref="N27" authorId="0" shapeId="0">
      <text>
        <r>
          <rPr>
            <b/>
            <sz val="9"/>
            <color indexed="81"/>
            <rFont val="Tahoma"/>
            <family val="2"/>
          </rPr>
          <t xml:space="preserve">Details: </t>
        </r>
        <r>
          <rPr>
            <sz val="9"/>
            <color indexed="81"/>
            <rFont val="Tahoma"/>
            <family val="2"/>
          </rPr>
          <t xml:space="preserve">
</t>
        </r>
      </text>
    </comment>
    <comment ref="F28" authorId="1" shapeId="0">
      <text>
        <r>
          <rPr>
            <b/>
            <sz val="9"/>
            <color indexed="81"/>
            <rFont val="Tahoma"/>
            <charset val="1"/>
          </rPr>
          <t>Detail:</t>
        </r>
        <r>
          <rPr>
            <sz val="9"/>
            <color indexed="81"/>
            <rFont val="Tahoma"/>
            <charset val="1"/>
          </rPr>
          <t xml:space="preserve">
Develop a patrol name and emblem (if your den does not already have one), as well as a patrol flag and yell. Explain how a patrol name, emblem, flag, and yell create patrol spirit. </t>
        </r>
      </text>
    </comment>
    <comment ref="J28" authorId="0" shapeId="0">
      <text>
        <r>
          <rPr>
            <b/>
            <sz val="9"/>
            <color indexed="81"/>
            <rFont val="Tahoma"/>
            <family val="2"/>
          </rPr>
          <t xml:space="preserve">Details: </t>
        </r>
        <r>
          <rPr>
            <sz val="9"/>
            <color indexed="81"/>
            <rFont val="Tahoma"/>
            <family val="2"/>
          </rPr>
          <t xml:space="preserve">Identify how citizens can be heroes in their communities
</t>
        </r>
      </text>
    </comment>
    <comment ref="F29" authorId="1" shapeId="0">
      <text>
        <r>
          <rPr>
            <b/>
            <sz val="9"/>
            <color indexed="81"/>
            <rFont val="Tahoma"/>
            <charset val="1"/>
          </rPr>
          <t>Detail:</t>
        </r>
        <r>
          <rPr>
            <sz val="9"/>
            <color indexed="81"/>
            <rFont val="Tahoma"/>
            <charset val="1"/>
          </rPr>
          <t xml:space="preserve">
As a patrol, make plans with a troop to participate in a Boy Scout troop’s campout or other outdoor activity. </t>
        </r>
      </text>
    </comment>
    <comment ref="J29" authorId="0" shapeId="0">
      <text>
        <r>
          <rPr>
            <b/>
            <sz val="9"/>
            <color indexed="81"/>
            <rFont val="Tahoma"/>
            <family val="2"/>
          </rPr>
          <t xml:space="preserve">Details: </t>
        </r>
        <r>
          <rPr>
            <sz val="9"/>
            <color indexed="81"/>
            <rFont val="Tahoma"/>
            <family val="2"/>
          </rPr>
          <t xml:space="preserve">Recognize a hero in your community by presenting him or her with a “My Hero Award.” . 
</t>
        </r>
      </text>
    </comment>
    <comment ref="F30" authorId="1" shapeId="0">
      <text>
        <r>
          <rPr>
            <b/>
            <sz val="9"/>
            <color indexed="81"/>
            <rFont val="Tahoma"/>
            <charset val="1"/>
          </rPr>
          <t>Detail:</t>
        </r>
        <r>
          <rPr>
            <sz val="9"/>
            <color indexed="81"/>
            <rFont val="Tahoma"/>
            <charset val="1"/>
          </rPr>
          <t xml:space="preserve">
With your Webelos den leader, parent, or guardian, participate in a Boy Scout troop’s campout or other outdoor activity. Use the patrol method while on the outing. </t>
        </r>
      </text>
    </comment>
    <comment ref="J30" authorId="0" shapeId="0">
      <text>
        <r>
          <rPr>
            <b/>
            <sz val="9"/>
            <color indexed="81"/>
            <rFont val="Tahoma"/>
            <family val="2"/>
          </rPr>
          <t xml:space="preserve">Details: </t>
        </r>
        <r>
          <rPr>
            <sz val="9"/>
            <color indexed="81"/>
            <rFont val="Tahoma"/>
            <family val="2"/>
          </rPr>
          <t xml:space="preserve">Learn about a real-life hero from another part of the world who has helped the world be a better place. </t>
        </r>
      </text>
    </comment>
    <comment ref="N30" authorId="0" shapeId="0">
      <text>
        <r>
          <rPr>
            <b/>
            <sz val="9"/>
            <color indexed="81"/>
            <rFont val="Tahoma"/>
            <family val="2"/>
          </rPr>
          <t xml:space="preserve">Details: </t>
        </r>
        <r>
          <rPr>
            <sz val="9"/>
            <color indexed="81"/>
            <rFont val="Tahoma"/>
            <family val="2"/>
          </rPr>
          <t xml:space="preserve">Change the battery in a smoke detector or a carbon monoxide detector, and test its operation.
</t>
        </r>
      </text>
    </comment>
    <comment ref="F31" authorId="0" shapeId="0">
      <text>
        <r>
          <rPr>
            <b/>
            <sz val="9"/>
            <color indexed="81"/>
            <rFont val="Tahoma"/>
            <family val="2"/>
          </rPr>
          <t xml:space="preserve">Details: </t>
        </r>
        <r>
          <rPr>
            <sz val="9"/>
            <color indexed="81"/>
            <rFont val="Tahoma"/>
            <family val="2"/>
          </rPr>
          <t xml:space="preserve">Before your hike, plan and prepare a nutritious lunch. Enjoy it on your hike, and clean up afterward.
</t>
        </r>
      </text>
    </comment>
    <comment ref="F32" authorId="0" shapeId="0">
      <text>
        <r>
          <rPr>
            <b/>
            <sz val="9"/>
            <color indexed="81"/>
            <rFont val="Tahoma"/>
            <family val="2"/>
          </rPr>
          <t xml:space="preserve">Details: </t>
        </r>
        <r>
          <rPr>
            <sz val="9"/>
            <color indexed="81"/>
            <rFont val="Tahoma"/>
            <family val="2"/>
          </rPr>
          <t xml:space="preserve">Show how to tie a square knot, two half hitches, and a taut-line hitch. Explain how each knot is used. </t>
        </r>
      </text>
    </comment>
    <comment ref="N32" authorId="0" shapeId="0">
      <text>
        <r>
          <rPr>
            <b/>
            <sz val="9"/>
            <color indexed="81"/>
            <rFont val="Tahoma"/>
            <family val="2"/>
          </rPr>
          <t xml:space="preserve">Details: </t>
        </r>
        <r>
          <rPr>
            <sz val="9"/>
            <color indexed="81"/>
            <rFont val="Tahoma"/>
            <family val="2"/>
          </rPr>
          <t xml:space="preserve">Find wall studs, and help an adult hang a curtain rod or a picture
</t>
        </r>
      </text>
    </comment>
    <comment ref="F33" authorId="0" shapeId="0">
      <text>
        <r>
          <rPr>
            <b/>
            <sz val="9"/>
            <color indexed="81"/>
            <rFont val="Tahoma"/>
            <family val="2"/>
          </rPr>
          <t xml:space="preserve">Details: </t>
        </r>
        <r>
          <rPr>
            <sz val="9"/>
            <color indexed="81"/>
            <rFont val="Tahoma"/>
            <family val="2"/>
          </rPr>
          <t xml:space="preserve">Show the proper care of a rope by learning how to whip and fuse the ends of different kinds of rope.
</t>
        </r>
      </text>
    </comment>
    <comment ref="N33" authorId="0" shapeId="0">
      <text>
        <r>
          <rPr>
            <b/>
            <sz val="9"/>
            <color indexed="81"/>
            <rFont val="Tahoma"/>
            <family val="2"/>
          </rPr>
          <t xml:space="preserve">Details: </t>
        </r>
        <r>
          <rPr>
            <sz val="9"/>
            <color indexed="81"/>
            <rFont val="Tahoma"/>
            <family val="2"/>
          </rPr>
          <t xml:space="preserve">
Take an old item, such as a small piece of furniture, a broken toy, or a picture frame, and rebuild and/or refinish it. Show your work to an adult or your Webelos leader
</t>
        </r>
      </text>
    </comment>
    <comment ref="F34" authorId="0" shapeId="0">
      <text>
        <r>
          <rPr>
            <b/>
            <sz val="9"/>
            <color indexed="81"/>
            <rFont val="Tahoma"/>
            <family val="2"/>
          </rPr>
          <t xml:space="preserve">Details: </t>
        </r>
        <r>
          <rPr>
            <sz val="9"/>
            <color indexed="81"/>
            <rFont val="Tahoma"/>
            <family val="2"/>
          </rPr>
          <t xml:space="preserve">Demonstrate your knowledge of the pocketknife safety rules and the pocketknife pledge. Earn your Whittling Chip card if you have not already done so. 
</t>
        </r>
      </text>
    </comment>
    <comment ref="J34" authorId="0" shapeId="0">
      <text>
        <r>
          <rPr>
            <b/>
            <sz val="9"/>
            <color indexed="81"/>
            <rFont val="Tahoma"/>
            <family val="2"/>
          </rPr>
          <t xml:space="preserve">Details: </t>
        </r>
        <r>
          <rPr>
            <sz val="9"/>
            <color indexed="81"/>
            <rFont val="Tahoma"/>
            <family val="2"/>
          </rPr>
          <t xml:space="preserve">http://framebomb.com/instructions.html
</t>
        </r>
      </text>
    </comment>
    <comment ref="N34" authorId="0" shapeId="0">
      <text>
        <r>
          <rPr>
            <b/>
            <sz val="9"/>
            <color indexed="81"/>
            <rFont val="Tahoma"/>
            <family val="2"/>
          </rPr>
          <t xml:space="preserve">Details: </t>
        </r>
        <r>
          <rPr>
            <sz val="9"/>
            <color indexed="81"/>
            <rFont val="Tahoma"/>
            <family val="2"/>
          </rPr>
          <t xml:space="preserve">. Do a Fix It project agreed upon with your parent.   
</t>
        </r>
      </text>
    </comment>
    <comment ref="J35" authorId="1" shapeId="0">
      <text>
        <r>
          <rPr>
            <b/>
            <sz val="9"/>
            <color indexed="81"/>
            <rFont val="Tahoma"/>
            <charset val="1"/>
          </rPr>
          <t>Detail:</t>
        </r>
        <r>
          <rPr>
            <sz val="9"/>
            <color indexed="81"/>
            <rFont val="Tahoma"/>
            <charset val="1"/>
          </rPr>
          <t xml:space="preserve">
 With the help of an adult, demonstrate one way to light a fire without using matches. </t>
        </r>
      </text>
    </comment>
    <comment ref="J36" authorId="1" shapeId="0">
      <text>
        <r>
          <rPr>
            <b/>
            <sz val="9"/>
            <color indexed="81"/>
            <rFont val="Tahoma"/>
            <charset val="1"/>
          </rPr>
          <t>Detail:</t>
        </r>
        <r>
          <rPr>
            <sz val="9"/>
            <color indexed="81"/>
            <rFont val="Tahoma"/>
            <charset val="1"/>
          </rPr>
          <t xml:space="preserve">
On a campout with your den or family, cook two different recipes that do not require pots and pans.</t>
        </r>
      </text>
    </comment>
    <comment ref="N36" authorId="1" shapeId="0">
      <text>
        <r>
          <rPr>
            <b/>
            <sz val="9"/>
            <color indexed="81"/>
            <rFont val="Tahoma"/>
            <charset val="1"/>
          </rPr>
          <t>Detail:</t>
        </r>
        <r>
          <rPr>
            <sz val="9"/>
            <color indexed="81"/>
            <rFont val="Tahoma"/>
            <charset val="1"/>
          </rPr>
          <t xml:space="preserve">
Explain the safety rules that you need to follow before participating in boating.</t>
        </r>
      </text>
    </comment>
    <comment ref="J37" authorId="0" shapeId="0">
      <text>
        <r>
          <rPr>
            <b/>
            <sz val="9"/>
            <color indexed="81"/>
            <rFont val="Tahoma"/>
            <family val="2"/>
          </rPr>
          <t xml:space="preserve">Details: </t>
        </r>
        <r>
          <rPr>
            <sz val="9"/>
            <color indexed="81"/>
            <rFont val="Tahoma"/>
            <family val="2"/>
          </rPr>
          <t>Using tree limbs or branches that have already fallen or been cut, build a shelter that will protect you overnight.</t>
        </r>
      </text>
    </comment>
    <comment ref="N37" authorId="1" shapeId="0">
      <text>
        <r>
          <rPr>
            <b/>
            <sz val="9"/>
            <color indexed="81"/>
            <rFont val="Tahoma"/>
            <charset val="1"/>
          </rPr>
          <t>Detail:</t>
        </r>
        <r>
          <rPr>
            <sz val="9"/>
            <color indexed="81"/>
            <rFont val="Tahoma"/>
            <charset val="1"/>
          </rPr>
          <t xml:space="preserve">
Identify the equipment needed when going boating. </t>
        </r>
      </text>
    </comment>
    <comment ref="F38" authorId="0" shapeId="0">
      <text>
        <r>
          <rPr>
            <b/>
            <sz val="9"/>
            <color indexed="81"/>
            <rFont val="Tahoma"/>
            <family val="2"/>
          </rPr>
          <t xml:space="preserve">Detail: </t>
        </r>
        <r>
          <rPr>
            <sz val="9"/>
            <color indexed="81"/>
            <rFont val="Tahoma"/>
            <family val="2"/>
          </rPr>
          <t xml:space="preserve">Discover which hand tools are the best ones to have in your tool box. Learn the rules for using these tools safely. Practice with at least four of these tools before beginning a project. 
</t>
        </r>
      </text>
    </comment>
    <comment ref="J38" authorId="1" shapeId="0">
      <text>
        <r>
          <rPr>
            <b/>
            <sz val="9"/>
            <color indexed="81"/>
            <rFont val="Tahoma"/>
            <charset val="1"/>
          </rPr>
          <t>Detail:</t>
        </r>
        <r>
          <rPr>
            <sz val="9"/>
            <color indexed="81"/>
            <rFont val="Tahoma"/>
            <charset val="1"/>
          </rPr>
          <t xml:space="preserve">
Draw a Rube Goldberg–type machine. Include at least six steps to complete your action. </t>
        </r>
      </text>
    </comment>
    <comment ref="N38" authorId="1" shapeId="0">
      <text>
        <r>
          <rPr>
            <b/>
            <sz val="9"/>
            <color indexed="81"/>
            <rFont val="Tahoma"/>
            <charset val="1"/>
          </rPr>
          <t>Detail:</t>
        </r>
        <r>
          <rPr>
            <sz val="9"/>
            <color indexed="81"/>
            <rFont val="Tahoma"/>
            <charset val="1"/>
          </rPr>
          <t xml:space="preserve">
Demonstrate correct rowing or paddling form. Explain how rowing and canoeing are good exercise. </t>
        </r>
      </text>
    </comment>
    <comment ref="F39" authorId="1" shapeId="0">
      <text>
        <r>
          <rPr>
            <b/>
            <sz val="9"/>
            <color indexed="81"/>
            <rFont val="Tahoma"/>
            <charset val="1"/>
          </rPr>
          <t>Detail:</t>
        </r>
        <r>
          <rPr>
            <sz val="9"/>
            <color indexed="81"/>
            <rFont val="Tahoma"/>
            <charset val="1"/>
          </rPr>
          <t xml:space="preserve">
An experiment is a “fair test” to compare possible explanations. Draw a picture of a fair test that shows what you need to do to test a fertilizer’s effects on plant growth</t>
        </r>
      </text>
    </comment>
    <comment ref="J39" authorId="0" shapeId="0">
      <text>
        <r>
          <rPr>
            <b/>
            <sz val="9"/>
            <color indexed="81"/>
            <rFont val="Tahoma"/>
            <family val="2"/>
          </rPr>
          <t xml:space="preserve">Details: </t>
        </r>
        <r>
          <rPr>
            <sz val="9"/>
            <color indexed="81"/>
            <rFont val="Tahoma"/>
            <family val="2"/>
          </rPr>
          <t xml:space="preserve">Learn what items should be in an outdoor survival kit that you can carry in a small bag or box that easily fits in a day pack. Assemble your own small survival kit, and explain to your den leader why the items you chose are important for survival. 
</t>
        </r>
      </text>
    </comment>
    <comment ref="N39" authorId="0" shapeId="0">
      <text>
        <r>
          <rPr>
            <b/>
            <sz val="9"/>
            <color indexed="81"/>
            <rFont val="Tahoma"/>
            <family val="2"/>
          </rPr>
          <t xml:space="preserve">Details: </t>
        </r>
        <r>
          <rPr>
            <sz val="9"/>
            <color indexed="81"/>
            <rFont val="Tahoma"/>
            <family val="2"/>
          </rPr>
          <t xml:space="preserve">Explain the importance of response personnel or lifeguards in a swimming area. 
</t>
        </r>
      </text>
    </comment>
    <comment ref="F40" authorId="0" shapeId="0">
      <text>
        <r>
          <rPr>
            <b/>
            <sz val="9"/>
            <color indexed="81"/>
            <rFont val="Tahoma"/>
            <family val="2"/>
          </rPr>
          <t xml:space="preserve">Details: </t>
        </r>
        <r>
          <rPr>
            <sz val="9"/>
            <color indexed="81"/>
            <rFont val="Tahoma"/>
            <family val="2"/>
          </rPr>
          <t xml:space="preserve">Visit a museum, a college, a laboratory, an observatory, a zoo, an aquarium, or other facility that employs scientists. Prepare three questions ahead of time, and talk to a scientist about his or her work. 
</t>
        </r>
      </text>
    </comment>
    <comment ref="J40" authorId="0" shapeId="0">
      <text>
        <r>
          <rPr>
            <b/>
            <sz val="9"/>
            <color indexed="81"/>
            <rFont val="Tahoma"/>
            <family val="2"/>
          </rPr>
          <t xml:space="preserve">Details: </t>
        </r>
        <r>
          <rPr>
            <sz val="9"/>
            <color indexed="81"/>
            <rFont val="Tahoma"/>
            <family val="2"/>
          </rPr>
          <t xml:space="preserve">Show you can live “off the grid” by minimizing your use of electricity for one week. Keep a log of what you did. Discuss with your den members how you adjusted to this lifestyle.
</t>
        </r>
      </text>
    </comment>
    <comment ref="B41" authorId="0" shapeId="0">
      <text>
        <r>
          <rPr>
            <b/>
            <sz val="9"/>
            <color indexed="81"/>
            <rFont val="Tahoma"/>
            <charset val="1"/>
          </rPr>
          <t xml:space="preserve">Details: </t>
        </r>
        <r>
          <rPr>
            <sz val="9"/>
            <color indexed="81"/>
            <rFont val="Tahoma"/>
            <family val="2"/>
          </rPr>
          <t>Explain the history of the United States flag. Show how to properly display the flag in public, and help lead a flag ceremony</t>
        </r>
        <r>
          <rPr>
            <sz val="9"/>
            <color indexed="81"/>
            <rFont val="Tahoma"/>
            <charset val="1"/>
          </rPr>
          <t xml:space="preserve">
</t>
        </r>
      </text>
    </comment>
    <comment ref="J41" authorId="0" shapeId="0">
      <text>
        <r>
          <rPr>
            <b/>
            <sz val="9"/>
            <color indexed="81"/>
            <rFont val="Tahoma"/>
            <family val="2"/>
          </rPr>
          <t xml:space="preserve">Details: </t>
        </r>
        <r>
          <rPr>
            <sz val="9"/>
            <color indexed="81"/>
            <rFont val="Tahoma"/>
            <family val="2"/>
          </rPr>
          <t xml:space="preserve">With your den, invent a game that can be played without using electricity and using minimal equipment or simple items. </t>
        </r>
      </text>
    </comment>
    <comment ref="B42" authorId="0" shapeId="0">
      <text>
        <r>
          <rPr>
            <b/>
            <sz val="9"/>
            <color indexed="81"/>
            <rFont val="Tahoma"/>
            <family val="2"/>
          </rPr>
          <t xml:space="preserve">Details: </t>
        </r>
        <r>
          <rPr>
            <sz val="9"/>
            <color indexed="81"/>
            <rFont val="Tahoma"/>
            <family val="2"/>
          </rPr>
          <t xml:space="preserve">Learn about and describe your rights and duties as a citizen, and explain what it means to be loyal to your country. </t>
        </r>
      </text>
    </comment>
    <comment ref="F42" authorId="0" shapeId="0">
      <text>
        <r>
          <rPr>
            <b/>
            <sz val="9"/>
            <color indexed="81"/>
            <rFont val="Tahoma"/>
            <family val="2"/>
          </rPr>
          <t xml:space="preserve">Details: </t>
        </r>
        <r>
          <rPr>
            <sz val="9"/>
            <color indexed="81"/>
            <rFont val="Tahoma"/>
            <family val="2"/>
          </rPr>
          <t xml:space="preserve">Carry out the experiment you designed for requirement 1, above. Report what you learned about the effect of fertilizer on the plants that you grew.
</t>
        </r>
      </text>
    </comment>
    <comment ref="J42" authorId="0" shapeId="0">
      <text>
        <r>
          <rPr>
            <b/>
            <sz val="9"/>
            <color indexed="81"/>
            <rFont val="Tahoma"/>
            <family val="2"/>
          </rPr>
          <t xml:space="preserve">Details: </t>
        </r>
        <r>
          <rPr>
            <sz val="9"/>
            <color indexed="81"/>
            <rFont val="Tahoma"/>
            <family val="2"/>
          </rPr>
          <t xml:space="preserve">  Name your game, write down the rules once you have decided on them, then play the game at two different den meetings or outings. </t>
        </r>
      </text>
    </comment>
    <comment ref="N42" authorId="1" shapeId="0">
      <text>
        <r>
          <rPr>
            <b/>
            <sz val="9"/>
            <color indexed="81"/>
            <rFont val="Tahoma"/>
            <charset val="1"/>
          </rPr>
          <t>Detail:</t>
        </r>
        <r>
          <rPr>
            <sz val="9"/>
            <color indexed="81"/>
            <rFont val="Tahoma"/>
            <charset val="1"/>
          </rPr>
          <t xml:space="preserve">
Collect and care for an “insect, amphibian, or reptile zoo.” You might have crickets, ants, grasshoppers, a lizard, or a toad. Study them for a while and then let them go. Share your experience with your Webelos den.</t>
        </r>
      </text>
    </comment>
    <comment ref="B43" authorId="0" shapeId="0">
      <text>
        <r>
          <rPr>
            <b/>
            <sz val="9"/>
            <color indexed="81"/>
            <rFont val="Tahoma"/>
            <family val="2"/>
          </rPr>
          <t xml:space="preserve">Details: </t>
        </r>
        <r>
          <rPr>
            <sz val="9"/>
            <color indexed="81"/>
            <rFont val="Tahoma"/>
            <family val="2"/>
          </rPr>
          <t xml:space="preserve">Discuss in your Webelos den the term “rule of law,” and talk about how it applies to you in your everyday life. 
</t>
        </r>
      </text>
    </comment>
    <comment ref="F43" authorId="0" shapeId="0">
      <text>
        <r>
          <rPr>
            <b/>
            <sz val="9"/>
            <color indexed="81"/>
            <rFont val="Tahoma"/>
            <family val="2"/>
          </rPr>
          <t xml:space="preserve">Details: </t>
        </r>
        <r>
          <rPr>
            <sz val="9"/>
            <color indexed="81"/>
            <rFont val="Tahoma"/>
            <family val="2"/>
          </rPr>
          <t xml:space="preserve">Carry out the experiment you designed for requirement 1, but change the independent variable. Report what you learned about the effect of changing the variable on the plants that you grew. 
</t>
        </r>
      </text>
    </comment>
    <comment ref="J43" authorId="0" shapeId="0">
      <text>
        <r>
          <rPr>
            <b/>
            <sz val="9"/>
            <color indexed="81"/>
            <rFont val="Tahoma"/>
            <family val="2"/>
          </rPr>
          <t>Details:</t>
        </r>
        <r>
          <rPr>
            <sz val="9"/>
            <color indexed="81"/>
            <rFont val="Tahoma"/>
            <family val="2"/>
          </rPr>
          <t xml:space="preserve">Teach your game to the members of your pack or other Scouts.
</t>
        </r>
      </text>
    </comment>
    <comment ref="N43" authorId="1" shapeId="0">
      <text>
        <r>
          <rPr>
            <b/>
            <sz val="9"/>
            <color indexed="81"/>
            <rFont val="Tahoma"/>
            <charset val="1"/>
          </rPr>
          <t>Detail:</t>
        </r>
        <r>
          <rPr>
            <sz val="9"/>
            <color indexed="81"/>
            <rFont val="Tahoma"/>
            <charset val="1"/>
          </rPr>
          <t xml:space="preserve">
Set up an aquarium or terrarium. Keep it for at least a month. Share your experience with your  Webelos den by showing them photos or drawings of your project or by having them visit to see  your project.</t>
        </r>
      </text>
    </comment>
    <comment ref="B44" authorId="0" shapeId="0">
      <text>
        <r>
          <rPr>
            <b/>
            <sz val="9"/>
            <color indexed="81"/>
            <rFont val="Tahoma"/>
            <family val="2"/>
          </rPr>
          <t xml:space="preserve">Details: </t>
        </r>
        <r>
          <rPr>
            <sz val="9"/>
            <color indexed="81"/>
            <rFont val="Tahoma"/>
            <family val="2"/>
          </rPr>
          <t xml:space="preserve">Meet with a government leader, and learn about his or her role in your community. Discuss with the leader an important issue facing your community. 
</t>
        </r>
      </text>
    </comment>
    <comment ref="F44" authorId="0" shapeId="0">
      <text>
        <r>
          <rPr>
            <b/>
            <sz val="9"/>
            <color indexed="81"/>
            <rFont val="Tahoma"/>
            <family val="2"/>
          </rPr>
          <t xml:space="preserve">Details: </t>
        </r>
        <r>
          <rPr>
            <sz val="9"/>
            <color indexed="81"/>
            <rFont val="Tahoma"/>
            <family val="2"/>
          </rPr>
          <t xml:space="preserve">Build a model solar system. Chart the distances between the planets so that the model is to scale. Use what you learn from this requirement to explain the value of making a model in science. </t>
        </r>
      </text>
    </comment>
    <comment ref="J44" authorId="0" shapeId="0">
      <text>
        <r>
          <rPr>
            <b/>
            <sz val="9"/>
            <color indexed="81"/>
            <rFont val="Tahoma"/>
            <family val="2"/>
          </rPr>
          <t xml:space="preserve">Details: </t>
        </r>
        <r>
          <rPr>
            <sz val="9"/>
            <color indexed="81"/>
            <rFont val="Tahoma"/>
            <family val="2"/>
          </rPr>
          <t xml:space="preserve">. With your den, demonstrate two different ways to treat drinking water to  remove impurities. 
</t>
        </r>
      </text>
    </comment>
    <comment ref="N44" authorId="1" shapeId="0">
      <text>
        <r>
          <rPr>
            <b/>
            <sz val="9"/>
            <color indexed="81"/>
            <rFont val="Tahoma"/>
            <charset val="1"/>
          </rPr>
          <t>Detail:</t>
        </r>
        <r>
          <rPr>
            <sz val="9"/>
            <color indexed="81"/>
            <rFont val="Tahoma"/>
            <charset val="1"/>
          </rPr>
          <t xml:space="preserve">
 Watch for birds in your yard, neighborhood, or town for one week. Identify the birds you see, and write down where and when you saw them.</t>
        </r>
      </text>
    </comment>
    <comment ref="B45" authorId="0" shapeId="0">
      <text>
        <r>
          <rPr>
            <b/>
            <sz val="9"/>
            <color indexed="81"/>
            <rFont val="Tahoma"/>
            <family val="2"/>
          </rPr>
          <t xml:space="preserve">Details: </t>
        </r>
        <r>
          <rPr>
            <sz val="9"/>
            <color indexed="81"/>
            <rFont val="Tahoma"/>
            <family val="2"/>
          </rPr>
          <t xml:space="preserve">Learn about your family’s expenses, and help brainstorm ways to save money. Plan and manage a budget. </t>
        </r>
      </text>
    </comment>
    <comment ref="F45" authorId="0" shapeId="0">
      <text>
        <r>
          <rPr>
            <b/>
            <sz val="9"/>
            <color indexed="81"/>
            <rFont val="Tahoma"/>
            <family val="2"/>
          </rPr>
          <t xml:space="preserve">Details: </t>
        </r>
        <r>
          <rPr>
            <sz val="9"/>
            <color indexed="81"/>
            <rFont val="Tahoma"/>
            <family val="2"/>
          </rPr>
          <t xml:space="preserve">With adult supervision, build and launch a model rocket. Use the rocket to design a fair test to answer a question about force or motion.
</t>
        </r>
      </text>
    </comment>
    <comment ref="J45" authorId="0" shapeId="0">
      <text>
        <r>
          <rPr>
            <b/>
            <sz val="9"/>
            <color indexed="81"/>
            <rFont val="Tahoma"/>
            <family val="2"/>
          </rPr>
          <t xml:space="preserve">Details: </t>
        </r>
        <r>
          <rPr>
            <sz val="9"/>
            <color indexed="81"/>
            <rFont val="Tahoma"/>
            <family val="2"/>
          </rPr>
          <t xml:space="preserve">Discuss what to do if you become lost in the woods. Tell what the letters “S-T-O-P” stand for. Tell what the universal emergency signal is. Describe three ways to signal for help. Demonstrate one of them. Describe what you can do you do to help rescuers  find you.
</t>
        </r>
      </text>
    </comment>
    <comment ref="N45" authorId="1" shapeId="0">
      <text>
        <r>
          <rPr>
            <b/>
            <sz val="9"/>
            <color indexed="81"/>
            <rFont val="Tahoma"/>
            <charset val="1"/>
          </rPr>
          <t>Detail:</t>
        </r>
        <r>
          <rPr>
            <sz val="9"/>
            <color indexed="81"/>
            <rFont val="Tahoma"/>
            <charset val="1"/>
          </rPr>
          <t xml:space="preserve">
Learn about the bird flyways closest to your home. Find out which birds use these flyways. </t>
        </r>
      </text>
    </comment>
    <comment ref="B46" authorId="0" shapeId="0">
      <text>
        <r>
          <rPr>
            <b/>
            <sz val="9"/>
            <color indexed="81"/>
            <rFont val="Tahoma"/>
            <family val="2"/>
          </rPr>
          <t>Details:</t>
        </r>
        <r>
          <rPr>
            <sz val="9"/>
            <color indexed="81"/>
            <rFont val="Tahoma"/>
            <family val="2"/>
          </rPr>
          <t xml:space="preserve"> Learn about energy use in your community and in other parts of our world.
</t>
        </r>
      </text>
    </comment>
    <comment ref="F46" authorId="0" shapeId="0">
      <text>
        <r>
          <rPr>
            <b/>
            <sz val="9"/>
            <color indexed="81"/>
            <rFont val="Tahoma"/>
            <family val="2"/>
          </rPr>
          <t xml:space="preserve">Details: </t>
        </r>
        <r>
          <rPr>
            <sz val="9"/>
            <color indexed="81"/>
            <rFont val="Tahoma"/>
            <family val="2"/>
          </rPr>
          <t xml:space="preserve">Create two circuits of three light bulbs and a battery. Construct one as a series circuit and the other as a parallel circuit
</t>
        </r>
      </text>
    </comment>
    <comment ref="J46" authorId="1" shapeId="0">
      <text>
        <r>
          <rPr>
            <b/>
            <sz val="9"/>
            <color indexed="81"/>
            <rFont val="Tahoma"/>
            <charset val="1"/>
          </rPr>
          <t>Detail:</t>
        </r>
        <r>
          <rPr>
            <sz val="9"/>
            <color indexed="81"/>
            <rFont val="Tahoma"/>
            <charset val="1"/>
          </rPr>
          <t xml:space="preserve">
Make a list of four qualities you think a leader should have in an emergency and why they are important to have. Pick two of them, and act them out for your den. Describe how each relates to a point of the Scout Law. Describe how working on this adventure gave you a better understanding of the Boy Scout motto.</t>
        </r>
      </text>
    </comment>
    <comment ref="N46" authorId="1" shapeId="0">
      <text>
        <r>
          <rPr>
            <b/>
            <sz val="9"/>
            <color indexed="81"/>
            <rFont val="Tahoma"/>
            <charset val="1"/>
          </rPr>
          <t>Detail:</t>
        </r>
        <r>
          <rPr>
            <sz val="9"/>
            <color indexed="81"/>
            <rFont val="Tahoma"/>
            <charset val="1"/>
          </rPr>
          <t xml:space="preserve">
Watch at least four wild creatures (reptiles, amphibians, arachnids, fish, insects, or mammals) in the wild. Describe the kind of place (forest, field, marsh, yard, or park) where you saw them. Tell what they were doing. </t>
        </r>
      </text>
    </comment>
    <comment ref="B47" authorId="0" shapeId="0">
      <text>
        <r>
          <rPr>
            <b/>
            <sz val="9"/>
            <color indexed="81"/>
            <rFont val="Tahoma"/>
            <family val="2"/>
          </rPr>
          <t xml:space="preserve">Details: </t>
        </r>
        <r>
          <rPr>
            <sz val="9"/>
            <color indexed="81"/>
            <rFont val="Tahoma"/>
            <family val="2"/>
          </rPr>
          <t xml:space="preserve">Identify one energy problem in your community, and find out what has caused it. 
</t>
        </r>
      </text>
    </comment>
    <comment ref="F47" authorId="0" shapeId="0">
      <text>
        <r>
          <rPr>
            <b/>
            <sz val="9"/>
            <color indexed="81"/>
            <rFont val="Tahoma"/>
            <family val="2"/>
          </rPr>
          <t xml:space="preserve">Details: </t>
        </r>
        <r>
          <rPr>
            <sz val="9"/>
            <color indexed="81"/>
            <rFont val="Tahoma"/>
            <family val="2"/>
          </rPr>
          <t xml:space="preserve">Study the night sky. Sketch the appearance of the North Star (Polaris) and the Big Dipper (part of the Ursa Major constellation) over at least six hours. Describe what you observed, and explain the meaning of your observations. 
</t>
        </r>
      </text>
    </comment>
    <comment ref="N47" authorId="1" shapeId="0">
      <text>
        <r>
          <rPr>
            <b/>
            <sz val="9"/>
            <color indexed="81"/>
            <rFont val="Tahoma"/>
            <charset val="1"/>
          </rPr>
          <t>Detail:</t>
        </r>
        <r>
          <rPr>
            <sz val="9"/>
            <color indexed="81"/>
            <rFont val="Tahoma"/>
            <charset val="1"/>
          </rPr>
          <t xml:space="preserve">
Identify an insect, reptile, bird, or wild animal that is found only in your area of the country. Tell why it survives in your area.</t>
        </r>
      </text>
    </comment>
    <comment ref="B48" authorId="0" shapeId="0">
      <text>
        <r>
          <rPr>
            <b/>
            <sz val="9"/>
            <color indexed="81"/>
            <rFont val="Tahoma"/>
            <family val="2"/>
          </rPr>
          <t xml:space="preserve">Details: </t>
        </r>
        <r>
          <rPr>
            <sz val="9"/>
            <color indexed="81"/>
            <rFont val="Tahoma"/>
            <family val="2"/>
          </rPr>
          <t xml:space="preserve">With the assistance of your den leader or parent, participate in an event that would help lead others in recycling and conserving resources. 
</t>
        </r>
      </text>
    </comment>
    <comment ref="F48" authorId="0" shapeId="0">
      <text>
        <r>
          <rPr>
            <b/>
            <sz val="9"/>
            <color indexed="81"/>
            <rFont val="Tahoma"/>
            <family val="2"/>
          </rPr>
          <t xml:space="preserve">Details: </t>
        </r>
        <r>
          <rPr>
            <sz val="9"/>
            <color indexed="81"/>
            <rFont val="Tahoma"/>
            <family val="2"/>
          </rPr>
          <t xml:space="preserve">With adult assistance, explore safe chemical reactions with household materials.     Using two substances, observe what happens when the amounts of the reactants  are increased.  
</t>
        </r>
      </text>
    </comment>
    <comment ref="N48" authorId="1" shapeId="0">
      <text>
        <r>
          <rPr>
            <b/>
            <sz val="9"/>
            <color indexed="81"/>
            <rFont val="Tahoma"/>
            <charset val="1"/>
          </rPr>
          <t>Detail:</t>
        </r>
        <r>
          <rPr>
            <sz val="9"/>
            <color indexed="81"/>
            <rFont val="Tahoma"/>
            <charset val="1"/>
          </rPr>
          <t xml:space="preserve">
Give examples of at least two of the following: a. A producer, a consumer, and a decomposer in the food chain of an ecosystem b. One way humans have changed the balance of nature c. How you can help protect the balance of nature </t>
        </r>
      </text>
    </comment>
    <comment ref="B49" authorId="0" shapeId="0">
      <text>
        <r>
          <rPr>
            <b/>
            <sz val="9"/>
            <color indexed="81"/>
            <rFont val="Tahoma"/>
            <family val="2"/>
          </rPr>
          <t xml:space="preserve">Details: </t>
        </r>
        <r>
          <rPr>
            <sz val="9"/>
            <color indexed="81"/>
            <rFont val="Tahoma"/>
            <family val="2"/>
          </rPr>
          <t xml:space="preserve">Show that you are an active leader by planning an activity without your den leader’s help.
</t>
        </r>
      </text>
    </comment>
    <comment ref="F49" authorId="0" shapeId="0">
      <text>
        <r>
          <rPr>
            <b/>
            <sz val="9"/>
            <color indexed="81"/>
            <rFont val="Tahoma"/>
            <family val="2"/>
          </rPr>
          <t xml:space="preserve">Details: </t>
        </r>
        <r>
          <rPr>
            <sz val="9"/>
            <color indexed="81"/>
            <rFont val="Tahoma"/>
            <family val="2"/>
          </rPr>
          <t xml:space="preserve">Explore properties of motion on a playground. How does the weight of a person affect how fast they slide down a slide or how fast a swing moves? Design a fair test to answer one of those questions
</t>
        </r>
      </text>
    </comment>
    <comment ref="N49" authorId="1" shapeId="0">
      <text>
        <r>
          <rPr>
            <b/>
            <sz val="9"/>
            <color indexed="81"/>
            <rFont val="Tahoma"/>
            <charset val="1"/>
          </rPr>
          <t>Detail:</t>
        </r>
        <r>
          <rPr>
            <sz val="9"/>
            <color indexed="81"/>
            <rFont val="Tahoma"/>
            <charset val="1"/>
          </rPr>
          <t xml:space="preserve">
Learn about aquatic ecosystems and wetlands in your area. Talk with your Webelos den leader or family about the important role aquatic ecosystems and wetlands play in supporting life cycles of wildlife and humans, and list three ways you can help. </t>
        </r>
      </text>
    </comment>
    <comment ref="F50" authorId="0" shapeId="0">
      <text>
        <r>
          <rPr>
            <b/>
            <sz val="9"/>
            <color indexed="81"/>
            <rFont val="Tahoma"/>
            <family val="2"/>
          </rPr>
          <t xml:space="preserve">Details: </t>
        </r>
        <r>
          <rPr>
            <sz val="9"/>
            <color indexed="81"/>
            <rFont val="Tahoma"/>
            <family val="2"/>
          </rPr>
          <t xml:space="preserve">Read a biography of a scientist. Tell your den leader or the other members of your den what the scientist was famous for and why his or her work is important.
</t>
        </r>
      </text>
    </comment>
    <comment ref="J50" authorId="0" shapeId="0">
      <text>
        <r>
          <rPr>
            <b/>
            <sz val="9"/>
            <color indexed="81"/>
            <rFont val="Tahoma"/>
            <family val="2"/>
          </rPr>
          <t>Details:</t>
        </r>
        <r>
          <rPr>
            <sz val="9"/>
            <color indexed="81"/>
            <rFont val="Tahoma"/>
            <family val="2"/>
          </rPr>
          <t>Explain why this kind of science is an important part of your world.</t>
        </r>
      </text>
    </comment>
    <comment ref="N50" authorId="1" shapeId="0">
      <text>
        <r>
          <rPr>
            <b/>
            <sz val="9"/>
            <color indexed="81"/>
            <rFont val="Tahoma"/>
            <charset val="1"/>
          </rPr>
          <t>Detail:</t>
        </r>
        <r>
          <rPr>
            <sz val="9"/>
            <color indexed="81"/>
            <rFont val="Tahoma"/>
            <charset val="1"/>
          </rPr>
          <t xml:space="preserve">
Do a color-morphing investigation. Explain what you learned. </t>
        </r>
      </text>
    </comment>
    <comment ref="B51" authorId="0" shapeId="0">
      <text>
        <r>
          <rPr>
            <b/>
            <sz val="9"/>
            <color indexed="81"/>
            <rFont val="Tahoma"/>
            <family val="2"/>
          </rPr>
          <t xml:space="preserve">Details: </t>
        </r>
        <r>
          <rPr>
            <sz val="9"/>
            <color indexed="81"/>
            <rFont val="Tahoma"/>
            <family val="2"/>
          </rPr>
          <t xml:space="preserve">Learn about Scouting in another part of the world. With the help of your parent or your den leader, pick one country where Scouting exists, and research its Scouting program.
</t>
        </r>
      </text>
    </comment>
    <comment ref="J51" authorId="0" shapeId="0">
      <text>
        <r>
          <rPr>
            <b/>
            <sz val="9"/>
            <color indexed="81"/>
            <rFont val="Tahoma"/>
            <family val="2"/>
          </rPr>
          <t xml:space="preserve">Details: </t>
        </r>
        <r>
          <rPr>
            <sz val="9"/>
            <color indexed="81"/>
            <rFont val="Tahoma"/>
            <family val="2"/>
          </rPr>
          <t xml:space="preserve">Share with your family or with your den what you learned about the meaning of geology. 
</t>
        </r>
      </text>
    </comment>
    <comment ref="N51" authorId="1" shapeId="0">
      <text>
        <r>
          <rPr>
            <b/>
            <sz val="9"/>
            <color indexed="81"/>
            <rFont val="Tahoma"/>
            <charset val="1"/>
          </rPr>
          <t xml:space="preserve">Detail:  </t>
        </r>
        <r>
          <rPr>
            <sz val="9"/>
            <color indexed="81"/>
            <rFont val="Tahoma"/>
            <charset val="1"/>
          </rPr>
          <t>Visit a museum of natural history, a nature center, or a zoo with your family, Webelos den, or pack. Tell what you saw.</t>
        </r>
      </text>
    </comment>
    <comment ref="B52" authorId="0" shapeId="0">
      <text>
        <r>
          <rPr>
            <b/>
            <sz val="9"/>
            <color indexed="81"/>
            <rFont val="Tahoma"/>
            <family val="2"/>
          </rPr>
          <t xml:space="preserve">Details: </t>
        </r>
        <r>
          <rPr>
            <sz val="9"/>
            <color indexed="81"/>
            <rFont val="Tahoma"/>
            <family val="2"/>
          </rPr>
          <t xml:space="preserve">Set up an exhibit at a pack meeting to share information about the World Friendship Fund.
</t>
        </r>
      </text>
    </comment>
    <comment ref="F52"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J52" authorId="0" shapeId="0">
      <text>
        <r>
          <rPr>
            <b/>
            <sz val="9"/>
            <color indexed="81"/>
            <rFont val="Tahoma"/>
            <family val="2"/>
          </rPr>
          <t>Details:</t>
        </r>
        <r>
          <rPr>
            <sz val="9"/>
            <color indexed="81"/>
            <rFont val="Tahoma"/>
            <family val="2"/>
          </rPr>
          <t>Look for different kinds of rocks or minerals while on a rock hunt with your family or your den</t>
        </r>
      </text>
    </comment>
    <comment ref="N52" authorId="1" shapeId="0">
      <text>
        <r>
          <rPr>
            <b/>
            <sz val="9"/>
            <color indexed="81"/>
            <rFont val="Tahoma"/>
            <charset val="1"/>
          </rPr>
          <t>Detail:</t>
        </r>
        <r>
          <rPr>
            <sz val="9"/>
            <color indexed="81"/>
            <rFont val="Tahoma"/>
            <charset val="1"/>
          </rPr>
          <t xml:space="preserve">
Create a video of a wild creature doing something interesting, and share it with your family and den. </t>
        </r>
      </text>
    </comment>
    <comment ref="F53"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B54" authorId="0" shapeId="0">
      <text>
        <r>
          <rPr>
            <b/>
            <sz val="9"/>
            <color indexed="81"/>
            <rFont val="Tahoma"/>
            <family val="2"/>
          </rPr>
          <t xml:space="preserve">Details: </t>
        </r>
        <r>
          <rPr>
            <sz val="9"/>
            <color indexed="81"/>
            <rFont val="Tahoma"/>
            <family val="2"/>
          </rPr>
          <t xml:space="preserve">Under the supervision of your parent, guardian, or den leader, connect with a Scout in another country during an event such as Jamboree on the Air or Jamboree on the Internet or by other means.
</t>
        </r>
      </text>
    </comment>
    <comment ref="F54" authorId="0" shapeId="0">
      <text>
        <r>
          <rPr>
            <b/>
            <sz val="9"/>
            <color indexed="81"/>
            <rFont val="Tahoma"/>
            <family val="2"/>
          </rPr>
          <t xml:space="preserve">Details: </t>
        </r>
        <r>
          <rPr>
            <sz val="9"/>
            <color indexed="81"/>
            <rFont val="Tahoma"/>
            <family val="2"/>
          </rPr>
          <t xml:space="preserve">Recognize the purpose and the three classifications of swimming ability groups in Scouting.
</t>
        </r>
      </text>
    </comment>
    <comment ref="J54" authorId="0" shapeId="0">
      <text>
        <r>
          <rPr>
            <b/>
            <sz val="9"/>
            <color indexed="81"/>
            <rFont val="Tahoma"/>
            <family val="2"/>
          </rPr>
          <t>Details:</t>
        </r>
        <r>
          <rPr>
            <sz val="9"/>
            <color indexed="81"/>
            <rFont val="Tahoma"/>
            <family val="2"/>
          </rPr>
          <t xml:space="preserve">Identify the rocks you see on your rock hunt. Use the chart in your handbook that shows the three kinds of rocks and describes minerals to determine which types of rocks you have collected. 
</t>
        </r>
      </text>
    </comment>
    <comment ref="N54" authorId="1" shapeId="0">
      <text>
        <r>
          <rPr>
            <b/>
            <sz val="9"/>
            <color indexed="81"/>
            <rFont val="Tahoma"/>
            <charset val="1"/>
          </rPr>
          <t>Detail:</t>
        </r>
        <r>
          <rPr>
            <sz val="9"/>
            <color indexed="81"/>
            <rFont val="Tahoma"/>
            <charset val="1"/>
          </rPr>
          <t xml:space="preserve">
Identify three different groups of trees and the parts of a tree.</t>
        </r>
      </text>
    </comment>
    <comment ref="F55" authorId="1" shapeId="0">
      <text>
        <r>
          <rPr>
            <b/>
            <sz val="9"/>
            <color indexed="81"/>
            <rFont val="Tahoma"/>
            <family val="2"/>
          </rPr>
          <t>Detail:</t>
        </r>
        <r>
          <rPr>
            <sz val="9"/>
            <color indexed="81"/>
            <rFont val="Tahoma"/>
            <family val="2"/>
          </rPr>
          <t xml:space="preserve">
 Discuss the importance of learning the skills you need to know before going boating.</t>
        </r>
      </text>
    </comment>
    <comment ref="J55" authorId="0" shapeId="0">
      <text>
        <r>
          <rPr>
            <b/>
            <sz val="9"/>
            <color indexed="81"/>
            <rFont val="Tahoma"/>
            <family val="2"/>
          </rPr>
          <t xml:space="preserve">Details: </t>
        </r>
        <r>
          <rPr>
            <sz val="9"/>
            <color indexed="81"/>
            <rFont val="Tahoma"/>
            <family val="2"/>
          </rPr>
          <t xml:space="preserve">With a magnifying glass, take a closer look at your collection. Determine any differences between your specimens.
</t>
        </r>
      </text>
    </comment>
    <comment ref="N55" authorId="1" shapeId="0">
      <text>
        <r>
          <rPr>
            <b/>
            <sz val="9"/>
            <color indexed="81"/>
            <rFont val="Tahoma"/>
            <charset val="1"/>
          </rPr>
          <t>Detail:</t>
        </r>
        <r>
          <rPr>
            <sz val="9"/>
            <color indexed="81"/>
            <rFont val="Tahoma"/>
            <charset val="1"/>
          </rPr>
          <t xml:space="preserve">
Identify six trees common to the area where you live. Tell whether they are native to your area. Tell how both wildlife and humans use them</t>
        </r>
      </text>
    </comment>
    <comment ref="B56" authorId="0" shapeId="0">
      <text>
        <r>
          <rPr>
            <b/>
            <sz val="9"/>
            <color indexed="81"/>
            <rFont val="Tahoma"/>
            <family val="2"/>
          </rPr>
          <t xml:space="preserve">Details: </t>
        </r>
        <r>
          <rPr>
            <sz val="9"/>
            <color indexed="81"/>
            <rFont val="Tahoma"/>
            <family val="2"/>
          </rPr>
          <t xml:space="preserve">With the help of your den leader or family, plan and conduct a campout. If your chartered organization does not permit Cub Scout camping, you may substitute a family campout or a daylong outdoor activity with your den or pack. 
</t>
        </r>
      </text>
    </comment>
    <comment ref="F56" authorId="0" shapeId="0">
      <text>
        <r>
          <rPr>
            <b/>
            <sz val="9"/>
            <color indexed="81"/>
            <rFont val="Tahoma"/>
            <family val="2"/>
          </rPr>
          <t xml:space="preserve">Details: </t>
        </r>
        <r>
          <rPr>
            <sz val="9"/>
            <color indexed="81"/>
            <rFont val="Tahoma"/>
            <family val="2"/>
          </rPr>
          <t xml:space="preserve">Explain the meaning of “order of rescue” and demonstrate the reach and throw rescue techniques from land.
</t>
        </r>
      </text>
    </comment>
    <comment ref="J56" authorId="0" shapeId="0">
      <text>
        <r>
          <rPr>
            <b/>
            <sz val="9"/>
            <color indexed="81"/>
            <rFont val="Tahoma"/>
            <family val="2"/>
          </rPr>
          <t xml:space="preserve">Details: </t>
        </r>
        <r>
          <rPr>
            <sz val="9"/>
            <color indexed="81"/>
            <rFont val="Tahoma"/>
            <family val="2"/>
          </rPr>
          <t xml:space="preserve">Share what you see with your family or den.
</t>
        </r>
      </text>
    </comment>
    <comment ref="N56" authorId="0" shapeId="0">
      <text>
        <r>
          <rPr>
            <b/>
            <sz val="9"/>
            <color indexed="81"/>
            <rFont val="Tahoma"/>
            <family val="2"/>
          </rPr>
          <t xml:space="preserve">Details: </t>
        </r>
        <r>
          <rPr>
            <sz val="9"/>
            <color indexed="81"/>
            <rFont val="Tahoma"/>
            <family val="2"/>
          </rPr>
          <t xml:space="preserve">Identify six plants common to the area where you live. Tell which animals use them and for what purpose.
</t>
        </r>
      </text>
    </comment>
    <comment ref="B57" authorId="0" shapeId="0">
      <text>
        <r>
          <rPr>
            <b/>
            <sz val="9"/>
            <color indexed="81"/>
            <rFont val="Tahoma"/>
            <family val="2"/>
          </rPr>
          <t xml:space="preserve">Details: </t>
        </r>
        <r>
          <rPr>
            <sz val="9"/>
            <color indexed="81"/>
            <rFont val="Tahoma"/>
            <family val="2"/>
          </rPr>
          <t xml:space="preserve">On arrival at the campout, with your den and den leader or family, determine where to set up your tent. Demonstrate knowledge of what makes a good tent site and what makes a bad one. Set up your tent without help from an adult. 
</t>
        </r>
      </text>
    </comment>
    <comment ref="N57" authorId="0" shapeId="0">
      <text>
        <r>
          <rPr>
            <b/>
            <sz val="9"/>
            <color indexed="81"/>
            <rFont val="Tahoma"/>
            <family val="2"/>
          </rPr>
          <t xml:space="preserve">Details: </t>
        </r>
        <r>
          <rPr>
            <sz val="9"/>
            <color indexed="81"/>
            <rFont val="Tahoma"/>
            <family val="2"/>
          </rPr>
          <t xml:space="preserve">Visit a nature center, nursery, tree farm, or park, and speak with someone knowledgeable about trees and plants that are native to your area. Explain how plants and trees are important to our ecosystem and how they improve our environment.
</t>
        </r>
      </text>
    </comment>
    <comment ref="B58" authorId="0" shapeId="0">
      <text>
        <r>
          <rPr>
            <b/>
            <sz val="9"/>
            <color indexed="81"/>
            <rFont val="Tahoma"/>
            <family val="2"/>
          </rPr>
          <t xml:space="preserve">Details: </t>
        </r>
        <r>
          <rPr>
            <sz val="9"/>
            <color indexed="81"/>
            <rFont val="Tahoma"/>
            <family val="2"/>
          </rPr>
          <t xml:space="preserve">Once your tents are set up, discuss with your den what actions you should take in the case of the following extreme weather events which could require you to evacuate: a. Severe rainstorm causing flooding b. Severe thunderstorm with lightning or tornadoes c. Fire, earthquake, or other disaster that will require evacuation. </t>
        </r>
      </text>
    </comment>
    <comment ref="J58" authorId="0" shapeId="0">
      <text>
        <r>
          <rPr>
            <b/>
            <sz val="9"/>
            <color indexed="81"/>
            <rFont val="Tahoma"/>
            <family val="2"/>
          </rPr>
          <t xml:space="preserve">Details: </t>
        </r>
        <r>
          <rPr>
            <sz val="9"/>
            <color indexed="81"/>
            <rFont val="Tahoma"/>
            <family val="2"/>
          </rPr>
          <t xml:space="preserve">With your family or den, make a mineral test kit, and test rocks according to the Mohs scale of mineral hardness
</t>
        </r>
      </text>
    </comment>
    <comment ref="N58" authorId="0" shapeId="0">
      <text>
        <r>
          <rPr>
            <b/>
            <sz val="9"/>
            <color indexed="81"/>
            <rFont val="Tahoma"/>
            <family val="2"/>
          </rPr>
          <t xml:space="preserve">Details: </t>
        </r>
        <r>
          <rPr>
            <sz val="9"/>
            <color indexed="81"/>
            <rFont val="Tahoma"/>
            <family val="2"/>
          </rPr>
          <t xml:space="preserve">Develop a plan to care for and then plant at least one plant or tree, either indoors in a pot or outdoors. Tell how this plant or tree helps the environment in which it is planted and what the plant or tree will be used for.
</t>
        </r>
      </text>
    </comment>
    <comment ref="B59" authorId="0" shapeId="0">
      <text>
        <r>
          <rPr>
            <b/>
            <sz val="9"/>
            <color indexed="81"/>
            <rFont val="Tahoma"/>
            <family val="2"/>
          </rPr>
          <t>Details:</t>
        </r>
        <r>
          <rPr>
            <sz val="9"/>
            <color indexed="81"/>
            <rFont val="Tahoma"/>
            <family val="2"/>
          </rPr>
          <t xml:space="preserve">On a pack campout, work with your den leader or another adult to plan a campfire program with the other dens. Your campfire program should include an impressive opening, songs, skits, a Cubmaster’s minute, and an inspirational closing ceremony. </t>
        </r>
      </text>
    </comment>
    <comment ref="F59" authorId="0" shapeId="0">
      <text>
        <r>
          <rPr>
            <b/>
            <sz val="9"/>
            <color indexed="81"/>
            <rFont val="Tahoma"/>
            <family val="2"/>
          </rPr>
          <t xml:space="preserve">Details: </t>
        </r>
        <r>
          <rPr>
            <sz val="9"/>
            <color indexed="81"/>
            <rFont val="Tahoma"/>
            <family val="2"/>
          </rPr>
          <t xml:space="preserve">Demonstrate the precautions you must take before attempting to dive head first into the water, and attempt a front surface dive.
</t>
        </r>
      </text>
    </comment>
    <comment ref="N59" authorId="0" shapeId="0">
      <text>
        <r>
          <rPr>
            <b/>
            <sz val="9"/>
            <color indexed="81"/>
            <rFont val="Tahoma"/>
            <family val="2"/>
          </rPr>
          <t xml:space="preserve">Details: </t>
        </r>
        <r>
          <rPr>
            <sz val="9"/>
            <color indexed="81"/>
            <rFont val="Tahoma"/>
            <family val="2"/>
          </rPr>
          <t xml:space="preserve">Make a list of items in your home that are made from wood and share it with your den. Or with your den, take a walk and identify useful things made from wood.
</t>
        </r>
      </text>
    </comment>
    <comment ref="B60" authorId="1" shapeId="0">
      <text>
        <r>
          <rPr>
            <b/>
            <sz val="9"/>
            <color indexed="81"/>
            <rFont val="Tahoma"/>
            <charset val="1"/>
          </rPr>
          <t>Detail:</t>
        </r>
        <r>
          <rPr>
            <sz val="9"/>
            <color indexed="81"/>
            <rFont val="Tahoma"/>
            <charset val="1"/>
          </rPr>
          <t xml:space="preserve">
Show how to tie a bowline. Explain when the knot should be used and why. Teach it to another Scout who is not a Webelos Scout</t>
        </r>
      </text>
    </comment>
    <comment ref="F60" authorId="0" shapeId="0">
      <text>
        <r>
          <rPr>
            <b/>
            <sz val="9"/>
            <color indexed="81"/>
            <rFont val="Tahoma"/>
            <family val="2"/>
          </rPr>
          <t xml:space="preserve">Details: </t>
        </r>
        <r>
          <rPr>
            <sz val="9"/>
            <color indexed="81"/>
            <rFont val="Tahoma"/>
            <family val="2"/>
          </rPr>
          <t xml:space="preserve">Learn and demonstrate two of the following strokes:  crawl, sidestroke, breaststroke, or trudgen
</t>
        </r>
      </text>
    </comment>
    <comment ref="J60" authorId="0" shapeId="0">
      <text>
        <r>
          <rPr>
            <b/>
            <sz val="9"/>
            <color indexed="81"/>
            <rFont val="Tahoma"/>
            <family val="2"/>
          </rPr>
          <t xml:space="preserve">Details: </t>
        </r>
        <r>
          <rPr>
            <sz val="9"/>
            <color indexed="81"/>
            <rFont val="Tahoma"/>
            <family val="2"/>
          </rPr>
          <t xml:space="preserve">With your family or den, identify on a road map of your state some geological features in your area
</t>
        </r>
      </text>
    </comment>
    <comment ref="N60" authorId="1" shapeId="0">
      <text>
        <r>
          <rPr>
            <b/>
            <sz val="9"/>
            <color indexed="81"/>
            <rFont val="Tahoma"/>
            <charset val="1"/>
          </rPr>
          <t>Detail:</t>
        </r>
        <r>
          <rPr>
            <sz val="9"/>
            <color indexed="81"/>
            <rFont val="Tahoma"/>
            <charset val="1"/>
          </rPr>
          <t xml:space="preserve">
 Explain how the growth rings of a tree trunk tell its life story. Describe different types of tree bark and explain what the bark does for the tree.</t>
        </r>
      </text>
    </comment>
    <comment ref="B61" authorId="0" shapeId="0">
      <text>
        <r>
          <rPr>
            <b/>
            <sz val="9"/>
            <color indexed="81"/>
            <rFont val="Tahoma"/>
            <family val="2"/>
          </rPr>
          <t>Details:</t>
        </r>
        <r>
          <rPr>
            <sz val="9"/>
            <color indexed="81"/>
            <rFont val="Tahoma"/>
            <family val="2"/>
          </rPr>
          <t xml:space="preserve">
Go on a geocaching adventure with your den or family. Show how you used a GPS unit or a smartphone with a GPS application to locate a geocache.</t>
        </r>
      </text>
    </comment>
    <comment ref="F61" authorId="0" shapeId="0">
      <text>
        <r>
          <rPr>
            <b/>
            <sz val="9"/>
            <color indexed="81"/>
            <rFont val="Tahoma"/>
            <family val="2"/>
          </rPr>
          <t>Details:</t>
        </r>
        <r>
          <rPr>
            <sz val="9"/>
            <color indexed="81"/>
            <rFont val="Tahoma"/>
            <family val="2"/>
          </rPr>
          <t xml:space="preserve">Invite a member or former member of a lifeguard team, rescue squad, the U.S. Coast Guard, U.S. Navy, or other armed forces branch who has had swimming and rescue training to your den meeting.  Find out what training and other experiences this person has had. 
</t>
        </r>
      </text>
    </comment>
    <comment ref="B62" authorId="0" shapeId="0">
      <text>
        <r>
          <rPr>
            <b/>
            <sz val="9"/>
            <color indexed="81"/>
            <rFont val="Tahoma"/>
            <family val="2"/>
          </rPr>
          <t xml:space="preserve">Details: </t>
        </r>
        <r>
          <rPr>
            <sz val="9"/>
            <color indexed="81"/>
            <rFont val="Tahoma"/>
            <family val="2"/>
          </rPr>
          <t>Recite the Outdoor Code and the Leave No Trace Principles for Kids from memory. Talk about how you can demonstrate them while you are working on your Arrow of Light. After one outing, list the things you did to follow the Outdoor Code and Leave No Trace.</t>
        </r>
      </text>
    </comment>
    <comment ref="F62" authorId="0" shapeId="0">
      <text>
        <r>
          <rPr>
            <b/>
            <sz val="9"/>
            <color indexed="81"/>
            <rFont val="Tahoma"/>
            <family val="2"/>
          </rPr>
          <t>Details:</t>
        </r>
        <r>
          <rPr>
            <sz val="9"/>
            <color indexed="81"/>
            <rFont val="Tahoma"/>
            <family val="2"/>
          </rPr>
          <t xml:space="preserve">Demonstrate how to correctly fasten a life jacket that is the right size for you.  Jump into water over your head. Show how the life jacket keeps your head above water by swimming 25 feet.  Get out of the water, remove the life jacket and hang it where it will dry. 
</t>
        </r>
      </text>
    </comment>
    <comment ref="N62" authorId="1" shapeId="0">
      <text>
        <r>
          <rPr>
            <b/>
            <sz val="9"/>
            <color indexed="81"/>
            <rFont val="Tahoma"/>
            <charset val="1"/>
          </rPr>
          <t>Detail:</t>
        </r>
        <r>
          <rPr>
            <sz val="9"/>
            <color indexed="81"/>
            <rFont val="Tahoma"/>
            <charset val="1"/>
          </rPr>
          <t xml:space="preserve">
Create a record of the history of Scouting and your place in that history. </t>
        </r>
      </text>
    </comment>
    <comment ref="F63" authorId="1" shapeId="0">
      <text>
        <r>
          <rPr>
            <b/>
            <sz val="9"/>
            <color indexed="81"/>
            <rFont val="Tahoma"/>
            <family val="2"/>
          </rPr>
          <t>Detail:</t>
        </r>
        <r>
          <rPr>
            <sz val="9"/>
            <color indexed="81"/>
            <rFont val="Tahoma"/>
            <family val="2"/>
          </rPr>
          <t xml:space="preserve">
If you are a qualified swimmer, select a paddle of the proper size and paddle a canoe with an adult’s supervision. </t>
        </r>
      </text>
    </comment>
    <comment ref="N63" authorId="1" shapeId="0">
      <text>
        <r>
          <rPr>
            <b/>
            <sz val="9"/>
            <color indexed="81"/>
            <rFont val="Tahoma"/>
            <charset val="1"/>
          </rPr>
          <t>Detail:</t>
        </r>
        <r>
          <rPr>
            <sz val="9"/>
            <color indexed="81"/>
            <rFont val="Tahoma"/>
            <charset val="1"/>
          </rPr>
          <t xml:space="preserve">
With the help of your den leader, parent, or guardian and with your choice of media, go on a virtual journey to the past and create a timeline.</t>
        </r>
      </text>
    </comment>
    <comment ref="F66" authorId="1" shapeId="0">
      <text>
        <r>
          <rPr>
            <b/>
            <sz val="9"/>
            <color indexed="81"/>
            <rFont val="Tahoma"/>
            <charset val="1"/>
          </rPr>
          <t>Detail:</t>
        </r>
        <r>
          <rPr>
            <sz val="9"/>
            <color indexed="81"/>
            <rFont val="Tahoma"/>
            <charset val="1"/>
          </rPr>
          <t xml:space="preserve">
Visit an art museum, gallery, or exhibit. Discuss with an adult the art you saw. What did you like?</t>
        </r>
      </text>
    </comment>
    <comment ref="J66" authorId="0" shapeId="0">
      <text>
        <r>
          <rPr>
            <b/>
            <sz val="9"/>
            <color indexed="81"/>
            <rFont val="Tahoma"/>
            <family val="2"/>
          </rPr>
          <t xml:space="preserve">Details: </t>
        </r>
        <r>
          <rPr>
            <sz val="9"/>
            <color indexed="81"/>
            <rFont val="Tahoma"/>
            <family val="2"/>
          </rPr>
          <t xml:space="preserve">
 Go on an outing with your family or den to one of the nearby locations you discovered on your state map, and record what you see as you look at the geographical surroundings. Share with your family or den while on this outing what you notice that might change this location in the future (wind, water, ice, drought, erosion).
</t>
        </r>
      </text>
    </comment>
    <comment ref="B67" authorId="1" shapeId="0">
      <text>
        <r>
          <rPr>
            <b/>
            <sz val="9"/>
            <color indexed="81"/>
            <rFont val="Tahoma"/>
            <family val="2"/>
          </rPr>
          <t>Detail:</t>
        </r>
        <r>
          <rPr>
            <sz val="9"/>
            <color indexed="81"/>
            <rFont val="Tahoma"/>
            <family val="2"/>
          </rPr>
          <t xml:space="preserve">
With your parent, guardian, or religious or spiritual leader, discuss and make a plan to do two things you think will help you better do your duty to God. Do these things for a month. </t>
        </r>
      </text>
    </comment>
    <comment ref="F67" authorId="0" shapeId="0">
      <text>
        <r>
          <rPr>
            <b/>
            <sz val="9"/>
            <color indexed="81"/>
            <rFont val="Tahoma"/>
            <family val="2"/>
          </rPr>
          <t xml:space="preserve">Detail: </t>
        </r>
        <r>
          <rPr>
            <sz val="9"/>
            <color indexed="81"/>
            <rFont val="Tahoma"/>
            <family val="2"/>
          </rPr>
          <t>Create two self-portraits using two different techniques, such as drawing, painting, printmaking, sculpture, and computer illustration.</t>
        </r>
      </text>
    </comment>
    <comment ref="B68" authorId="1" shapeId="0">
      <text>
        <r>
          <rPr>
            <b/>
            <sz val="9"/>
            <color indexed="81"/>
            <rFont val="Tahoma"/>
            <family val="2"/>
          </rPr>
          <t>Detail:</t>
        </r>
        <r>
          <rPr>
            <sz val="9"/>
            <color indexed="81"/>
            <rFont val="Tahoma"/>
            <family val="2"/>
          </rPr>
          <t xml:space="preserve">
Discuss with your family how the Scout Oath and Scout Law relate to your beliefs about duty to God. </t>
        </r>
      </text>
    </comment>
    <comment ref="J68" authorId="0" shapeId="0">
      <text>
        <r>
          <rPr>
            <b/>
            <sz val="9"/>
            <color indexed="81"/>
            <rFont val="Tahoma"/>
            <family val="2"/>
          </rPr>
          <t xml:space="preserve">Details: </t>
        </r>
        <r>
          <rPr>
            <sz val="9"/>
            <color indexed="81"/>
            <rFont val="Tahoma"/>
            <family val="2"/>
          </rPr>
          <t xml:space="preserve">With your family or your den, visit with a geologist or earth scientist and discover the many career fields that are included in the science of geology
</t>
        </r>
      </text>
    </comment>
    <comment ref="N68" authorId="0" shapeId="0">
      <text>
        <r>
          <rPr>
            <b/>
            <sz val="9"/>
            <color indexed="81"/>
            <rFont val="Tahoma"/>
            <family val="2"/>
          </rPr>
          <t xml:space="preserve">Details: </t>
        </r>
        <r>
          <rPr>
            <sz val="9"/>
            <color indexed="81"/>
            <rFont val="Tahoma"/>
            <family val="2"/>
          </rPr>
          <t xml:space="preserve">Visit a facility that uses a sound mixer, and learn how it is used.
</t>
        </r>
      </text>
    </comment>
    <comment ref="B69" authorId="1" shapeId="0">
      <text>
        <r>
          <rPr>
            <b/>
            <sz val="9"/>
            <color indexed="81"/>
            <rFont val="Tahoma"/>
            <family val="2"/>
          </rPr>
          <t>Detail:</t>
        </r>
        <r>
          <rPr>
            <sz val="9"/>
            <color indexed="81"/>
            <rFont val="Tahoma"/>
            <family val="2"/>
          </rPr>
          <t xml:space="preserve">
For at least a month, pray or reverently meditate each day as taught by your family or faith community.  </t>
        </r>
      </text>
    </comment>
    <comment ref="F69" authorId="1" shapeId="0">
      <text>
        <r>
          <rPr>
            <b/>
            <sz val="9"/>
            <color indexed="81"/>
            <rFont val="Tahoma"/>
            <charset val="1"/>
          </rPr>
          <t>Detail:</t>
        </r>
        <r>
          <rPr>
            <sz val="9"/>
            <color indexed="81"/>
            <rFont val="Tahoma"/>
            <charset val="1"/>
          </rPr>
          <t xml:space="preserve">
Draw or paint an original picture outdoors, using the art materials of your choice. </t>
        </r>
      </text>
    </comment>
    <comment ref="J69" authorId="0" shapeId="0">
      <text>
        <r>
          <rPr>
            <b/>
            <sz val="9"/>
            <color indexed="81"/>
            <rFont val="Tahoma"/>
            <family val="2"/>
          </rPr>
          <t xml:space="preserve">Details: </t>
        </r>
        <r>
          <rPr>
            <sz val="9"/>
            <color indexed="81"/>
            <rFont val="Tahoma"/>
            <family val="2"/>
          </rPr>
          <t xml:space="preserve">Ask the geologist or earth scientist about the importance of fossils that are found. 
</t>
        </r>
      </text>
    </comment>
    <comment ref="B70" authorId="0" shapeId="0">
      <text>
        <r>
          <rPr>
            <b/>
            <sz val="9"/>
            <color indexed="81"/>
            <rFont val="Tahoma"/>
            <family val="2"/>
          </rPr>
          <t xml:space="preserve">Details: </t>
        </r>
        <r>
          <rPr>
            <sz val="9"/>
            <color indexed="81"/>
            <rFont val="Tahoma"/>
            <family val="2"/>
          </rPr>
          <t xml:space="preserve">Read at least two accounts of people in history who have done their duty to God. (This can include family members and ancestors.) List their names and how they showed their duty to God.
</t>
        </r>
      </text>
    </comment>
    <comment ref="J70" authorId="0" shapeId="0">
      <text>
        <r>
          <rPr>
            <b/>
            <sz val="9"/>
            <color indexed="81"/>
            <rFont val="Tahoma"/>
            <family val="2"/>
          </rPr>
          <t xml:space="preserve">Details: </t>
        </r>
        <r>
          <rPr>
            <sz val="9"/>
            <color indexed="81"/>
            <rFont val="Tahoma"/>
            <family val="2"/>
          </rPr>
          <t xml:space="preserve">Ask the geologist or earth scientist what you can do to help preserve our natural resources. 
</t>
        </r>
      </text>
    </comment>
    <comment ref="N70" authorId="0" shapeId="0">
      <text>
        <r>
          <rPr>
            <b/>
            <sz val="9"/>
            <color indexed="81"/>
            <rFont val="Tahoma"/>
            <family val="2"/>
          </rPr>
          <t xml:space="preserve">Details: </t>
        </r>
        <r>
          <rPr>
            <sz val="9"/>
            <color indexed="81"/>
            <rFont val="Tahoma"/>
            <family val="2"/>
          </rPr>
          <t>Make a musical instrument. Play it for your family, den, or pack</t>
        </r>
      </text>
    </comment>
    <comment ref="B71" authorId="1" shapeId="0">
      <text>
        <r>
          <rPr>
            <b/>
            <sz val="9"/>
            <color indexed="81"/>
            <rFont val="Tahoma"/>
            <family val="2"/>
          </rPr>
          <t>Detail:</t>
        </r>
        <r>
          <rPr>
            <sz val="9"/>
            <color indexed="81"/>
            <rFont val="Tahoma"/>
            <family val="2"/>
          </rPr>
          <t xml:space="preserve">
 Under the direction of your parent, guardian, or religious or spiritual leader, do an act of service for someone in your family, neighborhood, or community. Talk about your service with your family and your Webelos den leader. Tell your family, den, or den leader how it related to doing your duty to God.</t>
        </r>
      </text>
    </comment>
    <comment ref="F71" authorId="0" shapeId="0">
      <text>
        <r>
          <rPr>
            <b/>
            <sz val="9"/>
            <color indexed="81"/>
            <rFont val="Tahoma"/>
            <family val="2"/>
          </rPr>
          <t>Detail:</t>
        </r>
        <r>
          <rPr>
            <sz val="9"/>
            <color indexed="81"/>
            <rFont val="Tahoma"/>
            <family val="2"/>
          </rPr>
          <t xml:space="preserve">Create an object using clay that can be fired, baked in the oven, or air-dried.eparation and cooking. </t>
        </r>
      </text>
    </comment>
    <comment ref="J71" authorId="0" shapeId="0">
      <text>
        <r>
          <rPr>
            <b/>
            <sz val="9"/>
            <color indexed="81"/>
            <rFont val="Tahoma"/>
            <family val="2"/>
          </rPr>
          <t xml:space="preserve">Details: </t>
        </r>
        <r>
          <rPr>
            <sz val="9"/>
            <color indexed="81"/>
            <rFont val="Tahoma"/>
            <family val="2"/>
          </rPr>
          <t xml:space="preserve">Do at least one earth science demonstration or investigation with your den or with adult supervision, and explore geology in action. 
</t>
        </r>
      </text>
    </comment>
    <comment ref="N71" authorId="0" shapeId="0">
      <text>
        <r>
          <rPr>
            <b/>
            <sz val="9"/>
            <color indexed="81"/>
            <rFont val="Tahoma"/>
            <family val="2"/>
          </rPr>
          <t xml:space="preserve">Details: </t>
        </r>
        <r>
          <rPr>
            <sz val="9"/>
            <color indexed="81"/>
            <rFont val="Tahoma"/>
            <family val="2"/>
          </rPr>
          <t xml:space="preserve">Form a “band” with your den. Each member creates his own homemade musical instrument. Perform for your pack at a pack meeting. </t>
        </r>
      </text>
    </comment>
    <comment ref="F72" authorId="1" shapeId="0">
      <text>
        <r>
          <rPr>
            <b/>
            <sz val="9"/>
            <color indexed="81"/>
            <rFont val="Tahoma"/>
            <charset val="1"/>
          </rPr>
          <t>Detail:</t>
        </r>
        <r>
          <rPr>
            <sz val="9"/>
            <color indexed="81"/>
            <rFont val="Tahoma"/>
            <charset val="1"/>
          </rPr>
          <t xml:space="preserve"> Create a freestanding sculpture or mobile using wood, metal, papier-mâché, or found or recycled objects. </t>
        </r>
      </text>
    </comment>
    <comment ref="N72" authorId="0" shapeId="0">
      <text>
        <r>
          <rPr>
            <b/>
            <sz val="9"/>
            <color indexed="81"/>
            <rFont val="Tahoma"/>
            <family val="2"/>
          </rPr>
          <t xml:space="preserve">Details: </t>
        </r>
        <r>
          <rPr>
            <sz val="9"/>
            <color indexed="81"/>
            <rFont val="Tahoma"/>
            <family val="2"/>
          </rPr>
          <t xml:space="preserve">Play two tunes on any band or orchestra instrument. 
</t>
        </r>
      </text>
    </comment>
    <comment ref="F73" authorId="1" shapeId="0">
      <text>
        <r>
          <rPr>
            <b/>
            <sz val="9"/>
            <color indexed="81"/>
            <rFont val="Tahoma"/>
            <charset val="1"/>
          </rPr>
          <t>Detail:</t>
        </r>
        <r>
          <rPr>
            <sz val="9"/>
            <color indexed="81"/>
            <rFont val="Tahoma"/>
            <charset val="1"/>
          </rPr>
          <t xml:space="preserve"> Make a display of origami or kirigami projects. </t>
        </r>
      </text>
    </comment>
    <comment ref="J73" authorId="1" shapeId="0">
      <text>
        <r>
          <rPr>
            <b/>
            <sz val="9"/>
            <color indexed="81"/>
            <rFont val="Tahoma"/>
            <charset val="1"/>
          </rPr>
          <t>Detail:</t>
        </r>
        <r>
          <rPr>
            <sz val="9"/>
            <color indexed="81"/>
            <rFont val="Tahoma"/>
            <charset val="1"/>
          </rPr>
          <t xml:space="preserve">
Pick one type of engineer. With the help of the Internet, your local library, or a local engineer you may know or locate, discover and record in your book three things that describe what that engineer does. (Be sure to have your Webelos den leader, parent, or guardian’s permission to use the Internet.) Share your findings with your Webelos den. </t>
        </r>
      </text>
    </comment>
    <comment ref="F74" authorId="1" shapeId="0">
      <text>
        <r>
          <rPr>
            <b/>
            <sz val="9"/>
            <color indexed="81"/>
            <rFont val="Tahoma"/>
            <charset val="1"/>
          </rPr>
          <t>Detail:</t>
        </r>
        <r>
          <rPr>
            <sz val="9"/>
            <color indexed="81"/>
            <rFont val="Tahoma"/>
            <charset val="1"/>
          </rPr>
          <t xml:space="preserve"> Use a computer illustration or painting program to create a work of art. </t>
        </r>
      </text>
    </comment>
    <comment ref="N74" authorId="0" shapeId="0">
      <text>
        <r>
          <rPr>
            <b/>
            <sz val="9"/>
            <color indexed="81"/>
            <rFont val="Tahoma"/>
            <family val="2"/>
          </rPr>
          <t xml:space="preserve">Details: </t>
        </r>
        <r>
          <rPr>
            <sz val="9"/>
            <color indexed="81"/>
            <rFont val="Tahoma"/>
            <family val="2"/>
          </rPr>
          <t xml:space="preserve">Teach your den the words and melody of a song. Perform the song with your den at your den or pack meeting. 
</t>
        </r>
      </text>
    </comment>
    <comment ref="F75" authorId="1" shapeId="0">
      <text>
        <r>
          <rPr>
            <b/>
            <sz val="9"/>
            <color indexed="81"/>
            <rFont val="Tahoma"/>
            <charset val="1"/>
          </rPr>
          <t>Detail:</t>
        </r>
        <r>
          <rPr>
            <sz val="9"/>
            <color indexed="81"/>
            <rFont val="Tahoma"/>
            <charset val="1"/>
          </rPr>
          <t xml:space="preserve"> Create an original logo or design. Transfer the design onto a T-shirt, hat, or other object. </t>
        </r>
      </text>
    </comment>
    <comment ref="J75" authorId="1" shapeId="0">
      <text>
        <r>
          <rPr>
            <b/>
            <sz val="9"/>
            <color indexed="81"/>
            <rFont val="Tahoma"/>
            <charset val="1"/>
          </rPr>
          <t>Detail:</t>
        </r>
        <r>
          <rPr>
            <sz val="9"/>
            <color indexed="81"/>
            <rFont val="Tahoma"/>
            <charset val="1"/>
          </rPr>
          <t xml:space="preserve">
Examine a set of blueprints. Using these as a model, construct your own set of blueprints or plans to design a project.</t>
        </r>
      </text>
    </comment>
    <comment ref="N75" authorId="0" shapeId="0">
      <text>
        <r>
          <rPr>
            <b/>
            <sz val="9"/>
            <color indexed="81"/>
            <rFont val="Tahoma"/>
            <family val="2"/>
          </rPr>
          <t xml:space="preserve">Details: </t>
        </r>
        <r>
          <rPr>
            <sz val="9"/>
            <color indexed="81"/>
            <rFont val="Tahoma"/>
            <family val="2"/>
          </rPr>
          <t xml:space="preserve">
Create original words for a song. Perform it at your den or pack meeting. </t>
        </r>
      </text>
    </comment>
    <comment ref="F76" authorId="1" shapeId="0">
      <text>
        <r>
          <rPr>
            <b/>
            <sz val="9"/>
            <color indexed="81"/>
            <rFont val="Tahoma"/>
            <charset val="1"/>
          </rPr>
          <t>Detail:</t>
        </r>
        <r>
          <rPr>
            <sz val="9"/>
            <color indexed="81"/>
            <rFont val="Tahoma"/>
            <charset val="1"/>
          </rPr>
          <t xml:space="preserve"> Using a camera or other electronic device, take at least 10 photos of your family, a pet, or scenery. Use photo-editing software to crop, lighten or darken, and change some of the photos. </t>
        </r>
      </text>
    </comment>
    <comment ref="J76" authorId="0" shapeId="0">
      <text>
        <r>
          <rPr>
            <b/>
            <sz val="9"/>
            <color indexed="81"/>
            <rFont val="Tahoma"/>
            <family val="2"/>
          </rPr>
          <t xml:space="preserve">Details: </t>
        </r>
        <r>
          <rPr>
            <sz val="9"/>
            <color indexed="81"/>
            <rFont val="Tahoma"/>
            <family val="2"/>
          </rPr>
          <t xml:space="preserve">Using the blueprints or plans from your own design, construct your project. Your project may be something useful or something fun.
</t>
        </r>
      </text>
    </comment>
    <comment ref="N76" authorId="0" shapeId="0">
      <text>
        <r>
          <rPr>
            <b/>
            <sz val="9"/>
            <color indexed="81"/>
            <rFont val="Tahoma"/>
            <family val="2"/>
          </rPr>
          <t xml:space="preserve">Details: </t>
        </r>
        <r>
          <rPr>
            <sz val="9"/>
            <color indexed="81"/>
            <rFont val="Tahoma"/>
            <family val="2"/>
          </rPr>
          <t xml:space="preserve">Collaborate with your den to compose a den theme song. Perform it at your pack meeting.
</t>
        </r>
      </text>
    </comment>
    <comment ref="F77" authorId="1" shapeId="0">
      <text>
        <r>
          <rPr>
            <b/>
            <sz val="9"/>
            <color indexed="81"/>
            <rFont val="Tahoma"/>
            <charset val="1"/>
          </rPr>
          <t>Detail:</t>
        </r>
        <r>
          <rPr>
            <sz val="9"/>
            <color indexed="81"/>
            <rFont val="Tahoma"/>
            <charset val="1"/>
          </rPr>
          <t xml:space="preserve"> Create a comic strip with original characters. Include at least four panels to tell a story centered on one of the points of the Scout Law. Characters can be hand-drawn or computer-generated</t>
        </r>
      </text>
    </comment>
    <comment ref="J77" authorId="0" shapeId="0">
      <text>
        <r>
          <rPr>
            <b/>
            <sz val="9"/>
            <color indexed="81"/>
            <rFont val="Tahoma"/>
            <family val="2"/>
          </rPr>
          <t>Details:</t>
        </r>
        <r>
          <rPr>
            <sz val="9"/>
            <color indexed="81"/>
            <rFont val="Tahoma"/>
            <family val="2"/>
          </rPr>
          <t xml:space="preserve">Share your project with your Webelos den and your pack by displaying the project at a pack meeting. 
</t>
        </r>
      </text>
    </comment>
    <comment ref="N77" authorId="0" shapeId="0">
      <text>
        <r>
          <rPr>
            <b/>
            <sz val="9"/>
            <color indexed="81"/>
            <rFont val="Tahoma"/>
            <family val="2"/>
          </rPr>
          <t xml:space="preserve">Details </t>
        </r>
        <r>
          <rPr>
            <sz val="9"/>
            <color indexed="81"/>
            <rFont val="Tahoma"/>
            <family val="2"/>
          </rPr>
          <t xml:space="preserve">Write a song with words and music that expresses your feelings about an issue, a person, something you are learning, a point of the Scout Law, etc. Perform it at your den or pack meeting, alone or with a group. 
</t>
        </r>
      </text>
    </comment>
    <comment ref="J78" authorId="0" shapeId="0">
      <text>
        <r>
          <rPr>
            <b/>
            <sz val="9"/>
            <color indexed="81"/>
            <rFont val="Tahoma"/>
            <family val="2"/>
          </rPr>
          <t xml:space="preserve">Details: </t>
        </r>
        <r>
          <rPr>
            <sz val="9"/>
            <color indexed="81"/>
            <rFont val="Tahoma"/>
            <family val="2"/>
          </rPr>
          <t xml:space="preserve">Explore other fields of engineering and how they have helped form our past, present, and future
</t>
        </r>
      </text>
    </comment>
    <comment ref="N78" authorId="1" shapeId="0">
      <text>
        <r>
          <rPr>
            <b/>
            <sz val="9"/>
            <color indexed="81"/>
            <rFont val="Tahoma"/>
            <charset val="1"/>
          </rPr>
          <t>Detail:</t>
        </r>
        <r>
          <rPr>
            <sz val="9"/>
            <color indexed="81"/>
            <rFont val="Tahoma"/>
            <charset val="1"/>
          </rPr>
          <t xml:space="preserve">
Perform a musical number by yourself or with your Webelos den in front of an audience.</t>
        </r>
      </text>
    </comment>
    <comment ref="F79" authorId="1" shapeId="0">
      <text>
        <r>
          <rPr>
            <b/>
            <sz val="9"/>
            <color indexed="81"/>
            <rFont val="Tahoma"/>
            <charset val="1"/>
          </rPr>
          <t>Detail:</t>
        </r>
        <r>
          <rPr>
            <sz val="9"/>
            <color indexed="81"/>
            <rFont val="Tahoma"/>
            <charset val="1"/>
          </rPr>
          <t xml:space="preserve"> Create a hard-copy or digital portfolio of your projects. Share it with your family and members of your den or pack. </t>
        </r>
      </text>
    </comment>
    <comment ref="J79" authorId="1" shapeId="0">
      <text>
        <r>
          <rPr>
            <b/>
            <sz val="9"/>
            <color indexed="81"/>
            <rFont val="Tahoma"/>
            <family val="2"/>
          </rPr>
          <t>Detail:</t>
        </r>
        <r>
          <rPr>
            <sz val="9"/>
            <color indexed="81"/>
            <rFont val="Tahoma"/>
            <family val="2"/>
          </rPr>
          <t xml:space="preserve">
Pick and do two projects using the engineering skills you have learned. Share your projects with your den, and also exhibit them at a pack meeting. </t>
        </r>
      </text>
    </comment>
    <comment ref="F80" authorId="0" shapeId="0">
      <text>
        <r>
          <rPr>
            <b/>
            <sz val="9"/>
            <color indexed="81"/>
            <rFont val="Tahoma"/>
            <family val="2"/>
          </rPr>
          <t xml:space="preserve">Details: </t>
        </r>
        <r>
          <rPr>
            <sz val="9"/>
            <color indexed="81"/>
            <rFont val="Tahoma"/>
            <family val="2"/>
          </rPr>
          <t xml:space="preserve">Display your artwork in a pack, school, or community art show
</t>
        </r>
      </text>
    </comment>
  </commentList>
</comments>
</file>

<file path=xl/comments11.xml><?xml version="1.0" encoding="utf-8"?>
<comments xmlns="http://schemas.openxmlformats.org/spreadsheetml/2006/main">
  <authors>
    <author>Todd Lynch</author>
    <author>Detail</author>
  </authors>
  <commentList>
    <comment ref="N4" authorId="0" shapeId="0">
      <text>
        <r>
          <rPr>
            <b/>
            <sz val="9"/>
            <color indexed="81"/>
            <rFont val="Tahoma"/>
            <family val="2"/>
          </rPr>
          <t xml:space="preserve">Details: </t>
        </r>
        <r>
          <rPr>
            <sz val="9"/>
            <color indexed="81"/>
            <rFont val="Tahoma"/>
            <family val="2"/>
          </rPr>
          <t xml:space="preserve">Put a Fix It Tool Box together. Describe what each item in your toolbox can be used for. Show how to use three of the tools safely. 
</t>
        </r>
      </text>
    </comment>
    <comment ref="R4" authorId="1" shapeId="0">
      <text>
        <r>
          <rPr>
            <b/>
            <sz val="9"/>
            <color indexed="81"/>
            <rFont val="Tahoma"/>
            <charset val="1"/>
          </rPr>
          <t>Detail:</t>
        </r>
        <r>
          <rPr>
            <sz val="9"/>
            <color indexed="81"/>
            <rFont val="Tahoma"/>
            <charset val="1"/>
          </rPr>
          <t xml:space="preserve">
Write a story outline describing a real or imaginary Scouting adventure. Create a pictured storyboard that shows your story</t>
        </r>
      </text>
    </comment>
    <comment ref="J5" authorId="0" shapeId="0">
      <text>
        <r>
          <rPr>
            <b/>
            <sz val="9"/>
            <color indexed="81"/>
            <rFont val="Tahoma"/>
            <family val="2"/>
          </rPr>
          <t xml:space="preserve">Details: </t>
        </r>
        <r>
          <rPr>
            <sz val="9"/>
            <color indexed="81"/>
            <rFont val="Tahoma"/>
            <family val="2"/>
          </rPr>
          <t xml:space="preserve">Develop an awareness of the challenges of the blind through participation in an activity that simulates blindnes
</t>
        </r>
      </text>
    </comment>
    <comment ref="N5" authorId="0" shapeId="0">
      <text>
        <r>
          <rPr>
            <b/>
            <sz val="9"/>
            <color indexed="81"/>
            <rFont val="Tahoma"/>
            <family val="2"/>
          </rPr>
          <t xml:space="preserve">Details: </t>
        </r>
        <r>
          <rPr>
            <sz val="9"/>
            <color indexed="81"/>
            <rFont val="Tahoma"/>
            <family val="2"/>
          </rPr>
          <t xml:space="preserve">Be ready. With the help of an adult in your family, do the following
</t>
        </r>
      </text>
    </comment>
    <comment ref="R5" authorId="1" shapeId="0">
      <text>
        <r>
          <rPr>
            <b/>
            <sz val="9"/>
            <color indexed="81"/>
            <rFont val="Tahoma"/>
            <charset val="1"/>
          </rPr>
          <t>Detail:</t>
        </r>
        <r>
          <rPr>
            <sz val="9"/>
            <color indexed="81"/>
            <rFont val="Tahoma"/>
            <charset val="1"/>
          </rPr>
          <t xml:space="preserve">
Create either an animated or live action movie about yourself. Your movie should depict how you live by the Scout Oath and Law. </t>
        </r>
      </text>
    </comment>
    <comment ref="J6" authorId="0" shapeId="0">
      <text>
        <r>
          <rPr>
            <b/>
            <sz val="9"/>
            <color indexed="81"/>
            <rFont val="Tahoma"/>
            <family val="2"/>
          </rPr>
          <t>Details:</t>
        </r>
        <r>
          <rPr>
            <sz val="9"/>
            <color indexed="81"/>
            <rFont val="Tahoma"/>
            <family val="2"/>
          </rPr>
          <t xml:space="preserve">Participate in an activity that simulates severe visual impairment, but not blindness.
</t>
        </r>
      </text>
    </comment>
    <comment ref="N6" authorId="1" shapeId="0">
      <text>
        <r>
          <rPr>
            <b/>
            <sz val="9"/>
            <color indexed="81"/>
            <rFont val="Tahoma"/>
            <charset val="1"/>
          </rPr>
          <t>Detail:</t>
        </r>
        <r>
          <rPr>
            <sz val="9"/>
            <color indexed="81"/>
            <rFont val="Tahoma"/>
            <charset val="1"/>
          </rPr>
          <t xml:space="preserve">
Locate the electrical panel in your home. Determine if the electrical panel has fuses or breakers.</t>
        </r>
      </text>
    </comment>
    <comment ref="R6" authorId="1" shapeId="0">
      <text>
        <r>
          <rPr>
            <b/>
            <sz val="9"/>
            <color indexed="81"/>
            <rFont val="Tahoma"/>
            <charset val="1"/>
          </rPr>
          <t>Detail:</t>
        </r>
        <r>
          <rPr>
            <sz val="9"/>
            <color indexed="81"/>
            <rFont val="Tahoma"/>
            <charset val="1"/>
          </rPr>
          <t xml:space="preserve">
Share your movie with your family, den, or pack. </t>
        </r>
      </text>
    </comment>
    <comment ref="J7" authorId="0" shapeId="0">
      <text>
        <r>
          <rPr>
            <b/>
            <sz val="9"/>
            <color indexed="81"/>
            <rFont val="Tahoma"/>
            <family val="2"/>
          </rPr>
          <t xml:space="preserve">Details: </t>
        </r>
        <r>
          <rPr>
            <sz val="9"/>
            <color indexed="81"/>
            <rFont val="Tahoma"/>
            <family val="2"/>
          </rPr>
          <t xml:space="preserve">Participate in an activity that simulates the challenges of being deaf or hard of hearing.
</t>
        </r>
      </text>
    </comment>
    <comment ref="N7" authorId="0" shapeId="0">
      <text>
        <r>
          <rPr>
            <b/>
            <sz val="9"/>
            <color indexed="81"/>
            <rFont val="Tahoma"/>
            <family val="2"/>
          </rPr>
          <t xml:space="preserve">Details: </t>
        </r>
        <r>
          <rPr>
            <sz val="9"/>
            <color indexed="81"/>
            <rFont val="Tahoma"/>
            <family val="2"/>
          </rPr>
          <t xml:space="preserve">Determine what sort of heat is used to heat your home
</t>
        </r>
      </text>
    </comment>
    <comment ref="J8" authorId="1" shapeId="0">
      <text>
        <r>
          <rPr>
            <b/>
            <sz val="9"/>
            <color indexed="81"/>
            <rFont val="Tahoma"/>
            <charset val="1"/>
          </rPr>
          <t>Detail:</t>
        </r>
        <r>
          <rPr>
            <sz val="9"/>
            <color indexed="81"/>
            <rFont val="Tahoma"/>
            <charset val="1"/>
          </rPr>
          <t xml:space="preserve">
Engage in an activity that simulates mobility impairment.</t>
        </r>
      </text>
    </comment>
    <comment ref="N8" authorId="0" shapeId="0">
      <text>
        <r>
          <rPr>
            <b/>
            <sz val="9"/>
            <color indexed="81"/>
            <rFont val="Tahoma"/>
            <family val="2"/>
          </rPr>
          <t xml:space="preserve">Details: </t>
        </r>
        <r>
          <rPr>
            <sz val="9"/>
            <color indexed="81"/>
            <rFont val="Tahoma"/>
            <family val="2"/>
          </rPr>
          <t xml:space="preserve">Learn what you would do to shut off the water for a sink, a toilet, a washing machine, or a water heater. If there is a main shut-off valve for your home, show where it is located. 
</t>
        </r>
      </text>
    </comment>
    <comment ref="R8"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9" authorId="1" shapeId="0">
      <text>
        <r>
          <rPr>
            <b/>
            <sz val="9"/>
            <color indexed="81"/>
            <rFont val="Tahoma"/>
            <charset val="1"/>
          </rPr>
          <t>Detail:</t>
        </r>
        <r>
          <rPr>
            <sz val="9"/>
            <color indexed="81"/>
            <rFont val="Tahoma"/>
            <charset val="1"/>
          </rPr>
          <t xml:space="preserve">
Take part in an activity that simulates dexterity impairment.</t>
        </r>
      </text>
    </comment>
    <comment ref="N9" authorId="0" shapeId="0">
      <text>
        <r>
          <rPr>
            <b/>
            <sz val="9"/>
            <color indexed="81"/>
            <rFont val="Tahoma"/>
            <family val="2"/>
          </rPr>
          <t xml:space="preserve">Details: </t>
        </r>
        <r>
          <rPr>
            <sz val="9"/>
            <color indexed="81"/>
            <rFont val="Tahoma"/>
            <family val="2"/>
          </rPr>
          <t xml:space="preserve">Describe to your Webelos den leader what you would do to fix or make safe the following circumstances: 
</t>
        </r>
      </text>
    </comment>
    <comment ref="R9"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10" authorId="1" shapeId="0">
      <text>
        <r>
          <rPr>
            <b/>
            <sz val="9"/>
            <color indexed="81"/>
            <rFont val="Tahoma"/>
            <charset val="1"/>
          </rPr>
          <t>Detail:</t>
        </r>
        <r>
          <rPr>
            <sz val="9"/>
            <color indexed="81"/>
            <rFont val="Tahoma"/>
            <charset val="1"/>
          </rPr>
          <t xml:space="preserve">
With your den, participate in an activity that focuses on the acceptance of differences in general</t>
        </r>
      </text>
    </comment>
    <comment ref="R10" authorId="1" shapeId="0">
      <text>
        <r>
          <rPr>
            <b/>
            <sz val="9"/>
            <color indexed="81"/>
            <rFont val="Tahoma"/>
            <charset val="1"/>
          </rPr>
          <t>Detail:</t>
        </r>
        <r>
          <rPr>
            <sz val="9"/>
            <color indexed="81"/>
            <rFont val="Tahoma"/>
            <charset val="1"/>
          </rPr>
          <t xml:space="preserve">
 Talk with members of your family about your family name, history, traditions, and culture. Create a family tree of three generations, or make a poster or Web page that shows the origins of your ancestors. Or choose a special celebration or holiday that your family participates in, and create either a poster, picture, or photo slideshow of it. Share this project with your den.</t>
        </r>
      </text>
    </comment>
    <comment ref="R11" authorId="0" shapeId="0">
      <text>
        <r>
          <rPr>
            <b/>
            <sz val="9"/>
            <color indexed="81"/>
            <rFont val="Tahoma"/>
            <family val="2"/>
          </rPr>
          <t xml:space="preserve">Details: </t>
        </r>
        <r>
          <rPr>
            <sz val="9"/>
            <color indexed="81"/>
            <rFont val="Tahoma"/>
            <family val="2"/>
          </rPr>
          <t xml:space="preserve">Show your understanding of your duty to family by creating a chart listing the jobs that you and other family members have at home. Choose three of the jobs you are responsible for, and chart them for two weeks.
</t>
        </r>
      </text>
    </comment>
    <comment ref="J12" authorId="0" shapeId="0">
      <text>
        <r>
          <rPr>
            <b/>
            <sz val="9"/>
            <color indexed="81"/>
            <rFont val="Tahoma"/>
            <family val="2"/>
          </rPr>
          <t xml:space="preserve">Details: </t>
        </r>
        <r>
          <rPr>
            <sz val="9"/>
            <color indexed="81"/>
            <rFont val="Tahoma"/>
            <family val="2"/>
          </rPr>
          <t xml:space="preserve">Do a Good Turn for residents at a skilled nursing facility or retirement community. 
</t>
        </r>
      </text>
    </comment>
    <comment ref="R12" authorId="0" shapeId="0">
      <text>
        <r>
          <rPr>
            <b/>
            <sz val="9"/>
            <color indexed="81"/>
            <rFont val="Tahoma"/>
            <family val="2"/>
          </rPr>
          <t xml:space="preserve">Details: </t>
        </r>
        <r>
          <rPr>
            <sz val="9"/>
            <color indexed="81"/>
            <rFont val="Tahoma"/>
            <family val="2"/>
          </rPr>
          <t xml:space="preserve">Select ONE of the jobs below that belongs to another family member, and help that person complete it: a. Create a grocery shopping list for the week. b. Complete the laundry for your family one time. c. Help prepare meals for your family for one day.
</t>
        </r>
      </text>
    </comment>
    <comment ref="J13" authorId="0" shapeId="0">
      <text>
        <r>
          <rPr>
            <b/>
            <sz val="9"/>
            <color indexed="81"/>
            <rFont val="Tahoma"/>
            <family val="2"/>
          </rPr>
          <t xml:space="preserve">Details: </t>
        </r>
        <r>
          <rPr>
            <sz val="9"/>
            <color indexed="81"/>
            <rFont val="Tahoma"/>
            <family val="2"/>
          </rPr>
          <t xml:space="preserve">Invite an individual with a disability to visit your den, and discuss what activities he or she currently finds challenging or found challenging in the past. 
</t>
        </r>
      </text>
    </comment>
    <comment ref="N13" authorId="0" shapeId="0">
      <text>
        <r>
          <rPr>
            <b/>
            <sz val="9"/>
            <color indexed="81"/>
            <rFont val="Tahoma"/>
            <family val="2"/>
          </rPr>
          <t xml:space="preserve">Details: </t>
        </r>
        <r>
          <rPr>
            <sz val="9"/>
            <color indexed="81"/>
            <rFont val="Tahoma"/>
            <family val="2"/>
          </rPr>
          <t xml:space="preserve">Let’s Fix It. Select and do eight of the following. You will need an adult’s supervision for each of these Fix It projects
</t>
        </r>
      </text>
    </comment>
    <comment ref="R13" authorId="0" shapeId="0">
      <text>
        <r>
          <rPr>
            <b/>
            <sz val="9"/>
            <color indexed="81"/>
            <rFont val="Tahoma"/>
            <family val="2"/>
          </rPr>
          <t xml:space="preserve">Details: </t>
        </r>
        <r>
          <rPr>
            <sz val="9"/>
            <color indexed="81"/>
            <rFont val="Tahoma"/>
            <family val="2"/>
          </rPr>
          <t xml:space="preserve">Create a list of community service or conservation projects that you and your family can do together, and present it to your family. Select one project, plan it, and complete it with  your family. 
</t>
        </r>
      </text>
    </comment>
    <comment ref="J14" authorId="0" shapeId="0">
      <text>
        <r>
          <rPr>
            <b/>
            <sz val="9"/>
            <color indexed="81"/>
            <rFont val="Tahoma"/>
            <family val="2"/>
          </rPr>
          <t>Details :</t>
        </r>
        <r>
          <rPr>
            <sz val="9"/>
            <color indexed="81"/>
            <rFont val="Tahoma"/>
            <family val="2"/>
          </rPr>
          <t xml:space="preserve">Attend a disabilities event such as a Special Olympics competition, an adaptive sports event, a performance with sign language interpretation, or an activity with service dogs. Tell your den what you thought about the experience. </t>
        </r>
      </text>
    </comment>
    <comment ref="N14" authorId="0" shapeId="0">
      <text>
        <r>
          <rPr>
            <b/>
            <sz val="9"/>
            <color indexed="81"/>
            <rFont val="Tahoma"/>
            <family val="2"/>
          </rPr>
          <t xml:space="preserve">Details: </t>
        </r>
        <r>
          <rPr>
            <sz val="9"/>
            <color indexed="81"/>
            <rFont val="Tahoma"/>
            <family val="2"/>
          </rPr>
          <t xml:space="preserve">Show how to change a light bulb in a lamp or fixture. Determine the type of bulb you are replacing. Learn how to properly dispose of a compact fluorescent bulb.
</t>
        </r>
      </text>
    </comment>
    <comment ref="R14" authorId="0" shapeId="0">
      <text>
        <r>
          <rPr>
            <b/>
            <sz val="9"/>
            <color indexed="81"/>
            <rFont val="Tahoma"/>
            <family val="2"/>
          </rPr>
          <t xml:space="preserve">Details: </t>
        </r>
        <r>
          <rPr>
            <sz val="9"/>
            <color indexed="81"/>
            <rFont val="Tahoma"/>
            <family val="2"/>
          </rPr>
          <t xml:space="preserve">With the help of an adult, inspect your home and its surroundings. Make a list of hazards or security problems you find. Correct one problem you found, and tell what you did.
</t>
        </r>
      </text>
    </comment>
    <comment ref="F15" authorId="1" shapeId="0">
      <text>
        <r>
          <rPr>
            <b/>
            <sz val="9"/>
            <color indexed="81"/>
            <rFont val="Tahoma"/>
            <charset val="1"/>
          </rPr>
          <t>Detail:</t>
        </r>
        <r>
          <rPr>
            <sz val="9"/>
            <color indexed="81"/>
            <rFont val="Tahoma"/>
            <charset val="1"/>
          </rPr>
          <t xml:space="preserve">
Repeat from memory the Scout Oath, Scout Law, Scout motto, and Scout slogan. In your own words, explain the meaning of each to your den leader, parent, or guardian.</t>
        </r>
      </text>
    </comment>
    <comment ref="J15" authorId="0" shapeId="0">
      <text>
        <r>
          <rPr>
            <b/>
            <sz val="9"/>
            <color indexed="81"/>
            <rFont val="Tahoma"/>
            <family val="2"/>
          </rPr>
          <t xml:space="preserve">Details: </t>
        </r>
        <r>
          <rPr>
            <sz val="9"/>
            <color indexed="81"/>
            <rFont val="Tahoma"/>
            <family val="2"/>
          </rPr>
          <t xml:space="preserve">Talk to someone who works with people who have disabilities. Ask that person what they do and how he or she helps people with disabilities. 
</t>
        </r>
      </text>
    </comment>
    <comment ref="R15" authorId="0" shapeId="0">
      <text>
        <r>
          <rPr>
            <b/>
            <sz val="9"/>
            <color indexed="81"/>
            <rFont val="Tahoma"/>
            <family val="2"/>
          </rPr>
          <t xml:space="preserve">Details: </t>
        </r>
        <r>
          <rPr>
            <sz val="9"/>
            <color indexed="81"/>
            <rFont val="Tahoma"/>
            <family val="2"/>
          </rPr>
          <t xml:space="preserve">
 Hold a family meeting to plan an exciting family activity. The activity could include: a. A family reunion b. A family night c. A family outing 
</t>
        </r>
      </text>
    </comment>
    <comment ref="F16" authorId="1" shapeId="0">
      <text>
        <r>
          <rPr>
            <b/>
            <sz val="9"/>
            <color indexed="81"/>
            <rFont val="Tahoma"/>
            <charset val="1"/>
          </rPr>
          <t>Detail:</t>
        </r>
        <r>
          <rPr>
            <sz val="9"/>
            <color indexed="81"/>
            <rFont val="Tahoma"/>
            <charset val="1"/>
          </rPr>
          <t xml:space="preserve">
Explain what Scout spirit is. Describe for your den leader, parent, or guardian some ways you have shown Scout spirit by practicing the Scout Oath, Scout Law, Scout motto, and Scout slogan. </t>
        </r>
      </text>
    </comment>
    <comment ref="N16" authorId="0" shapeId="0">
      <text>
        <r>
          <rPr>
            <b/>
            <sz val="9"/>
            <color indexed="81"/>
            <rFont val="Tahoma"/>
            <family val="2"/>
          </rPr>
          <t xml:space="preserve">Details: </t>
        </r>
        <r>
          <rPr>
            <sz val="9"/>
            <color indexed="81"/>
            <rFont val="Tahoma"/>
            <family val="2"/>
          </rPr>
          <t xml:space="preserve">Tighten a loose handle or knob on a cabinet or a piece of furniture. 
</t>
        </r>
      </text>
    </comment>
    <comment ref="R16" authorId="1" shapeId="0">
      <text>
        <r>
          <rPr>
            <b/>
            <sz val="9"/>
            <color indexed="81"/>
            <rFont val="Tahoma"/>
            <charset val="1"/>
          </rPr>
          <t>Detail:</t>
        </r>
        <r>
          <rPr>
            <sz val="9"/>
            <color indexed="81"/>
            <rFont val="Tahoma"/>
            <charset val="1"/>
          </rPr>
          <t xml:space="preserve">
Have your family event. Afterward, tell your parent or guardian what you liked best about the event</t>
        </r>
      </text>
    </comment>
    <comment ref="F17" authorId="1" shapeId="0">
      <text>
        <r>
          <rPr>
            <b/>
            <sz val="9"/>
            <color indexed="81"/>
            <rFont val="Tahoma"/>
            <charset val="1"/>
          </rPr>
          <t xml:space="preserve">Detail: </t>
        </r>
        <r>
          <rPr>
            <sz val="9"/>
            <color indexed="81"/>
            <rFont val="Tahoma"/>
            <charset val="1"/>
          </rPr>
          <t>Give the Boy Scout sign, salute, and handshake. Explain when they should be used.</t>
        </r>
      </text>
    </comment>
    <comment ref="J17" authorId="0" shapeId="0">
      <text>
        <r>
          <rPr>
            <b/>
            <sz val="9"/>
            <color indexed="81"/>
            <rFont val="Tahoma"/>
            <family val="2"/>
          </rPr>
          <t xml:space="preserve">Details: </t>
        </r>
        <r>
          <rPr>
            <sz val="9"/>
            <color indexed="81"/>
            <rFont val="Tahoma"/>
            <family val="2"/>
          </rPr>
          <t xml:space="preserve">With the help of an adult, contact a service dog organization, and learn the entire process from pup training to assignment to a client
</t>
        </r>
      </text>
    </comment>
    <comment ref="F18" authorId="1" shapeId="0">
      <text>
        <r>
          <rPr>
            <b/>
            <sz val="9"/>
            <color indexed="81"/>
            <rFont val="Tahoma"/>
            <charset val="1"/>
          </rPr>
          <t>Detail:</t>
        </r>
        <r>
          <rPr>
            <sz val="9"/>
            <color indexed="81"/>
            <rFont val="Tahoma"/>
            <charset val="1"/>
          </rPr>
          <t xml:space="preserve"> Describe the First Class Scout badge, and tell what each part stands for. Explain the significance of the First Class Scout badge. </t>
        </r>
      </text>
    </comment>
    <comment ref="J18" authorId="0" shapeId="0">
      <text>
        <r>
          <rPr>
            <b/>
            <sz val="9"/>
            <color indexed="81"/>
            <rFont val="Tahoma"/>
            <family val="2"/>
          </rPr>
          <t xml:space="preserve">Details: </t>
        </r>
        <r>
          <rPr>
            <sz val="9"/>
            <color indexed="81"/>
            <rFont val="Tahoma"/>
            <family val="2"/>
          </rPr>
          <t xml:space="preserve">Participate in a service project that focuses on a specific disability
</t>
        </r>
      </text>
    </comment>
    <comment ref="R18" authorId="1" shapeId="0">
      <text>
        <r>
          <rPr>
            <b/>
            <sz val="9"/>
            <color indexed="81"/>
            <rFont val="Tahoma"/>
            <charset val="1"/>
          </rPr>
          <t>Detail:</t>
        </r>
        <r>
          <rPr>
            <sz val="9"/>
            <color indexed="81"/>
            <rFont val="Tahoma"/>
            <charset val="1"/>
          </rPr>
          <t xml:space="preserve">
Show the signals used by officials in one of these sports: football, basketball, baseball, soccer, or hockey.</t>
        </r>
      </text>
    </comment>
    <comment ref="F19" authorId="1" shapeId="0">
      <text>
        <r>
          <rPr>
            <b/>
            <sz val="9"/>
            <color indexed="81"/>
            <rFont val="Tahoma"/>
            <charset val="1"/>
          </rPr>
          <t xml:space="preserve">Detail: </t>
        </r>
        <r>
          <rPr>
            <sz val="9"/>
            <color indexed="81"/>
            <rFont val="Tahoma"/>
            <charset val="1"/>
          </rPr>
          <t xml:space="preserve">Repeat from memory the Outdoor Code. In your own words, explain what the Outdoor Code means to you. </t>
        </r>
      </text>
    </comment>
    <comment ref="J19" authorId="0" shapeId="0">
      <text>
        <r>
          <rPr>
            <b/>
            <sz val="9"/>
            <color indexed="81"/>
            <rFont val="Tahoma"/>
            <family val="2"/>
          </rPr>
          <t xml:space="preserve">Details: </t>
        </r>
        <r>
          <rPr>
            <sz val="9"/>
            <color indexed="81"/>
            <rFont val="Tahoma"/>
            <family val="2"/>
          </rPr>
          <t xml:space="preserve">Participate in an activity with an organization whose members are disabled. 
</t>
        </r>
      </text>
    </comment>
    <comment ref="F20" authorId="1" shapeId="0">
      <text>
        <r>
          <rPr>
            <b/>
            <sz val="9"/>
            <color indexed="81"/>
            <rFont val="Tahoma"/>
            <charset val="1"/>
          </rPr>
          <t>Detail:</t>
        </r>
        <r>
          <rPr>
            <sz val="9"/>
            <color indexed="81"/>
            <rFont val="Tahoma"/>
            <charset val="1"/>
          </rPr>
          <t xml:space="preserve">
Visit a Boy Scout troop meeting with your den members, leaders, and parent or guardian. After the meeting, do the following:</t>
        </r>
      </text>
    </comment>
    <comment ref="F21" authorId="1" shapeId="0">
      <text>
        <r>
          <rPr>
            <b/>
            <sz val="9"/>
            <color indexed="81"/>
            <rFont val="Tahoma"/>
            <charset val="1"/>
          </rPr>
          <t>Detail:</t>
        </r>
        <r>
          <rPr>
            <sz val="9"/>
            <color indexed="81"/>
            <rFont val="Tahoma"/>
            <charset val="1"/>
          </rPr>
          <t xml:space="preserve">
Describe how the Scouts in the troop provide its leadership</t>
        </r>
      </text>
    </comment>
    <comment ref="J21" authorId="1" shapeId="0">
      <text>
        <r>
          <rPr>
            <b/>
            <sz val="9"/>
            <color indexed="81"/>
            <rFont val="Tahoma"/>
            <charset val="1"/>
          </rPr>
          <t>Detail:</t>
        </r>
        <r>
          <rPr>
            <sz val="9"/>
            <color indexed="81"/>
            <rFont val="Tahoma"/>
            <charset val="1"/>
          </rPr>
          <t xml:space="preserve">
Learn about some basic tools and the proper use of each tool. Learn about and understand the need for safety when you work with tools.</t>
        </r>
      </text>
    </comment>
    <comment ref="N21" authorId="0" shapeId="0">
      <text>
        <r>
          <rPr>
            <b/>
            <sz val="9"/>
            <color indexed="81"/>
            <rFont val="Tahoma"/>
            <family val="2"/>
          </rPr>
          <t xml:space="preserve">Details: </t>
        </r>
        <r>
          <rPr>
            <sz val="9"/>
            <color indexed="81"/>
            <rFont val="Tahoma"/>
            <family val="2"/>
          </rPr>
          <t xml:space="preserve">Show how to replace a bulb in a taillight, turn signal, or parking light, or replace a headlight in a car.
</t>
        </r>
      </text>
    </comment>
    <comment ref="F22" authorId="1" shapeId="0">
      <text>
        <r>
          <rPr>
            <b/>
            <sz val="9"/>
            <color indexed="81"/>
            <rFont val="Tahoma"/>
            <charset val="1"/>
          </rPr>
          <t>Detail:</t>
        </r>
        <r>
          <rPr>
            <sz val="9"/>
            <color indexed="81"/>
            <rFont val="Tahoma"/>
            <charset val="1"/>
          </rPr>
          <t xml:space="preserve">
Describe the four steps of Boy Scout advancement.</t>
        </r>
      </text>
    </comment>
    <comment ref="J22" authorId="1" shapeId="0">
      <text>
        <r>
          <rPr>
            <b/>
            <sz val="9"/>
            <color indexed="81"/>
            <rFont val="Tahoma"/>
            <family val="2"/>
          </rPr>
          <t>Detail:</t>
        </r>
        <r>
          <rPr>
            <sz val="9"/>
            <color indexed="81"/>
            <rFont val="Tahoma"/>
            <family val="2"/>
          </rPr>
          <t xml:space="preserve">
With the guidance of your Webelos den leader, parent, or guardian, select a carpentry project and build it.</t>
        </r>
      </text>
    </comment>
    <comment ref="R22" authorId="0" shapeId="0">
      <text>
        <r>
          <rPr>
            <b/>
            <sz val="9"/>
            <color indexed="81"/>
            <rFont val="Tahoma"/>
            <family val="2"/>
          </rPr>
          <t xml:space="preserve">Details: </t>
        </r>
        <r>
          <rPr>
            <sz val="9"/>
            <color indexed="81"/>
            <rFont val="Tahoma"/>
            <family val="2"/>
          </rPr>
          <t xml:space="preserve">a. Explain what good sportsmanship means.
</t>
        </r>
      </text>
    </comment>
    <comment ref="F23" authorId="0" shapeId="0">
      <text>
        <r>
          <rPr>
            <b/>
            <sz val="9"/>
            <color indexed="81"/>
            <rFont val="Tahoma"/>
            <family val="2"/>
          </rPr>
          <t xml:space="preserve">Details: </t>
        </r>
        <r>
          <rPr>
            <sz val="9"/>
            <color indexed="81"/>
            <rFont val="Tahoma"/>
            <family val="2"/>
          </rPr>
          <t xml:space="preserve">Describe ranks in Boy Scouting and how they are earned. 
</t>
        </r>
      </text>
    </comment>
    <comment ref="J23" authorId="1" shapeId="0">
      <text>
        <r>
          <rPr>
            <b/>
            <sz val="9"/>
            <color indexed="81"/>
            <rFont val="Tahoma"/>
            <family val="2"/>
          </rPr>
          <t>Detail:</t>
        </r>
        <r>
          <rPr>
            <sz val="9"/>
            <color indexed="81"/>
            <rFont val="Tahoma"/>
            <family val="2"/>
          </rPr>
          <t xml:space="preserve">
List the tools that you use safely as you build your project; create a list of materials needed to build your project.</t>
        </r>
      </text>
    </comment>
    <comment ref="N23" authorId="0" shapeId="0">
      <text>
        <r>
          <rPr>
            <b/>
            <sz val="9"/>
            <color indexed="81"/>
            <rFont val="Tahoma"/>
            <family val="2"/>
          </rPr>
          <t xml:space="preserve">Details: </t>
        </r>
        <r>
          <rPr>
            <sz val="9"/>
            <color indexed="81"/>
            <rFont val="Tahoma"/>
            <family val="2"/>
          </rPr>
          <t xml:space="preserve">Make a repair to a bicycle, such as adjusting or lubricating the chain, inflating the tires, fixing a flat, or adjusting the seat or handlebars.
</t>
        </r>
      </text>
    </comment>
    <comment ref="R23" authorId="0" shapeId="0">
      <text>
        <r>
          <rPr>
            <b/>
            <sz val="9"/>
            <color indexed="81"/>
            <rFont val="Tahoma"/>
            <family val="2"/>
          </rPr>
          <t>Details:</t>
        </r>
        <r>
          <rPr>
            <sz val="9"/>
            <color indexed="81"/>
            <rFont val="Tahoma"/>
            <family val="2"/>
          </rPr>
          <t xml:space="preserve">. Role-play a situation that demonstrates good sportsmanship.
</t>
        </r>
      </text>
    </comment>
    <comment ref="F24" authorId="0" shapeId="0">
      <text>
        <r>
          <rPr>
            <b/>
            <sz val="9"/>
            <color indexed="81"/>
            <rFont val="Tahoma"/>
            <family val="2"/>
          </rPr>
          <t xml:space="preserve">Details: </t>
        </r>
        <r>
          <rPr>
            <sz val="9"/>
            <color indexed="81"/>
            <rFont val="Tahoma"/>
            <family val="2"/>
          </rPr>
          <t xml:space="preserve">Describe what merit badges are and how they are earned.. 
</t>
        </r>
      </text>
    </comment>
    <comment ref="J24" authorId="1" shapeId="0">
      <text>
        <r>
          <rPr>
            <b/>
            <sz val="9"/>
            <color indexed="81"/>
            <rFont val="Tahoma"/>
            <family val="2"/>
          </rPr>
          <t>Detail:</t>
        </r>
        <r>
          <rPr>
            <sz val="9"/>
            <color indexed="81"/>
            <rFont val="Tahoma"/>
            <family val="2"/>
          </rPr>
          <t xml:space="preserve">
Put a check mark next to the tools on your list that you used for the first time </t>
        </r>
      </text>
    </comment>
    <comment ref="N24" authorId="0" shapeId="0">
      <text>
        <r>
          <rPr>
            <b/>
            <sz val="9"/>
            <color indexed="81"/>
            <rFont val="Tahoma"/>
            <family val="2"/>
          </rPr>
          <t xml:space="preserve">Details: </t>
        </r>
        <r>
          <rPr>
            <sz val="9"/>
            <color indexed="81"/>
            <rFont val="Tahoma"/>
            <family val="2"/>
          </rPr>
          <t xml:space="preserve">Replace the wheels on a skateboard, a scooter, or a pair of inline skates. 
</t>
        </r>
      </text>
    </comment>
    <comment ref="R24" authorId="1" shapeId="0">
      <text>
        <r>
          <rPr>
            <b/>
            <sz val="9"/>
            <color indexed="81"/>
            <rFont val="Tahoma"/>
            <charset val="1"/>
          </rPr>
          <t>Detail:</t>
        </r>
        <r>
          <rPr>
            <sz val="9"/>
            <color indexed="81"/>
            <rFont val="Tahoma"/>
            <charset val="1"/>
          </rPr>
          <t xml:space="preserve">
Give an example of a time when you experienced or saw someone showing good sportsmanship. </t>
        </r>
      </text>
    </comment>
    <comment ref="F25" authorId="1" shapeId="0">
      <text>
        <r>
          <rPr>
            <b/>
            <sz val="9"/>
            <color indexed="81"/>
            <rFont val="Tahoma"/>
            <charset val="1"/>
          </rPr>
          <t>Detail:</t>
        </r>
        <r>
          <rPr>
            <sz val="9"/>
            <color indexed="81"/>
            <rFont val="Tahoma"/>
            <charset val="1"/>
          </rPr>
          <t xml:space="preserve">
Practice the patrol method in your den for one month by doing the following:</t>
        </r>
      </text>
    </comment>
    <comment ref="J25" authorId="1" shapeId="0">
      <text>
        <r>
          <rPr>
            <b/>
            <sz val="9"/>
            <color indexed="81"/>
            <rFont val="Tahoma"/>
            <family val="2"/>
          </rPr>
          <t>Detail:</t>
        </r>
        <r>
          <rPr>
            <sz val="9"/>
            <color indexed="81"/>
            <rFont val="Tahoma"/>
            <family val="2"/>
          </rPr>
          <t xml:space="preserve">
Learn about a construction career. With your Webelos den leader, parent, or guardian, visit a construction site, and interview someone working in a construction career</t>
        </r>
      </text>
    </comment>
    <comment ref="F26" authorId="1" shapeId="0">
      <text>
        <r>
          <rPr>
            <b/>
            <sz val="9"/>
            <color indexed="81"/>
            <rFont val="Tahoma"/>
            <charset val="1"/>
          </rPr>
          <t>Detail:</t>
        </r>
        <r>
          <rPr>
            <sz val="9"/>
            <color indexed="81"/>
            <rFont val="Tahoma"/>
            <charset val="1"/>
          </rPr>
          <t xml:space="preserve">
Explain the patrol method. Describe the types of patrols that might be part of a Boy Scout troop. </t>
        </r>
      </text>
    </comment>
    <comment ref="J27" authorId="1" shapeId="0">
      <text>
        <r>
          <rPr>
            <b/>
            <sz val="9"/>
            <color indexed="81"/>
            <rFont val="Tahoma"/>
            <charset val="1"/>
          </rPr>
          <t>Detail:</t>
        </r>
        <r>
          <rPr>
            <sz val="9"/>
            <color indexed="81"/>
            <rFont val="Tahoma"/>
            <charset val="1"/>
          </rPr>
          <t xml:space="preserve">
Discover what it means to be a hero. Invite a local hero to meet with your den.</t>
        </r>
      </text>
    </comment>
    <comment ref="N27" authorId="0" shapeId="0">
      <text>
        <r>
          <rPr>
            <b/>
            <sz val="9"/>
            <color indexed="81"/>
            <rFont val="Tahoma"/>
            <family val="2"/>
          </rPr>
          <t xml:space="preserve">Details: </t>
        </r>
        <r>
          <rPr>
            <sz val="9"/>
            <color indexed="81"/>
            <rFont val="Tahoma"/>
            <family val="2"/>
          </rPr>
          <t xml:space="preserve">
</t>
        </r>
      </text>
    </comment>
    <comment ref="F28" authorId="1" shapeId="0">
      <text>
        <r>
          <rPr>
            <b/>
            <sz val="9"/>
            <color indexed="81"/>
            <rFont val="Tahoma"/>
            <charset val="1"/>
          </rPr>
          <t>Detail:</t>
        </r>
        <r>
          <rPr>
            <sz val="9"/>
            <color indexed="81"/>
            <rFont val="Tahoma"/>
            <charset val="1"/>
          </rPr>
          <t xml:space="preserve">
Develop a patrol name and emblem (if your den does not already have one), as well as a patrol flag and yell. Explain how a patrol name, emblem, flag, and yell create patrol spirit. </t>
        </r>
      </text>
    </comment>
    <comment ref="J28" authorId="0" shapeId="0">
      <text>
        <r>
          <rPr>
            <b/>
            <sz val="9"/>
            <color indexed="81"/>
            <rFont val="Tahoma"/>
            <family val="2"/>
          </rPr>
          <t xml:space="preserve">Details: </t>
        </r>
        <r>
          <rPr>
            <sz val="9"/>
            <color indexed="81"/>
            <rFont val="Tahoma"/>
            <family val="2"/>
          </rPr>
          <t xml:space="preserve">Identify how citizens can be heroes in their communities
</t>
        </r>
      </text>
    </comment>
    <comment ref="F29" authorId="1" shapeId="0">
      <text>
        <r>
          <rPr>
            <b/>
            <sz val="9"/>
            <color indexed="81"/>
            <rFont val="Tahoma"/>
            <charset val="1"/>
          </rPr>
          <t>Detail:</t>
        </r>
        <r>
          <rPr>
            <sz val="9"/>
            <color indexed="81"/>
            <rFont val="Tahoma"/>
            <charset val="1"/>
          </rPr>
          <t xml:space="preserve">
As a patrol, make plans with a troop to participate in a Boy Scout troop’s campout or other outdoor activity. </t>
        </r>
      </text>
    </comment>
    <comment ref="J29" authorId="0" shapeId="0">
      <text>
        <r>
          <rPr>
            <b/>
            <sz val="9"/>
            <color indexed="81"/>
            <rFont val="Tahoma"/>
            <family val="2"/>
          </rPr>
          <t xml:space="preserve">Details: </t>
        </r>
        <r>
          <rPr>
            <sz val="9"/>
            <color indexed="81"/>
            <rFont val="Tahoma"/>
            <family val="2"/>
          </rPr>
          <t xml:space="preserve">Recognize a hero in your community by presenting him or her with a “My Hero Award.” . 
</t>
        </r>
      </text>
    </comment>
    <comment ref="F30" authorId="1" shapeId="0">
      <text>
        <r>
          <rPr>
            <b/>
            <sz val="9"/>
            <color indexed="81"/>
            <rFont val="Tahoma"/>
            <charset val="1"/>
          </rPr>
          <t>Detail:</t>
        </r>
        <r>
          <rPr>
            <sz val="9"/>
            <color indexed="81"/>
            <rFont val="Tahoma"/>
            <charset val="1"/>
          </rPr>
          <t xml:space="preserve">
With your Webelos den leader, parent, or guardian, participate in a Boy Scout troop’s campout or other outdoor activity. Use the patrol method while on the outing. </t>
        </r>
      </text>
    </comment>
    <comment ref="J30" authorId="0" shapeId="0">
      <text>
        <r>
          <rPr>
            <b/>
            <sz val="9"/>
            <color indexed="81"/>
            <rFont val="Tahoma"/>
            <family val="2"/>
          </rPr>
          <t xml:space="preserve">Details: </t>
        </r>
        <r>
          <rPr>
            <sz val="9"/>
            <color indexed="81"/>
            <rFont val="Tahoma"/>
            <family val="2"/>
          </rPr>
          <t xml:space="preserve">Learn about a real-life hero from another part of the world who has helped the world be a better place. </t>
        </r>
      </text>
    </comment>
    <comment ref="N30" authorId="0" shapeId="0">
      <text>
        <r>
          <rPr>
            <b/>
            <sz val="9"/>
            <color indexed="81"/>
            <rFont val="Tahoma"/>
            <family val="2"/>
          </rPr>
          <t xml:space="preserve">Details: </t>
        </r>
        <r>
          <rPr>
            <sz val="9"/>
            <color indexed="81"/>
            <rFont val="Tahoma"/>
            <family val="2"/>
          </rPr>
          <t xml:space="preserve">Change the battery in a smoke detector or a carbon monoxide detector, and test its operation.
</t>
        </r>
      </text>
    </comment>
    <comment ref="F31" authorId="0" shapeId="0">
      <text>
        <r>
          <rPr>
            <b/>
            <sz val="9"/>
            <color indexed="81"/>
            <rFont val="Tahoma"/>
            <family val="2"/>
          </rPr>
          <t xml:space="preserve">Details: </t>
        </r>
        <r>
          <rPr>
            <sz val="9"/>
            <color indexed="81"/>
            <rFont val="Tahoma"/>
            <family val="2"/>
          </rPr>
          <t xml:space="preserve">Before your hike, plan and prepare a nutritious lunch. Enjoy it on your hike, and clean up afterward.
</t>
        </r>
      </text>
    </comment>
    <comment ref="F32" authorId="0" shapeId="0">
      <text>
        <r>
          <rPr>
            <b/>
            <sz val="9"/>
            <color indexed="81"/>
            <rFont val="Tahoma"/>
            <family val="2"/>
          </rPr>
          <t xml:space="preserve">Details: </t>
        </r>
        <r>
          <rPr>
            <sz val="9"/>
            <color indexed="81"/>
            <rFont val="Tahoma"/>
            <family val="2"/>
          </rPr>
          <t xml:space="preserve">Show how to tie a square knot, two half hitches, and a taut-line hitch. Explain how each knot is used. </t>
        </r>
      </text>
    </comment>
    <comment ref="N32" authorId="0" shapeId="0">
      <text>
        <r>
          <rPr>
            <b/>
            <sz val="9"/>
            <color indexed="81"/>
            <rFont val="Tahoma"/>
            <family val="2"/>
          </rPr>
          <t xml:space="preserve">Details: </t>
        </r>
        <r>
          <rPr>
            <sz val="9"/>
            <color indexed="81"/>
            <rFont val="Tahoma"/>
            <family val="2"/>
          </rPr>
          <t xml:space="preserve">Find wall studs, and help an adult hang a curtain rod or a picture
</t>
        </r>
      </text>
    </comment>
    <comment ref="F33" authorId="0" shapeId="0">
      <text>
        <r>
          <rPr>
            <b/>
            <sz val="9"/>
            <color indexed="81"/>
            <rFont val="Tahoma"/>
            <family val="2"/>
          </rPr>
          <t xml:space="preserve">Details: </t>
        </r>
        <r>
          <rPr>
            <sz val="9"/>
            <color indexed="81"/>
            <rFont val="Tahoma"/>
            <family val="2"/>
          </rPr>
          <t xml:space="preserve">Show the proper care of a rope by learning how to whip and fuse the ends of different kinds of rope.
</t>
        </r>
      </text>
    </comment>
    <comment ref="N33" authorId="0" shapeId="0">
      <text>
        <r>
          <rPr>
            <b/>
            <sz val="9"/>
            <color indexed="81"/>
            <rFont val="Tahoma"/>
            <family val="2"/>
          </rPr>
          <t xml:space="preserve">Details: </t>
        </r>
        <r>
          <rPr>
            <sz val="9"/>
            <color indexed="81"/>
            <rFont val="Tahoma"/>
            <family val="2"/>
          </rPr>
          <t xml:space="preserve">
Take an old item, such as a small piece of furniture, a broken toy, or a picture frame, and rebuild and/or refinish it. Show your work to an adult or your Webelos leader
</t>
        </r>
      </text>
    </comment>
    <comment ref="F34" authorId="0" shapeId="0">
      <text>
        <r>
          <rPr>
            <b/>
            <sz val="9"/>
            <color indexed="81"/>
            <rFont val="Tahoma"/>
            <family val="2"/>
          </rPr>
          <t xml:space="preserve">Details: </t>
        </r>
        <r>
          <rPr>
            <sz val="9"/>
            <color indexed="81"/>
            <rFont val="Tahoma"/>
            <family val="2"/>
          </rPr>
          <t xml:space="preserve">Demonstrate your knowledge of the pocketknife safety rules and the pocketknife pledge. Earn your Whittling Chip card if you have not already done so. 
</t>
        </r>
      </text>
    </comment>
    <comment ref="J34" authorId="0" shapeId="0">
      <text>
        <r>
          <rPr>
            <b/>
            <sz val="9"/>
            <color indexed="81"/>
            <rFont val="Tahoma"/>
            <family val="2"/>
          </rPr>
          <t xml:space="preserve">Details: </t>
        </r>
        <r>
          <rPr>
            <sz val="9"/>
            <color indexed="81"/>
            <rFont val="Tahoma"/>
            <family val="2"/>
          </rPr>
          <t xml:space="preserve">http://framebomb.com/instructions.html
</t>
        </r>
      </text>
    </comment>
    <comment ref="N34" authorId="0" shapeId="0">
      <text>
        <r>
          <rPr>
            <b/>
            <sz val="9"/>
            <color indexed="81"/>
            <rFont val="Tahoma"/>
            <family val="2"/>
          </rPr>
          <t xml:space="preserve">Details: </t>
        </r>
        <r>
          <rPr>
            <sz val="9"/>
            <color indexed="81"/>
            <rFont val="Tahoma"/>
            <family val="2"/>
          </rPr>
          <t xml:space="preserve">. Do a Fix It project agreed upon with your parent.   
</t>
        </r>
      </text>
    </comment>
    <comment ref="J35" authorId="1" shapeId="0">
      <text>
        <r>
          <rPr>
            <b/>
            <sz val="9"/>
            <color indexed="81"/>
            <rFont val="Tahoma"/>
            <charset val="1"/>
          </rPr>
          <t>Detail:</t>
        </r>
        <r>
          <rPr>
            <sz val="9"/>
            <color indexed="81"/>
            <rFont val="Tahoma"/>
            <charset val="1"/>
          </rPr>
          <t xml:space="preserve">
 With the help of an adult, demonstrate one way to light a fire without using matches. </t>
        </r>
      </text>
    </comment>
    <comment ref="J36" authorId="1" shapeId="0">
      <text>
        <r>
          <rPr>
            <b/>
            <sz val="9"/>
            <color indexed="81"/>
            <rFont val="Tahoma"/>
            <charset val="1"/>
          </rPr>
          <t>Detail:</t>
        </r>
        <r>
          <rPr>
            <sz val="9"/>
            <color indexed="81"/>
            <rFont val="Tahoma"/>
            <charset val="1"/>
          </rPr>
          <t xml:space="preserve">
On a campout with your den or family, cook two different recipes that do not require pots and pans.</t>
        </r>
      </text>
    </comment>
    <comment ref="N36" authorId="1" shapeId="0">
      <text>
        <r>
          <rPr>
            <b/>
            <sz val="9"/>
            <color indexed="81"/>
            <rFont val="Tahoma"/>
            <charset val="1"/>
          </rPr>
          <t>Detail:</t>
        </r>
        <r>
          <rPr>
            <sz val="9"/>
            <color indexed="81"/>
            <rFont val="Tahoma"/>
            <charset val="1"/>
          </rPr>
          <t xml:space="preserve">
Explain the safety rules that you need to follow before participating in boating.</t>
        </r>
      </text>
    </comment>
    <comment ref="J37" authorId="0" shapeId="0">
      <text>
        <r>
          <rPr>
            <b/>
            <sz val="9"/>
            <color indexed="81"/>
            <rFont val="Tahoma"/>
            <family val="2"/>
          </rPr>
          <t xml:space="preserve">Details: </t>
        </r>
        <r>
          <rPr>
            <sz val="9"/>
            <color indexed="81"/>
            <rFont val="Tahoma"/>
            <family val="2"/>
          </rPr>
          <t>Using tree limbs or branches that have already fallen or been cut, build a shelter that will protect you overnight.</t>
        </r>
      </text>
    </comment>
    <comment ref="N37" authorId="1" shapeId="0">
      <text>
        <r>
          <rPr>
            <b/>
            <sz val="9"/>
            <color indexed="81"/>
            <rFont val="Tahoma"/>
            <charset val="1"/>
          </rPr>
          <t>Detail:</t>
        </r>
        <r>
          <rPr>
            <sz val="9"/>
            <color indexed="81"/>
            <rFont val="Tahoma"/>
            <charset val="1"/>
          </rPr>
          <t xml:space="preserve">
Identify the equipment needed when going boating. </t>
        </r>
      </text>
    </comment>
    <comment ref="F38" authorId="0" shapeId="0">
      <text>
        <r>
          <rPr>
            <b/>
            <sz val="9"/>
            <color indexed="81"/>
            <rFont val="Tahoma"/>
            <family val="2"/>
          </rPr>
          <t xml:space="preserve">Detail: </t>
        </r>
        <r>
          <rPr>
            <sz val="9"/>
            <color indexed="81"/>
            <rFont val="Tahoma"/>
            <family val="2"/>
          </rPr>
          <t xml:space="preserve">Discover which hand tools are the best ones to have in your tool box. Learn the rules for using these tools safely. Practice with at least four of these tools before beginning a project. 
</t>
        </r>
      </text>
    </comment>
    <comment ref="J38" authorId="1" shapeId="0">
      <text>
        <r>
          <rPr>
            <b/>
            <sz val="9"/>
            <color indexed="81"/>
            <rFont val="Tahoma"/>
            <charset val="1"/>
          </rPr>
          <t>Detail:</t>
        </r>
        <r>
          <rPr>
            <sz val="9"/>
            <color indexed="81"/>
            <rFont val="Tahoma"/>
            <charset val="1"/>
          </rPr>
          <t xml:space="preserve">
Draw a Rube Goldberg–type machine. Include at least six steps to complete your action. </t>
        </r>
      </text>
    </comment>
    <comment ref="N38" authorId="1" shapeId="0">
      <text>
        <r>
          <rPr>
            <b/>
            <sz val="9"/>
            <color indexed="81"/>
            <rFont val="Tahoma"/>
            <charset val="1"/>
          </rPr>
          <t>Detail:</t>
        </r>
        <r>
          <rPr>
            <sz val="9"/>
            <color indexed="81"/>
            <rFont val="Tahoma"/>
            <charset val="1"/>
          </rPr>
          <t xml:space="preserve">
Demonstrate correct rowing or paddling form. Explain how rowing and canoeing are good exercise. </t>
        </r>
      </text>
    </comment>
    <comment ref="F39" authorId="1" shapeId="0">
      <text>
        <r>
          <rPr>
            <b/>
            <sz val="9"/>
            <color indexed="81"/>
            <rFont val="Tahoma"/>
            <charset val="1"/>
          </rPr>
          <t>Detail:</t>
        </r>
        <r>
          <rPr>
            <sz val="9"/>
            <color indexed="81"/>
            <rFont val="Tahoma"/>
            <charset val="1"/>
          </rPr>
          <t xml:space="preserve">
An experiment is a “fair test” to compare possible explanations. Draw a picture of a fair test that shows what you need to do to test a fertilizer’s effects on plant growth</t>
        </r>
      </text>
    </comment>
    <comment ref="J39" authorId="0" shapeId="0">
      <text>
        <r>
          <rPr>
            <b/>
            <sz val="9"/>
            <color indexed="81"/>
            <rFont val="Tahoma"/>
            <family val="2"/>
          </rPr>
          <t xml:space="preserve">Details: </t>
        </r>
        <r>
          <rPr>
            <sz val="9"/>
            <color indexed="81"/>
            <rFont val="Tahoma"/>
            <family val="2"/>
          </rPr>
          <t xml:space="preserve">Learn what items should be in an outdoor survival kit that you can carry in a small bag or box that easily fits in a day pack. Assemble your own small survival kit, and explain to your den leader why the items you chose are important for survival. 
</t>
        </r>
      </text>
    </comment>
    <comment ref="N39" authorId="0" shapeId="0">
      <text>
        <r>
          <rPr>
            <b/>
            <sz val="9"/>
            <color indexed="81"/>
            <rFont val="Tahoma"/>
            <family val="2"/>
          </rPr>
          <t xml:space="preserve">Details: </t>
        </r>
        <r>
          <rPr>
            <sz val="9"/>
            <color indexed="81"/>
            <rFont val="Tahoma"/>
            <family val="2"/>
          </rPr>
          <t xml:space="preserve">Explain the importance of response personnel or lifeguards in a swimming area. 
</t>
        </r>
      </text>
    </comment>
    <comment ref="F40" authorId="0" shapeId="0">
      <text>
        <r>
          <rPr>
            <b/>
            <sz val="9"/>
            <color indexed="81"/>
            <rFont val="Tahoma"/>
            <family val="2"/>
          </rPr>
          <t xml:space="preserve">Details: </t>
        </r>
        <r>
          <rPr>
            <sz val="9"/>
            <color indexed="81"/>
            <rFont val="Tahoma"/>
            <family val="2"/>
          </rPr>
          <t xml:space="preserve">Visit a museum, a college, a laboratory, an observatory, a zoo, an aquarium, or other facility that employs scientists. Prepare three questions ahead of time, and talk to a scientist about his or her work. 
</t>
        </r>
      </text>
    </comment>
    <comment ref="J40" authorId="0" shapeId="0">
      <text>
        <r>
          <rPr>
            <b/>
            <sz val="9"/>
            <color indexed="81"/>
            <rFont val="Tahoma"/>
            <family val="2"/>
          </rPr>
          <t xml:space="preserve">Details: </t>
        </r>
        <r>
          <rPr>
            <sz val="9"/>
            <color indexed="81"/>
            <rFont val="Tahoma"/>
            <family val="2"/>
          </rPr>
          <t xml:space="preserve">Show you can live “off the grid” by minimizing your use of electricity for one week. Keep a log of what you did. Discuss with your den members how you adjusted to this lifestyle.
</t>
        </r>
      </text>
    </comment>
    <comment ref="B41" authorId="0" shapeId="0">
      <text>
        <r>
          <rPr>
            <b/>
            <sz val="9"/>
            <color indexed="81"/>
            <rFont val="Tahoma"/>
            <charset val="1"/>
          </rPr>
          <t xml:space="preserve">Details: </t>
        </r>
        <r>
          <rPr>
            <sz val="9"/>
            <color indexed="81"/>
            <rFont val="Tahoma"/>
            <family val="2"/>
          </rPr>
          <t>Explain the history of the United States flag. Show how to properly display the flag in public, and help lead a flag ceremony</t>
        </r>
        <r>
          <rPr>
            <sz val="9"/>
            <color indexed="81"/>
            <rFont val="Tahoma"/>
            <charset val="1"/>
          </rPr>
          <t xml:space="preserve">
</t>
        </r>
      </text>
    </comment>
    <comment ref="J41" authorId="0" shapeId="0">
      <text>
        <r>
          <rPr>
            <b/>
            <sz val="9"/>
            <color indexed="81"/>
            <rFont val="Tahoma"/>
            <family val="2"/>
          </rPr>
          <t xml:space="preserve">Details: </t>
        </r>
        <r>
          <rPr>
            <sz val="9"/>
            <color indexed="81"/>
            <rFont val="Tahoma"/>
            <family val="2"/>
          </rPr>
          <t xml:space="preserve">With your den, invent a game that can be played without using electricity and using minimal equipment or simple items. </t>
        </r>
      </text>
    </comment>
    <comment ref="B42" authorId="0" shapeId="0">
      <text>
        <r>
          <rPr>
            <b/>
            <sz val="9"/>
            <color indexed="81"/>
            <rFont val="Tahoma"/>
            <family val="2"/>
          </rPr>
          <t xml:space="preserve">Details: </t>
        </r>
        <r>
          <rPr>
            <sz val="9"/>
            <color indexed="81"/>
            <rFont val="Tahoma"/>
            <family val="2"/>
          </rPr>
          <t xml:space="preserve">Learn about and describe your rights and duties as a citizen, and explain what it means to be loyal to your country. </t>
        </r>
      </text>
    </comment>
    <comment ref="F42" authorId="0" shapeId="0">
      <text>
        <r>
          <rPr>
            <b/>
            <sz val="9"/>
            <color indexed="81"/>
            <rFont val="Tahoma"/>
            <family val="2"/>
          </rPr>
          <t xml:space="preserve">Details: </t>
        </r>
        <r>
          <rPr>
            <sz val="9"/>
            <color indexed="81"/>
            <rFont val="Tahoma"/>
            <family val="2"/>
          </rPr>
          <t xml:space="preserve">Carry out the experiment you designed for requirement 1, above. Report what you learned about the effect of fertilizer on the plants that you grew.
</t>
        </r>
      </text>
    </comment>
    <comment ref="J42" authorId="0" shapeId="0">
      <text>
        <r>
          <rPr>
            <b/>
            <sz val="9"/>
            <color indexed="81"/>
            <rFont val="Tahoma"/>
            <family val="2"/>
          </rPr>
          <t xml:space="preserve">Details: </t>
        </r>
        <r>
          <rPr>
            <sz val="9"/>
            <color indexed="81"/>
            <rFont val="Tahoma"/>
            <family val="2"/>
          </rPr>
          <t xml:space="preserve">  Name your game, write down the rules once you have decided on them, then play the game at two different den meetings or outings. </t>
        </r>
      </text>
    </comment>
    <comment ref="N42" authorId="1" shapeId="0">
      <text>
        <r>
          <rPr>
            <b/>
            <sz val="9"/>
            <color indexed="81"/>
            <rFont val="Tahoma"/>
            <charset val="1"/>
          </rPr>
          <t>Detail:</t>
        </r>
        <r>
          <rPr>
            <sz val="9"/>
            <color indexed="81"/>
            <rFont val="Tahoma"/>
            <charset val="1"/>
          </rPr>
          <t xml:space="preserve">
Collect and care for an “insect, amphibian, or reptile zoo.” You might have crickets, ants, grasshoppers, a lizard, or a toad. Study them for a while and then let them go. Share your experience with your Webelos den.</t>
        </r>
      </text>
    </comment>
    <comment ref="B43" authorId="0" shapeId="0">
      <text>
        <r>
          <rPr>
            <b/>
            <sz val="9"/>
            <color indexed="81"/>
            <rFont val="Tahoma"/>
            <family val="2"/>
          </rPr>
          <t xml:space="preserve">Details: </t>
        </r>
        <r>
          <rPr>
            <sz val="9"/>
            <color indexed="81"/>
            <rFont val="Tahoma"/>
            <family val="2"/>
          </rPr>
          <t xml:space="preserve">Discuss in your Webelos den the term “rule of law,” and talk about how it applies to you in your everyday life. 
</t>
        </r>
      </text>
    </comment>
    <comment ref="F43" authorId="0" shapeId="0">
      <text>
        <r>
          <rPr>
            <b/>
            <sz val="9"/>
            <color indexed="81"/>
            <rFont val="Tahoma"/>
            <family val="2"/>
          </rPr>
          <t xml:space="preserve">Details: </t>
        </r>
        <r>
          <rPr>
            <sz val="9"/>
            <color indexed="81"/>
            <rFont val="Tahoma"/>
            <family val="2"/>
          </rPr>
          <t xml:space="preserve">Carry out the experiment you designed for requirement 1, but change the independent variable. Report what you learned about the effect of changing the variable on the plants that you grew. 
</t>
        </r>
      </text>
    </comment>
    <comment ref="J43" authorId="0" shapeId="0">
      <text>
        <r>
          <rPr>
            <b/>
            <sz val="9"/>
            <color indexed="81"/>
            <rFont val="Tahoma"/>
            <family val="2"/>
          </rPr>
          <t>Details:</t>
        </r>
        <r>
          <rPr>
            <sz val="9"/>
            <color indexed="81"/>
            <rFont val="Tahoma"/>
            <family val="2"/>
          </rPr>
          <t xml:space="preserve">Teach your game to the members of your pack or other Scouts.
</t>
        </r>
      </text>
    </comment>
    <comment ref="N43" authorId="1" shapeId="0">
      <text>
        <r>
          <rPr>
            <b/>
            <sz val="9"/>
            <color indexed="81"/>
            <rFont val="Tahoma"/>
            <charset val="1"/>
          </rPr>
          <t>Detail:</t>
        </r>
        <r>
          <rPr>
            <sz val="9"/>
            <color indexed="81"/>
            <rFont val="Tahoma"/>
            <charset val="1"/>
          </rPr>
          <t xml:space="preserve">
Set up an aquarium or terrarium. Keep it for at least a month. Share your experience with your  Webelos den by showing them photos or drawings of your project or by having them visit to see  your project.</t>
        </r>
      </text>
    </comment>
    <comment ref="B44" authorId="0" shapeId="0">
      <text>
        <r>
          <rPr>
            <b/>
            <sz val="9"/>
            <color indexed="81"/>
            <rFont val="Tahoma"/>
            <family val="2"/>
          </rPr>
          <t xml:space="preserve">Details: </t>
        </r>
        <r>
          <rPr>
            <sz val="9"/>
            <color indexed="81"/>
            <rFont val="Tahoma"/>
            <family val="2"/>
          </rPr>
          <t xml:space="preserve">Meet with a government leader, and learn about his or her role in your community. Discuss with the leader an important issue facing your community. 
</t>
        </r>
      </text>
    </comment>
    <comment ref="F44" authorId="0" shapeId="0">
      <text>
        <r>
          <rPr>
            <b/>
            <sz val="9"/>
            <color indexed="81"/>
            <rFont val="Tahoma"/>
            <family val="2"/>
          </rPr>
          <t xml:space="preserve">Details: </t>
        </r>
        <r>
          <rPr>
            <sz val="9"/>
            <color indexed="81"/>
            <rFont val="Tahoma"/>
            <family val="2"/>
          </rPr>
          <t xml:space="preserve">Build a model solar system. Chart the distances between the planets so that the model is to scale. Use what you learn from this requirement to explain the value of making a model in science. </t>
        </r>
      </text>
    </comment>
    <comment ref="J44" authorId="0" shapeId="0">
      <text>
        <r>
          <rPr>
            <b/>
            <sz val="9"/>
            <color indexed="81"/>
            <rFont val="Tahoma"/>
            <family val="2"/>
          </rPr>
          <t xml:space="preserve">Details: </t>
        </r>
        <r>
          <rPr>
            <sz val="9"/>
            <color indexed="81"/>
            <rFont val="Tahoma"/>
            <family val="2"/>
          </rPr>
          <t xml:space="preserve">. With your den, demonstrate two different ways to treat drinking water to  remove impurities. 
</t>
        </r>
      </text>
    </comment>
    <comment ref="N44" authorId="1" shapeId="0">
      <text>
        <r>
          <rPr>
            <b/>
            <sz val="9"/>
            <color indexed="81"/>
            <rFont val="Tahoma"/>
            <charset val="1"/>
          </rPr>
          <t>Detail:</t>
        </r>
        <r>
          <rPr>
            <sz val="9"/>
            <color indexed="81"/>
            <rFont val="Tahoma"/>
            <charset val="1"/>
          </rPr>
          <t xml:space="preserve">
 Watch for birds in your yard, neighborhood, or town for one week. Identify the birds you see, and write down where and when you saw them.</t>
        </r>
      </text>
    </comment>
    <comment ref="B45" authorId="0" shapeId="0">
      <text>
        <r>
          <rPr>
            <b/>
            <sz val="9"/>
            <color indexed="81"/>
            <rFont val="Tahoma"/>
            <family val="2"/>
          </rPr>
          <t xml:space="preserve">Details: </t>
        </r>
        <r>
          <rPr>
            <sz val="9"/>
            <color indexed="81"/>
            <rFont val="Tahoma"/>
            <family val="2"/>
          </rPr>
          <t xml:space="preserve">Learn about your family’s expenses, and help brainstorm ways to save money. Plan and manage a budget. </t>
        </r>
      </text>
    </comment>
    <comment ref="F45" authorId="0" shapeId="0">
      <text>
        <r>
          <rPr>
            <b/>
            <sz val="9"/>
            <color indexed="81"/>
            <rFont val="Tahoma"/>
            <family val="2"/>
          </rPr>
          <t xml:space="preserve">Details: </t>
        </r>
        <r>
          <rPr>
            <sz val="9"/>
            <color indexed="81"/>
            <rFont val="Tahoma"/>
            <family val="2"/>
          </rPr>
          <t xml:space="preserve">With adult supervision, build and launch a model rocket. Use the rocket to design a fair test to answer a question about force or motion.
</t>
        </r>
      </text>
    </comment>
    <comment ref="J45" authorId="0" shapeId="0">
      <text>
        <r>
          <rPr>
            <b/>
            <sz val="9"/>
            <color indexed="81"/>
            <rFont val="Tahoma"/>
            <family val="2"/>
          </rPr>
          <t xml:space="preserve">Details: </t>
        </r>
        <r>
          <rPr>
            <sz val="9"/>
            <color indexed="81"/>
            <rFont val="Tahoma"/>
            <family val="2"/>
          </rPr>
          <t xml:space="preserve">Discuss what to do if you become lost in the woods. Tell what the letters “S-T-O-P” stand for. Tell what the universal emergency signal is. Describe three ways to signal for help. Demonstrate one of them. Describe what you can do you do to help rescuers  find you.
</t>
        </r>
      </text>
    </comment>
    <comment ref="N45" authorId="1" shapeId="0">
      <text>
        <r>
          <rPr>
            <b/>
            <sz val="9"/>
            <color indexed="81"/>
            <rFont val="Tahoma"/>
            <charset val="1"/>
          </rPr>
          <t>Detail:</t>
        </r>
        <r>
          <rPr>
            <sz val="9"/>
            <color indexed="81"/>
            <rFont val="Tahoma"/>
            <charset val="1"/>
          </rPr>
          <t xml:space="preserve">
Learn about the bird flyways closest to your home. Find out which birds use these flyways. </t>
        </r>
      </text>
    </comment>
    <comment ref="B46" authorId="0" shapeId="0">
      <text>
        <r>
          <rPr>
            <b/>
            <sz val="9"/>
            <color indexed="81"/>
            <rFont val="Tahoma"/>
            <family val="2"/>
          </rPr>
          <t>Details:</t>
        </r>
        <r>
          <rPr>
            <sz val="9"/>
            <color indexed="81"/>
            <rFont val="Tahoma"/>
            <family val="2"/>
          </rPr>
          <t xml:space="preserve"> Learn about energy use in your community and in other parts of our world.
</t>
        </r>
      </text>
    </comment>
    <comment ref="F46" authorId="0" shapeId="0">
      <text>
        <r>
          <rPr>
            <b/>
            <sz val="9"/>
            <color indexed="81"/>
            <rFont val="Tahoma"/>
            <family val="2"/>
          </rPr>
          <t xml:space="preserve">Details: </t>
        </r>
        <r>
          <rPr>
            <sz val="9"/>
            <color indexed="81"/>
            <rFont val="Tahoma"/>
            <family val="2"/>
          </rPr>
          <t xml:space="preserve">Create two circuits of three light bulbs and a battery. Construct one as a series circuit and the other as a parallel circuit
</t>
        </r>
      </text>
    </comment>
    <comment ref="J46" authorId="1" shapeId="0">
      <text>
        <r>
          <rPr>
            <b/>
            <sz val="9"/>
            <color indexed="81"/>
            <rFont val="Tahoma"/>
            <charset val="1"/>
          </rPr>
          <t>Detail:</t>
        </r>
        <r>
          <rPr>
            <sz val="9"/>
            <color indexed="81"/>
            <rFont val="Tahoma"/>
            <charset val="1"/>
          </rPr>
          <t xml:space="preserve">
Make a list of four qualities you think a leader should have in an emergency and why they are important to have. Pick two of them, and act them out for your den. Describe how each relates to a point of the Scout Law. Describe how working on this adventure gave you a better understanding of the Boy Scout motto.</t>
        </r>
      </text>
    </comment>
    <comment ref="N46" authorId="1" shapeId="0">
      <text>
        <r>
          <rPr>
            <b/>
            <sz val="9"/>
            <color indexed="81"/>
            <rFont val="Tahoma"/>
            <charset val="1"/>
          </rPr>
          <t>Detail:</t>
        </r>
        <r>
          <rPr>
            <sz val="9"/>
            <color indexed="81"/>
            <rFont val="Tahoma"/>
            <charset val="1"/>
          </rPr>
          <t xml:space="preserve">
Watch at least four wild creatures (reptiles, amphibians, arachnids, fish, insects, or mammals) in the wild. Describe the kind of place (forest, field, marsh, yard, or park) where you saw them. Tell what they were doing. </t>
        </r>
      </text>
    </comment>
    <comment ref="B47" authorId="0" shapeId="0">
      <text>
        <r>
          <rPr>
            <b/>
            <sz val="9"/>
            <color indexed="81"/>
            <rFont val="Tahoma"/>
            <family val="2"/>
          </rPr>
          <t xml:space="preserve">Details: </t>
        </r>
        <r>
          <rPr>
            <sz val="9"/>
            <color indexed="81"/>
            <rFont val="Tahoma"/>
            <family val="2"/>
          </rPr>
          <t xml:space="preserve">Identify one energy problem in your community, and find out what has caused it. 
</t>
        </r>
      </text>
    </comment>
    <comment ref="F47" authorId="0" shapeId="0">
      <text>
        <r>
          <rPr>
            <b/>
            <sz val="9"/>
            <color indexed="81"/>
            <rFont val="Tahoma"/>
            <family val="2"/>
          </rPr>
          <t xml:space="preserve">Details: </t>
        </r>
        <r>
          <rPr>
            <sz val="9"/>
            <color indexed="81"/>
            <rFont val="Tahoma"/>
            <family val="2"/>
          </rPr>
          <t xml:space="preserve">Study the night sky. Sketch the appearance of the North Star (Polaris) and the Big Dipper (part of the Ursa Major constellation) over at least six hours. Describe what you observed, and explain the meaning of your observations. 
</t>
        </r>
      </text>
    </comment>
    <comment ref="N47" authorId="1" shapeId="0">
      <text>
        <r>
          <rPr>
            <b/>
            <sz val="9"/>
            <color indexed="81"/>
            <rFont val="Tahoma"/>
            <charset val="1"/>
          </rPr>
          <t>Detail:</t>
        </r>
        <r>
          <rPr>
            <sz val="9"/>
            <color indexed="81"/>
            <rFont val="Tahoma"/>
            <charset val="1"/>
          </rPr>
          <t xml:space="preserve">
Identify an insect, reptile, bird, or wild animal that is found only in your area of the country. Tell why it survives in your area.</t>
        </r>
      </text>
    </comment>
    <comment ref="B48" authorId="0" shapeId="0">
      <text>
        <r>
          <rPr>
            <b/>
            <sz val="9"/>
            <color indexed="81"/>
            <rFont val="Tahoma"/>
            <family val="2"/>
          </rPr>
          <t xml:space="preserve">Details: </t>
        </r>
        <r>
          <rPr>
            <sz val="9"/>
            <color indexed="81"/>
            <rFont val="Tahoma"/>
            <family val="2"/>
          </rPr>
          <t xml:space="preserve">With the assistance of your den leader or parent, participate in an event that would help lead others in recycling and conserving resources. 
</t>
        </r>
      </text>
    </comment>
    <comment ref="F48" authorId="0" shapeId="0">
      <text>
        <r>
          <rPr>
            <b/>
            <sz val="9"/>
            <color indexed="81"/>
            <rFont val="Tahoma"/>
            <family val="2"/>
          </rPr>
          <t xml:space="preserve">Details: </t>
        </r>
        <r>
          <rPr>
            <sz val="9"/>
            <color indexed="81"/>
            <rFont val="Tahoma"/>
            <family val="2"/>
          </rPr>
          <t xml:space="preserve">With adult assistance, explore safe chemical reactions with household materials.     Using two substances, observe what happens when the amounts of the reactants  are increased.  
</t>
        </r>
      </text>
    </comment>
    <comment ref="N48" authorId="1" shapeId="0">
      <text>
        <r>
          <rPr>
            <b/>
            <sz val="9"/>
            <color indexed="81"/>
            <rFont val="Tahoma"/>
            <charset val="1"/>
          </rPr>
          <t>Detail:</t>
        </r>
        <r>
          <rPr>
            <sz val="9"/>
            <color indexed="81"/>
            <rFont val="Tahoma"/>
            <charset val="1"/>
          </rPr>
          <t xml:space="preserve">
Give examples of at least two of the following: a. A producer, a consumer, and a decomposer in the food chain of an ecosystem b. One way humans have changed the balance of nature c. How you can help protect the balance of nature </t>
        </r>
      </text>
    </comment>
    <comment ref="B49" authorId="0" shapeId="0">
      <text>
        <r>
          <rPr>
            <b/>
            <sz val="9"/>
            <color indexed="81"/>
            <rFont val="Tahoma"/>
            <family val="2"/>
          </rPr>
          <t xml:space="preserve">Details: </t>
        </r>
        <r>
          <rPr>
            <sz val="9"/>
            <color indexed="81"/>
            <rFont val="Tahoma"/>
            <family val="2"/>
          </rPr>
          <t xml:space="preserve">Show that you are an active leader by planning an activity without your den leader’s help.
</t>
        </r>
      </text>
    </comment>
    <comment ref="F49" authorId="0" shapeId="0">
      <text>
        <r>
          <rPr>
            <b/>
            <sz val="9"/>
            <color indexed="81"/>
            <rFont val="Tahoma"/>
            <family val="2"/>
          </rPr>
          <t xml:space="preserve">Details: </t>
        </r>
        <r>
          <rPr>
            <sz val="9"/>
            <color indexed="81"/>
            <rFont val="Tahoma"/>
            <family val="2"/>
          </rPr>
          <t xml:space="preserve">Explore properties of motion on a playground. How does the weight of a person affect how fast they slide down a slide or how fast a swing moves? Design a fair test to answer one of those questions
</t>
        </r>
      </text>
    </comment>
    <comment ref="N49" authorId="1" shapeId="0">
      <text>
        <r>
          <rPr>
            <b/>
            <sz val="9"/>
            <color indexed="81"/>
            <rFont val="Tahoma"/>
            <charset val="1"/>
          </rPr>
          <t>Detail:</t>
        </r>
        <r>
          <rPr>
            <sz val="9"/>
            <color indexed="81"/>
            <rFont val="Tahoma"/>
            <charset val="1"/>
          </rPr>
          <t xml:space="preserve">
Learn about aquatic ecosystems and wetlands in your area. Talk with your Webelos den leader or family about the important role aquatic ecosystems and wetlands play in supporting life cycles of wildlife and humans, and list three ways you can help. </t>
        </r>
      </text>
    </comment>
    <comment ref="F50" authorId="0" shapeId="0">
      <text>
        <r>
          <rPr>
            <b/>
            <sz val="9"/>
            <color indexed="81"/>
            <rFont val="Tahoma"/>
            <family val="2"/>
          </rPr>
          <t xml:space="preserve">Details: </t>
        </r>
        <r>
          <rPr>
            <sz val="9"/>
            <color indexed="81"/>
            <rFont val="Tahoma"/>
            <family val="2"/>
          </rPr>
          <t xml:space="preserve">Read a biography of a scientist. Tell your den leader or the other members of your den what the scientist was famous for and why his or her work is important.
</t>
        </r>
      </text>
    </comment>
    <comment ref="J50" authorId="0" shapeId="0">
      <text>
        <r>
          <rPr>
            <b/>
            <sz val="9"/>
            <color indexed="81"/>
            <rFont val="Tahoma"/>
            <family val="2"/>
          </rPr>
          <t>Details:</t>
        </r>
        <r>
          <rPr>
            <sz val="9"/>
            <color indexed="81"/>
            <rFont val="Tahoma"/>
            <family val="2"/>
          </rPr>
          <t>Explain why this kind of science is an important part of your world.</t>
        </r>
      </text>
    </comment>
    <comment ref="N50" authorId="1" shapeId="0">
      <text>
        <r>
          <rPr>
            <b/>
            <sz val="9"/>
            <color indexed="81"/>
            <rFont val="Tahoma"/>
            <charset val="1"/>
          </rPr>
          <t>Detail:</t>
        </r>
        <r>
          <rPr>
            <sz val="9"/>
            <color indexed="81"/>
            <rFont val="Tahoma"/>
            <charset val="1"/>
          </rPr>
          <t xml:space="preserve">
Do a color-morphing investigation. Explain what you learned. </t>
        </r>
      </text>
    </comment>
    <comment ref="B51" authorId="0" shapeId="0">
      <text>
        <r>
          <rPr>
            <b/>
            <sz val="9"/>
            <color indexed="81"/>
            <rFont val="Tahoma"/>
            <family val="2"/>
          </rPr>
          <t xml:space="preserve">Details: </t>
        </r>
        <r>
          <rPr>
            <sz val="9"/>
            <color indexed="81"/>
            <rFont val="Tahoma"/>
            <family val="2"/>
          </rPr>
          <t xml:space="preserve">Learn about Scouting in another part of the world. With the help of your parent or your den leader, pick one country where Scouting exists, and research its Scouting program.
</t>
        </r>
      </text>
    </comment>
    <comment ref="J51" authorId="0" shapeId="0">
      <text>
        <r>
          <rPr>
            <b/>
            <sz val="9"/>
            <color indexed="81"/>
            <rFont val="Tahoma"/>
            <family val="2"/>
          </rPr>
          <t xml:space="preserve">Details: </t>
        </r>
        <r>
          <rPr>
            <sz val="9"/>
            <color indexed="81"/>
            <rFont val="Tahoma"/>
            <family val="2"/>
          </rPr>
          <t xml:space="preserve">Share with your family or with your den what you learned about the meaning of geology. 
</t>
        </r>
      </text>
    </comment>
    <comment ref="N51" authorId="1" shapeId="0">
      <text>
        <r>
          <rPr>
            <b/>
            <sz val="9"/>
            <color indexed="81"/>
            <rFont val="Tahoma"/>
            <charset val="1"/>
          </rPr>
          <t xml:space="preserve">Detail:  </t>
        </r>
        <r>
          <rPr>
            <sz val="9"/>
            <color indexed="81"/>
            <rFont val="Tahoma"/>
            <charset val="1"/>
          </rPr>
          <t>Visit a museum of natural history, a nature center, or a zoo with your family, Webelos den, or pack. Tell what you saw.</t>
        </r>
      </text>
    </comment>
    <comment ref="B52" authorId="0" shapeId="0">
      <text>
        <r>
          <rPr>
            <b/>
            <sz val="9"/>
            <color indexed="81"/>
            <rFont val="Tahoma"/>
            <family val="2"/>
          </rPr>
          <t xml:space="preserve">Details: </t>
        </r>
        <r>
          <rPr>
            <sz val="9"/>
            <color indexed="81"/>
            <rFont val="Tahoma"/>
            <family val="2"/>
          </rPr>
          <t xml:space="preserve">Set up an exhibit at a pack meeting to share information about the World Friendship Fund.
</t>
        </r>
      </text>
    </comment>
    <comment ref="F52"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J52" authorId="0" shapeId="0">
      <text>
        <r>
          <rPr>
            <b/>
            <sz val="9"/>
            <color indexed="81"/>
            <rFont val="Tahoma"/>
            <family val="2"/>
          </rPr>
          <t>Details:</t>
        </r>
        <r>
          <rPr>
            <sz val="9"/>
            <color indexed="81"/>
            <rFont val="Tahoma"/>
            <family val="2"/>
          </rPr>
          <t>Look for different kinds of rocks or minerals while on a rock hunt with your family or your den</t>
        </r>
      </text>
    </comment>
    <comment ref="N52" authorId="1" shapeId="0">
      <text>
        <r>
          <rPr>
            <b/>
            <sz val="9"/>
            <color indexed="81"/>
            <rFont val="Tahoma"/>
            <charset val="1"/>
          </rPr>
          <t>Detail:</t>
        </r>
        <r>
          <rPr>
            <sz val="9"/>
            <color indexed="81"/>
            <rFont val="Tahoma"/>
            <charset val="1"/>
          </rPr>
          <t xml:space="preserve">
Create a video of a wild creature doing something interesting, and share it with your family and den. </t>
        </r>
      </text>
    </comment>
    <comment ref="F53"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B54" authorId="0" shapeId="0">
      <text>
        <r>
          <rPr>
            <b/>
            <sz val="9"/>
            <color indexed="81"/>
            <rFont val="Tahoma"/>
            <family val="2"/>
          </rPr>
          <t xml:space="preserve">Details: </t>
        </r>
        <r>
          <rPr>
            <sz val="9"/>
            <color indexed="81"/>
            <rFont val="Tahoma"/>
            <family val="2"/>
          </rPr>
          <t xml:space="preserve">Under the supervision of your parent, guardian, or den leader, connect with a Scout in another country during an event such as Jamboree on the Air or Jamboree on the Internet or by other means.
</t>
        </r>
      </text>
    </comment>
    <comment ref="F54" authorId="0" shapeId="0">
      <text>
        <r>
          <rPr>
            <b/>
            <sz val="9"/>
            <color indexed="81"/>
            <rFont val="Tahoma"/>
            <family val="2"/>
          </rPr>
          <t xml:space="preserve">Details: </t>
        </r>
        <r>
          <rPr>
            <sz val="9"/>
            <color indexed="81"/>
            <rFont val="Tahoma"/>
            <family val="2"/>
          </rPr>
          <t xml:space="preserve">Recognize the purpose and the three classifications of swimming ability groups in Scouting.
</t>
        </r>
      </text>
    </comment>
    <comment ref="J54" authorId="0" shapeId="0">
      <text>
        <r>
          <rPr>
            <b/>
            <sz val="9"/>
            <color indexed="81"/>
            <rFont val="Tahoma"/>
            <family val="2"/>
          </rPr>
          <t>Details:</t>
        </r>
        <r>
          <rPr>
            <sz val="9"/>
            <color indexed="81"/>
            <rFont val="Tahoma"/>
            <family val="2"/>
          </rPr>
          <t xml:space="preserve">Identify the rocks you see on your rock hunt. Use the chart in your handbook that shows the three kinds of rocks and describes minerals to determine which types of rocks you have collected. 
</t>
        </r>
      </text>
    </comment>
    <comment ref="N54" authorId="1" shapeId="0">
      <text>
        <r>
          <rPr>
            <b/>
            <sz val="9"/>
            <color indexed="81"/>
            <rFont val="Tahoma"/>
            <charset val="1"/>
          </rPr>
          <t>Detail:</t>
        </r>
        <r>
          <rPr>
            <sz val="9"/>
            <color indexed="81"/>
            <rFont val="Tahoma"/>
            <charset val="1"/>
          </rPr>
          <t xml:space="preserve">
Identify three different groups of trees and the parts of a tree.</t>
        </r>
      </text>
    </comment>
    <comment ref="F55" authorId="1" shapeId="0">
      <text>
        <r>
          <rPr>
            <b/>
            <sz val="9"/>
            <color indexed="81"/>
            <rFont val="Tahoma"/>
            <family val="2"/>
          </rPr>
          <t>Detail:</t>
        </r>
        <r>
          <rPr>
            <sz val="9"/>
            <color indexed="81"/>
            <rFont val="Tahoma"/>
            <family val="2"/>
          </rPr>
          <t xml:space="preserve">
 Discuss the importance of learning the skills you need to know before going boating.</t>
        </r>
      </text>
    </comment>
    <comment ref="J55" authorId="0" shapeId="0">
      <text>
        <r>
          <rPr>
            <b/>
            <sz val="9"/>
            <color indexed="81"/>
            <rFont val="Tahoma"/>
            <family val="2"/>
          </rPr>
          <t xml:space="preserve">Details: </t>
        </r>
        <r>
          <rPr>
            <sz val="9"/>
            <color indexed="81"/>
            <rFont val="Tahoma"/>
            <family val="2"/>
          </rPr>
          <t xml:space="preserve">With a magnifying glass, take a closer look at your collection. Determine any differences between your specimens.
</t>
        </r>
      </text>
    </comment>
    <comment ref="N55" authorId="1" shapeId="0">
      <text>
        <r>
          <rPr>
            <b/>
            <sz val="9"/>
            <color indexed="81"/>
            <rFont val="Tahoma"/>
            <charset val="1"/>
          </rPr>
          <t>Detail:</t>
        </r>
        <r>
          <rPr>
            <sz val="9"/>
            <color indexed="81"/>
            <rFont val="Tahoma"/>
            <charset val="1"/>
          </rPr>
          <t xml:space="preserve">
Identify six trees common to the area where you live. Tell whether they are native to your area. Tell how both wildlife and humans use them</t>
        </r>
      </text>
    </comment>
    <comment ref="B56" authorId="0" shapeId="0">
      <text>
        <r>
          <rPr>
            <b/>
            <sz val="9"/>
            <color indexed="81"/>
            <rFont val="Tahoma"/>
            <family val="2"/>
          </rPr>
          <t xml:space="preserve">Details: </t>
        </r>
        <r>
          <rPr>
            <sz val="9"/>
            <color indexed="81"/>
            <rFont val="Tahoma"/>
            <family val="2"/>
          </rPr>
          <t xml:space="preserve">With the help of your den leader or family, plan and conduct a campout. If your chartered organization does not permit Cub Scout camping, you may substitute a family campout or a daylong outdoor activity with your den or pack. 
</t>
        </r>
      </text>
    </comment>
    <comment ref="F56" authorId="0" shapeId="0">
      <text>
        <r>
          <rPr>
            <b/>
            <sz val="9"/>
            <color indexed="81"/>
            <rFont val="Tahoma"/>
            <family val="2"/>
          </rPr>
          <t xml:space="preserve">Details: </t>
        </r>
        <r>
          <rPr>
            <sz val="9"/>
            <color indexed="81"/>
            <rFont val="Tahoma"/>
            <family val="2"/>
          </rPr>
          <t xml:space="preserve">Explain the meaning of “order of rescue” and demonstrate the reach and throw rescue techniques from land.
</t>
        </r>
      </text>
    </comment>
    <comment ref="J56" authorId="0" shapeId="0">
      <text>
        <r>
          <rPr>
            <b/>
            <sz val="9"/>
            <color indexed="81"/>
            <rFont val="Tahoma"/>
            <family val="2"/>
          </rPr>
          <t xml:space="preserve">Details: </t>
        </r>
        <r>
          <rPr>
            <sz val="9"/>
            <color indexed="81"/>
            <rFont val="Tahoma"/>
            <family val="2"/>
          </rPr>
          <t xml:space="preserve">Share what you see with your family or den.
</t>
        </r>
      </text>
    </comment>
    <comment ref="N56" authorId="0" shapeId="0">
      <text>
        <r>
          <rPr>
            <b/>
            <sz val="9"/>
            <color indexed="81"/>
            <rFont val="Tahoma"/>
            <family val="2"/>
          </rPr>
          <t xml:space="preserve">Details: </t>
        </r>
        <r>
          <rPr>
            <sz val="9"/>
            <color indexed="81"/>
            <rFont val="Tahoma"/>
            <family val="2"/>
          </rPr>
          <t xml:space="preserve">Identify six plants common to the area where you live. Tell which animals use them and for what purpose.
</t>
        </r>
      </text>
    </comment>
    <comment ref="B57" authorId="0" shapeId="0">
      <text>
        <r>
          <rPr>
            <b/>
            <sz val="9"/>
            <color indexed="81"/>
            <rFont val="Tahoma"/>
            <family val="2"/>
          </rPr>
          <t xml:space="preserve">Details: </t>
        </r>
        <r>
          <rPr>
            <sz val="9"/>
            <color indexed="81"/>
            <rFont val="Tahoma"/>
            <family val="2"/>
          </rPr>
          <t xml:space="preserve">On arrival at the campout, with your den and den leader or family, determine where to set up your tent. Demonstrate knowledge of what makes a good tent site and what makes a bad one. Set up your tent without help from an adult. 
</t>
        </r>
      </text>
    </comment>
    <comment ref="N57" authorId="0" shapeId="0">
      <text>
        <r>
          <rPr>
            <b/>
            <sz val="9"/>
            <color indexed="81"/>
            <rFont val="Tahoma"/>
            <family val="2"/>
          </rPr>
          <t xml:space="preserve">Details: </t>
        </r>
        <r>
          <rPr>
            <sz val="9"/>
            <color indexed="81"/>
            <rFont val="Tahoma"/>
            <family val="2"/>
          </rPr>
          <t xml:space="preserve">Visit a nature center, nursery, tree farm, or park, and speak with someone knowledgeable about trees and plants that are native to your area. Explain how plants and trees are important to our ecosystem and how they improve our environment.
</t>
        </r>
      </text>
    </comment>
    <comment ref="B58" authorId="0" shapeId="0">
      <text>
        <r>
          <rPr>
            <b/>
            <sz val="9"/>
            <color indexed="81"/>
            <rFont val="Tahoma"/>
            <family val="2"/>
          </rPr>
          <t xml:space="preserve">Details: </t>
        </r>
        <r>
          <rPr>
            <sz val="9"/>
            <color indexed="81"/>
            <rFont val="Tahoma"/>
            <family val="2"/>
          </rPr>
          <t xml:space="preserve">Once your tents are set up, discuss with your den what actions you should take in the case of the following extreme weather events which could require you to evacuate: a. Severe rainstorm causing flooding b. Severe thunderstorm with lightning or tornadoes c. Fire, earthquake, or other disaster that will require evacuation. </t>
        </r>
      </text>
    </comment>
    <comment ref="J58" authorId="0" shapeId="0">
      <text>
        <r>
          <rPr>
            <b/>
            <sz val="9"/>
            <color indexed="81"/>
            <rFont val="Tahoma"/>
            <family val="2"/>
          </rPr>
          <t xml:space="preserve">Details: </t>
        </r>
        <r>
          <rPr>
            <sz val="9"/>
            <color indexed="81"/>
            <rFont val="Tahoma"/>
            <family val="2"/>
          </rPr>
          <t xml:space="preserve">With your family or den, make a mineral test kit, and test rocks according to the Mohs scale of mineral hardness
</t>
        </r>
      </text>
    </comment>
    <comment ref="N58" authorId="0" shapeId="0">
      <text>
        <r>
          <rPr>
            <b/>
            <sz val="9"/>
            <color indexed="81"/>
            <rFont val="Tahoma"/>
            <family val="2"/>
          </rPr>
          <t xml:space="preserve">Details: </t>
        </r>
        <r>
          <rPr>
            <sz val="9"/>
            <color indexed="81"/>
            <rFont val="Tahoma"/>
            <family val="2"/>
          </rPr>
          <t xml:space="preserve">Develop a plan to care for and then plant at least one plant or tree, either indoors in a pot or outdoors. Tell how this plant or tree helps the environment in which it is planted and what the plant or tree will be used for.
</t>
        </r>
      </text>
    </comment>
    <comment ref="B59" authorId="0" shapeId="0">
      <text>
        <r>
          <rPr>
            <b/>
            <sz val="9"/>
            <color indexed="81"/>
            <rFont val="Tahoma"/>
            <family val="2"/>
          </rPr>
          <t>Details:</t>
        </r>
        <r>
          <rPr>
            <sz val="9"/>
            <color indexed="81"/>
            <rFont val="Tahoma"/>
            <family val="2"/>
          </rPr>
          <t xml:space="preserve">On a pack campout, work with your den leader or another adult to plan a campfire program with the other dens. Your campfire program should include an impressive opening, songs, skits, a Cubmaster’s minute, and an inspirational closing ceremony. </t>
        </r>
      </text>
    </comment>
    <comment ref="F59" authorId="0" shapeId="0">
      <text>
        <r>
          <rPr>
            <b/>
            <sz val="9"/>
            <color indexed="81"/>
            <rFont val="Tahoma"/>
            <family val="2"/>
          </rPr>
          <t xml:space="preserve">Details: </t>
        </r>
        <r>
          <rPr>
            <sz val="9"/>
            <color indexed="81"/>
            <rFont val="Tahoma"/>
            <family val="2"/>
          </rPr>
          <t xml:space="preserve">Demonstrate the precautions you must take before attempting to dive head first into the water, and attempt a front surface dive.
</t>
        </r>
      </text>
    </comment>
    <comment ref="N59" authorId="0" shapeId="0">
      <text>
        <r>
          <rPr>
            <b/>
            <sz val="9"/>
            <color indexed="81"/>
            <rFont val="Tahoma"/>
            <family val="2"/>
          </rPr>
          <t xml:space="preserve">Details: </t>
        </r>
        <r>
          <rPr>
            <sz val="9"/>
            <color indexed="81"/>
            <rFont val="Tahoma"/>
            <family val="2"/>
          </rPr>
          <t xml:space="preserve">Make a list of items in your home that are made from wood and share it with your den. Or with your den, take a walk and identify useful things made from wood.
</t>
        </r>
      </text>
    </comment>
    <comment ref="B60" authorId="1" shapeId="0">
      <text>
        <r>
          <rPr>
            <b/>
            <sz val="9"/>
            <color indexed="81"/>
            <rFont val="Tahoma"/>
            <charset val="1"/>
          </rPr>
          <t>Detail:</t>
        </r>
        <r>
          <rPr>
            <sz val="9"/>
            <color indexed="81"/>
            <rFont val="Tahoma"/>
            <charset val="1"/>
          </rPr>
          <t xml:space="preserve">
Show how to tie a bowline. Explain when the knot should be used and why. Teach it to another Scout who is not a Webelos Scout</t>
        </r>
      </text>
    </comment>
    <comment ref="F60" authorId="0" shapeId="0">
      <text>
        <r>
          <rPr>
            <b/>
            <sz val="9"/>
            <color indexed="81"/>
            <rFont val="Tahoma"/>
            <family val="2"/>
          </rPr>
          <t xml:space="preserve">Details: </t>
        </r>
        <r>
          <rPr>
            <sz val="9"/>
            <color indexed="81"/>
            <rFont val="Tahoma"/>
            <family val="2"/>
          </rPr>
          <t xml:space="preserve">Learn and demonstrate two of the following strokes:  crawl, sidestroke, breaststroke, or trudgen
</t>
        </r>
      </text>
    </comment>
    <comment ref="J60" authorId="0" shapeId="0">
      <text>
        <r>
          <rPr>
            <b/>
            <sz val="9"/>
            <color indexed="81"/>
            <rFont val="Tahoma"/>
            <family val="2"/>
          </rPr>
          <t xml:space="preserve">Details: </t>
        </r>
        <r>
          <rPr>
            <sz val="9"/>
            <color indexed="81"/>
            <rFont val="Tahoma"/>
            <family val="2"/>
          </rPr>
          <t xml:space="preserve">With your family or den, identify on a road map of your state some geological features in your area
</t>
        </r>
      </text>
    </comment>
    <comment ref="N60" authorId="1" shapeId="0">
      <text>
        <r>
          <rPr>
            <b/>
            <sz val="9"/>
            <color indexed="81"/>
            <rFont val="Tahoma"/>
            <charset val="1"/>
          </rPr>
          <t>Detail:</t>
        </r>
        <r>
          <rPr>
            <sz val="9"/>
            <color indexed="81"/>
            <rFont val="Tahoma"/>
            <charset val="1"/>
          </rPr>
          <t xml:space="preserve">
 Explain how the growth rings of a tree trunk tell its life story. Describe different types of tree bark and explain what the bark does for the tree.</t>
        </r>
      </text>
    </comment>
    <comment ref="B61" authorId="0" shapeId="0">
      <text>
        <r>
          <rPr>
            <b/>
            <sz val="9"/>
            <color indexed="81"/>
            <rFont val="Tahoma"/>
            <family val="2"/>
          </rPr>
          <t>Details:</t>
        </r>
        <r>
          <rPr>
            <sz val="9"/>
            <color indexed="81"/>
            <rFont val="Tahoma"/>
            <family val="2"/>
          </rPr>
          <t xml:space="preserve">
Go on a geocaching adventure with your den or family. Show how you used a GPS unit or a smartphone with a GPS application to locate a geocache.</t>
        </r>
      </text>
    </comment>
    <comment ref="F61" authorId="0" shapeId="0">
      <text>
        <r>
          <rPr>
            <b/>
            <sz val="9"/>
            <color indexed="81"/>
            <rFont val="Tahoma"/>
            <family val="2"/>
          </rPr>
          <t>Details:</t>
        </r>
        <r>
          <rPr>
            <sz val="9"/>
            <color indexed="81"/>
            <rFont val="Tahoma"/>
            <family val="2"/>
          </rPr>
          <t xml:space="preserve">Invite a member or former member of a lifeguard team, rescue squad, the U.S. Coast Guard, U.S. Navy, or other armed forces branch who has had swimming and rescue training to your den meeting.  Find out what training and other experiences this person has had. 
</t>
        </r>
      </text>
    </comment>
    <comment ref="B62" authorId="0" shapeId="0">
      <text>
        <r>
          <rPr>
            <b/>
            <sz val="9"/>
            <color indexed="81"/>
            <rFont val="Tahoma"/>
            <family val="2"/>
          </rPr>
          <t xml:space="preserve">Details: </t>
        </r>
        <r>
          <rPr>
            <sz val="9"/>
            <color indexed="81"/>
            <rFont val="Tahoma"/>
            <family val="2"/>
          </rPr>
          <t>Recite the Outdoor Code and the Leave No Trace Principles for Kids from memory. Talk about how you can demonstrate them while you are working on your Arrow of Light. After one outing, list the things you did to follow the Outdoor Code and Leave No Trace.</t>
        </r>
      </text>
    </comment>
    <comment ref="F62" authorId="0" shapeId="0">
      <text>
        <r>
          <rPr>
            <b/>
            <sz val="9"/>
            <color indexed="81"/>
            <rFont val="Tahoma"/>
            <family val="2"/>
          </rPr>
          <t>Details:</t>
        </r>
        <r>
          <rPr>
            <sz val="9"/>
            <color indexed="81"/>
            <rFont val="Tahoma"/>
            <family val="2"/>
          </rPr>
          <t xml:space="preserve">Demonstrate how to correctly fasten a life jacket that is the right size for you.  Jump into water over your head. Show how the life jacket keeps your head above water by swimming 25 feet.  Get out of the water, remove the life jacket and hang it where it will dry. 
</t>
        </r>
      </text>
    </comment>
    <comment ref="N62" authorId="1" shapeId="0">
      <text>
        <r>
          <rPr>
            <b/>
            <sz val="9"/>
            <color indexed="81"/>
            <rFont val="Tahoma"/>
            <charset val="1"/>
          </rPr>
          <t>Detail:</t>
        </r>
        <r>
          <rPr>
            <sz val="9"/>
            <color indexed="81"/>
            <rFont val="Tahoma"/>
            <charset val="1"/>
          </rPr>
          <t xml:space="preserve">
Create a record of the history of Scouting and your place in that history. </t>
        </r>
      </text>
    </comment>
    <comment ref="F63" authorId="1" shapeId="0">
      <text>
        <r>
          <rPr>
            <b/>
            <sz val="9"/>
            <color indexed="81"/>
            <rFont val="Tahoma"/>
            <family val="2"/>
          </rPr>
          <t>Detail:</t>
        </r>
        <r>
          <rPr>
            <sz val="9"/>
            <color indexed="81"/>
            <rFont val="Tahoma"/>
            <family val="2"/>
          </rPr>
          <t xml:space="preserve">
If you are a qualified swimmer, select a paddle of the proper size and paddle a canoe with an adult’s supervision. </t>
        </r>
      </text>
    </comment>
    <comment ref="N63" authorId="1" shapeId="0">
      <text>
        <r>
          <rPr>
            <b/>
            <sz val="9"/>
            <color indexed="81"/>
            <rFont val="Tahoma"/>
            <charset val="1"/>
          </rPr>
          <t>Detail:</t>
        </r>
        <r>
          <rPr>
            <sz val="9"/>
            <color indexed="81"/>
            <rFont val="Tahoma"/>
            <charset val="1"/>
          </rPr>
          <t xml:space="preserve">
With the help of your den leader, parent, or guardian and with your choice of media, go on a virtual journey to the past and create a timeline.</t>
        </r>
      </text>
    </comment>
    <comment ref="F66" authorId="1" shapeId="0">
      <text>
        <r>
          <rPr>
            <b/>
            <sz val="9"/>
            <color indexed="81"/>
            <rFont val="Tahoma"/>
            <charset val="1"/>
          </rPr>
          <t>Detail:</t>
        </r>
        <r>
          <rPr>
            <sz val="9"/>
            <color indexed="81"/>
            <rFont val="Tahoma"/>
            <charset val="1"/>
          </rPr>
          <t xml:space="preserve">
Visit an art museum, gallery, or exhibit. Discuss with an adult the art you saw. What did you like?</t>
        </r>
      </text>
    </comment>
    <comment ref="J66" authorId="0" shapeId="0">
      <text>
        <r>
          <rPr>
            <b/>
            <sz val="9"/>
            <color indexed="81"/>
            <rFont val="Tahoma"/>
            <family val="2"/>
          </rPr>
          <t xml:space="preserve">Details: </t>
        </r>
        <r>
          <rPr>
            <sz val="9"/>
            <color indexed="81"/>
            <rFont val="Tahoma"/>
            <family val="2"/>
          </rPr>
          <t xml:space="preserve">
 Go on an outing with your family or den to one of the nearby locations you discovered on your state map, and record what you see as you look at the geographical surroundings. Share with your family or den while on this outing what you notice that might change this location in the future (wind, water, ice, drought, erosion).
</t>
        </r>
      </text>
    </comment>
    <comment ref="B67" authorId="1" shapeId="0">
      <text>
        <r>
          <rPr>
            <b/>
            <sz val="9"/>
            <color indexed="81"/>
            <rFont val="Tahoma"/>
            <family val="2"/>
          </rPr>
          <t>Detail:</t>
        </r>
        <r>
          <rPr>
            <sz val="9"/>
            <color indexed="81"/>
            <rFont val="Tahoma"/>
            <family val="2"/>
          </rPr>
          <t xml:space="preserve">
With your parent, guardian, or religious or spiritual leader, discuss and make a plan to do two things you think will help you better do your duty to God. Do these things for a month. </t>
        </r>
      </text>
    </comment>
    <comment ref="F67" authorId="0" shapeId="0">
      <text>
        <r>
          <rPr>
            <b/>
            <sz val="9"/>
            <color indexed="81"/>
            <rFont val="Tahoma"/>
            <family val="2"/>
          </rPr>
          <t xml:space="preserve">Detail: </t>
        </r>
        <r>
          <rPr>
            <sz val="9"/>
            <color indexed="81"/>
            <rFont val="Tahoma"/>
            <family val="2"/>
          </rPr>
          <t>Create two self-portraits using two different techniques, such as drawing, painting, printmaking, sculpture, and computer illustration.</t>
        </r>
      </text>
    </comment>
    <comment ref="B68" authorId="1" shapeId="0">
      <text>
        <r>
          <rPr>
            <b/>
            <sz val="9"/>
            <color indexed="81"/>
            <rFont val="Tahoma"/>
            <family val="2"/>
          </rPr>
          <t>Detail:</t>
        </r>
        <r>
          <rPr>
            <sz val="9"/>
            <color indexed="81"/>
            <rFont val="Tahoma"/>
            <family val="2"/>
          </rPr>
          <t xml:space="preserve">
Discuss with your family how the Scout Oath and Scout Law relate to your beliefs about duty to God. </t>
        </r>
      </text>
    </comment>
    <comment ref="J68" authorId="0" shapeId="0">
      <text>
        <r>
          <rPr>
            <b/>
            <sz val="9"/>
            <color indexed="81"/>
            <rFont val="Tahoma"/>
            <family val="2"/>
          </rPr>
          <t xml:space="preserve">Details: </t>
        </r>
        <r>
          <rPr>
            <sz val="9"/>
            <color indexed="81"/>
            <rFont val="Tahoma"/>
            <family val="2"/>
          </rPr>
          <t xml:space="preserve">With your family or your den, visit with a geologist or earth scientist and discover the many career fields that are included in the science of geology
</t>
        </r>
      </text>
    </comment>
    <comment ref="N68" authorId="0" shapeId="0">
      <text>
        <r>
          <rPr>
            <b/>
            <sz val="9"/>
            <color indexed="81"/>
            <rFont val="Tahoma"/>
            <family val="2"/>
          </rPr>
          <t xml:space="preserve">Details: </t>
        </r>
        <r>
          <rPr>
            <sz val="9"/>
            <color indexed="81"/>
            <rFont val="Tahoma"/>
            <family val="2"/>
          </rPr>
          <t xml:space="preserve">Visit a facility that uses a sound mixer, and learn how it is used.
</t>
        </r>
      </text>
    </comment>
    <comment ref="B69" authorId="1" shapeId="0">
      <text>
        <r>
          <rPr>
            <b/>
            <sz val="9"/>
            <color indexed="81"/>
            <rFont val="Tahoma"/>
            <family val="2"/>
          </rPr>
          <t>Detail:</t>
        </r>
        <r>
          <rPr>
            <sz val="9"/>
            <color indexed="81"/>
            <rFont val="Tahoma"/>
            <family val="2"/>
          </rPr>
          <t xml:space="preserve">
For at least a month, pray or reverently meditate each day as taught by your family or faith community.  </t>
        </r>
      </text>
    </comment>
    <comment ref="F69" authorId="1" shapeId="0">
      <text>
        <r>
          <rPr>
            <b/>
            <sz val="9"/>
            <color indexed="81"/>
            <rFont val="Tahoma"/>
            <charset val="1"/>
          </rPr>
          <t>Detail:</t>
        </r>
        <r>
          <rPr>
            <sz val="9"/>
            <color indexed="81"/>
            <rFont val="Tahoma"/>
            <charset val="1"/>
          </rPr>
          <t xml:space="preserve">
Draw or paint an original picture outdoors, using the art materials of your choice. </t>
        </r>
      </text>
    </comment>
    <comment ref="J69" authorId="0" shapeId="0">
      <text>
        <r>
          <rPr>
            <b/>
            <sz val="9"/>
            <color indexed="81"/>
            <rFont val="Tahoma"/>
            <family val="2"/>
          </rPr>
          <t xml:space="preserve">Details: </t>
        </r>
        <r>
          <rPr>
            <sz val="9"/>
            <color indexed="81"/>
            <rFont val="Tahoma"/>
            <family val="2"/>
          </rPr>
          <t xml:space="preserve">Ask the geologist or earth scientist about the importance of fossils that are found. 
</t>
        </r>
      </text>
    </comment>
    <comment ref="B70" authorId="0" shapeId="0">
      <text>
        <r>
          <rPr>
            <b/>
            <sz val="9"/>
            <color indexed="81"/>
            <rFont val="Tahoma"/>
            <family val="2"/>
          </rPr>
          <t xml:space="preserve">Details: </t>
        </r>
        <r>
          <rPr>
            <sz val="9"/>
            <color indexed="81"/>
            <rFont val="Tahoma"/>
            <family val="2"/>
          </rPr>
          <t xml:space="preserve">Read at least two accounts of people in history who have done their duty to God. (This can include family members and ancestors.) List their names and how they showed their duty to God.
</t>
        </r>
      </text>
    </comment>
    <comment ref="J70" authorId="0" shapeId="0">
      <text>
        <r>
          <rPr>
            <b/>
            <sz val="9"/>
            <color indexed="81"/>
            <rFont val="Tahoma"/>
            <family val="2"/>
          </rPr>
          <t xml:space="preserve">Details: </t>
        </r>
        <r>
          <rPr>
            <sz val="9"/>
            <color indexed="81"/>
            <rFont val="Tahoma"/>
            <family val="2"/>
          </rPr>
          <t xml:space="preserve">Ask the geologist or earth scientist what you can do to help preserve our natural resources. 
</t>
        </r>
      </text>
    </comment>
    <comment ref="N70" authorId="0" shapeId="0">
      <text>
        <r>
          <rPr>
            <b/>
            <sz val="9"/>
            <color indexed="81"/>
            <rFont val="Tahoma"/>
            <family val="2"/>
          </rPr>
          <t xml:space="preserve">Details: </t>
        </r>
        <r>
          <rPr>
            <sz val="9"/>
            <color indexed="81"/>
            <rFont val="Tahoma"/>
            <family val="2"/>
          </rPr>
          <t>Make a musical instrument. Play it for your family, den, or pack</t>
        </r>
      </text>
    </comment>
    <comment ref="B71" authorId="1" shapeId="0">
      <text>
        <r>
          <rPr>
            <b/>
            <sz val="9"/>
            <color indexed="81"/>
            <rFont val="Tahoma"/>
            <family val="2"/>
          </rPr>
          <t>Detail:</t>
        </r>
        <r>
          <rPr>
            <sz val="9"/>
            <color indexed="81"/>
            <rFont val="Tahoma"/>
            <family val="2"/>
          </rPr>
          <t xml:space="preserve">
 Under the direction of your parent, guardian, or religious or spiritual leader, do an act of service for someone in your family, neighborhood, or community. Talk about your service with your family and your Webelos den leader. Tell your family, den, or den leader how it related to doing your duty to God.</t>
        </r>
      </text>
    </comment>
    <comment ref="F71" authorId="0" shapeId="0">
      <text>
        <r>
          <rPr>
            <b/>
            <sz val="9"/>
            <color indexed="81"/>
            <rFont val="Tahoma"/>
            <family val="2"/>
          </rPr>
          <t>Detail:</t>
        </r>
        <r>
          <rPr>
            <sz val="9"/>
            <color indexed="81"/>
            <rFont val="Tahoma"/>
            <family val="2"/>
          </rPr>
          <t xml:space="preserve">Create an object using clay that can be fired, baked in the oven, or air-dried.eparation and cooking. </t>
        </r>
      </text>
    </comment>
    <comment ref="J71" authorId="0" shapeId="0">
      <text>
        <r>
          <rPr>
            <b/>
            <sz val="9"/>
            <color indexed="81"/>
            <rFont val="Tahoma"/>
            <family val="2"/>
          </rPr>
          <t xml:space="preserve">Details: </t>
        </r>
        <r>
          <rPr>
            <sz val="9"/>
            <color indexed="81"/>
            <rFont val="Tahoma"/>
            <family val="2"/>
          </rPr>
          <t xml:space="preserve">Do at least one earth science demonstration or investigation with your den or with adult supervision, and explore geology in action. 
</t>
        </r>
      </text>
    </comment>
    <comment ref="N71" authorId="0" shapeId="0">
      <text>
        <r>
          <rPr>
            <b/>
            <sz val="9"/>
            <color indexed="81"/>
            <rFont val="Tahoma"/>
            <family val="2"/>
          </rPr>
          <t xml:space="preserve">Details: </t>
        </r>
        <r>
          <rPr>
            <sz val="9"/>
            <color indexed="81"/>
            <rFont val="Tahoma"/>
            <family val="2"/>
          </rPr>
          <t xml:space="preserve">Form a “band” with your den. Each member creates his own homemade musical instrument. Perform for your pack at a pack meeting. </t>
        </r>
      </text>
    </comment>
    <comment ref="F72" authorId="1" shapeId="0">
      <text>
        <r>
          <rPr>
            <b/>
            <sz val="9"/>
            <color indexed="81"/>
            <rFont val="Tahoma"/>
            <charset val="1"/>
          </rPr>
          <t>Detail:</t>
        </r>
        <r>
          <rPr>
            <sz val="9"/>
            <color indexed="81"/>
            <rFont val="Tahoma"/>
            <charset val="1"/>
          </rPr>
          <t xml:space="preserve"> Create a freestanding sculpture or mobile using wood, metal, papier-mâché, or found or recycled objects. </t>
        </r>
      </text>
    </comment>
    <comment ref="N72" authorId="0" shapeId="0">
      <text>
        <r>
          <rPr>
            <b/>
            <sz val="9"/>
            <color indexed="81"/>
            <rFont val="Tahoma"/>
            <family val="2"/>
          </rPr>
          <t xml:space="preserve">Details: </t>
        </r>
        <r>
          <rPr>
            <sz val="9"/>
            <color indexed="81"/>
            <rFont val="Tahoma"/>
            <family val="2"/>
          </rPr>
          <t xml:space="preserve">Play two tunes on any band or orchestra instrument. 
</t>
        </r>
      </text>
    </comment>
    <comment ref="F73" authorId="1" shapeId="0">
      <text>
        <r>
          <rPr>
            <b/>
            <sz val="9"/>
            <color indexed="81"/>
            <rFont val="Tahoma"/>
            <charset val="1"/>
          </rPr>
          <t>Detail:</t>
        </r>
        <r>
          <rPr>
            <sz val="9"/>
            <color indexed="81"/>
            <rFont val="Tahoma"/>
            <charset val="1"/>
          </rPr>
          <t xml:space="preserve"> Make a display of origami or kirigami projects. </t>
        </r>
      </text>
    </comment>
    <comment ref="J73" authorId="1" shapeId="0">
      <text>
        <r>
          <rPr>
            <b/>
            <sz val="9"/>
            <color indexed="81"/>
            <rFont val="Tahoma"/>
            <charset val="1"/>
          </rPr>
          <t>Detail:</t>
        </r>
        <r>
          <rPr>
            <sz val="9"/>
            <color indexed="81"/>
            <rFont val="Tahoma"/>
            <charset val="1"/>
          </rPr>
          <t xml:space="preserve">
Pick one type of engineer. With the help of the Internet, your local library, or a local engineer you may know or locate, discover and record in your book three things that describe what that engineer does. (Be sure to have your Webelos den leader, parent, or guardian’s permission to use the Internet.) Share your findings with your Webelos den. </t>
        </r>
      </text>
    </comment>
    <comment ref="F74" authorId="1" shapeId="0">
      <text>
        <r>
          <rPr>
            <b/>
            <sz val="9"/>
            <color indexed="81"/>
            <rFont val="Tahoma"/>
            <charset val="1"/>
          </rPr>
          <t>Detail:</t>
        </r>
        <r>
          <rPr>
            <sz val="9"/>
            <color indexed="81"/>
            <rFont val="Tahoma"/>
            <charset val="1"/>
          </rPr>
          <t xml:space="preserve"> Use a computer illustration or painting program to create a work of art. </t>
        </r>
      </text>
    </comment>
    <comment ref="N74" authorId="0" shapeId="0">
      <text>
        <r>
          <rPr>
            <b/>
            <sz val="9"/>
            <color indexed="81"/>
            <rFont val="Tahoma"/>
            <family val="2"/>
          </rPr>
          <t xml:space="preserve">Details: </t>
        </r>
        <r>
          <rPr>
            <sz val="9"/>
            <color indexed="81"/>
            <rFont val="Tahoma"/>
            <family val="2"/>
          </rPr>
          <t xml:space="preserve">Teach your den the words and melody of a song. Perform the song with your den at your den or pack meeting. 
</t>
        </r>
      </text>
    </comment>
    <comment ref="F75" authorId="1" shapeId="0">
      <text>
        <r>
          <rPr>
            <b/>
            <sz val="9"/>
            <color indexed="81"/>
            <rFont val="Tahoma"/>
            <charset val="1"/>
          </rPr>
          <t>Detail:</t>
        </r>
        <r>
          <rPr>
            <sz val="9"/>
            <color indexed="81"/>
            <rFont val="Tahoma"/>
            <charset val="1"/>
          </rPr>
          <t xml:space="preserve"> Create an original logo or design. Transfer the design onto a T-shirt, hat, or other object. </t>
        </r>
      </text>
    </comment>
    <comment ref="J75" authorId="1" shapeId="0">
      <text>
        <r>
          <rPr>
            <b/>
            <sz val="9"/>
            <color indexed="81"/>
            <rFont val="Tahoma"/>
            <charset val="1"/>
          </rPr>
          <t>Detail:</t>
        </r>
        <r>
          <rPr>
            <sz val="9"/>
            <color indexed="81"/>
            <rFont val="Tahoma"/>
            <charset val="1"/>
          </rPr>
          <t xml:space="preserve">
Examine a set of blueprints. Using these as a model, construct your own set of blueprints or plans to design a project.</t>
        </r>
      </text>
    </comment>
    <comment ref="N75" authorId="0" shapeId="0">
      <text>
        <r>
          <rPr>
            <b/>
            <sz val="9"/>
            <color indexed="81"/>
            <rFont val="Tahoma"/>
            <family val="2"/>
          </rPr>
          <t xml:space="preserve">Details: </t>
        </r>
        <r>
          <rPr>
            <sz val="9"/>
            <color indexed="81"/>
            <rFont val="Tahoma"/>
            <family val="2"/>
          </rPr>
          <t xml:space="preserve">
Create original words for a song. Perform it at your den or pack meeting. </t>
        </r>
      </text>
    </comment>
    <comment ref="F76" authorId="1" shapeId="0">
      <text>
        <r>
          <rPr>
            <b/>
            <sz val="9"/>
            <color indexed="81"/>
            <rFont val="Tahoma"/>
            <charset val="1"/>
          </rPr>
          <t>Detail:</t>
        </r>
        <r>
          <rPr>
            <sz val="9"/>
            <color indexed="81"/>
            <rFont val="Tahoma"/>
            <charset val="1"/>
          </rPr>
          <t xml:space="preserve"> Using a camera or other electronic device, take at least 10 photos of your family, a pet, or scenery. Use photo-editing software to crop, lighten or darken, and change some of the photos. </t>
        </r>
      </text>
    </comment>
    <comment ref="J76" authorId="0" shapeId="0">
      <text>
        <r>
          <rPr>
            <b/>
            <sz val="9"/>
            <color indexed="81"/>
            <rFont val="Tahoma"/>
            <family val="2"/>
          </rPr>
          <t xml:space="preserve">Details: </t>
        </r>
        <r>
          <rPr>
            <sz val="9"/>
            <color indexed="81"/>
            <rFont val="Tahoma"/>
            <family val="2"/>
          </rPr>
          <t xml:space="preserve">Using the blueprints or plans from your own design, construct your project. Your project may be something useful or something fun.
</t>
        </r>
      </text>
    </comment>
    <comment ref="N76" authorId="0" shapeId="0">
      <text>
        <r>
          <rPr>
            <b/>
            <sz val="9"/>
            <color indexed="81"/>
            <rFont val="Tahoma"/>
            <family val="2"/>
          </rPr>
          <t xml:space="preserve">Details: </t>
        </r>
        <r>
          <rPr>
            <sz val="9"/>
            <color indexed="81"/>
            <rFont val="Tahoma"/>
            <family val="2"/>
          </rPr>
          <t xml:space="preserve">Collaborate with your den to compose a den theme song. Perform it at your pack meeting.
</t>
        </r>
      </text>
    </comment>
    <comment ref="F77" authorId="1" shapeId="0">
      <text>
        <r>
          <rPr>
            <b/>
            <sz val="9"/>
            <color indexed="81"/>
            <rFont val="Tahoma"/>
            <charset val="1"/>
          </rPr>
          <t>Detail:</t>
        </r>
        <r>
          <rPr>
            <sz val="9"/>
            <color indexed="81"/>
            <rFont val="Tahoma"/>
            <charset val="1"/>
          </rPr>
          <t xml:space="preserve"> Create a comic strip with original characters. Include at least four panels to tell a story centered on one of the points of the Scout Law. Characters can be hand-drawn or computer-generated</t>
        </r>
      </text>
    </comment>
    <comment ref="J77" authorId="0" shapeId="0">
      <text>
        <r>
          <rPr>
            <b/>
            <sz val="9"/>
            <color indexed="81"/>
            <rFont val="Tahoma"/>
            <family val="2"/>
          </rPr>
          <t>Details:</t>
        </r>
        <r>
          <rPr>
            <sz val="9"/>
            <color indexed="81"/>
            <rFont val="Tahoma"/>
            <family val="2"/>
          </rPr>
          <t xml:space="preserve">Share your project with your Webelos den and your pack by displaying the project at a pack meeting. 
</t>
        </r>
      </text>
    </comment>
    <comment ref="N77" authorId="0" shapeId="0">
      <text>
        <r>
          <rPr>
            <b/>
            <sz val="9"/>
            <color indexed="81"/>
            <rFont val="Tahoma"/>
            <family val="2"/>
          </rPr>
          <t xml:space="preserve">Details </t>
        </r>
        <r>
          <rPr>
            <sz val="9"/>
            <color indexed="81"/>
            <rFont val="Tahoma"/>
            <family val="2"/>
          </rPr>
          <t xml:space="preserve">Write a song with words and music that expresses your feelings about an issue, a person, something you are learning, a point of the Scout Law, etc. Perform it at your den or pack meeting, alone or with a group. 
</t>
        </r>
      </text>
    </comment>
    <comment ref="J78" authorId="0" shapeId="0">
      <text>
        <r>
          <rPr>
            <b/>
            <sz val="9"/>
            <color indexed="81"/>
            <rFont val="Tahoma"/>
            <family val="2"/>
          </rPr>
          <t xml:space="preserve">Details: </t>
        </r>
        <r>
          <rPr>
            <sz val="9"/>
            <color indexed="81"/>
            <rFont val="Tahoma"/>
            <family val="2"/>
          </rPr>
          <t xml:space="preserve">Explore other fields of engineering and how they have helped form our past, present, and future
</t>
        </r>
      </text>
    </comment>
    <comment ref="N78" authorId="1" shapeId="0">
      <text>
        <r>
          <rPr>
            <b/>
            <sz val="9"/>
            <color indexed="81"/>
            <rFont val="Tahoma"/>
            <charset val="1"/>
          </rPr>
          <t>Detail:</t>
        </r>
        <r>
          <rPr>
            <sz val="9"/>
            <color indexed="81"/>
            <rFont val="Tahoma"/>
            <charset val="1"/>
          </rPr>
          <t xml:space="preserve">
Perform a musical number by yourself or with your Webelos den in front of an audience.</t>
        </r>
      </text>
    </comment>
    <comment ref="F79" authorId="1" shapeId="0">
      <text>
        <r>
          <rPr>
            <b/>
            <sz val="9"/>
            <color indexed="81"/>
            <rFont val="Tahoma"/>
            <charset val="1"/>
          </rPr>
          <t>Detail:</t>
        </r>
        <r>
          <rPr>
            <sz val="9"/>
            <color indexed="81"/>
            <rFont val="Tahoma"/>
            <charset val="1"/>
          </rPr>
          <t xml:space="preserve"> Create a hard-copy or digital portfolio of your projects. Share it with your family and members of your den or pack. </t>
        </r>
      </text>
    </comment>
    <comment ref="J79" authorId="1" shapeId="0">
      <text>
        <r>
          <rPr>
            <b/>
            <sz val="9"/>
            <color indexed="81"/>
            <rFont val="Tahoma"/>
            <family val="2"/>
          </rPr>
          <t>Detail:</t>
        </r>
        <r>
          <rPr>
            <sz val="9"/>
            <color indexed="81"/>
            <rFont val="Tahoma"/>
            <family val="2"/>
          </rPr>
          <t xml:space="preserve">
Pick and do two projects using the engineering skills you have learned. Share your projects with your den, and also exhibit them at a pack meeting. </t>
        </r>
      </text>
    </comment>
    <comment ref="F80" authorId="0" shapeId="0">
      <text>
        <r>
          <rPr>
            <b/>
            <sz val="9"/>
            <color indexed="81"/>
            <rFont val="Tahoma"/>
            <family val="2"/>
          </rPr>
          <t xml:space="preserve">Details: </t>
        </r>
        <r>
          <rPr>
            <sz val="9"/>
            <color indexed="81"/>
            <rFont val="Tahoma"/>
            <family val="2"/>
          </rPr>
          <t xml:space="preserve">Display your artwork in a pack, school, or community art show
</t>
        </r>
      </text>
    </comment>
  </commentList>
</comments>
</file>

<file path=xl/comments12.xml><?xml version="1.0" encoding="utf-8"?>
<comments xmlns="http://schemas.openxmlformats.org/spreadsheetml/2006/main">
  <authors>
    <author>Todd Lynch</author>
    <author>Detail</author>
  </authors>
  <commentList>
    <comment ref="N4" authorId="0" shapeId="0">
      <text>
        <r>
          <rPr>
            <b/>
            <sz val="9"/>
            <color indexed="81"/>
            <rFont val="Tahoma"/>
            <family val="2"/>
          </rPr>
          <t xml:space="preserve">Details: </t>
        </r>
        <r>
          <rPr>
            <sz val="9"/>
            <color indexed="81"/>
            <rFont val="Tahoma"/>
            <family val="2"/>
          </rPr>
          <t xml:space="preserve">Put a Fix It Tool Box together. Describe what each item in your toolbox can be used for. Show how to use three of the tools safely. 
</t>
        </r>
      </text>
    </comment>
    <comment ref="R4" authorId="1" shapeId="0">
      <text>
        <r>
          <rPr>
            <b/>
            <sz val="9"/>
            <color indexed="81"/>
            <rFont val="Tahoma"/>
            <charset val="1"/>
          </rPr>
          <t>Detail:</t>
        </r>
        <r>
          <rPr>
            <sz val="9"/>
            <color indexed="81"/>
            <rFont val="Tahoma"/>
            <charset val="1"/>
          </rPr>
          <t xml:space="preserve">
Write a story outline describing a real or imaginary Scouting adventure. Create a pictured storyboard that shows your story</t>
        </r>
      </text>
    </comment>
    <comment ref="J5" authorId="0" shapeId="0">
      <text>
        <r>
          <rPr>
            <b/>
            <sz val="9"/>
            <color indexed="81"/>
            <rFont val="Tahoma"/>
            <family val="2"/>
          </rPr>
          <t xml:space="preserve">Details: </t>
        </r>
        <r>
          <rPr>
            <sz val="9"/>
            <color indexed="81"/>
            <rFont val="Tahoma"/>
            <family val="2"/>
          </rPr>
          <t xml:space="preserve">Develop an awareness of the challenges of the blind through participation in an activity that simulates blindnes
</t>
        </r>
      </text>
    </comment>
    <comment ref="N5" authorId="0" shapeId="0">
      <text>
        <r>
          <rPr>
            <b/>
            <sz val="9"/>
            <color indexed="81"/>
            <rFont val="Tahoma"/>
            <family val="2"/>
          </rPr>
          <t xml:space="preserve">Details: </t>
        </r>
        <r>
          <rPr>
            <sz val="9"/>
            <color indexed="81"/>
            <rFont val="Tahoma"/>
            <family val="2"/>
          </rPr>
          <t xml:space="preserve">Be ready. With the help of an adult in your family, do the following
</t>
        </r>
      </text>
    </comment>
    <comment ref="R5" authorId="1" shapeId="0">
      <text>
        <r>
          <rPr>
            <b/>
            <sz val="9"/>
            <color indexed="81"/>
            <rFont val="Tahoma"/>
            <charset val="1"/>
          </rPr>
          <t>Detail:</t>
        </r>
        <r>
          <rPr>
            <sz val="9"/>
            <color indexed="81"/>
            <rFont val="Tahoma"/>
            <charset val="1"/>
          </rPr>
          <t xml:space="preserve">
Create either an animated or live action movie about yourself. Your movie should depict how you live by the Scout Oath and Law. </t>
        </r>
      </text>
    </comment>
    <comment ref="J6" authorId="0" shapeId="0">
      <text>
        <r>
          <rPr>
            <b/>
            <sz val="9"/>
            <color indexed="81"/>
            <rFont val="Tahoma"/>
            <family val="2"/>
          </rPr>
          <t>Details:</t>
        </r>
        <r>
          <rPr>
            <sz val="9"/>
            <color indexed="81"/>
            <rFont val="Tahoma"/>
            <family val="2"/>
          </rPr>
          <t xml:space="preserve">Participate in an activity that simulates severe visual impairment, but not blindness.
</t>
        </r>
      </text>
    </comment>
    <comment ref="N6" authorId="1" shapeId="0">
      <text>
        <r>
          <rPr>
            <b/>
            <sz val="9"/>
            <color indexed="81"/>
            <rFont val="Tahoma"/>
            <charset val="1"/>
          </rPr>
          <t>Detail:</t>
        </r>
        <r>
          <rPr>
            <sz val="9"/>
            <color indexed="81"/>
            <rFont val="Tahoma"/>
            <charset val="1"/>
          </rPr>
          <t xml:space="preserve">
Locate the electrical panel in your home. Determine if the electrical panel has fuses or breakers.</t>
        </r>
      </text>
    </comment>
    <comment ref="R6" authorId="1" shapeId="0">
      <text>
        <r>
          <rPr>
            <b/>
            <sz val="9"/>
            <color indexed="81"/>
            <rFont val="Tahoma"/>
            <charset val="1"/>
          </rPr>
          <t>Detail:</t>
        </r>
        <r>
          <rPr>
            <sz val="9"/>
            <color indexed="81"/>
            <rFont val="Tahoma"/>
            <charset val="1"/>
          </rPr>
          <t xml:space="preserve">
Share your movie with your family, den, or pack. </t>
        </r>
      </text>
    </comment>
    <comment ref="J7" authorId="0" shapeId="0">
      <text>
        <r>
          <rPr>
            <b/>
            <sz val="9"/>
            <color indexed="81"/>
            <rFont val="Tahoma"/>
            <family val="2"/>
          </rPr>
          <t xml:space="preserve">Details: </t>
        </r>
        <r>
          <rPr>
            <sz val="9"/>
            <color indexed="81"/>
            <rFont val="Tahoma"/>
            <family val="2"/>
          </rPr>
          <t xml:space="preserve">Participate in an activity that simulates the challenges of being deaf or hard of hearing.
</t>
        </r>
      </text>
    </comment>
    <comment ref="N7" authorId="0" shapeId="0">
      <text>
        <r>
          <rPr>
            <b/>
            <sz val="9"/>
            <color indexed="81"/>
            <rFont val="Tahoma"/>
            <family val="2"/>
          </rPr>
          <t xml:space="preserve">Details: </t>
        </r>
        <r>
          <rPr>
            <sz val="9"/>
            <color indexed="81"/>
            <rFont val="Tahoma"/>
            <family val="2"/>
          </rPr>
          <t xml:space="preserve">Determine what sort of heat is used to heat your home
</t>
        </r>
      </text>
    </comment>
    <comment ref="J8" authorId="1" shapeId="0">
      <text>
        <r>
          <rPr>
            <b/>
            <sz val="9"/>
            <color indexed="81"/>
            <rFont val="Tahoma"/>
            <charset val="1"/>
          </rPr>
          <t>Detail:</t>
        </r>
        <r>
          <rPr>
            <sz val="9"/>
            <color indexed="81"/>
            <rFont val="Tahoma"/>
            <charset val="1"/>
          </rPr>
          <t xml:space="preserve">
Engage in an activity that simulates mobility impairment.</t>
        </r>
      </text>
    </comment>
    <comment ref="N8" authorId="0" shapeId="0">
      <text>
        <r>
          <rPr>
            <b/>
            <sz val="9"/>
            <color indexed="81"/>
            <rFont val="Tahoma"/>
            <family val="2"/>
          </rPr>
          <t xml:space="preserve">Details: </t>
        </r>
        <r>
          <rPr>
            <sz val="9"/>
            <color indexed="81"/>
            <rFont val="Tahoma"/>
            <family val="2"/>
          </rPr>
          <t xml:space="preserve">Learn what you would do to shut off the water for a sink, a toilet, a washing machine, or a water heater. If there is a main shut-off valve for your home, show where it is located. 
</t>
        </r>
      </text>
    </comment>
    <comment ref="R8"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9" authorId="1" shapeId="0">
      <text>
        <r>
          <rPr>
            <b/>
            <sz val="9"/>
            <color indexed="81"/>
            <rFont val="Tahoma"/>
            <charset val="1"/>
          </rPr>
          <t>Detail:</t>
        </r>
        <r>
          <rPr>
            <sz val="9"/>
            <color indexed="81"/>
            <rFont val="Tahoma"/>
            <charset val="1"/>
          </rPr>
          <t xml:space="preserve">
Take part in an activity that simulates dexterity impairment.</t>
        </r>
      </text>
    </comment>
    <comment ref="N9" authorId="0" shapeId="0">
      <text>
        <r>
          <rPr>
            <b/>
            <sz val="9"/>
            <color indexed="81"/>
            <rFont val="Tahoma"/>
            <family val="2"/>
          </rPr>
          <t xml:space="preserve">Details: </t>
        </r>
        <r>
          <rPr>
            <sz val="9"/>
            <color indexed="81"/>
            <rFont val="Tahoma"/>
            <family val="2"/>
          </rPr>
          <t xml:space="preserve">Describe to your Webelos den leader what you would do to fix or make safe the following circumstances: 
</t>
        </r>
      </text>
    </comment>
    <comment ref="R9"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10" authorId="1" shapeId="0">
      <text>
        <r>
          <rPr>
            <b/>
            <sz val="9"/>
            <color indexed="81"/>
            <rFont val="Tahoma"/>
            <charset val="1"/>
          </rPr>
          <t>Detail:</t>
        </r>
        <r>
          <rPr>
            <sz val="9"/>
            <color indexed="81"/>
            <rFont val="Tahoma"/>
            <charset val="1"/>
          </rPr>
          <t xml:space="preserve">
With your den, participate in an activity that focuses on the acceptance of differences in general</t>
        </r>
      </text>
    </comment>
    <comment ref="R10" authorId="1" shapeId="0">
      <text>
        <r>
          <rPr>
            <b/>
            <sz val="9"/>
            <color indexed="81"/>
            <rFont val="Tahoma"/>
            <charset val="1"/>
          </rPr>
          <t>Detail:</t>
        </r>
        <r>
          <rPr>
            <sz val="9"/>
            <color indexed="81"/>
            <rFont val="Tahoma"/>
            <charset val="1"/>
          </rPr>
          <t xml:space="preserve">
 Talk with members of your family about your family name, history, traditions, and culture. Create a family tree of three generations, or make a poster or Web page that shows the origins of your ancestors. Or choose a special celebration or holiday that your family participates in, and create either a poster, picture, or photo slideshow of it. Share this project with your den.</t>
        </r>
      </text>
    </comment>
    <comment ref="R11" authorId="0" shapeId="0">
      <text>
        <r>
          <rPr>
            <b/>
            <sz val="9"/>
            <color indexed="81"/>
            <rFont val="Tahoma"/>
            <family val="2"/>
          </rPr>
          <t xml:space="preserve">Details: </t>
        </r>
        <r>
          <rPr>
            <sz val="9"/>
            <color indexed="81"/>
            <rFont val="Tahoma"/>
            <family val="2"/>
          </rPr>
          <t xml:space="preserve">Show your understanding of your duty to family by creating a chart listing the jobs that you and other family members have at home. Choose three of the jobs you are responsible for, and chart them for two weeks.
</t>
        </r>
      </text>
    </comment>
    <comment ref="J12" authorId="0" shapeId="0">
      <text>
        <r>
          <rPr>
            <b/>
            <sz val="9"/>
            <color indexed="81"/>
            <rFont val="Tahoma"/>
            <family val="2"/>
          </rPr>
          <t xml:space="preserve">Details: </t>
        </r>
        <r>
          <rPr>
            <sz val="9"/>
            <color indexed="81"/>
            <rFont val="Tahoma"/>
            <family val="2"/>
          </rPr>
          <t xml:space="preserve">Do a Good Turn for residents at a skilled nursing facility or retirement community. 
</t>
        </r>
      </text>
    </comment>
    <comment ref="R12" authorId="0" shapeId="0">
      <text>
        <r>
          <rPr>
            <b/>
            <sz val="9"/>
            <color indexed="81"/>
            <rFont val="Tahoma"/>
            <family val="2"/>
          </rPr>
          <t xml:space="preserve">Details: </t>
        </r>
        <r>
          <rPr>
            <sz val="9"/>
            <color indexed="81"/>
            <rFont val="Tahoma"/>
            <family val="2"/>
          </rPr>
          <t xml:space="preserve">Select ONE of the jobs below that belongs to another family member, and help that person complete it: a. Create a grocery shopping list for the week. b. Complete the laundry for your family one time. c. Help prepare meals for your family for one day.
</t>
        </r>
      </text>
    </comment>
    <comment ref="J13" authorId="0" shapeId="0">
      <text>
        <r>
          <rPr>
            <b/>
            <sz val="9"/>
            <color indexed="81"/>
            <rFont val="Tahoma"/>
            <family val="2"/>
          </rPr>
          <t xml:space="preserve">Details: </t>
        </r>
        <r>
          <rPr>
            <sz val="9"/>
            <color indexed="81"/>
            <rFont val="Tahoma"/>
            <family val="2"/>
          </rPr>
          <t xml:space="preserve">Invite an individual with a disability to visit your den, and discuss what activities he or she currently finds challenging or found challenging in the past. 
</t>
        </r>
      </text>
    </comment>
    <comment ref="N13" authorId="0" shapeId="0">
      <text>
        <r>
          <rPr>
            <b/>
            <sz val="9"/>
            <color indexed="81"/>
            <rFont val="Tahoma"/>
            <family val="2"/>
          </rPr>
          <t xml:space="preserve">Details: </t>
        </r>
        <r>
          <rPr>
            <sz val="9"/>
            <color indexed="81"/>
            <rFont val="Tahoma"/>
            <family val="2"/>
          </rPr>
          <t xml:space="preserve">Let’s Fix It. Select and do eight of the following. You will need an adult’s supervision for each of these Fix It projects
</t>
        </r>
      </text>
    </comment>
    <comment ref="R13" authorId="0" shapeId="0">
      <text>
        <r>
          <rPr>
            <b/>
            <sz val="9"/>
            <color indexed="81"/>
            <rFont val="Tahoma"/>
            <family val="2"/>
          </rPr>
          <t xml:space="preserve">Details: </t>
        </r>
        <r>
          <rPr>
            <sz val="9"/>
            <color indexed="81"/>
            <rFont val="Tahoma"/>
            <family val="2"/>
          </rPr>
          <t xml:space="preserve">Create a list of community service or conservation projects that you and your family can do together, and present it to your family. Select one project, plan it, and complete it with  your family. 
</t>
        </r>
      </text>
    </comment>
    <comment ref="J14" authorId="0" shapeId="0">
      <text>
        <r>
          <rPr>
            <b/>
            <sz val="9"/>
            <color indexed="81"/>
            <rFont val="Tahoma"/>
            <family val="2"/>
          </rPr>
          <t>Details :</t>
        </r>
        <r>
          <rPr>
            <sz val="9"/>
            <color indexed="81"/>
            <rFont val="Tahoma"/>
            <family val="2"/>
          </rPr>
          <t xml:space="preserve">Attend a disabilities event such as a Special Olympics competition, an adaptive sports event, a performance with sign language interpretation, or an activity with service dogs. Tell your den what you thought about the experience. </t>
        </r>
      </text>
    </comment>
    <comment ref="N14" authorId="0" shapeId="0">
      <text>
        <r>
          <rPr>
            <b/>
            <sz val="9"/>
            <color indexed="81"/>
            <rFont val="Tahoma"/>
            <family val="2"/>
          </rPr>
          <t xml:space="preserve">Details: </t>
        </r>
        <r>
          <rPr>
            <sz val="9"/>
            <color indexed="81"/>
            <rFont val="Tahoma"/>
            <family val="2"/>
          </rPr>
          <t xml:space="preserve">Show how to change a light bulb in a lamp or fixture. Determine the type of bulb you are replacing. Learn how to properly dispose of a compact fluorescent bulb.
</t>
        </r>
      </text>
    </comment>
    <comment ref="R14" authorId="0" shapeId="0">
      <text>
        <r>
          <rPr>
            <b/>
            <sz val="9"/>
            <color indexed="81"/>
            <rFont val="Tahoma"/>
            <family val="2"/>
          </rPr>
          <t xml:space="preserve">Details: </t>
        </r>
        <r>
          <rPr>
            <sz val="9"/>
            <color indexed="81"/>
            <rFont val="Tahoma"/>
            <family val="2"/>
          </rPr>
          <t xml:space="preserve">With the help of an adult, inspect your home and its surroundings. Make a list of hazards or security problems you find. Correct one problem you found, and tell what you did.
</t>
        </r>
      </text>
    </comment>
    <comment ref="F15" authorId="1" shapeId="0">
      <text>
        <r>
          <rPr>
            <b/>
            <sz val="9"/>
            <color indexed="81"/>
            <rFont val="Tahoma"/>
            <charset val="1"/>
          </rPr>
          <t>Detail:</t>
        </r>
        <r>
          <rPr>
            <sz val="9"/>
            <color indexed="81"/>
            <rFont val="Tahoma"/>
            <charset val="1"/>
          </rPr>
          <t xml:space="preserve">
Repeat from memory the Scout Oath, Scout Law, Scout motto, and Scout slogan. In your own words, explain the meaning of each to your den leader, parent, or guardian.</t>
        </r>
      </text>
    </comment>
    <comment ref="J15" authorId="0" shapeId="0">
      <text>
        <r>
          <rPr>
            <b/>
            <sz val="9"/>
            <color indexed="81"/>
            <rFont val="Tahoma"/>
            <family val="2"/>
          </rPr>
          <t xml:space="preserve">Details: </t>
        </r>
        <r>
          <rPr>
            <sz val="9"/>
            <color indexed="81"/>
            <rFont val="Tahoma"/>
            <family val="2"/>
          </rPr>
          <t xml:space="preserve">Talk to someone who works with people who have disabilities. Ask that person what they do and how he or she helps people with disabilities. 
</t>
        </r>
      </text>
    </comment>
    <comment ref="R15" authorId="0" shapeId="0">
      <text>
        <r>
          <rPr>
            <b/>
            <sz val="9"/>
            <color indexed="81"/>
            <rFont val="Tahoma"/>
            <family val="2"/>
          </rPr>
          <t xml:space="preserve">Details: </t>
        </r>
        <r>
          <rPr>
            <sz val="9"/>
            <color indexed="81"/>
            <rFont val="Tahoma"/>
            <family val="2"/>
          </rPr>
          <t xml:space="preserve">
 Hold a family meeting to plan an exciting family activity. The activity could include: a. A family reunion b. A family night c. A family outing 
</t>
        </r>
      </text>
    </comment>
    <comment ref="F16" authorId="1" shapeId="0">
      <text>
        <r>
          <rPr>
            <b/>
            <sz val="9"/>
            <color indexed="81"/>
            <rFont val="Tahoma"/>
            <charset val="1"/>
          </rPr>
          <t>Detail:</t>
        </r>
        <r>
          <rPr>
            <sz val="9"/>
            <color indexed="81"/>
            <rFont val="Tahoma"/>
            <charset val="1"/>
          </rPr>
          <t xml:space="preserve">
Explain what Scout spirit is. Describe for your den leader, parent, or guardian some ways you have shown Scout spirit by practicing the Scout Oath, Scout Law, Scout motto, and Scout slogan. </t>
        </r>
      </text>
    </comment>
    <comment ref="N16" authorId="0" shapeId="0">
      <text>
        <r>
          <rPr>
            <b/>
            <sz val="9"/>
            <color indexed="81"/>
            <rFont val="Tahoma"/>
            <family val="2"/>
          </rPr>
          <t xml:space="preserve">Details: </t>
        </r>
        <r>
          <rPr>
            <sz val="9"/>
            <color indexed="81"/>
            <rFont val="Tahoma"/>
            <family val="2"/>
          </rPr>
          <t xml:space="preserve">Tighten a loose handle or knob on a cabinet or a piece of furniture. 
</t>
        </r>
      </text>
    </comment>
    <comment ref="R16" authorId="1" shapeId="0">
      <text>
        <r>
          <rPr>
            <b/>
            <sz val="9"/>
            <color indexed="81"/>
            <rFont val="Tahoma"/>
            <charset val="1"/>
          </rPr>
          <t>Detail:</t>
        </r>
        <r>
          <rPr>
            <sz val="9"/>
            <color indexed="81"/>
            <rFont val="Tahoma"/>
            <charset val="1"/>
          </rPr>
          <t xml:space="preserve">
Have your family event. Afterward, tell your parent or guardian what you liked best about the event</t>
        </r>
      </text>
    </comment>
    <comment ref="F17" authorId="1" shapeId="0">
      <text>
        <r>
          <rPr>
            <b/>
            <sz val="9"/>
            <color indexed="81"/>
            <rFont val="Tahoma"/>
            <charset val="1"/>
          </rPr>
          <t xml:space="preserve">Detail: </t>
        </r>
        <r>
          <rPr>
            <sz val="9"/>
            <color indexed="81"/>
            <rFont val="Tahoma"/>
            <charset val="1"/>
          </rPr>
          <t>Give the Boy Scout sign, salute, and handshake. Explain when they should be used.</t>
        </r>
      </text>
    </comment>
    <comment ref="J17" authorId="0" shapeId="0">
      <text>
        <r>
          <rPr>
            <b/>
            <sz val="9"/>
            <color indexed="81"/>
            <rFont val="Tahoma"/>
            <family val="2"/>
          </rPr>
          <t xml:space="preserve">Details: </t>
        </r>
        <r>
          <rPr>
            <sz val="9"/>
            <color indexed="81"/>
            <rFont val="Tahoma"/>
            <family val="2"/>
          </rPr>
          <t xml:space="preserve">With the help of an adult, contact a service dog organization, and learn the entire process from pup training to assignment to a client
</t>
        </r>
      </text>
    </comment>
    <comment ref="F18" authorId="1" shapeId="0">
      <text>
        <r>
          <rPr>
            <b/>
            <sz val="9"/>
            <color indexed="81"/>
            <rFont val="Tahoma"/>
            <charset val="1"/>
          </rPr>
          <t>Detail:</t>
        </r>
        <r>
          <rPr>
            <sz val="9"/>
            <color indexed="81"/>
            <rFont val="Tahoma"/>
            <charset val="1"/>
          </rPr>
          <t xml:space="preserve"> Describe the First Class Scout badge, and tell what each part stands for. Explain the significance of the First Class Scout badge. </t>
        </r>
      </text>
    </comment>
    <comment ref="J18" authorId="0" shapeId="0">
      <text>
        <r>
          <rPr>
            <b/>
            <sz val="9"/>
            <color indexed="81"/>
            <rFont val="Tahoma"/>
            <family val="2"/>
          </rPr>
          <t xml:space="preserve">Details: </t>
        </r>
        <r>
          <rPr>
            <sz val="9"/>
            <color indexed="81"/>
            <rFont val="Tahoma"/>
            <family val="2"/>
          </rPr>
          <t xml:space="preserve">Participate in a service project that focuses on a specific disability
</t>
        </r>
      </text>
    </comment>
    <comment ref="R18" authorId="1" shapeId="0">
      <text>
        <r>
          <rPr>
            <b/>
            <sz val="9"/>
            <color indexed="81"/>
            <rFont val="Tahoma"/>
            <charset val="1"/>
          </rPr>
          <t>Detail:</t>
        </r>
        <r>
          <rPr>
            <sz val="9"/>
            <color indexed="81"/>
            <rFont val="Tahoma"/>
            <charset val="1"/>
          </rPr>
          <t xml:space="preserve">
Show the signals used by officials in one of these sports: football, basketball, baseball, soccer, or hockey.</t>
        </r>
      </text>
    </comment>
    <comment ref="F19" authorId="1" shapeId="0">
      <text>
        <r>
          <rPr>
            <b/>
            <sz val="9"/>
            <color indexed="81"/>
            <rFont val="Tahoma"/>
            <charset val="1"/>
          </rPr>
          <t xml:space="preserve">Detail: </t>
        </r>
        <r>
          <rPr>
            <sz val="9"/>
            <color indexed="81"/>
            <rFont val="Tahoma"/>
            <charset val="1"/>
          </rPr>
          <t xml:space="preserve">Repeat from memory the Outdoor Code. In your own words, explain what the Outdoor Code means to you. </t>
        </r>
      </text>
    </comment>
    <comment ref="J19" authorId="0" shapeId="0">
      <text>
        <r>
          <rPr>
            <b/>
            <sz val="9"/>
            <color indexed="81"/>
            <rFont val="Tahoma"/>
            <family val="2"/>
          </rPr>
          <t xml:space="preserve">Details: </t>
        </r>
        <r>
          <rPr>
            <sz val="9"/>
            <color indexed="81"/>
            <rFont val="Tahoma"/>
            <family val="2"/>
          </rPr>
          <t xml:space="preserve">Participate in an activity with an organization whose members are disabled. 
</t>
        </r>
      </text>
    </comment>
    <comment ref="F20" authorId="1" shapeId="0">
      <text>
        <r>
          <rPr>
            <b/>
            <sz val="9"/>
            <color indexed="81"/>
            <rFont val="Tahoma"/>
            <charset val="1"/>
          </rPr>
          <t>Detail:</t>
        </r>
        <r>
          <rPr>
            <sz val="9"/>
            <color indexed="81"/>
            <rFont val="Tahoma"/>
            <charset val="1"/>
          </rPr>
          <t xml:space="preserve">
Visit a Boy Scout troop meeting with your den members, leaders, and parent or guardian. After the meeting, do the following:</t>
        </r>
      </text>
    </comment>
    <comment ref="F21" authorId="1" shapeId="0">
      <text>
        <r>
          <rPr>
            <b/>
            <sz val="9"/>
            <color indexed="81"/>
            <rFont val="Tahoma"/>
            <charset val="1"/>
          </rPr>
          <t>Detail:</t>
        </r>
        <r>
          <rPr>
            <sz val="9"/>
            <color indexed="81"/>
            <rFont val="Tahoma"/>
            <charset val="1"/>
          </rPr>
          <t xml:space="preserve">
Describe how the Scouts in the troop provide its leadership</t>
        </r>
      </text>
    </comment>
    <comment ref="J21" authorId="1" shapeId="0">
      <text>
        <r>
          <rPr>
            <b/>
            <sz val="9"/>
            <color indexed="81"/>
            <rFont val="Tahoma"/>
            <charset val="1"/>
          </rPr>
          <t>Detail:</t>
        </r>
        <r>
          <rPr>
            <sz val="9"/>
            <color indexed="81"/>
            <rFont val="Tahoma"/>
            <charset val="1"/>
          </rPr>
          <t xml:space="preserve">
Learn about some basic tools and the proper use of each tool. Learn about and understand the need for safety when you work with tools.</t>
        </r>
      </text>
    </comment>
    <comment ref="N21" authorId="0" shapeId="0">
      <text>
        <r>
          <rPr>
            <b/>
            <sz val="9"/>
            <color indexed="81"/>
            <rFont val="Tahoma"/>
            <family val="2"/>
          </rPr>
          <t xml:space="preserve">Details: </t>
        </r>
        <r>
          <rPr>
            <sz val="9"/>
            <color indexed="81"/>
            <rFont val="Tahoma"/>
            <family val="2"/>
          </rPr>
          <t xml:space="preserve">Show how to replace a bulb in a taillight, turn signal, or parking light, or replace a headlight in a car.
</t>
        </r>
      </text>
    </comment>
    <comment ref="F22" authorId="1" shapeId="0">
      <text>
        <r>
          <rPr>
            <b/>
            <sz val="9"/>
            <color indexed="81"/>
            <rFont val="Tahoma"/>
            <charset val="1"/>
          </rPr>
          <t>Detail:</t>
        </r>
        <r>
          <rPr>
            <sz val="9"/>
            <color indexed="81"/>
            <rFont val="Tahoma"/>
            <charset val="1"/>
          </rPr>
          <t xml:space="preserve">
Describe the four steps of Boy Scout advancement.</t>
        </r>
      </text>
    </comment>
    <comment ref="J22" authorId="1" shapeId="0">
      <text>
        <r>
          <rPr>
            <b/>
            <sz val="9"/>
            <color indexed="81"/>
            <rFont val="Tahoma"/>
            <family val="2"/>
          </rPr>
          <t>Detail:</t>
        </r>
        <r>
          <rPr>
            <sz val="9"/>
            <color indexed="81"/>
            <rFont val="Tahoma"/>
            <family val="2"/>
          </rPr>
          <t xml:space="preserve">
With the guidance of your Webelos den leader, parent, or guardian, select a carpentry project and build it.</t>
        </r>
      </text>
    </comment>
    <comment ref="R22" authorId="0" shapeId="0">
      <text>
        <r>
          <rPr>
            <b/>
            <sz val="9"/>
            <color indexed="81"/>
            <rFont val="Tahoma"/>
            <family val="2"/>
          </rPr>
          <t xml:space="preserve">Details: </t>
        </r>
        <r>
          <rPr>
            <sz val="9"/>
            <color indexed="81"/>
            <rFont val="Tahoma"/>
            <family val="2"/>
          </rPr>
          <t xml:space="preserve">a. Explain what good sportsmanship means.
</t>
        </r>
      </text>
    </comment>
    <comment ref="F23" authorId="0" shapeId="0">
      <text>
        <r>
          <rPr>
            <b/>
            <sz val="9"/>
            <color indexed="81"/>
            <rFont val="Tahoma"/>
            <family val="2"/>
          </rPr>
          <t xml:space="preserve">Details: </t>
        </r>
        <r>
          <rPr>
            <sz val="9"/>
            <color indexed="81"/>
            <rFont val="Tahoma"/>
            <family val="2"/>
          </rPr>
          <t xml:space="preserve">Describe ranks in Boy Scouting and how they are earned. 
</t>
        </r>
      </text>
    </comment>
    <comment ref="J23" authorId="1" shapeId="0">
      <text>
        <r>
          <rPr>
            <b/>
            <sz val="9"/>
            <color indexed="81"/>
            <rFont val="Tahoma"/>
            <family val="2"/>
          </rPr>
          <t>Detail:</t>
        </r>
        <r>
          <rPr>
            <sz val="9"/>
            <color indexed="81"/>
            <rFont val="Tahoma"/>
            <family val="2"/>
          </rPr>
          <t xml:space="preserve">
List the tools that you use safely as you build your project; create a list of materials needed to build your project.</t>
        </r>
      </text>
    </comment>
    <comment ref="N23" authorId="0" shapeId="0">
      <text>
        <r>
          <rPr>
            <b/>
            <sz val="9"/>
            <color indexed="81"/>
            <rFont val="Tahoma"/>
            <family val="2"/>
          </rPr>
          <t xml:space="preserve">Details: </t>
        </r>
        <r>
          <rPr>
            <sz val="9"/>
            <color indexed="81"/>
            <rFont val="Tahoma"/>
            <family val="2"/>
          </rPr>
          <t xml:space="preserve">Make a repair to a bicycle, such as adjusting or lubricating the chain, inflating the tires, fixing a flat, or adjusting the seat or handlebars.
</t>
        </r>
      </text>
    </comment>
    <comment ref="R23" authorId="0" shapeId="0">
      <text>
        <r>
          <rPr>
            <b/>
            <sz val="9"/>
            <color indexed="81"/>
            <rFont val="Tahoma"/>
            <family val="2"/>
          </rPr>
          <t>Details:</t>
        </r>
        <r>
          <rPr>
            <sz val="9"/>
            <color indexed="81"/>
            <rFont val="Tahoma"/>
            <family val="2"/>
          </rPr>
          <t xml:space="preserve">. Role-play a situation that demonstrates good sportsmanship.
</t>
        </r>
      </text>
    </comment>
    <comment ref="F24" authorId="0" shapeId="0">
      <text>
        <r>
          <rPr>
            <b/>
            <sz val="9"/>
            <color indexed="81"/>
            <rFont val="Tahoma"/>
            <family val="2"/>
          </rPr>
          <t xml:space="preserve">Details: </t>
        </r>
        <r>
          <rPr>
            <sz val="9"/>
            <color indexed="81"/>
            <rFont val="Tahoma"/>
            <family val="2"/>
          </rPr>
          <t xml:space="preserve">Describe what merit badges are and how they are earned.. 
</t>
        </r>
      </text>
    </comment>
    <comment ref="J24" authorId="1" shapeId="0">
      <text>
        <r>
          <rPr>
            <b/>
            <sz val="9"/>
            <color indexed="81"/>
            <rFont val="Tahoma"/>
            <family val="2"/>
          </rPr>
          <t>Detail:</t>
        </r>
        <r>
          <rPr>
            <sz val="9"/>
            <color indexed="81"/>
            <rFont val="Tahoma"/>
            <family val="2"/>
          </rPr>
          <t xml:space="preserve">
Put a check mark next to the tools on your list that you used for the first time </t>
        </r>
      </text>
    </comment>
    <comment ref="N24" authorId="0" shapeId="0">
      <text>
        <r>
          <rPr>
            <b/>
            <sz val="9"/>
            <color indexed="81"/>
            <rFont val="Tahoma"/>
            <family val="2"/>
          </rPr>
          <t xml:space="preserve">Details: </t>
        </r>
        <r>
          <rPr>
            <sz val="9"/>
            <color indexed="81"/>
            <rFont val="Tahoma"/>
            <family val="2"/>
          </rPr>
          <t xml:space="preserve">Replace the wheels on a skateboard, a scooter, or a pair of inline skates. 
</t>
        </r>
      </text>
    </comment>
    <comment ref="R24" authorId="1" shapeId="0">
      <text>
        <r>
          <rPr>
            <b/>
            <sz val="9"/>
            <color indexed="81"/>
            <rFont val="Tahoma"/>
            <charset val="1"/>
          </rPr>
          <t>Detail:</t>
        </r>
        <r>
          <rPr>
            <sz val="9"/>
            <color indexed="81"/>
            <rFont val="Tahoma"/>
            <charset val="1"/>
          </rPr>
          <t xml:space="preserve">
Give an example of a time when you experienced or saw someone showing good sportsmanship. </t>
        </r>
      </text>
    </comment>
    <comment ref="F25" authorId="1" shapeId="0">
      <text>
        <r>
          <rPr>
            <b/>
            <sz val="9"/>
            <color indexed="81"/>
            <rFont val="Tahoma"/>
            <charset val="1"/>
          </rPr>
          <t>Detail:</t>
        </r>
        <r>
          <rPr>
            <sz val="9"/>
            <color indexed="81"/>
            <rFont val="Tahoma"/>
            <charset val="1"/>
          </rPr>
          <t xml:space="preserve">
Practice the patrol method in your den for one month by doing the following:</t>
        </r>
      </text>
    </comment>
    <comment ref="J25" authorId="1" shapeId="0">
      <text>
        <r>
          <rPr>
            <b/>
            <sz val="9"/>
            <color indexed="81"/>
            <rFont val="Tahoma"/>
            <family val="2"/>
          </rPr>
          <t>Detail:</t>
        </r>
        <r>
          <rPr>
            <sz val="9"/>
            <color indexed="81"/>
            <rFont val="Tahoma"/>
            <family val="2"/>
          </rPr>
          <t xml:space="preserve">
Learn about a construction career. With your Webelos den leader, parent, or guardian, visit a construction site, and interview someone working in a construction career</t>
        </r>
      </text>
    </comment>
    <comment ref="F26" authorId="1" shapeId="0">
      <text>
        <r>
          <rPr>
            <b/>
            <sz val="9"/>
            <color indexed="81"/>
            <rFont val="Tahoma"/>
            <charset val="1"/>
          </rPr>
          <t>Detail:</t>
        </r>
        <r>
          <rPr>
            <sz val="9"/>
            <color indexed="81"/>
            <rFont val="Tahoma"/>
            <charset val="1"/>
          </rPr>
          <t xml:space="preserve">
Explain the patrol method. Describe the types of patrols that might be part of a Boy Scout troop. </t>
        </r>
      </text>
    </comment>
    <comment ref="J27" authorId="1" shapeId="0">
      <text>
        <r>
          <rPr>
            <b/>
            <sz val="9"/>
            <color indexed="81"/>
            <rFont val="Tahoma"/>
            <charset val="1"/>
          </rPr>
          <t>Detail:</t>
        </r>
        <r>
          <rPr>
            <sz val="9"/>
            <color indexed="81"/>
            <rFont val="Tahoma"/>
            <charset val="1"/>
          </rPr>
          <t xml:space="preserve">
Discover what it means to be a hero. Invite a local hero to meet with your den.</t>
        </r>
      </text>
    </comment>
    <comment ref="N27" authorId="0" shapeId="0">
      <text>
        <r>
          <rPr>
            <b/>
            <sz val="9"/>
            <color indexed="81"/>
            <rFont val="Tahoma"/>
            <family val="2"/>
          </rPr>
          <t xml:space="preserve">Details: </t>
        </r>
        <r>
          <rPr>
            <sz val="9"/>
            <color indexed="81"/>
            <rFont val="Tahoma"/>
            <family val="2"/>
          </rPr>
          <t xml:space="preserve">
</t>
        </r>
      </text>
    </comment>
    <comment ref="F28" authorId="1" shapeId="0">
      <text>
        <r>
          <rPr>
            <b/>
            <sz val="9"/>
            <color indexed="81"/>
            <rFont val="Tahoma"/>
            <charset val="1"/>
          </rPr>
          <t>Detail:</t>
        </r>
        <r>
          <rPr>
            <sz val="9"/>
            <color indexed="81"/>
            <rFont val="Tahoma"/>
            <charset val="1"/>
          </rPr>
          <t xml:space="preserve">
Develop a patrol name and emblem (if your den does not already have one), as well as a patrol flag and yell. Explain how a patrol name, emblem, flag, and yell create patrol spirit. </t>
        </r>
      </text>
    </comment>
    <comment ref="J28" authorId="0" shapeId="0">
      <text>
        <r>
          <rPr>
            <b/>
            <sz val="9"/>
            <color indexed="81"/>
            <rFont val="Tahoma"/>
            <family val="2"/>
          </rPr>
          <t xml:space="preserve">Details: </t>
        </r>
        <r>
          <rPr>
            <sz val="9"/>
            <color indexed="81"/>
            <rFont val="Tahoma"/>
            <family val="2"/>
          </rPr>
          <t xml:space="preserve">Identify how citizens can be heroes in their communities
</t>
        </r>
      </text>
    </comment>
    <comment ref="F29" authorId="1" shapeId="0">
      <text>
        <r>
          <rPr>
            <b/>
            <sz val="9"/>
            <color indexed="81"/>
            <rFont val="Tahoma"/>
            <charset val="1"/>
          </rPr>
          <t>Detail:</t>
        </r>
        <r>
          <rPr>
            <sz val="9"/>
            <color indexed="81"/>
            <rFont val="Tahoma"/>
            <charset val="1"/>
          </rPr>
          <t xml:space="preserve">
As a patrol, make plans with a troop to participate in a Boy Scout troop’s campout or other outdoor activity. </t>
        </r>
      </text>
    </comment>
    <comment ref="J29" authorId="0" shapeId="0">
      <text>
        <r>
          <rPr>
            <b/>
            <sz val="9"/>
            <color indexed="81"/>
            <rFont val="Tahoma"/>
            <family val="2"/>
          </rPr>
          <t xml:space="preserve">Details: </t>
        </r>
        <r>
          <rPr>
            <sz val="9"/>
            <color indexed="81"/>
            <rFont val="Tahoma"/>
            <family val="2"/>
          </rPr>
          <t xml:space="preserve">Recognize a hero in your community by presenting him or her with a “My Hero Award.” . 
</t>
        </r>
      </text>
    </comment>
    <comment ref="F30" authorId="1" shapeId="0">
      <text>
        <r>
          <rPr>
            <b/>
            <sz val="9"/>
            <color indexed="81"/>
            <rFont val="Tahoma"/>
            <charset val="1"/>
          </rPr>
          <t>Detail:</t>
        </r>
        <r>
          <rPr>
            <sz val="9"/>
            <color indexed="81"/>
            <rFont val="Tahoma"/>
            <charset val="1"/>
          </rPr>
          <t xml:space="preserve">
With your Webelos den leader, parent, or guardian, participate in a Boy Scout troop’s campout or other outdoor activity. Use the patrol method while on the outing. </t>
        </r>
      </text>
    </comment>
    <comment ref="J30" authorId="0" shapeId="0">
      <text>
        <r>
          <rPr>
            <b/>
            <sz val="9"/>
            <color indexed="81"/>
            <rFont val="Tahoma"/>
            <family val="2"/>
          </rPr>
          <t xml:space="preserve">Details: </t>
        </r>
        <r>
          <rPr>
            <sz val="9"/>
            <color indexed="81"/>
            <rFont val="Tahoma"/>
            <family val="2"/>
          </rPr>
          <t xml:space="preserve">Learn about a real-life hero from another part of the world who has helped the world be a better place. </t>
        </r>
      </text>
    </comment>
    <comment ref="N30" authorId="0" shapeId="0">
      <text>
        <r>
          <rPr>
            <b/>
            <sz val="9"/>
            <color indexed="81"/>
            <rFont val="Tahoma"/>
            <family val="2"/>
          </rPr>
          <t xml:space="preserve">Details: </t>
        </r>
        <r>
          <rPr>
            <sz val="9"/>
            <color indexed="81"/>
            <rFont val="Tahoma"/>
            <family val="2"/>
          </rPr>
          <t xml:space="preserve">Change the battery in a smoke detector or a carbon monoxide detector, and test its operation.
</t>
        </r>
      </text>
    </comment>
    <comment ref="F31" authorId="0" shapeId="0">
      <text>
        <r>
          <rPr>
            <b/>
            <sz val="9"/>
            <color indexed="81"/>
            <rFont val="Tahoma"/>
            <family val="2"/>
          </rPr>
          <t xml:space="preserve">Details: </t>
        </r>
        <r>
          <rPr>
            <sz val="9"/>
            <color indexed="81"/>
            <rFont val="Tahoma"/>
            <family val="2"/>
          </rPr>
          <t xml:space="preserve">Before your hike, plan and prepare a nutritious lunch. Enjoy it on your hike, and clean up afterward.
</t>
        </r>
      </text>
    </comment>
    <comment ref="F32" authorId="0" shapeId="0">
      <text>
        <r>
          <rPr>
            <b/>
            <sz val="9"/>
            <color indexed="81"/>
            <rFont val="Tahoma"/>
            <family val="2"/>
          </rPr>
          <t xml:space="preserve">Details: </t>
        </r>
        <r>
          <rPr>
            <sz val="9"/>
            <color indexed="81"/>
            <rFont val="Tahoma"/>
            <family val="2"/>
          </rPr>
          <t xml:space="preserve">Show how to tie a square knot, two half hitches, and a taut-line hitch. Explain how each knot is used. </t>
        </r>
      </text>
    </comment>
    <comment ref="N32" authorId="0" shapeId="0">
      <text>
        <r>
          <rPr>
            <b/>
            <sz val="9"/>
            <color indexed="81"/>
            <rFont val="Tahoma"/>
            <family val="2"/>
          </rPr>
          <t xml:space="preserve">Details: </t>
        </r>
        <r>
          <rPr>
            <sz val="9"/>
            <color indexed="81"/>
            <rFont val="Tahoma"/>
            <family val="2"/>
          </rPr>
          <t xml:space="preserve">Find wall studs, and help an adult hang a curtain rod or a picture
</t>
        </r>
      </text>
    </comment>
    <comment ref="F33" authorId="0" shapeId="0">
      <text>
        <r>
          <rPr>
            <b/>
            <sz val="9"/>
            <color indexed="81"/>
            <rFont val="Tahoma"/>
            <family val="2"/>
          </rPr>
          <t xml:space="preserve">Details: </t>
        </r>
        <r>
          <rPr>
            <sz val="9"/>
            <color indexed="81"/>
            <rFont val="Tahoma"/>
            <family val="2"/>
          </rPr>
          <t xml:space="preserve">Show the proper care of a rope by learning how to whip and fuse the ends of different kinds of rope.
</t>
        </r>
      </text>
    </comment>
    <comment ref="N33" authorId="0" shapeId="0">
      <text>
        <r>
          <rPr>
            <b/>
            <sz val="9"/>
            <color indexed="81"/>
            <rFont val="Tahoma"/>
            <family val="2"/>
          </rPr>
          <t xml:space="preserve">Details: </t>
        </r>
        <r>
          <rPr>
            <sz val="9"/>
            <color indexed="81"/>
            <rFont val="Tahoma"/>
            <family val="2"/>
          </rPr>
          <t xml:space="preserve">
Take an old item, such as a small piece of furniture, a broken toy, or a picture frame, and rebuild and/or refinish it. Show your work to an adult or your Webelos leader
</t>
        </r>
      </text>
    </comment>
    <comment ref="F34" authorId="0" shapeId="0">
      <text>
        <r>
          <rPr>
            <b/>
            <sz val="9"/>
            <color indexed="81"/>
            <rFont val="Tahoma"/>
            <family val="2"/>
          </rPr>
          <t xml:space="preserve">Details: </t>
        </r>
        <r>
          <rPr>
            <sz val="9"/>
            <color indexed="81"/>
            <rFont val="Tahoma"/>
            <family val="2"/>
          </rPr>
          <t xml:space="preserve">Demonstrate your knowledge of the pocketknife safety rules and the pocketknife pledge. Earn your Whittling Chip card if you have not already done so. 
</t>
        </r>
      </text>
    </comment>
    <comment ref="J34" authorId="0" shapeId="0">
      <text>
        <r>
          <rPr>
            <b/>
            <sz val="9"/>
            <color indexed="81"/>
            <rFont val="Tahoma"/>
            <family val="2"/>
          </rPr>
          <t xml:space="preserve">Details: </t>
        </r>
        <r>
          <rPr>
            <sz val="9"/>
            <color indexed="81"/>
            <rFont val="Tahoma"/>
            <family val="2"/>
          </rPr>
          <t xml:space="preserve">http://framebomb.com/instructions.html
</t>
        </r>
      </text>
    </comment>
    <comment ref="N34" authorId="0" shapeId="0">
      <text>
        <r>
          <rPr>
            <b/>
            <sz val="9"/>
            <color indexed="81"/>
            <rFont val="Tahoma"/>
            <family val="2"/>
          </rPr>
          <t xml:space="preserve">Details: </t>
        </r>
        <r>
          <rPr>
            <sz val="9"/>
            <color indexed="81"/>
            <rFont val="Tahoma"/>
            <family val="2"/>
          </rPr>
          <t xml:space="preserve">. Do a Fix It project agreed upon with your parent.   
</t>
        </r>
      </text>
    </comment>
    <comment ref="J35" authorId="1" shapeId="0">
      <text>
        <r>
          <rPr>
            <b/>
            <sz val="9"/>
            <color indexed="81"/>
            <rFont val="Tahoma"/>
            <charset val="1"/>
          </rPr>
          <t>Detail:</t>
        </r>
        <r>
          <rPr>
            <sz val="9"/>
            <color indexed="81"/>
            <rFont val="Tahoma"/>
            <charset val="1"/>
          </rPr>
          <t xml:space="preserve">
 With the help of an adult, demonstrate one way to light a fire without using matches. </t>
        </r>
      </text>
    </comment>
    <comment ref="J36" authorId="1" shapeId="0">
      <text>
        <r>
          <rPr>
            <b/>
            <sz val="9"/>
            <color indexed="81"/>
            <rFont val="Tahoma"/>
            <charset val="1"/>
          </rPr>
          <t>Detail:</t>
        </r>
        <r>
          <rPr>
            <sz val="9"/>
            <color indexed="81"/>
            <rFont val="Tahoma"/>
            <charset val="1"/>
          </rPr>
          <t xml:space="preserve">
On a campout with your den or family, cook two different recipes that do not require pots and pans.</t>
        </r>
      </text>
    </comment>
    <comment ref="N36" authorId="1" shapeId="0">
      <text>
        <r>
          <rPr>
            <b/>
            <sz val="9"/>
            <color indexed="81"/>
            <rFont val="Tahoma"/>
            <charset val="1"/>
          </rPr>
          <t>Detail:</t>
        </r>
        <r>
          <rPr>
            <sz val="9"/>
            <color indexed="81"/>
            <rFont val="Tahoma"/>
            <charset val="1"/>
          </rPr>
          <t xml:space="preserve">
Explain the safety rules that you need to follow before participating in boating.</t>
        </r>
      </text>
    </comment>
    <comment ref="J37" authorId="0" shapeId="0">
      <text>
        <r>
          <rPr>
            <b/>
            <sz val="9"/>
            <color indexed="81"/>
            <rFont val="Tahoma"/>
            <family val="2"/>
          </rPr>
          <t xml:space="preserve">Details: </t>
        </r>
        <r>
          <rPr>
            <sz val="9"/>
            <color indexed="81"/>
            <rFont val="Tahoma"/>
            <family val="2"/>
          </rPr>
          <t>Using tree limbs or branches that have already fallen or been cut, build a shelter that will protect you overnight.</t>
        </r>
      </text>
    </comment>
    <comment ref="N37" authorId="1" shapeId="0">
      <text>
        <r>
          <rPr>
            <b/>
            <sz val="9"/>
            <color indexed="81"/>
            <rFont val="Tahoma"/>
            <charset val="1"/>
          </rPr>
          <t>Detail:</t>
        </r>
        <r>
          <rPr>
            <sz val="9"/>
            <color indexed="81"/>
            <rFont val="Tahoma"/>
            <charset val="1"/>
          </rPr>
          <t xml:space="preserve">
Identify the equipment needed when going boating. </t>
        </r>
      </text>
    </comment>
    <comment ref="F38" authorId="0" shapeId="0">
      <text>
        <r>
          <rPr>
            <b/>
            <sz val="9"/>
            <color indexed="81"/>
            <rFont val="Tahoma"/>
            <family val="2"/>
          </rPr>
          <t xml:space="preserve">Detail: </t>
        </r>
        <r>
          <rPr>
            <sz val="9"/>
            <color indexed="81"/>
            <rFont val="Tahoma"/>
            <family val="2"/>
          </rPr>
          <t xml:space="preserve">Discover which hand tools are the best ones to have in your tool box. Learn the rules for using these tools safely. Practice with at least four of these tools before beginning a project. 
</t>
        </r>
      </text>
    </comment>
    <comment ref="J38" authorId="1" shapeId="0">
      <text>
        <r>
          <rPr>
            <b/>
            <sz val="9"/>
            <color indexed="81"/>
            <rFont val="Tahoma"/>
            <charset val="1"/>
          </rPr>
          <t>Detail:</t>
        </r>
        <r>
          <rPr>
            <sz val="9"/>
            <color indexed="81"/>
            <rFont val="Tahoma"/>
            <charset val="1"/>
          </rPr>
          <t xml:space="preserve">
Draw a Rube Goldberg–type machine. Include at least six steps to complete your action. </t>
        </r>
      </text>
    </comment>
    <comment ref="N38" authorId="1" shapeId="0">
      <text>
        <r>
          <rPr>
            <b/>
            <sz val="9"/>
            <color indexed="81"/>
            <rFont val="Tahoma"/>
            <charset val="1"/>
          </rPr>
          <t>Detail:</t>
        </r>
        <r>
          <rPr>
            <sz val="9"/>
            <color indexed="81"/>
            <rFont val="Tahoma"/>
            <charset val="1"/>
          </rPr>
          <t xml:space="preserve">
Demonstrate correct rowing or paddling form. Explain how rowing and canoeing are good exercise. </t>
        </r>
      </text>
    </comment>
    <comment ref="F39" authorId="1" shapeId="0">
      <text>
        <r>
          <rPr>
            <b/>
            <sz val="9"/>
            <color indexed="81"/>
            <rFont val="Tahoma"/>
            <charset val="1"/>
          </rPr>
          <t>Detail:</t>
        </r>
        <r>
          <rPr>
            <sz val="9"/>
            <color indexed="81"/>
            <rFont val="Tahoma"/>
            <charset val="1"/>
          </rPr>
          <t xml:space="preserve">
An experiment is a “fair test” to compare possible explanations. Draw a picture of a fair test that shows what you need to do to test a fertilizer’s effects on plant growth</t>
        </r>
      </text>
    </comment>
    <comment ref="J39" authorId="0" shapeId="0">
      <text>
        <r>
          <rPr>
            <b/>
            <sz val="9"/>
            <color indexed="81"/>
            <rFont val="Tahoma"/>
            <family val="2"/>
          </rPr>
          <t xml:space="preserve">Details: </t>
        </r>
        <r>
          <rPr>
            <sz val="9"/>
            <color indexed="81"/>
            <rFont val="Tahoma"/>
            <family val="2"/>
          </rPr>
          <t xml:space="preserve">Learn what items should be in an outdoor survival kit that you can carry in a small bag or box that easily fits in a day pack. Assemble your own small survival kit, and explain to your den leader why the items you chose are important for survival. 
</t>
        </r>
      </text>
    </comment>
    <comment ref="N39" authorId="0" shapeId="0">
      <text>
        <r>
          <rPr>
            <b/>
            <sz val="9"/>
            <color indexed="81"/>
            <rFont val="Tahoma"/>
            <family val="2"/>
          </rPr>
          <t xml:space="preserve">Details: </t>
        </r>
        <r>
          <rPr>
            <sz val="9"/>
            <color indexed="81"/>
            <rFont val="Tahoma"/>
            <family val="2"/>
          </rPr>
          <t xml:space="preserve">Explain the importance of response personnel or lifeguards in a swimming area. 
</t>
        </r>
      </text>
    </comment>
    <comment ref="F40" authorId="0" shapeId="0">
      <text>
        <r>
          <rPr>
            <b/>
            <sz val="9"/>
            <color indexed="81"/>
            <rFont val="Tahoma"/>
            <family val="2"/>
          </rPr>
          <t xml:space="preserve">Details: </t>
        </r>
        <r>
          <rPr>
            <sz val="9"/>
            <color indexed="81"/>
            <rFont val="Tahoma"/>
            <family val="2"/>
          </rPr>
          <t xml:space="preserve">Visit a museum, a college, a laboratory, an observatory, a zoo, an aquarium, or other facility that employs scientists. Prepare three questions ahead of time, and talk to a scientist about his or her work. 
</t>
        </r>
      </text>
    </comment>
    <comment ref="J40" authorId="0" shapeId="0">
      <text>
        <r>
          <rPr>
            <b/>
            <sz val="9"/>
            <color indexed="81"/>
            <rFont val="Tahoma"/>
            <family val="2"/>
          </rPr>
          <t xml:space="preserve">Details: </t>
        </r>
        <r>
          <rPr>
            <sz val="9"/>
            <color indexed="81"/>
            <rFont val="Tahoma"/>
            <family val="2"/>
          </rPr>
          <t xml:space="preserve">Show you can live “off the grid” by minimizing your use of electricity for one week. Keep a log of what you did. Discuss with your den members how you adjusted to this lifestyle.
</t>
        </r>
      </text>
    </comment>
    <comment ref="B41" authorId="0" shapeId="0">
      <text>
        <r>
          <rPr>
            <b/>
            <sz val="9"/>
            <color indexed="81"/>
            <rFont val="Tahoma"/>
            <charset val="1"/>
          </rPr>
          <t xml:space="preserve">Details: </t>
        </r>
        <r>
          <rPr>
            <sz val="9"/>
            <color indexed="81"/>
            <rFont val="Tahoma"/>
            <family val="2"/>
          </rPr>
          <t>Explain the history of the United States flag. Show how to properly display the flag in public, and help lead a flag ceremony</t>
        </r>
        <r>
          <rPr>
            <sz val="9"/>
            <color indexed="81"/>
            <rFont val="Tahoma"/>
            <charset val="1"/>
          </rPr>
          <t xml:space="preserve">
</t>
        </r>
      </text>
    </comment>
    <comment ref="J41" authorId="0" shapeId="0">
      <text>
        <r>
          <rPr>
            <b/>
            <sz val="9"/>
            <color indexed="81"/>
            <rFont val="Tahoma"/>
            <family val="2"/>
          </rPr>
          <t xml:space="preserve">Details: </t>
        </r>
        <r>
          <rPr>
            <sz val="9"/>
            <color indexed="81"/>
            <rFont val="Tahoma"/>
            <family val="2"/>
          </rPr>
          <t xml:space="preserve">With your den, invent a game that can be played without using electricity and using minimal equipment or simple items. </t>
        </r>
      </text>
    </comment>
    <comment ref="B42" authorId="0" shapeId="0">
      <text>
        <r>
          <rPr>
            <b/>
            <sz val="9"/>
            <color indexed="81"/>
            <rFont val="Tahoma"/>
            <family val="2"/>
          </rPr>
          <t xml:space="preserve">Details: </t>
        </r>
        <r>
          <rPr>
            <sz val="9"/>
            <color indexed="81"/>
            <rFont val="Tahoma"/>
            <family val="2"/>
          </rPr>
          <t xml:space="preserve">Learn about and describe your rights and duties as a citizen, and explain what it means to be loyal to your country. </t>
        </r>
      </text>
    </comment>
    <comment ref="F42" authorId="0" shapeId="0">
      <text>
        <r>
          <rPr>
            <b/>
            <sz val="9"/>
            <color indexed="81"/>
            <rFont val="Tahoma"/>
            <family val="2"/>
          </rPr>
          <t xml:space="preserve">Details: </t>
        </r>
        <r>
          <rPr>
            <sz val="9"/>
            <color indexed="81"/>
            <rFont val="Tahoma"/>
            <family val="2"/>
          </rPr>
          <t xml:space="preserve">Carry out the experiment you designed for requirement 1, above. Report what you learned about the effect of fertilizer on the plants that you grew.
</t>
        </r>
      </text>
    </comment>
    <comment ref="J42" authorId="0" shapeId="0">
      <text>
        <r>
          <rPr>
            <b/>
            <sz val="9"/>
            <color indexed="81"/>
            <rFont val="Tahoma"/>
            <family val="2"/>
          </rPr>
          <t xml:space="preserve">Details: </t>
        </r>
        <r>
          <rPr>
            <sz val="9"/>
            <color indexed="81"/>
            <rFont val="Tahoma"/>
            <family val="2"/>
          </rPr>
          <t xml:space="preserve">  Name your game, write down the rules once you have decided on them, then play the game at two different den meetings or outings. </t>
        </r>
      </text>
    </comment>
    <comment ref="N42" authorId="1" shapeId="0">
      <text>
        <r>
          <rPr>
            <b/>
            <sz val="9"/>
            <color indexed="81"/>
            <rFont val="Tahoma"/>
            <charset val="1"/>
          </rPr>
          <t>Detail:</t>
        </r>
        <r>
          <rPr>
            <sz val="9"/>
            <color indexed="81"/>
            <rFont val="Tahoma"/>
            <charset val="1"/>
          </rPr>
          <t xml:space="preserve">
Collect and care for an “insect, amphibian, or reptile zoo.” You might have crickets, ants, grasshoppers, a lizard, or a toad. Study them for a while and then let them go. Share your experience with your Webelos den.</t>
        </r>
      </text>
    </comment>
    <comment ref="B43" authorId="0" shapeId="0">
      <text>
        <r>
          <rPr>
            <b/>
            <sz val="9"/>
            <color indexed="81"/>
            <rFont val="Tahoma"/>
            <family val="2"/>
          </rPr>
          <t xml:space="preserve">Details: </t>
        </r>
        <r>
          <rPr>
            <sz val="9"/>
            <color indexed="81"/>
            <rFont val="Tahoma"/>
            <family val="2"/>
          </rPr>
          <t xml:space="preserve">Discuss in your Webelos den the term “rule of law,” and talk about how it applies to you in your everyday life. 
</t>
        </r>
      </text>
    </comment>
    <comment ref="F43" authorId="0" shapeId="0">
      <text>
        <r>
          <rPr>
            <b/>
            <sz val="9"/>
            <color indexed="81"/>
            <rFont val="Tahoma"/>
            <family val="2"/>
          </rPr>
          <t xml:space="preserve">Details: </t>
        </r>
        <r>
          <rPr>
            <sz val="9"/>
            <color indexed="81"/>
            <rFont val="Tahoma"/>
            <family val="2"/>
          </rPr>
          <t xml:space="preserve">Carry out the experiment you designed for requirement 1, but change the independent variable. Report what you learned about the effect of changing the variable on the plants that you grew. 
</t>
        </r>
      </text>
    </comment>
    <comment ref="J43" authorId="0" shapeId="0">
      <text>
        <r>
          <rPr>
            <b/>
            <sz val="9"/>
            <color indexed="81"/>
            <rFont val="Tahoma"/>
            <family val="2"/>
          </rPr>
          <t>Details:</t>
        </r>
        <r>
          <rPr>
            <sz val="9"/>
            <color indexed="81"/>
            <rFont val="Tahoma"/>
            <family val="2"/>
          </rPr>
          <t xml:space="preserve">Teach your game to the members of your pack or other Scouts.
</t>
        </r>
      </text>
    </comment>
    <comment ref="N43" authorId="1" shapeId="0">
      <text>
        <r>
          <rPr>
            <b/>
            <sz val="9"/>
            <color indexed="81"/>
            <rFont val="Tahoma"/>
            <charset val="1"/>
          </rPr>
          <t>Detail:</t>
        </r>
        <r>
          <rPr>
            <sz val="9"/>
            <color indexed="81"/>
            <rFont val="Tahoma"/>
            <charset val="1"/>
          </rPr>
          <t xml:space="preserve">
Set up an aquarium or terrarium. Keep it for at least a month. Share your experience with your  Webelos den by showing them photos or drawings of your project or by having them visit to see  your project.</t>
        </r>
      </text>
    </comment>
    <comment ref="B44" authorId="0" shapeId="0">
      <text>
        <r>
          <rPr>
            <b/>
            <sz val="9"/>
            <color indexed="81"/>
            <rFont val="Tahoma"/>
            <family val="2"/>
          </rPr>
          <t xml:space="preserve">Details: </t>
        </r>
        <r>
          <rPr>
            <sz val="9"/>
            <color indexed="81"/>
            <rFont val="Tahoma"/>
            <family val="2"/>
          </rPr>
          <t xml:space="preserve">Meet with a government leader, and learn about his or her role in your community. Discuss with the leader an important issue facing your community. 
</t>
        </r>
      </text>
    </comment>
    <comment ref="F44" authorId="0" shapeId="0">
      <text>
        <r>
          <rPr>
            <b/>
            <sz val="9"/>
            <color indexed="81"/>
            <rFont val="Tahoma"/>
            <family val="2"/>
          </rPr>
          <t xml:space="preserve">Details: </t>
        </r>
        <r>
          <rPr>
            <sz val="9"/>
            <color indexed="81"/>
            <rFont val="Tahoma"/>
            <family val="2"/>
          </rPr>
          <t xml:space="preserve">Build a model solar system. Chart the distances between the planets so that the model is to scale. Use what you learn from this requirement to explain the value of making a model in science. </t>
        </r>
      </text>
    </comment>
    <comment ref="J44" authorId="0" shapeId="0">
      <text>
        <r>
          <rPr>
            <b/>
            <sz val="9"/>
            <color indexed="81"/>
            <rFont val="Tahoma"/>
            <family val="2"/>
          </rPr>
          <t xml:space="preserve">Details: </t>
        </r>
        <r>
          <rPr>
            <sz val="9"/>
            <color indexed="81"/>
            <rFont val="Tahoma"/>
            <family val="2"/>
          </rPr>
          <t xml:space="preserve">. With your den, demonstrate two different ways to treat drinking water to  remove impurities. 
</t>
        </r>
      </text>
    </comment>
    <comment ref="N44" authorId="1" shapeId="0">
      <text>
        <r>
          <rPr>
            <b/>
            <sz val="9"/>
            <color indexed="81"/>
            <rFont val="Tahoma"/>
            <charset val="1"/>
          </rPr>
          <t>Detail:</t>
        </r>
        <r>
          <rPr>
            <sz val="9"/>
            <color indexed="81"/>
            <rFont val="Tahoma"/>
            <charset val="1"/>
          </rPr>
          <t xml:space="preserve">
 Watch for birds in your yard, neighborhood, or town for one week. Identify the birds you see, and write down where and when you saw them.</t>
        </r>
      </text>
    </comment>
    <comment ref="B45" authorId="0" shapeId="0">
      <text>
        <r>
          <rPr>
            <b/>
            <sz val="9"/>
            <color indexed="81"/>
            <rFont val="Tahoma"/>
            <family val="2"/>
          </rPr>
          <t xml:space="preserve">Details: </t>
        </r>
        <r>
          <rPr>
            <sz val="9"/>
            <color indexed="81"/>
            <rFont val="Tahoma"/>
            <family val="2"/>
          </rPr>
          <t xml:space="preserve">Learn about your family’s expenses, and help brainstorm ways to save money. Plan and manage a budget. </t>
        </r>
      </text>
    </comment>
    <comment ref="F45" authorId="0" shapeId="0">
      <text>
        <r>
          <rPr>
            <b/>
            <sz val="9"/>
            <color indexed="81"/>
            <rFont val="Tahoma"/>
            <family val="2"/>
          </rPr>
          <t xml:space="preserve">Details: </t>
        </r>
        <r>
          <rPr>
            <sz val="9"/>
            <color indexed="81"/>
            <rFont val="Tahoma"/>
            <family val="2"/>
          </rPr>
          <t xml:space="preserve">With adult supervision, build and launch a model rocket. Use the rocket to design a fair test to answer a question about force or motion.
</t>
        </r>
      </text>
    </comment>
    <comment ref="J45" authorId="0" shapeId="0">
      <text>
        <r>
          <rPr>
            <b/>
            <sz val="9"/>
            <color indexed="81"/>
            <rFont val="Tahoma"/>
            <family val="2"/>
          </rPr>
          <t xml:space="preserve">Details: </t>
        </r>
        <r>
          <rPr>
            <sz val="9"/>
            <color indexed="81"/>
            <rFont val="Tahoma"/>
            <family val="2"/>
          </rPr>
          <t xml:space="preserve">Discuss what to do if you become lost in the woods. Tell what the letters “S-T-O-P” stand for. Tell what the universal emergency signal is. Describe three ways to signal for help. Demonstrate one of them. Describe what you can do you do to help rescuers  find you.
</t>
        </r>
      </text>
    </comment>
    <comment ref="N45" authorId="1" shapeId="0">
      <text>
        <r>
          <rPr>
            <b/>
            <sz val="9"/>
            <color indexed="81"/>
            <rFont val="Tahoma"/>
            <charset val="1"/>
          </rPr>
          <t>Detail:</t>
        </r>
        <r>
          <rPr>
            <sz val="9"/>
            <color indexed="81"/>
            <rFont val="Tahoma"/>
            <charset val="1"/>
          </rPr>
          <t xml:space="preserve">
Learn about the bird flyways closest to your home. Find out which birds use these flyways. </t>
        </r>
      </text>
    </comment>
    <comment ref="B46" authorId="0" shapeId="0">
      <text>
        <r>
          <rPr>
            <b/>
            <sz val="9"/>
            <color indexed="81"/>
            <rFont val="Tahoma"/>
            <family val="2"/>
          </rPr>
          <t>Details:</t>
        </r>
        <r>
          <rPr>
            <sz val="9"/>
            <color indexed="81"/>
            <rFont val="Tahoma"/>
            <family val="2"/>
          </rPr>
          <t xml:space="preserve"> Learn about energy use in your community and in other parts of our world.
</t>
        </r>
      </text>
    </comment>
    <comment ref="F46" authorId="0" shapeId="0">
      <text>
        <r>
          <rPr>
            <b/>
            <sz val="9"/>
            <color indexed="81"/>
            <rFont val="Tahoma"/>
            <family val="2"/>
          </rPr>
          <t xml:space="preserve">Details: </t>
        </r>
        <r>
          <rPr>
            <sz val="9"/>
            <color indexed="81"/>
            <rFont val="Tahoma"/>
            <family val="2"/>
          </rPr>
          <t xml:space="preserve">Create two circuits of three light bulbs and a battery. Construct one as a series circuit and the other as a parallel circuit
</t>
        </r>
      </text>
    </comment>
    <comment ref="J46" authorId="1" shapeId="0">
      <text>
        <r>
          <rPr>
            <b/>
            <sz val="9"/>
            <color indexed="81"/>
            <rFont val="Tahoma"/>
            <charset val="1"/>
          </rPr>
          <t>Detail:</t>
        </r>
        <r>
          <rPr>
            <sz val="9"/>
            <color indexed="81"/>
            <rFont val="Tahoma"/>
            <charset val="1"/>
          </rPr>
          <t xml:space="preserve">
Make a list of four qualities you think a leader should have in an emergency and why they are important to have. Pick two of them, and act them out for your den. Describe how each relates to a point of the Scout Law. Describe how working on this adventure gave you a better understanding of the Boy Scout motto.</t>
        </r>
      </text>
    </comment>
    <comment ref="N46" authorId="1" shapeId="0">
      <text>
        <r>
          <rPr>
            <b/>
            <sz val="9"/>
            <color indexed="81"/>
            <rFont val="Tahoma"/>
            <charset val="1"/>
          </rPr>
          <t>Detail:</t>
        </r>
        <r>
          <rPr>
            <sz val="9"/>
            <color indexed="81"/>
            <rFont val="Tahoma"/>
            <charset val="1"/>
          </rPr>
          <t xml:space="preserve">
Watch at least four wild creatures (reptiles, amphibians, arachnids, fish, insects, or mammals) in the wild. Describe the kind of place (forest, field, marsh, yard, or park) where you saw them. Tell what they were doing. </t>
        </r>
      </text>
    </comment>
    <comment ref="B47" authorId="0" shapeId="0">
      <text>
        <r>
          <rPr>
            <b/>
            <sz val="9"/>
            <color indexed="81"/>
            <rFont val="Tahoma"/>
            <family val="2"/>
          </rPr>
          <t xml:space="preserve">Details: </t>
        </r>
        <r>
          <rPr>
            <sz val="9"/>
            <color indexed="81"/>
            <rFont val="Tahoma"/>
            <family val="2"/>
          </rPr>
          <t xml:space="preserve">Identify one energy problem in your community, and find out what has caused it. 
</t>
        </r>
      </text>
    </comment>
    <comment ref="F47" authorId="0" shapeId="0">
      <text>
        <r>
          <rPr>
            <b/>
            <sz val="9"/>
            <color indexed="81"/>
            <rFont val="Tahoma"/>
            <family val="2"/>
          </rPr>
          <t xml:space="preserve">Details: </t>
        </r>
        <r>
          <rPr>
            <sz val="9"/>
            <color indexed="81"/>
            <rFont val="Tahoma"/>
            <family val="2"/>
          </rPr>
          <t xml:space="preserve">Study the night sky. Sketch the appearance of the North Star (Polaris) and the Big Dipper (part of the Ursa Major constellation) over at least six hours. Describe what you observed, and explain the meaning of your observations. 
</t>
        </r>
      </text>
    </comment>
    <comment ref="N47" authorId="1" shapeId="0">
      <text>
        <r>
          <rPr>
            <b/>
            <sz val="9"/>
            <color indexed="81"/>
            <rFont val="Tahoma"/>
            <charset val="1"/>
          </rPr>
          <t>Detail:</t>
        </r>
        <r>
          <rPr>
            <sz val="9"/>
            <color indexed="81"/>
            <rFont val="Tahoma"/>
            <charset val="1"/>
          </rPr>
          <t xml:space="preserve">
Identify an insect, reptile, bird, or wild animal that is found only in your area of the country. Tell why it survives in your area.</t>
        </r>
      </text>
    </comment>
    <comment ref="B48" authorId="0" shapeId="0">
      <text>
        <r>
          <rPr>
            <b/>
            <sz val="9"/>
            <color indexed="81"/>
            <rFont val="Tahoma"/>
            <family val="2"/>
          </rPr>
          <t xml:space="preserve">Details: </t>
        </r>
        <r>
          <rPr>
            <sz val="9"/>
            <color indexed="81"/>
            <rFont val="Tahoma"/>
            <family val="2"/>
          </rPr>
          <t xml:space="preserve">With the assistance of your den leader or parent, participate in an event that would help lead others in recycling and conserving resources. 
</t>
        </r>
      </text>
    </comment>
    <comment ref="F48" authorId="0" shapeId="0">
      <text>
        <r>
          <rPr>
            <b/>
            <sz val="9"/>
            <color indexed="81"/>
            <rFont val="Tahoma"/>
            <family val="2"/>
          </rPr>
          <t xml:space="preserve">Details: </t>
        </r>
        <r>
          <rPr>
            <sz val="9"/>
            <color indexed="81"/>
            <rFont val="Tahoma"/>
            <family val="2"/>
          </rPr>
          <t xml:space="preserve">With adult assistance, explore safe chemical reactions with household materials.     Using two substances, observe what happens when the amounts of the reactants  are increased.  
</t>
        </r>
      </text>
    </comment>
    <comment ref="N48" authorId="1" shapeId="0">
      <text>
        <r>
          <rPr>
            <b/>
            <sz val="9"/>
            <color indexed="81"/>
            <rFont val="Tahoma"/>
            <charset val="1"/>
          </rPr>
          <t>Detail:</t>
        </r>
        <r>
          <rPr>
            <sz val="9"/>
            <color indexed="81"/>
            <rFont val="Tahoma"/>
            <charset val="1"/>
          </rPr>
          <t xml:space="preserve">
Give examples of at least two of the following: a. A producer, a consumer, and a decomposer in the food chain of an ecosystem b. One way humans have changed the balance of nature c. How you can help protect the balance of nature </t>
        </r>
      </text>
    </comment>
    <comment ref="B49" authorId="0" shapeId="0">
      <text>
        <r>
          <rPr>
            <b/>
            <sz val="9"/>
            <color indexed="81"/>
            <rFont val="Tahoma"/>
            <family val="2"/>
          </rPr>
          <t xml:space="preserve">Details: </t>
        </r>
        <r>
          <rPr>
            <sz val="9"/>
            <color indexed="81"/>
            <rFont val="Tahoma"/>
            <family val="2"/>
          </rPr>
          <t xml:space="preserve">Show that you are an active leader by planning an activity without your den leader’s help.
</t>
        </r>
      </text>
    </comment>
    <comment ref="F49" authorId="0" shapeId="0">
      <text>
        <r>
          <rPr>
            <b/>
            <sz val="9"/>
            <color indexed="81"/>
            <rFont val="Tahoma"/>
            <family val="2"/>
          </rPr>
          <t xml:space="preserve">Details: </t>
        </r>
        <r>
          <rPr>
            <sz val="9"/>
            <color indexed="81"/>
            <rFont val="Tahoma"/>
            <family val="2"/>
          </rPr>
          <t xml:space="preserve">Explore properties of motion on a playground. How does the weight of a person affect how fast they slide down a slide or how fast a swing moves? Design a fair test to answer one of those questions
</t>
        </r>
      </text>
    </comment>
    <comment ref="N49" authorId="1" shapeId="0">
      <text>
        <r>
          <rPr>
            <b/>
            <sz val="9"/>
            <color indexed="81"/>
            <rFont val="Tahoma"/>
            <charset val="1"/>
          </rPr>
          <t>Detail:</t>
        </r>
        <r>
          <rPr>
            <sz val="9"/>
            <color indexed="81"/>
            <rFont val="Tahoma"/>
            <charset val="1"/>
          </rPr>
          <t xml:space="preserve">
Learn about aquatic ecosystems and wetlands in your area. Talk with your Webelos den leader or family about the important role aquatic ecosystems and wetlands play in supporting life cycles of wildlife and humans, and list three ways you can help. </t>
        </r>
      </text>
    </comment>
    <comment ref="F50" authorId="0" shapeId="0">
      <text>
        <r>
          <rPr>
            <b/>
            <sz val="9"/>
            <color indexed="81"/>
            <rFont val="Tahoma"/>
            <family val="2"/>
          </rPr>
          <t xml:space="preserve">Details: </t>
        </r>
        <r>
          <rPr>
            <sz val="9"/>
            <color indexed="81"/>
            <rFont val="Tahoma"/>
            <family val="2"/>
          </rPr>
          <t xml:space="preserve">Read a biography of a scientist. Tell your den leader or the other members of your den what the scientist was famous for and why his or her work is important.
</t>
        </r>
      </text>
    </comment>
    <comment ref="J50" authorId="0" shapeId="0">
      <text>
        <r>
          <rPr>
            <b/>
            <sz val="9"/>
            <color indexed="81"/>
            <rFont val="Tahoma"/>
            <family val="2"/>
          </rPr>
          <t>Details:</t>
        </r>
        <r>
          <rPr>
            <sz val="9"/>
            <color indexed="81"/>
            <rFont val="Tahoma"/>
            <family val="2"/>
          </rPr>
          <t>Explain why this kind of science is an important part of your world.</t>
        </r>
      </text>
    </comment>
    <comment ref="N50" authorId="1" shapeId="0">
      <text>
        <r>
          <rPr>
            <b/>
            <sz val="9"/>
            <color indexed="81"/>
            <rFont val="Tahoma"/>
            <charset val="1"/>
          </rPr>
          <t>Detail:</t>
        </r>
        <r>
          <rPr>
            <sz val="9"/>
            <color indexed="81"/>
            <rFont val="Tahoma"/>
            <charset val="1"/>
          </rPr>
          <t xml:space="preserve">
Do a color-morphing investigation. Explain what you learned. </t>
        </r>
      </text>
    </comment>
    <comment ref="B51" authorId="0" shapeId="0">
      <text>
        <r>
          <rPr>
            <b/>
            <sz val="9"/>
            <color indexed="81"/>
            <rFont val="Tahoma"/>
            <family val="2"/>
          </rPr>
          <t xml:space="preserve">Details: </t>
        </r>
        <r>
          <rPr>
            <sz val="9"/>
            <color indexed="81"/>
            <rFont val="Tahoma"/>
            <family val="2"/>
          </rPr>
          <t xml:space="preserve">Learn about Scouting in another part of the world. With the help of your parent or your den leader, pick one country where Scouting exists, and research its Scouting program.
</t>
        </r>
      </text>
    </comment>
    <comment ref="J51" authorId="0" shapeId="0">
      <text>
        <r>
          <rPr>
            <b/>
            <sz val="9"/>
            <color indexed="81"/>
            <rFont val="Tahoma"/>
            <family val="2"/>
          </rPr>
          <t xml:space="preserve">Details: </t>
        </r>
        <r>
          <rPr>
            <sz val="9"/>
            <color indexed="81"/>
            <rFont val="Tahoma"/>
            <family val="2"/>
          </rPr>
          <t xml:space="preserve">Share with your family or with your den what you learned about the meaning of geology. 
</t>
        </r>
      </text>
    </comment>
    <comment ref="N51" authorId="1" shapeId="0">
      <text>
        <r>
          <rPr>
            <b/>
            <sz val="9"/>
            <color indexed="81"/>
            <rFont val="Tahoma"/>
            <charset val="1"/>
          </rPr>
          <t xml:space="preserve">Detail:  </t>
        </r>
        <r>
          <rPr>
            <sz val="9"/>
            <color indexed="81"/>
            <rFont val="Tahoma"/>
            <charset val="1"/>
          </rPr>
          <t>Visit a museum of natural history, a nature center, or a zoo with your family, Webelos den, or pack. Tell what you saw.</t>
        </r>
      </text>
    </comment>
    <comment ref="B52" authorId="0" shapeId="0">
      <text>
        <r>
          <rPr>
            <b/>
            <sz val="9"/>
            <color indexed="81"/>
            <rFont val="Tahoma"/>
            <family val="2"/>
          </rPr>
          <t xml:space="preserve">Details: </t>
        </r>
        <r>
          <rPr>
            <sz val="9"/>
            <color indexed="81"/>
            <rFont val="Tahoma"/>
            <family val="2"/>
          </rPr>
          <t xml:space="preserve">Set up an exhibit at a pack meeting to share information about the World Friendship Fund.
</t>
        </r>
      </text>
    </comment>
    <comment ref="F52"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J52" authorId="0" shapeId="0">
      <text>
        <r>
          <rPr>
            <b/>
            <sz val="9"/>
            <color indexed="81"/>
            <rFont val="Tahoma"/>
            <family val="2"/>
          </rPr>
          <t>Details:</t>
        </r>
        <r>
          <rPr>
            <sz val="9"/>
            <color indexed="81"/>
            <rFont val="Tahoma"/>
            <family val="2"/>
          </rPr>
          <t>Look for different kinds of rocks or minerals while on a rock hunt with your family or your den</t>
        </r>
      </text>
    </comment>
    <comment ref="N52" authorId="1" shapeId="0">
      <text>
        <r>
          <rPr>
            <b/>
            <sz val="9"/>
            <color indexed="81"/>
            <rFont val="Tahoma"/>
            <charset val="1"/>
          </rPr>
          <t>Detail:</t>
        </r>
        <r>
          <rPr>
            <sz val="9"/>
            <color indexed="81"/>
            <rFont val="Tahoma"/>
            <charset val="1"/>
          </rPr>
          <t xml:space="preserve">
Create a video of a wild creature doing something interesting, and share it with your family and den. </t>
        </r>
      </text>
    </comment>
    <comment ref="F53"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B54" authorId="0" shapeId="0">
      <text>
        <r>
          <rPr>
            <b/>
            <sz val="9"/>
            <color indexed="81"/>
            <rFont val="Tahoma"/>
            <family val="2"/>
          </rPr>
          <t xml:space="preserve">Details: </t>
        </r>
        <r>
          <rPr>
            <sz val="9"/>
            <color indexed="81"/>
            <rFont val="Tahoma"/>
            <family val="2"/>
          </rPr>
          <t xml:space="preserve">Under the supervision of your parent, guardian, or den leader, connect with a Scout in another country during an event such as Jamboree on the Air or Jamboree on the Internet or by other means.
</t>
        </r>
      </text>
    </comment>
    <comment ref="F54" authorId="0" shapeId="0">
      <text>
        <r>
          <rPr>
            <b/>
            <sz val="9"/>
            <color indexed="81"/>
            <rFont val="Tahoma"/>
            <family val="2"/>
          </rPr>
          <t xml:space="preserve">Details: </t>
        </r>
        <r>
          <rPr>
            <sz val="9"/>
            <color indexed="81"/>
            <rFont val="Tahoma"/>
            <family val="2"/>
          </rPr>
          <t xml:space="preserve">Recognize the purpose and the three classifications of swimming ability groups in Scouting.
</t>
        </r>
      </text>
    </comment>
    <comment ref="J54" authorId="0" shapeId="0">
      <text>
        <r>
          <rPr>
            <b/>
            <sz val="9"/>
            <color indexed="81"/>
            <rFont val="Tahoma"/>
            <family val="2"/>
          </rPr>
          <t>Details:</t>
        </r>
        <r>
          <rPr>
            <sz val="9"/>
            <color indexed="81"/>
            <rFont val="Tahoma"/>
            <family val="2"/>
          </rPr>
          <t xml:space="preserve">Identify the rocks you see on your rock hunt. Use the chart in your handbook that shows the three kinds of rocks and describes minerals to determine which types of rocks you have collected. 
</t>
        </r>
      </text>
    </comment>
    <comment ref="N54" authorId="1" shapeId="0">
      <text>
        <r>
          <rPr>
            <b/>
            <sz val="9"/>
            <color indexed="81"/>
            <rFont val="Tahoma"/>
            <charset val="1"/>
          </rPr>
          <t>Detail:</t>
        </r>
        <r>
          <rPr>
            <sz val="9"/>
            <color indexed="81"/>
            <rFont val="Tahoma"/>
            <charset val="1"/>
          </rPr>
          <t xml:space="preserve">
Identify three different groups of trees and the parts of a tree.</t>
        </r>
      </text>
    </comment>
    <comment ref="F55" authorId="1" shapeId="0">
      <text>
        <r>
          <rPr>
            <b/>
            <sz val="9"/>
            <color indexed="81"/>
            <rFont val="Tahoma"/>
            <family val="2"/>
          </rPr>
          <t>Detail:</t>
        </r>
        <r>
          <rPr>
            <sz val="9"/>
            <color indexed="81"/>
            <rFont val="Tahoma"/>
            <family val="2"/>
          </rPr>
          <t xml:space="preserve">
 Discuss the importance of learning the skills you need to know before going boating.</t>
        </r>
      </text>
    </comment>
    <comment ref="J55" authorId="0" shapeId="0">
      <text>
        <r>
          <rPr>
            <b/>
            <sz val="9"/>
            <color indexed="81"/>
            <rFont val="Tahoma"/>
            <family val="2"/>
          </rPr>
          <t xml:space="preserve">Details: </t>
        </r>
        <r>
          <rPr>
            <sz val="9"/>
            <color indexed="81"/>
            <rFont val="Tahoma"/>
            <family val="2"/>
          </rPr>
          <t xml:space="preserve">With a magnifying glass, take a closer look at your collection. Determine any differences between your specimens.
</t>
        </r>
      </text>
    </comment>
    <comment ref="N55" authorId="1" shapeId="0">
      <text>
        <r>
          <rPr>
            <b/>
            <sz val="9"/>
            <color indexed="81"/>
            <rFont val="Tahoma"/>
            <charset val="1"/>
          </rPr>
          <t>Detail:</t>
        </r>
        <r>
          <rPr>
            <sz val="9"/>
            <color indexed="81"/>
            <rFont val="Tahoma"/>
            <charset val="1"/>
          </rPr>
          <t xml:space="preserve">
Identify six trees common to the area where you live. Tell whether they are native to your area. Tell how both wildlife and humans use them</t>
        </r>
      </text>
    </comment>
    <comment ref="B56" authorId="0" shapeId="0">
      <text>
        <r>
          <rPr>
            <b/>
            <sz val="9"/>
            <color indexed="81"/>
            <rFont val="Tahoma"/>
            <family val="2"/>
          </rPr>
          <t xml:space="preserve">Details: </t>
        </r>
        <r>
          <rPr>
            <sz val="9"/>
            <color indexed="81"/>
            <rFont val="Tahoma"/>
            <family val="2"/>
          </rPr>
          <t xml:space="preserve">With the help of your den leader or family, plan and conduct a campout. If your chartered organization does not permit Cub Scout camping, you may substitute a family campout or a daylong outdoor activity with your den or pack. 
</t>
        </r>
      </text>
    </comment>
    <comment ref="F56" authorId="0" shapeId="0">
      <text>
        <r>
          <rPr>
            <b/>
            <sz val="9"/>
            <color indexed="81"/>
            <rFont val="Tahoma"/>
            <family val="2"/>
          </rPr>
          <t xml:space="preserve">Details: </t>
        </r>
        <r>
          <rPr>
            <sz val="9"/>
            <color indexed="81"/>
            <rFont val="Tahoma"/>
            <family val="2"/>
          </rPr>
          <t xml:space="preserve">Explain the meaning of “order of rescue” and demonstrate the reach and throw rescue techniques from land.
</t>
        </r>
      </text>
    </comment>
    <comment ref="J56" authorId="0" shapeId="0">
      <text>
        <r>
          <rPr>
            <b/>
            <sz val="9"/>
            <color indexed="81"/>
            <rFont val="Tahoma"/>
            <family val="2"/>
          </rPr>
          <t xml:space="preserve">Details: </t>
        </r>
        <r>
          <rPr>
            <sz val="9"/>
            <color indexed="81"/>
            <rFont val="Tahoma"/>
            <family val="2"/>
          </rPr>
          <t xml:space="preserve">Share what you see with your family or den.
</t>
        </r>
      </text>
    </comment>
    <comment ref="N56" authorId="0" shapeId="0">
      <text>
        <r>
          <rPr>
            <b/>
            <sz val="9"/>
            <color indexed="81"/>
            <rFont val="Tahoma"/>
            <family val="2"/>
          </rPr>
          <t xml:space="preserve">Details: </t>
        </r>
        <r>
          <rPr>
            <sz val="9"/>
            <color indexed="81"/>
            <rFont val="Tahoma"/>
            <family val="2"/>
          </rPr>
          <t xml:space="preserve">Identify six plants common to the area where you live. Tell which animals use them and for what purpose.
</t>
        </r>
      </text>
    </comment>
    <comment ref="B57" authorId="0" shapeId="0">
      <text>
        <r>
          <rPr>
            <b/>
            <sz val="9"/>
            <color indexed="81"/>
            <rFont val="Tahoma"/>
            <family val="2"/>
          </rPr>
          <t xml:space="preserve">Details: </t>
        </r>
        <r>
          <rPr>
            <sz val="9"/>
            <color indexed="81"/>
            <rFont val="Tahoma"/>
            <family val="2"/>
          </rPr>
          <t xml:space="preserve">On arrival at the campout, with your den and den leader or family, determine where to set up your tent. Demonstrate knowledge of what makes a good tent site and what makes a bad one. Set up your tent without help from an adult. 
</t>
        </r>
      </text>
    </comment>
    <comment ref="N57" authorId="0" shapeId="0">
      <text>
        <r>
          <rPr>
            <b/>
            <sz val="9"/>
            <color indexed="81"/>
            <rFont val="Tahoma"/>
            <family val="2"/>
          </rPr>
          <t xml:space="preserve">Details: </t>
        </r>
        <r>
          <rPr>
            <sz val="9"/>
            <color indexed="81"/>
            <rFont val="Tahoma"/>
            <family val="2"/>
          </rPr>
          <t xml:space="preserve">Visit a nature center, nursery, tree farm, or park, and speak with someone knowledgeable about trees and plants that are native to your area. Explain how plants and trees are important to our ecosystem and how they improve our environment.
</t>
        </r>
      </text>
    </comment>
    <comment ref="B58" authorId="0" shapeId="0">
      <text>
        <r>
          <rPr>
            <b/>
            <sz val="9"/>
            <color indexed="81"/>
            <rFont val="Tahoma"/>
            <family val="2"/>
          </rPr>
          <t xml:space="preserve">Details: </t>
        </r>
        <r>
          <rPr>
            <sz val="9"/>
            <color indexed="81"/>
            <rFont val="Tahoma"/>
            <family val="2"/>
          </rPr>
          <t xml:space="preserve">Once your tents are set up, discuss with your den what actions you should take in the case of the following extreme weather events which could require you to evacuate: a. Severe rainstorm causing flooding b. Severe thunderstorm with lightning or tornadoes c. Fire, earthquake, or other disaster that will require evacuation. </t>
        </r>
      </text>
    </comment>
    <comment ref="J58" authorId="0" shapeId="0">
      <text>
        <r>
          <rPr>
            <b/>
            <sz val="9"/>
            <color indexed="81"/>
            <rFont val="Tahoma"/>
            <family val="2"/>
          </rPr>
          <t xml:space="preserve">Details: </t>
        </r>
        <r>
          <rPr>
            <sz val="9"/>
            <color indexed="81"/>
            <rFont val="Tahoma"/>
            <family val="2"/>
          </rPr>
          <t xml:space="preserve">With your family or den, make a mineral test kit, and test rocks according to the Mohs scale of mineral hardness
</t>
        </r>
      </text>
    </comment>
    <comment ref="N58" authorId="0" shapeId="0">
      <text>
        <r>
          <rPr>
            <b/>
            <sz val="9"/>
            <color indexed="81"/>
            <rFont val="Tahoma"/>
            <family val="2"/>
          </rPr>
          <t xml:space="preserve">Details: </t>
        </r>
        <r>
          <rPr>
            <sz val="9"/>
            <color indexed="81"/>
            <rFont val="Tahoma"/>
            <family val="2"/>
          </rPr>
          <t xml:space="preserve">Develop a plan to care for and then plant at least one plant or tree, either indoors in a pot or outdoors. Tell how this plant or tree helps the environment in which it is planted and what the plant or tree will be used for.
</t>
        </r>
      </text>
    </comment>
    <comment ref="B59" authorId="0" shapeId="0">
      <text>
        <r>
          <rPr>
            <b/>
            <sz val="9"/>
            <color indexed="81"/>
            <rFont val="Tahoma"/>
            <family val="2"/>
          </rPr>
          <t>Details:</t>
        </r>
        <r>
          <rPr>
            <sz val="9"/>
            <color indexed="81"/>
            <rFont val="Tahoma"/>
            <family val="2"/>
          </rPr>
          <t xml:space="preserve">On a pack campout, work with your den leader or another adult to plan a campfire program with the other dens. Your campfire program should include an impressive opening, songs, skits, a Cubmaster’s minute, and an inspirational closing ceremony. </t>
        </r>
      </text>
    </comment>
    <comment ref="F59" authorId="0" shapeId="0">
      <text>
        <r>
          <rPr>
            <b/>
            <sz val="9"/>
            <color indexed="81"/>
            <rFont val="Tahoma"/>
            <family val="2"/>
          </rPr>
          <t xml:space="preserve">Details: </t>
        </r>
        <r>
          <rPr>
            <sz val="9"/>
            <color indexed="81"/>
            <rFont val="Tahoma"/>
            <family val="2"/>
          </rPr>
          <t xml:space="preserve">Demonstrate the precautions you must take before attempting to dive head first into the water, and attempt a front surface dive.
</t>
        </r>
      </text>
    </comment>
    <comment ref="N59" authorId="0" shapeId="0">
      <text>
        <r>
          <rPr>
            <b/>
            <sz val="9"/>
            <color indexed="81"/>
            <rFont val="Tahoma"/>
            <family val="2"/>
          </rPr>
          <t xml:space="preserve">Details: </t>
        </r>
        <r>
          <rPr>
            <sz val="9"/>
            <color indexed="81"/>
            <rFont val="Tahoma"/>
            <family val="2"/>
          </rPr>
          <t xml:space="preserve">Make a list of items in your home that are made from wood and share it with your den. Or with your den, take a walk and identify useful things made from wood.
</t>
        </r>
      </text>
    </comment>
    <comment ref="B60" authorId="1" shapeId="0">
      <text>
        <r>
          <rPr>
            <b/>
            <sz val="9"/>
            <color indexed="81"/>
            <rFont val="Tahoma"/>
            <charset val="1"/>
          </rPr>
          <t>Detail:</t>
        </r>
        <r>
          <rPr>
            <sz val="9"/>
            <color indexed="81"/>
            <rFont val="Tahoma"/>
            <charset val="1"/>
          </rPr>
          <t xml:space="preserve">
Show how to tie a bowline. Explain when the knot should be used and why. Teach it to another Scout who is not a Webelos Scout</t>
        </r>
      </text>
    </comment>
    <comment ref="F60" authorId="0" shapeId="0">
      <text>
        <r>
          <rPr>
            <b/>
            <sz val="9"/>
            <color indexed="81"/>
            <rFont val="Tahoma"/>
            <family val="2"/>
          </rPr>
          <t xml:space="preserve">Details: </t>
        </r>
        <r>
          <rPr>
            <sz val="9"/>
            <color indexed="81"/>
            <rFont val="Tahoma"/>
            <family val="2"/>
          </rPr>
          <t xml:space="preserve">Learn and demonstrate two of the following strokes:  crawl, sidestroke, breaststroke, or trudgen
</t>
        </r>
      </text>
    </comment>
    <comment ref="J60" authorId="0" shapeId="0">
      <text>
        <r>
          <rPr>
            <b/>
            <sz val="9"/>
            <color indexed="81"/>
            <rFont val="Tahoma"/>
            <family val="2"/>
          </rPr>
          <t xml:space="preserve">Details: </t>
        </r>
        <r>
          <rPr>
            <sz val="9"/>
            <color indexed="81"/>
            <rFont val="Tahoma"/>
            <family val="2"/>
          </rPr>
          <t xml:space="preserve">With your family or den, identify on a road map of your state some geological features in your area
</t>
        </r>
      </text>
    </comment>
    <comment ref="N60" authorId="1" shapeId="0">
      <text>
        <r>
          <rPr>
            <b/>
            <sz val="9"/>
            <color indexed="81"/>
            <rFont val="Tahoma"/>
            <charset val="1"/>
          </rPr>
          <t>Detail:</t>
        </r>
        <r>
          <rPr>
            <sz val="9"/>
            <color indexed="81"/>
            <rFont val="Tahoma"/>
            <charset val="1"/>
          </rPr>
          <t xml:space="preserve">
 Explain how the growth rings of a tree trunk tell its life story. Describe different types of tree bark and explain what the bark does for the tree.</t>
        </r>
      </text>
    </comment>
    <comment ref="B61" authorId="0" shapeId="0">
      <text>
        <r>
          <rPr>
            <b/>
            <sz val="9"/>
            <color indexed="81"/>
            <rFont val="Tahoma"/>
            <family val="2"/>
          </rPr>
          <t>Details:</t>
        </r>
        <r>
          <rPr>
            <sz val="9"/>
            <color indexed="81"/>
            <rFont val="Tahoma"/>
            <family val="2"/>
          </rPr>
          <t xml:space="preserve">
Go on a geocaching adventure with your den or family. Show how you used a GPS unit or a smartphone with a GPS application to locate a geocache.</t>
        </r>
      </text>
    </comment>
    <comment ref="F61" authorId="0" shapeId="0">
      <text>
        <r>
          <rPr>
            <b/>
            <sz val="9"/>
            <color indexed="81"/>
            <rFont val="Tahoma"/>
            <family val="2"/>
          </rPr>
          <t>Details:</t>
        </r>
        <r>
          <rPr>
            <sz val="9"/>
            <color indexed="81"/>
            <rFont val="Tahoma"/>
            <family val="2"/>
          </rPr>
          <t xml:space="preserve">Invite a member or former member of a lifeguard team, rescue squad, the U.S. Coast Guard, U.S. Navy, or other armed forces branch who has had swimming and rescue training to your den meeting.  Find out what training and other experiences this person has had. 
</t>
        </r>
      </text>
    </comment>
    <comment ref="B62" authorId="0" shapeId="0">
      <text>
        <r>
          <rPr>
            <b/>
            <sz val="9"/>
            <color indexed="81"/>
            <rFont val="Tahoma"/>
            <family val="2"/>
          </rPr>
          <t xml:space="preserve">Details: </t>
        </r>
        <r>
          <rPr>
            <sz val="9"/>
            <color indexed="81"/>
            <rFont val="Tahoma"/>
            <family val="2"/>
          </rPr>
          <t>Recite the Outdoor Code and the Leave No Trace Principles for Kids from memory. Talk about how you can demonstrate them while you are working on your Arrow of Light. After one outing, list the things you did to follow the Outdoor Code and Leave No Trace.</t>
        </r>
      </text>
    </comment>
    <comment ref="F62" authorId="0" shapeId="0">
      <text>
        <r>
          <rPr>
            <b/>
            <sz val="9"/>
            <color indexed="81"/>
            <rFont val="Tahoma"/>
            <family val="2"/>
          </rPr>
          <t>Details:</t>
        </r>
        <r>
          <rPr>
            <sz val="9"/>
            <color indexed="81"/>
            <rFont val="Tahoma"/>
            <family val="2"/>
          </rPr>
          <t xml:space="preserve">Demonstrate how to correctly fasten a life jacket that is the right size for you.  Jump into water over your head. Show how the life jacket keeps your head above water by swimming 25 feet.  Get out of the water, remove the life jacket and hang it where it will dry. 
</t>
        </r>
      </text>
    </comment>
    <comment ref="N62" authorId="1" shapeId="0">
      <text>
        <r>
          <rPr>
            <b/>
            <sz val="9"/>
            <color indexed="81"/>
            <rFont val="Tahoma"/>
            <charset val="1"/>
          </rPr>
          <t>Detail:</t>
        </r>
        <r>
          <rPr>
            <sz val="9"/>
            <color indexed="81"/>
            <rFont val="Tahoma"/>
            <charset val="1"/>
          </rPr>
          <t xml:space="preserve">
Create a record of the history of Scouting and your place in that history. </t>
        </r>
      </text>
    </comment>
    <comment ref="F63" authorId="1" shapeId="0">
      <text>
        <r>
          <rPr>
            <b/>
            <sz val="9"/>
            <color indexed="81"/>
            <rFont val="Tahoma"/>
            <family val="2"/>
          </rPr>
          <t>Detail:</t>
        </r>
        <r>
          <rPr>
            <sz val="9"/>
            <color indexed="81"/>
            <rFont val="Tahoma"/>
            <family val="2"/>
          </rPr>
          <t xml:space="preserve">
If you are a qualified swimmer, select a paddle of the proper size and paddle a canoe with an adult’s supervision. </t>
        </r>
      </text>
    </comment>
    <comment ref="N63" authorId="1" shapeId="0">
      <text>
        <r>
          <rPr>
            <b/>
            <sz val="9"/>
            <color indexed="81"/>
            <rFont val="Tahoma"/>
            <charset val="1"/>
          </rPr>
          <t>Detail:</t>
        </r>
        <r>
          <rPr>
            <sz val="9"/>
            <color indexed="81"/>
            <rFont val="Tahoma"/>
            <charset val="1"/>
          </rPr>
          <t xml:space="preserve">
With the help of your den leader, parent, or guardian and with your choice of media, go on a virtual journey to the past and create a timeline.</t>
        </r>
      </text>
    </comment>
    <comment ref="F66" authorId="1" shapeId="0">
      <text>
        <r>
          <rPr>
            <b/>
            <sz val="9"/>
            <color indexed="81"/>
            <rFont val="Tahoma"/>
            <charset val="1"/>
          </rPr>
          <t>Detail:</t>
        </r>
        <r>
          <rPr>
            <sz val="9"/>
            <color indexed="81"/>
            <rFont val="Tahoma"/>
            <charset val="1"/>
          </rPr>
          <t xml:space="preserve">
Visit an art museum, gallery, or exhibit. Discuss with an adult the art you saw. What did you like?</t>
        </r>
      </text>
    </comment>
    <comment ref="J66" authorId="0" shapeId="0">
      <text>
        <r>
          <rPr>
            <b/>
            <sz val="9"/>
            <color indexed="81"/>
            <rFont val="Tahoma"/>
            <family val="2"/>
          </rPr>
          <t xml:space="preserve">Details: </t>
        </r>
        <r>
          <rPr>
            <sz val="9"/>
            <color indexed="81"/>
            <rFont val="Tahoma"/>
            <family val="2"/>
          </rPr>
          <t xml:space="preserve">
 Go on an outing with your family or den to one of the nearby locations you discovered on your state map, and record what you see as you look at the geographical surroundings. Share with your family or den while on this outing what you notice that might change this location in the future (wind, water, ice, drought, erosion).
</t>
        </r>
      </text>
    </comment>
    <comment ref="B67" authorId="1" shapeId="0">
      <text>
        <r>
          <rPr>
            <b/>
            <sz val="9"/>
            <color indexed="81"/>
            <rFont val="Tahoma"/>
            <family val="2"/>
          </rPr>
          <t>Detail:</t>
        </r>
        <r>
          <rPr>
            <sz val="9"/>
            <color indexed="81"/>
            <rFont val="Tahoma"/>
            <family val="2"/>
          </rPr>
          <t xml:space="preserve">
With your parent, guardian, or religious or spiritual leader, discuss and make a plan to do two things you think will help you better do your duty to God. Do these things for a month. </t>
        </r>
      </text>
    </comment>
    <comment ref="F67" authorId="0" shapeId="0">
      <text>
        <r>
          <rPr>
            <b/>
            <sz val="9"/>
            <color indexed="81"/>
            <rFont val="Tahoma"/>
            <family val="2"/>
          </rPr>
          <t xml:space="preserve">Detail: </t>
        </r>
        <r>
          <rPr>
            <sz val="9"/>
            <color indexed="81"/>
            <rFont val="Tahoma"/>
            <family val="2"/>
          </rPr>
          <t>Create two self-portraits using two different techniques, such as drawing, painting, printmaking, sculpture, and computer illustration.</t>
        </r>
      </text>
    </comment>
    <comment ref="B68" authorId="1" shapeId="0">
      <text>
        <r>
          <rPr>
            <b/>
            <sz val="9"/>
            <color indexed="81"/>
            <rFont val="Tahoma"/>
            <family val="2"/>
          </rPr>
          <t>Detail:</t>
        </r>
        <r>
          <rPr>
            <sz val="9"/>
            <color indexed="81"/>
            <rFont val="Tahoma"/>
            <family val="2"/>
          </rPr>
          <t xml:space="preserve">
Discuss with your family how the Scout Oath and Scout Law relate to your beliefs about duty to God. </t>
        </r>
      </text>
    </comment>
    <comment ref="J68" authorId="0" shapeId="0">
      <text>
        <r>
          <rPr>
            <b/>
            <sz val="9"/>
            <color indexed="81"/>
            <rFont val="Tahoma"/>
            <family val="2"/>
          </rPr>
          <t xml:space="preserve">Details: </t>
        </r>
        <r>
          <rPr>
            <sz val="9"/>
            <color indexed="81"/>
            <rFont val="Tahoma"/>
            <family val="2"/>
          </rPr>
          <t xml:space="preserve">With your family or your den, visit with a geologist or earth scientist and discover the many career fields that are included in the science of geology
</t>
        </r>
      </text>
    </comment>
    <comment ref="N68" authorId="0" shapeId="0">
      <text>
        <r>
          <rPr>
            <b/>
            <sz val="9"/>
            <color indexed="81"/>
            <rFont val="Tahoma"/>
            <family val="2"/>
          </rPr>
          <t xml:space="preserve">Details: </t>
        </r>
        <r>
          <rPr>
            <sz val="9"/>
            <color indexed="81"/>
            <rFont val="Tahoma"/>
            <family val="2"/>
          </rPr>
          <t xml:space="preserve">Visit a facility that uses a sound mixer, and learn how it is used.
</t>
        </r>
      </text>
    </comment>
    <comment ref="B69" authorId="1" shapeId="0">
      <text>
        <r>
          <rPr>
            <b/>
            <sz val="9"/>
            <color indexed="81"/>
            <rFont val="Tahoma"/>
            <family val="2"/>
          </rPr>
          <t>Detail:</t>
        </r>
        <r>
          <rPr>
            <sz val="9"/>
            <color indexed="81"/>
            <rFont val="Tahoma"/>
            <family val="2"/>
          </rPr>
          <t xml:space="preserve">
For at least a month, pray or reverently meditate each day as taught by your family or faith community.  </t>
        </r>
      </text>
    </comment>
    <comment ref="F69" authorId="1" shapeId="0">
      <text>
        <r>
          <rPr>
            <b/>
            <sz val="9"/>
            <color indexed="81"/>
            <rFont val="Tahoma"/>
            <charset val="1"/>
          </rPr>
          <t>Detail:</t>
        </r>
        <r>
          <rPr>
            <sz val="9"/>
            <color indexed="81"/>
            <rFont val="Tahoma"/>
            <charset val="1"/>
          </rPr>
          <t xml:space="preserve">
Draw or paint an original picture outdoors, using the art materials of your choice. </t>
        </r>
      </text>
    </comment>
    <comment ref="J69" authorId="0" shapeId="0">
      <text>
        <r>
          <rPr>
            <b/>
            <sz val="9"/>
            <color indexed="81"/>
            <rFont val="Tahoma"/>
            <family val="2"/>
          </rPr>
          <t xml:space="preserve">Details: </t>
        </r>
        <r>
          <rPr>
            <sz val="9"/>
            <color indexed="81"/>
            <rFont val="Tahoma"/>
            <family val="2"/>
          </rPr>
          <t xml:space="preserve">Ask the geologist or earth scientist about the importance of fossils that are found. 
</t>
        </r>
      </text>
    </comment>
    <comment ref="B70" authorId="0" shapeId="0">
      <text>
        <r>
          <rPr>
            <b/>
            <sz val="9"/>
            <color indexed="81"/>
            <rFont val="Tahoma"/>
            <family val="2"/>
          </rPr>
          <t xml:space="preserve">Details: </t>
        </r>
        <r>
          <rPr>
            <sz val="9"/>
            <color indexed="81"/>
            <rFont val="Tahoma"/>
            <family val="2"/>
          </rPr>
          <t xml:space="preserve">Read at least two accounts of people in history who have done their duty to God. (This can include family members and ancestors.) List their names and how they showed their duty to God.
</t>
        </r>
      </text>
    </comment>
    <comment ref="J70" authorId="0" shapeId="0">
      <text>
        <r>
          <rPr>
            <b/>
            <sz val="9"/>
            <color indexed="81"/>
            <rFont val="Tahoma"/>
            <family val="2"/>
          </rPr>
          <t xml:space="preserve">Details: </t>
        </r>
        <r>
          <rPr>
            <sz val="9"/>
            <color indexed="81"/>
            <rFont val="Tahoma"/>
            <family val="2"/>
          </rPr>
          <t xml:space="preserve">Ask the geologist or earth scientist what you can do to help preserve our natural resources. 
</t>
        </r>
      </text>
    </comment>
    <comment ref="N70" authorId="0" shapeId="0">
      <text>
        <r>
          <rPr>
            <b/>
            <sz val="9"/>
            <color indexed="81"/>
            <rFont val="Tahoma"/>
            <family val="2"/>
          </rPr>
          <t xml:space="preserve">Details: </t>
        </r>
        <r>
          <rPr>
            <sz val="9"/>
            <color indexed="81"/>
            <rFont val="Tahoma"/>
            <family val="2"/>
          </rPr>
          <t>Make a musical instrument. Play it for your family, den, or pack</t>
        </r>
      </text>
    </comment>
    <comment ref="B71" authorId="1" shapeId="0">
      <text>
        <r>
          <rPr>
            <b/>
            <sz val="9"/>
            <color indexed="81"/>
            <rFont val="Tahoma"/>
            <family val="2"/>
          </rPr>
          <t>Detail:</t>
        </r>
        <r>
          <rPr>
            <sz val="9"/>
            <color indexed="81"/>
            <rFont val="Tahoma"/>
            <family val="2"/>
          </rPr>
          <t xml:space="preserve">
 Under the direction of your parent, guardian, or religious or spiritual leader, do an act of service for someone in your family, neighborhood, or community. Talk about your service with your family and your Webelos den leader. Tell your family, den, or den leader how it related to doing your duty to God.</t>
        </r>
      </text>
    </comment>
    <comment ref="F71" authorId="0" shapeId="0">
      <text>
        <r>
          <rPr>
            <b/>
            <sz val="9"/>
            <color indexed="81"/>
            <rFont val="Tahoma"/>
            <family val="2"/>
          </rPr>
          <t>Detail:</t>
        </r>
        <r>
          <rPr>
            <sz val="9"/>
            <color indexed="81"/>
            <rFont val="Tahoma"/>
            <family val="2"/>
          </rPr>
          <t xml:space="preserve">Create an object using clay that can be fired, baked in the oven, or air-dried.eparation and cooking. </t>
        </r>
      </text>
    </comment>
    <comment ref="J71" authorId="0" shapeId="0">
      <text>
        <r>
          <rPr>
            <b/>
            <sz val="9"/>
            <color indexed="81"/>
            <rFont val="Tahoma"/>
            <family val="2"/>
          </rPr>
          <t xml:space="preserve">Details: </t>
        </r>
        <r>
          <rPr>
            <sz val="9"/>
            <color indexed="81"/>
            <rFont val="Tahoma"/>
            <family val="2"/>
          </rPr>
          <t xml:space="preserve">Do at least one earth science demonstration or investigation with your den or with adult supervision, and explore geology in action. 
</t>
        </r>
      </text>
    </comment>
    <comment ref="N71" authorId="0" shapeId="0">
      <text>
        <r>
          <rPr>
            <b/>
            <sz val="9"/>
            <color indexed="81"/>
            <rFont val="Tahoma"/>
            <family val="2"/>
          </rPr>
          <t xml:space="preserve">Details: </t>
        </r>
        <r>
          <rPr>
            <sz val="9"/>
            <color indexed="81"/>
            <rFont val="Tahoma"/>
            <family val="2"/>
          </rPr>
          <t xml:space="preserve">Form a “band” with your den. Each member creates his own homemade musical instrument. Perform for your pack at a pack meeting. </t>
        </r>
      </text>
    </comment>
    <comment ref="F72" authorId="1" shapeId="0">
      <text>
        <r>
          <rPr>
            <b/>
            <sz val="9"/>
            <color indexed="81"/>
            <rFont val="Tahoma"/>
            <charset val="1"/>
          </rPr>
          <t>Detail:</t>
        </r>
        <r>
          <rPr>
            <sz val="9"/>
            <color indexed="81"/>
            <rFont val="Tahoma"/>
            <charset val="1"/>
          </rPr>
          <t xml:space="preserve"> Create a freestanding sculpture or mobile using wood, metal, papier-mâché, or found or recycled objects. </t>
        </r>
      </text>
    </comment>
    <comment ref="N72" authorId="0" shapeId="0">
      <text>
        <r>
          <rPr>
            <b/>
            <sz val="9"/>
            <color indexed="81"/>
            <rFont val="Tahoma"/>
            <family val="2"/>
          </rPr>
          <t xml:space="preserve">Details: </t>
        </r>
        <r>
          <rPr>
            <sz val="9"/>
            <color indexed="81"/>
            <rFont val="Tahoma"/>
            <family val="2"/>
          </rPr>
          <t xml:space="preserve">Play two tunes on any band or orchestra instrument. 
</t>
        </r>
      </text>
    </comment>
    <comment ref="F73" authorId="1" shapeId="0">
      <text>
        <r>
          <rPr>
            <b/>
            <sz val="9"/>
            <color indexed="81"/>
            <rFont val="Tahoma"/>
            <charset val="1"/>
          </rPr>
          <t>Detail:</t>
        </r>
        <r>
          <rPr>
            <sz val="9"/>
            <color indexed="81"/>
            <rFont val="Tahoma"/>
            <charset val="1"/>
          </rPr>
          <t xml:space="preserve"> Make a display of origami or kirigami projects. </t>
        </r>
      </text>
    </comment>
    <comment ref="J73" authorId="1" shapeId="0">
      <text>
        <r>
          <rPr>
            <b/>
            <sz val="9"/>
            <color indexed="81"/>
            <rFont val="Tahoma"/>
            <charset val="1"/>
          </rPr>
          <t>Detail:</t>
        </r>
        <r>
          <rPr>
            <sz val="9"/>
            <color indexed="81"/>
            <rFont val="Tahoma"/>
            <charset val="1"/>
          </rPr>
          <t xml:space="preserve">
Pick one type of engineer. With the help of the Internet, your local library, or a local engineer you may know or locate, discover and record in your book three things that describe what that engineer does. (Be sure to have your Webelos den leader, parent, or guardian’s permission to use the Internet.) Share your findings with your Webelos den. </t>
        </r>
      </text>
    </comment>
    <comment ref="F74" authorId="1" shapeId="0">
      <text>
        <r>
          <rPr>
            <b/>
            <sz val="9"/>
            <color indexed="81"/>
            <rFont val="Tahoma"/>
            <charset val="1"/>
          </rPr>
          <t>Detail:</t>
        </r>
        <r>
          <rPr>
            <sz val="9"/>
            <color indexed="81"/>
            <rFont val="Tahoma"/>
            <charset val="1"/>
          </rPr>
          <t xml:space="preserve"> Use a computer illustration or painting program to create a work of art. </t>
        </r>
      </text>
    </comment>
    <comment ref="N74" authorId="0" shapeId="0">
      <text>
        <r>
          <rPr>
            <b/>
            <sz val="9"/>
            <color indexed="81"/>
            <rFont val="Tahoma"/>
            <family val="2"/>
          </rPr>
          <t xml:space="preserve">Details: </t>
        </r>
        <r>
          <rPr>
            <sz val="9"/>
            <color indexed="81"/>
            <rFont val="Tahoma"/>
            <family val="2"/>
          </rPr>
          <t xml:space="preserve">Teach your den the words and melody of a song. Perform the song with your den at your den or pack meeting. 
</t>
        </r>
      </text>
    </comment>
    <comment ref="F75" authorId="1" shapeId="0">
      <text>
        <r>
          <rPr>
            <b/>
            <sz val="9"/>
            <color indexed="81"/>
            <rFont val="Tahoma"/>
            <charset val="1"/>
          </rPr>
          <t>Detail:</t>
        </r>
        <r>
          <rPr>
            <sz val="9"/>
            <color indexed="81"/>
            <rFont val="Tahoma"/>
            <charset val="1"/>
          </rPr>
          <t xml:space="preserve"> Create an original logo or design. Transfer the design onto a T-shirt, hat, or other object. </t>
        </r>
      </text>
    </comment>
    <comment ref="J75" authorId="1" shapeId="0">
      <text>
        <r>
          <rPr>
            <b/>
            <sz val="9"/>
            <color indexed="81"/>
            <rFont val="Tahoma"/>
            <charset val="1"/>
          </rPr>
          <t>Detail:</t>
        </r>
        <r>
          <rPr>
            <sz val="9"/>
            <color indexed="81"/>
            <rFont val="Tahoma"/>
            <charset val="1"/>
          </rPr>
          <t xml:space="preserve">
Examine a set of blueprints. Using these as a model, construct your own set of blueprints or plans to design a project.</t>
        </r>
      </text>
    </comment>
    <comment ref="N75" authorId="0" shapeId="0">
      <text>
        <r>
          <rPr>
            <b/>
            <sz val="9"/>
            <color indexed="81"/>
            <rFont val="Tahoma"/>
            <family val="2"/>
          </rPr>
          <t xml:space="preserve">Details: </t>
        </r>
        <r>
          <rPr>
            <sz val="9"/>
            <color indexed="81"/>
            <rFont val="Tahoma"/>
            <family val="2"/>
          </rPr>
          <t xml:space="preserve">
Create original words for a song. Perform it at your den or pack meeting. </t>
        </r>
      </text>
    </comment>
    <comment ref="F76" authorId="1" shapeId="0">
      <text>
        <r>
          <rPr>
            <b/>
            <sz val="9"/>
            <color indexed="81"/>
            <rFont val="Tahoma"/>
            <charset val="1"/>
          </rPr>
          <t>Detail:</t>
        </r>
        <r>
          <rPr>
            <sz val="9"/>
            <color indexed="81"/>
            <rFont val="Tahoma"/>
            <charset val="1"/>
          </rPr>
          <t xml:space="preserve"> Using a camera or other electronic device, take at least 10 photos of your family, a pet, or scenery. Use photo-editing software to crop, lighten or darken, and change some of the photos. </t>
        </r>
      </text>
    </comment>
    <comment ref="J76" authorId="0" shapeId="0">
      <text>
        <r>
          <rPr>
            <b/>
            <sz val="9"/>
            <color indexed="81"/>
            <rFont val="Tahoma"/>
            <family val="2"/>
          </rPr>
          <t xml:space="preserve">Details: </t>
        </r>
        <r>
          <rPr>
            <sz val="9"/>
            <color indexed="81"/>
            <rFont val="Tahoma"/>
            <family val="2"/>
          </rPr>
          <t xml:space="preserve">Using the blueprints or plans from your own design, construct your project. Your project may be something useful or something fun.
</t>
        </r>
      </text>
    </comment>
    <comment ref="N76" authorId="0" shapeId="0">
      <text>
        <r>
          <rPr>
            <b/>
            <sz val="9"/>
            <color indexed="81"/>
            <rFont val="Tahoma"/>
            <family val="2"/>
          </rPr>
          <t xml:space="preserve">Details: </t>
        </r>
        <r>
          <rPr>
            <sz val="9"/>
            <color indexed="81"/>
            <rFont val="Tahoma"/>
            <family val="2"/>
          </rPr>
          <t xml:space="preserve">Collaborate with your den to compose a den theme song. Perform it at your pack meeting.
</t>
        </r>
      </text>
    </comment>
    <comment ref="F77" authorId="1" shapeId="0">
      <text>
        <r>
          <rPr>
            <b/>
            <sz val="9"/>
            <color indexed="81"/>
            <rFont val="Tahoma"/>
            <charset val="1"/>
          </rPr>
          <t>Detail:</t>
        </r>
        <r>
          <rPr>
            <sz val="9"/>
            <color indexed="81"/>
            <rFont val="Tahoma"/>
            <charset val="1"/>
          </rPr>
          <t xml:space="preserve"> Create a comic strip with original characters. Include at least four panels to tell a story centered on one of the points of the Scout Law. Characters can be hand-drawn or computer-generated</t>
        </r>
      </text>
    </comment>
    <comment ref="J77" authorId="0" shapeId="0">
      <text>
        <r>
          <rPr>
            <b/>
            <sz val="9"/>
            <color indexed="81"/>
            <rFont val="Tahoma"/>
            <family val="2"/>
          </rPr>
          <t>Details:</t>
        </r>
        <r>
          <rPr>
            <sz val="9"/>
            <color indexed="81"/>
            <rFont val="Tahoma"/>
            <family val="2"/>
          </rPr>
          <t xml:space="preserve">Share your project with your Webelos den and your pack by displaying the project at a pack meeting. 
</t>
        </r>
      </text>
    </comment>
    <comment ref="N77" authorId="0" shapeId="0">
      <text>
        <r>
          <rPr>
            <b/>
            <sz val="9"/>
            <color indexed="81"/>
            <rFont val="Tahoma"/>
            <family val="2"/>
          </rPr>
          <t xml:space="preserve">Details </t>
        </r>
        <r>
          <rPr>
            <sz val="9"/>
            <color indexed="81"/>
            <rFont val="Tahoma"/>
            <family val="2"/>
          </rPr>
          <t xml:space="preserve">Write a song with words and music that expresses your feelings about an issue, a person, something you are learning, a point of the Scout Law, etc. Perform it at your den or pack meeting, alone or with a group. 
</t>
        </r>
      </text>
    </comment>
    <comment ref="J78" authorId="0" shapeId="0">
      <text>
        <r>
          <rPr>
            <b/>
            <sz val="9"/>
            <color indexed="81"/>
            <rFont val="Tahoma"/>
            <family val="2"/>
          </rPr>
          <t xml:space="preserve">Details: </t>
        </r>
        <r>
          <rPr>
            <sz val="9"/>
            <color indexed="81"/>
            <rFont val="Tahoma"/>
            <family val="2"/>
          </rPr>
          <t xml:space="preserve">Explore other fields of engineering and how they have helped form our past, present, and future
</t>
        </r>
      </text>
    </comment>
    <comment ref="N78" authorId="1" shapeId="0">
      <text>
        <r>
          <rPr>
            <b/>
            <sz val="9"/>
            <color indexed="81"/>
            <rFont val="Tahoma"/>
            <charset val="1"/>
          </rPr>
          <t>Detail:</t>
        </r>
        <r>
          <rPr>
            <sz val="9"/>
            <color indexed="81"/>
            <rFont val="Tahoma"/>
            <charset val="1"/>
          </rPr>
          <t xml:space="preserve">
Perform a musical number by yourself or with your Webelos den in front of an audience.</t>
        </r>
      </text>
    </comment>
    <comment ref="F79" authorId="1" shapeId="0">
      <text>
        <r>
          <rPr>
            <b/>
            <sz val="9"/>
            <color indexed="81"/>
            <rFont val="Tahoma"/>
            <charset val="1"/>
          </rPr>
          <t>Detail:</t>
        </r>
        <r>
          <rPr>
            <sz val="9"/>
            <color indexed="81"/>
            <rFont val="Tahoma"/>
            <charset val="1"/>
          </rPr>
          <t xml:space="preserve"> Create a hard-copy or digital portfolio of your projects. Share it with your family and members of your den or pack. </t>
        </r>
      </text>
    </comment>
    <comment ref="J79" authorId="1" shapeId="0">
      <text>
        <r>
          <rPr>
            <b/>
            <sz val="9"/>
            <color indexed="81"/>
            <rFont val="Tahoma"/>
            <family val="2"/>
          </rPr>
          <t>Detail:</t>
        </r>
        <r>
          <rPr>
            <sz val="9"/>
            <color indexed="81"/>
            <rFont val="Tahoma"/>
            <family val="2"/>
          </rPr>
          <t xml:space="preserve">
Pick and do two projects using the engineering skills you have learned. Share your projects with your den, and also exhibit them at a pack meeting. </t>
        </r>
      </text>
    </comment>
    <comment ref="F80" authorId="0" shapeId="0">
      <text>
        <r>
          <rPr>
            <b/>
            <sz val="9"/>
            <color indexed="81"/>
            <rFont val="Tahoma"/>
            <family val="2"/>
          </rPr>
          <t xml:space="preserve">Details: </t>
        </r>
        <r>
          <rPr>
            <sz val="9"/>
            <color indexed="81"/>
            <rFont val="Tahoma"/>
            <family val="2"/>
          </rPr>
          <t xml:space="preserve">Display your artwork in a pack, school, or community art show
</t>
        </r>
      </text>
    </comment>
  </commentList>
</comments>
</file>

<file path=xl/comments13.xml><?xml version="1.0" encoding="utf-8"?>
<comments xmlns="http://schemas.openxmlformats.org/spreadsheetml/2006/main">
  <authors>
    <author>Todd Lynch</author>
    <author>Detail</author>
  </authors>
  <commentList>
    <comment ref="N4" authorId="0" shapeId="0">
      <text>
        <r>
          <rPr>
            <b/>
            <sz val="9"/>
            <color indexed="81"/>
            <rFont val="Tahoma"/>
            <family val="2"/>
          </rPr>
          <t xml:space="preserve">Details: </t>
        </r>
        <r>
          <rPr>
            <sz val="9"/>
            <color indexed="81"/>
            <rFont val="Tahoma"/>
            <family val="2"/>
          </rPr>
          <t xml:space="preserve">Put a Fix It Tool Box together. Describe what each item in your toolbox can be used for. Show how to use three of the tools safely. 
</t>
        </r>
      </text>
    </comment>
    <comment ref="R4" authorId="1" shapeId="0">
      <text>
        <r>
          <rPr>
            <b/>
            <sz val="9"/>
            <color indexed="81"/>
            <rFont val="Tahoma"/>
            <charset val="1"/>
          </rPr>
          <t>Detail:</t>
        </r>
        <r>
          <rPr>
            <sz val="9"/>
            <color indexed="81"/>
            <rFont val="Tahoma"/>
            <charset val="1"/>
          </rPr>
          <t xml:space="preserve">
Write a story outline describing a real or imaginary Scouting adventure. Create a pictured storyboard that shows your story</t>
        </r>
      </text>
    </comment>
    <comment ref="J5" authorId="0" shapeId="0">
      <text>
        <r>
          <rPr>
            <b/>
            <sz val="9"/>
            <color indexed="81"/>
            <rFont val="Tahoma"/>
            <family val="2"/>
          </rPr>
          <t xml:space="preserve">Details: </t>
        </r>
        <r>
          <rPr>
            <sz val="9"/>
            <color indexed="81"/>
            <rFont val="Tahoma"/>
            <family val="2"/>
          </rPr>
          <t xml:space="preserve">Develop an awareness of the challenges of the blind through participation in an activity that simulates blindnes
</t>
        </r>
      </text>
    </comment>
    <comment ref="N5" authorId="0" shapeId="0">
      <text>
        <r>
          <rPr>
            <b/>
            <sz val="9"/>
            <color indexed="81"/>
            <rFont val="Tahoma"/>
            <family val="2"/>
          </rPr>
          <t xml:space="preserve">Details: </t>
        </r>
        <r>
          <rPr>
            <sz val="9"/>
            <color indexed="81"/>
            <rFont val="Tahoma"/>
            <family val="2"/>
          </rPr>
          <t xml:space="preserve">Be ready. With the help of an adult in your family, do the following
</t>
        </r>
      </text>
    </comment>
    <comment ref="R5" authorId="1" shapeId="0">
      <text>
        <r>
          <rPr>
            <b/>
            <sz val="9"/>
            <color indexed="81"/>
            <rFont val="Tahoma"/>
            <charset val="1"/>
          </rPr>
          <t>Detail:</t>
        </r>
        <r>
          <rPr>
            <sz val="9"/>
            <color indexed="81"/>
            <rFont val="Tahoma"/>
            <charset val="1"/>
          </rPr>
          <t xml:space="preserve">
Create either an animated or live action movie about yourself. Your movie should depict how you live by the Scout Oath and Law. </t>
        </r>
      </text>
    </comment>
    <comment ref="J6" authorId="0" shapeId="0">
      <text>
        <r>
          <rPr>
            <b/>
            <sz val="9"/>
            <color indexed="81"/>
            <rFont val="Tahoma"/>
            <family val="2"/>
          </rPr>
          <t>Details:</t>
        </r>
        <r>
          <rPr>
            <sz val="9"/>
            <color indexed="81"/>
            <rFont val="Tahoma"/>
            <family val="2"/>
          </rPr>
          <t xml:space="preserve">Participate in an activity that simulates severe visual impairment, but not blindness.
</t>
        </r>
      </text>
    </comment>
    <comment ref="N6" authorId="1" shapeId="0">
      <text>
        <r>
          <rPr>
            <b/>
            <sz val="9"/>
            <color indexed="81"/>
            <rFont val="Tahoma"/>
            <charset val="1"/>
          </rPr>
          <t>Detail:</t>
        </r>
        <r>
          <rPr>
            <sz val="9"/>
            <color indexed="81"/>
            <rFont val="Tahoma"/>
            <charset val="1"/>
          </rPr>
          <t xml:space="preserve">
Locate the electrical panel in your home. Determine if the electrical panel has fuses or breakers.</t>
        </r>
      </text>
    </comment>
    <comment ref="R6" authorId="1" shapeId="0">
      <text>
        <r>
          <rPr>
            <b/>
            <sz val="9"/>
            <color indexed="81"/>
            <rFont val="Tahoma"/>
            <charset val="1"/>
          </rPr>
          <t>Detail:</t>
        </r>
        <r>
          <rPr>
            <sz val="9"/>
            <color indexed="81"/>
            <rFont val="Tahoma"/>
            <charset val="1"/>
          </rPr>
          <t xml:space="preserve">
Share your movie with your family, den, or pack. </t>
        </r>
      </text>
    </comment>
    <comment ref="J7" authorId="0" shapeId="0">
      <text>
        <r>
          <rPr>
            <b/>
            <sz val="9"/>
            <color indexed="81"/>
            <rFont val="Tahoma"/>
            <family val="2"/>
          </rPr>
          <t xml:space="preserve">Details: </t>
        </r>
        <r>
          <rPr>
            <sz val="9"/>
            <color indexed="81"/>
            <rFont val="Tahoma"/>
            <family val="2"/>
          </rPr>
          <t xml:space="preserve">Participate in an activity that simulates the challenges of being deaf or hard of hearing.
</t>
        </r>
      </text>
    </comment>
    <comment ref="N7" authorId="0" shapeId="0">
      <text>
        <r>
          <rPr>
            <b/>
            <sz val="9"/>
            <color indexed="81"/>
            <rFont val="Tahoma"/>
            <family val="2"/>
          </rPr>
          <t xml:space="preserve">Details: </t>
        </r>
        <r>
          <rPr>
            <sz val="9"/>
            <color indexed="81"/>
            <rFont val="Tahoma"/>
            <family val="2"/>
          </rPr>
          <t xml:space="preserve">Determine what sort of heat is used to heat your home
</t>
        </r>
      </text>
    </comment>
    <comment ref="J8" authorId="1" shapeId="0">
      <text>
        <r>
          <rPr>
            <b/>
            <sz val="9"/>
            <color indexed="81"/>
            <rFont val="Tahoma"/>
            <charset val="1"/>
          </rPr>
          <t>Detail:</t>
        </r>
        <r>
          <rPr>
            <sz val="9"/>
            <color indexed="81"/>
            <rFont val="Tahoma"/>
            <charset val="1"/>
          </rPr>
          <t xml:space="preserve">
Engage in an activity that simulates mobility impairment.</t>
        </r>
      </text>
    </comment>
    <comment ref="N8" authorId="0" shapeId="0">
      <text>
        <r>
          <rPr>
            <b/>
            <sz val="9"/>
            <color indexed="81"/>
            <rFont val="Tahoma"/>
            <family val="2"/>
          </rPr>
          <t xml:space="preserve">Details: </t>
        </r>
        <r>
          <rPr>
            <sz val="9"/>
            <color indexed="81"/>
            <rFont val="Tahoma"/>
            <family val="2"/>
          </rPr>
          <t xml:space="preserve">Learn what you would do to shut off the water for a sink, a toilet, a washing machine, or a water heater. If there is a main shut-off valve for your home, show where it is located. 
</t>
        </r>
      </text>
    </comment>
    <comment ref="R8"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9" authorId="1" shapeId="0">
      <text>
        <r>
          <rPr>
            <b/>
            <sz val="9"/>
            <color indexed="81"/>
            <rFont val="Tahoma"/>
            <charset val="1"/>
          </rPr>
          <t>Detail:</t>
        </r>
        <r>
          <rPr>
            <sz val="9"/>
            <color indexed="81"/>
            <rFont val="Tahoma"/>
            <charset val="1"/>
          </rPr>
          <t xml:space="preserve">
Take part in an activity that simulates dexterity impairment.</t>
        </r>
      </text>
    </comment>
    <comment ref="N9" authorId="0" shapeId="0">
      <text>
        <r>
          <rPr>
            <b/>
            <sz val="9"/>
            <color indexed="81"/>
            <rFont val="Tahoma"/>
            <family val="2"/>
          </rPr>
          <t xml:space="preserve">Details: </t>
        </r>
        <r>
          <rPr>
            <sz val="9"/>
            <color indexed="81"/>
            <rFont val="Tahoma"/>
            <family val="2"/>
          </rPr>
          <t xml:space="preserve">Describe to your Webelos den leader what you would do to fix or make safe the following circumstances: 
</t>
        </r>
      </text>
    </comment>
    <comment ref="R9"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10" authorId="1" shapeId="0">
      <text>
        <r>
          <rPr>
            <b/>
            <sz val="9"/>
            <color indexed="81"/>
            <rFont val="Tahoma"/>
            <charset val="1"/>
          </rPr>
          <t>Detail:</t>
        </r>
        <r>
          <rPr>
            <sz val="9"/>
            <color indexed="81"/>
            <rFont val="Tahoma"/>
            <charset val="1"/>
          </rPr>
          <t xml:space="preserve">
With your den, participate in an activity that focuses on the acceptance of differences in general</t>
        </r>
      </text>
    </comment>
    <comment ref="R10" authorId="1" shapeId="0">
      <text>
        <r>
          <rPr>
            <b/>
            <sz val="9"/>
            <color indexed="81"/>
            <rFont val="Tahoma"/>
            <charset val="1"/>
          </rPr>
          <t>Detail:</t>
        </r>
        <r>
          <rPr>
            <sz val="9"/>
            <color indexed="81"/>
            <rFont val="Tahoma"/>
            <charset val="1"/>
          </rPr>
          <t xml:space="preserve">
 Talk with members of your family about your family name, history, traditions, and culture. Create a family tree of three generations, or make a poster or Web page that shows the origins of your ancestors. Or choose a special celebration or holiday that your family participates in, and create either a poster, picture, or photo slideshow of it. Share this project with your den.</t>
        </r>
      </text>
    </comment>
    <comment ref="R11" authorId="0" shapeId="0">
      <text>
        <r>
          <rPr>
            <b/>
            <sz val="9"/>
            <color indexed="81"/>
            <rFont val="Tahoma"/>
            <family val="2"/>
          </rPr>
          <t xml:space="preserve">Details: </t>
        </r>
        <r>
          <rPr>
            <sz val="9"/>
            <color indexed="81"/>
            <rFont val="Tahoma"/>
            <family val="2"/>
          </rPr>
          <t xml:space="preserve">Show your understanding of your duty to family by creating a chart listing the jobs that you and other family members have at home. Choose three of the jobs you are responsible for, and chart them for two weeks.
</t>
        </r>
      </text>
    </comment>
    <comment ref="J12" authorId="0" shapeId="0">
      <text>
        <r>
          <rPr>
            <b/>
            <sz val="9"/>
            <color indexed="81"/>
            <rFont val="Tahoma"/>
            <family val="2"/>
          </rPr>
          <t xml:space="preserve">Details: </t>
        </r>
        <r>
          <rPr>
            <sz val="9"/>
            <color indexed="81"/>
            <rFont val="Tahoma"/>
            <family val="2"/>
          </rPr>
          <t xml:space="preserve">Do a Good Turn for residents at a skilled nursing facility or retirement community. 
</t>
        </r>
      </text>
    </comment>
    <comment ref="R12" authorId="0" shapeId="0">
      <text>
        <r>
          <rPr>
            <b/>
            <sz val="9"/>
            <color indexed="81"/>
            <rFont val="Tahoma"/>
            <family val="2"/>
          </rPr>
          <t xml:space="preserve">Details: </t>
        </r>
        <r>
          <rPr>
            <sz val="9"/>
            <color indexed="81"/>
            <rFont val="Tahoma"/>
            <family val="2"/>
          </rPr>
          <t xml:space="preserve">Select ONE of the jobs below that belongs to another family member, and help that person complete it: a. Create a grocery shopping list for the week. b. Complete the laundry for your family one time. c. Help prepare meals for your family for one day.
</t>
        </r>
      </text>
    </comment>
    <comment ref="J13" authorId="0" shapeId="0">
      <text>
        <r>
          <rPr>
            <b/>
            <sz val="9"/>
            <color indexed="81"/>
            <rFont val="Tahoma"/>
            <family val="2"/>
          </rPr>
          <t xml:space="preserve">Details: </t>
        </r>
        <r>
          <rPr>
            <sz val="9"/>
            <color indexed="81"/>
            <rFont val="Tahoma"/>
            <family val="2"/>
          </rPr>
          <t xml:space="preserve">Invite an individual with a disability to visit your den, and discuss what activities he or she currently finds challenging or found challenging in the past. 
</t>
        </r>
      </text>
    </comment>
    <comment ref="N13" authorId="0" shapeId="0">
      <text>
        <r>
          <rPr>
            <b/>
            <sz val="9"/>
            <color indexed="81"/>
            <rFont val="Tahoma"/>
            <family val="2"/>
          </rPr>
          <t xml:space="preserve">Details: </t>
        </r>
        <r>
          <rPr>
            <sz val="9"/>
            <color indexed="81"/>
            <rFont val="Tahoma"/>
            <family val="2"/>
          </rPr>
          <t xml:space="preserve">Let’s Fix It. Select and do eight of the following. You will need an adult’s supervision for each of these Fix It projects
</t>
        </r>
      </text>
    </comment>
    <comment ref="R13" authorId="0" shapeId="0">
      <text>
        <r>
          <rPr>
            <b/>
            <sz val="9"/>
            <color indexed="81"/>
            <rFont val="Tahoma"/>
            <family val="2"/>
          </rPr>
          <t xml:space="preserve">Details: </t>
        </r>
        <r>
          <rPr>
            <sz val="9"/>
            <color indexed="81"/>
            <rFont val="Tahoma"/>
            <family val="2"/>
          </rPr>
          <t xml:space="preserve">Create a list of community service or conservation projects that you and your family can do together, and present it to your family. Select one project, plan it, and complete it with  your family. 
</t>
        </r>
      </text>
    </comment>
    <comment ref="J14" authorId="0" shapeId="0">
      <text>
        <r>
          <rPr>
            <b/>
            <sz val="9"/>
            <color indexed="81"/>
            <rFont val="Tahoma"/>
            <family val="2"/>
          </rPr>
          <t>Details :</t>
        </r>
        <r>
          <rPr>
            <sz val="9"/>
            <color indexed="81"/>
            <rFont val="Tahoma"/>
            <family val="2"/>
          </rPr>
          <t xml:space="preserve">Attend a disabilities event such as a Special Olympics competition, an adaptive sports event, a performance with sign language interpretation, or an activity with service dogs. Tell your den what you thought about the experience. </t>
        </r>
      </text>
    </comment>
    <comment ref="N14" authorId="0" shapeId="0">
      <text>
        <r>
          <rPr>
            <b/>
            <sz val="9"/>
            <color indexed="81"/>
            <rFont val="Tahoma"/>
            <family val="2"/>
          </rPr>
          <t xml:space="preserve">Details: </t>
        </r>
        <r>
          <rPr>
            <sz val="9"/>
            <color indexed="81"/>
            <rFont val="Tahoma"/>
            <family val="2"/>
          </rPr>
          <t xml:space="preserve">Show how to change a light bulb in a lamp or fixture. Determine the type of bulb you are replacing. Learn how to properly dispose of a compact fluorescent bulb.
</t>
        </r>
      </text>
    </comment>
    <comment ref="R14" authorId="0" shapeId="0">
      <text>
        <r>
          <rPr>
            <b/>
            <sz val="9"/>
            <color indexed="81"/>
            <rFont val="Tahoma"/>
            <family val="2"/>
          </rPr>
          <t xml:space="preserve">Details: </t>
        </r>
        <r>
          <rPr>
            <sz val="9"/>
            <color indexed="81"/>
            <rFont val="Tahoma"/>
            <family val="2"/>
          </rPr>
          <t xml:space="preserve">With the help of an adult, inspect your home and its surroundings. Make a list of hazards or security problems you find. Correct one problem you found, and tell what you did.
</t>
        </r>
      </text>
    </comment>
    <comment ref="F15" authorId="1" shapeId="0">
      <text>
        <r>
          <rPr>
            <b/>
            <sz val="9"/>
            <color indexed="81"/>
            <rFont val="Tahoma"/>
            <charset val="1"/>
          </rPr>
          <t>Detail:</t>
        </r>
        <r>
          <rPr>
            <sz val="9"/>
            <color indexed="81"/>
            <rFont val="Tahoma"/>
            <charset val="1"/>
          </rPr>
          <t xml:space="preserve">
Repeat from memory the Scout Oath, Scout Law, Scout motto, and Scout slogan. In your own words, explain the meaning of each to your den leader, parent, or guardian.</t>
        </r>
      </text>
    </comment>
    <comment ref="J15" authorId="0" shapeId="0">
      <text>
        <r>
          <rPr>
            <b/>
            <sz val="9"/>
            <color indexed="81"/>
            <rFont val="Tahoma"/>
            <family val="2"/>
          </rPr>
          <t xml:space="preserve">Details: </t>
        </r>
        <r>
          <rPr>
            <sz val="9"/>
            <color indexed="81"/>
            <rFont val="Tahoma"/>
            <family val="2"/>
          </rPr>
          <t xml:space="preserve">Talk to someone who works with people who have disabilities. Ask that person what they do and how he or she helps people with disabilities. 
</t>
        </r>
      </text>
    </comment>
    <comment ref="R15" authorId="0" shapeId="0">
      <text>
        <r>
          <rPr>
            <b/>
            <sz val="9"/>
            <color indexed="81"/>
            <rFont val="Tahoma"/>
            <family val="2"/>
          </rPr>
          <t xml:space="preserve">Details: </t>
        </r>
        <r>
          <rPr>
            <sz val="9"/>
            <color indexed="81"/>
            <rFont val="Tahoma"/>
            <family val="2"/>
          </rPr>
          <t xml:space="preserve">
 Hold a family meeting to plan an exciting family activity. The activity could include: a. A family reunion b. A family night c. A family outing 
</t>
        </r>
      </text>
    </comment>
    <comment ref="F16" authorId="1" shapeId="0">
      <text>
        <r>
          <rPr>
            <b/>
            <sz val="9"/>
            <color indexed="81"/>
            <rFont val="Tahoma"/>
            <charset val="1"/>
          </rPr>
          <t>Detail:</t>
        </r>
        <r>
          <rPr>
            <sz val="9"/>
            <color indexed="81"/>
            <rFont val="Tahoma"/>
            <charset val="1"/>
          </rPr>
          <t xml:space="preserve">
Explain what Scout spirit is. Describe for your den leader, parent, or guardian some ways you have shown Scout spirit by practicing the Scout Oath, Scout Law, Scout motto, and Scout slogan. </t>
        </r>
      </text>
    </comment>
    <comment ref="N16" authorId="0" shapeId="0">
      <text>
        <r>
          <rPr>
            <b/>
            <sz val="9"/>
            <color indexed="81"/>
            <rFont val="Tahoma"/>
            <family val="2"/>
          </rPr>
          <t xml:space="preserve">Details: </t>
        </r>
        <r>
          <rPr>
            <sz val="9"/>
            <color indexed="81"/>
            <rFont val="Tahoma"/>
            <family val="2"/>
          </rPr>
          <t xml:space="preserve">Tighten a loose handle or knob on a cabinet or a piece of furniture. 
</t>
        </r>
      </text>
    </comment>
    <comment ref="R16" authorId="1" shapeId="0">
      <text>
        <r>
          <rPr>
            <b/>
            <sz val="9"/>
            <color indexed="81"/>
            <rFont val="Tahoma"/>
            <charset val="1"/>
          </rPr>
          <t>Detail:</t>
        </r>
        <r>
          <rPr>
            <sz val="9"/>
            <color indexed="81"/>
            <rFont val="Tahoma"/>
            <charset val="1"/>
          </rPr>
          <t xml:space="preserve">
Have your family event. Afterward, tell your parent or guardian what you liked best about the event</t>
        </r>
      </text>
    </comment>
    <comment ref="F17" authorId="1" shapeId="0">
      <text>
        <r>
          <rPr>
            <b/>
            <sz val="9"/>
            <color indexed="81"/>
            <rFont val="Tahoma"/>
            <charset val="1"/>
          </rPr>
          <t xml:space="preserve">Detail: </t>
        </r>
        <r>
          <rPr>
            <sz val="9"/>
            <color indexed="81"/>
            <rFont val="Tahoma"/>
            <charset val="1"/>
          </rPr>
          <t>Give the Boy Scout sign, salute, and handshake. Explain when they should be used.</t>
        </r>
      </text>
    </comment>
    <comment ref="J17" authorId="0" shapeId="0">
      <text>
        <r>
          <rPr>
            <b/>
            <sz val="9"/>
            <color indexed="81"/>
            <rFont val="Tahoma"/>
            <family val="2"/>
          </rPr>
          <t xml:space="preserve">Details: </t>
        </r>
        <r>
          <rPr>
            <sz val="9"/>
            <color indexed="81"/>
            <rFont val="Tahoma"/>
            <family val="2"/>
          </rPr>
          <t xml:space="preserve">With the help of an adult, contact a service dog organization, and learn the entire process from pup training to assignment to a client
</t>
        </r>
      </text>
    </comment>
    <comment ref="F18" authorId="1" shapeId="0">
      <text>
        <r>
          <rPr>
            <b/>
            <sz val="9"/>
            <color indexed="81"/>
            <rFont val="Tahoma"/>
            <charset val="1"/>
          </rPr>
          <t>Detail:</t>
        </r>
        <r>
          <rPr>
            <sz val="9"/>
            <color indexed="81"/>
            <rFont val="Tahoma"/>
            <charset val="1"/>
          </rPr>
          <t xml:space="preserve"> Describe the First Class Scout badge, and tell what each part stands for. Explain the significance of the First Class Scout badge. </t>
        </r>
      </text>
    </comment>
    <comment ref="J18" authorId="0" shapeId="0">
      <text>
        <r>
          <rPr>
            <b/>
            <sz val="9"/>
            <color indexed="81"/>
            <rFont val="Tahoma"/>
            <family val="2"/>
          </rPr>
          <t xml:space="preserve">Details: </t>
        </r>
        <r>
          <rPr>
            <sz val="9"/>
            <color indexed="81"/>
            <rFont val="Tahoma"/>
            <family val="2"/>
          </rPr>
          <t xml:space="preserve">Participate in a service project that focuses on a specific disability
</t>
        </r>
      </text>
    </comment>
    <comment ref="R18" authorId="1" shapeId="0">
      <text>
        <r>
          <rPr>
            <b/>
            <sz val="9"/>
            <color indexed="81"/>
            <rFont val="Tahoma"/>
            <charset val="1"/>
          </rPr>
          <t>Detail:</t>
        </r>
        <r>
          <rPr>
            <sz val="9"/>
            <color indexed="81"/>
            <rFont val="Tahoma"/>
            <charset val="1"/>
          </rPr>
          <t xml:space="preserve">
Show the signals used by officials in one of these sports: football, basketball, baseball, soccer, or hockey.</t>
        </r>
      </text>
    </comment>
    <comment ref="F19" authorId="1" shapeId="0">
      <text>
        <r>
          <rPr>
            <b/>
            <sz val="9"/>
            <color indexed="81"/>
            <rFont val="Tahoma"/>
            <charset val="1"/>
          </rPr>
          <t xml:space="preserve">Detail: </t>
        </r>
        <r>
          <rPr>
            <sz val="9"/>
            <color indexed="81"/>
            <rFont val="Tahoma"/>
            <charset val="1"/>
          </rPr>
          <t xml:space="preserve">Repeat from memory the Outdoor Code. In your own words, explain what the Outdoor Code means to you. </t>
        </r>
      </text>
    </comment>
    <comment ref="J19" authorId="0" shapeId="0">
      <text>
        <r>
          <rPr>
            <b/>
            <sz val="9"/>
            <color indexed="81"/>
            <rFont val="Tahoma"/>
            <family val="2"/>
          </rPr>
          <t xml:space="preserve">Details: </t>
        </r>
        <r>
          <rPr>
            <sz val="9"/>
            <color indexed="81"/>
            <rFont val="Tahoma"/>
            <family val="2"/>
          </rPr>
          <t xml:space="preserve">Participate in an activity with an organization whose members are disabled. 
</t>
        </r>
      </text>
    </comment>
    <comment ref="F20" authorId="1" shapeId="0">
      <text>
        <r>
          <rPr>
            <b/>
            <sz val="9"/>
            <color indexed="81"/>
            <rFont val="Tahoma"/>
            <charset val="1"/>
          </rPr>
          <t>Detail:</t>
        </r>
        <r>
          <rPr>
            <sz val="9"/>
            <color indexed="81"/>
            <rFont val="Tahoma"/>
            <charset val="1"/>
          </rPr>
          <t xml:space="preserve">
Visit a Boy Scout troop meeting with your den members, leaders, and parent or guardian. After the meeting, do the following:</t>
        </r>
      </text>
    </comment>
    <comment ref="F21" authorId="1" shapeId="0">
      <text>
        <r>
          <rPr>
            <b/>
            <sz val="9"/>
            <color indexed="81"/>
            <rFont val="Tahoma"/>
            <charset val="1"/>
          </rPr>
          <t>Detail:</t>
        </r>
        <r>
          <rPr>
            <sz val="9"/>
            <color indexed="81"/>
            <rFont val="Tahoma"/>
            <charset val="1"/>
          </rPr>
          <t xml:space="preserve">
Describe how the Scouts in the troop provide its leadership</t>
        </r>
      </text>
    </comment>
    <comment ref="J21" authorId="1" shapeId="0">
      <text>
        <r>
          <rPr>
            <b/>
            <sz val="9"/>
            <color indexed="81"/>
            <rFont val="Tahoma"/>
            <charset val="1"/>
          </rPr>
          <t>Detail:</t>
        </r>
        <r>
          <rPr>
            <sz val="9"/>
            <color indexed="81"/>
            <rFont val="Tahoma"/>
            <charset val="1"/>
          </rPr>
          <t xml:space="preserve">
Learn about some basic tools and the proper use of each tool. Learn about and understand the need for safety when you work with tools.</t>
        </r>
      </text>
    </comment>
    <comment ref="N21" authorId="0" shapeId="0">
      <text>
        <r>
          <rPr>
            <b/>
            <sz val="9"/>
            <color indexed="81"/>
            <rFont val="Tahoma"/>
            <family val="2"/>
          </rPr>
          <t xml:space="preserve">Details: </t>
        </r>
        <r>
          <rPr>
            <sz val="9"/>
            <color indexed="81"/>
            <rFont val="Tahoma"/>
            <family val="2"/>
          </rPr>
          <t xml:space="preserve">Show how to replace a bulb in a taillight, turn signal, or parking light, or replace a headlight in a car.
</t>
        </r>
      </text>
    </comment>
    <comment ref="F22" authorId="1" shapeId="0">
      <text>
        <r>
          <rPr>
            <b/>
            <sz val="9"/>
            <color indexed="81"/>
            <rFont val="Tahoma"/>
            <charset val="1"/>
          </rPr>
          <t>Detail:</t>
        </r>
        <r>
          <rPr>
            <sz val="9"/>
            <color indexed="81"/>
            <rFont val="Tahoma"/>
            <charset val="1"/>
          </rPr>
          <t xml:space="preserve">
Describe the four steps of Boy Scout advancement.</t>
        </r>
      </text>
    </comment>
    <comment ref="J22" authorId="1" shapeId="0">
      <text>
        <r>
          <rPr>
            <b/>
            <sz val="9"/>
            <color indexed="81"/>
            <rFont val="Tahoma"/>
            <family val="2"/>
          </rPr>
          <t>Detail:</t>
        </r>
        <r>
          <rPr>
            <sz val="9"/>
            <color indexed="81"/>
            <rFont val="Tahoma"/>
            <family val="2"/>
          </rPr>
          <t xml:space="preserve">
With the guidance of your Webelos den leader, parent, or guardian, select a carpentry project and build it.</t>
        </r>
      </text>
    </comment>
    <comment ref="R22" authorId="0" shapeId="0">
      <text>
        <r>
          <rPr>
            <b/>
            <sz val="9"/>
            <color indexed="81"/>
            <rFont val="Tahoma"/>
            <family val="2"/>
          </rPr>
          <t xml:space="preserve">Details: </t>
        </r>
        <r>
          <rPr>
            <sz val="9"/>
            <color indexed="81"/>
            <rFont val="Tahoma"/>
            <family val="2"/>
          </rPr>
          <t xml:space="preserve">a. Explain what good sportsmanship means.
</t>
        </r>
      </text>
    </comment>
    <comment ref="F23" authorId="0" shapeId="0">
      <text>
        <r>
          <rPr>
            <b/>
            <sz val="9"/>
            <color indexed="81"/>
            <rFont val="Tahoma"/>
            <family val="2"/>
          </rPr>
          <t xml:space="preserve">Details: </t>
        </r>
        <r>
          <rPr>
            <sz val="9"/>
            <color indexed="81"/>
            <rFont val="Tahoma"/>
            <family val="2"/>
          </rPr>
          <t xml:space="preserve">Describe ranks in Boy Scouting and how they are earned. 
</t>
        </r>
      </text>
    </comment>
    <comment ref="J23" authorId="1" shapeId="0">
      <text>
        <r>
          <rPr>
            <b/>
            <sz val="9"/>
            <color indexed="81"/>
            <rFont val="Tahoma"/>
            <family val="2"/>
          </rPr>
          <t>Detail:</t>
        </r>
        <r>
          <rPr>
            <sz val="9"/>
            <color indexed="81"/>
            <rFont val="Tahoma"/>
            <family val="2"/>
          </rPr>
          <t xml:space="preserve">
List the tools that you use safely as you build your project; create a list of materials needed to build your project.</t>
        </r>
      </text>
    </comment>
    <comment ref="N23" authorId="0" shapeId="0">
      <text>
        <r>
          <rPr>
            <b/>
            <sz val="9"/>
            <color indexed="81"/>
            <rFont val="Tahoma"/>
            <family val="2"/>
          </rPr>
          <t xml:space="preserve">Details: </t>
        </r>
        <r>
          <rPr>
            <sz val="9"/>
            <color indexed="81"/>
            <rFont val="Tahoma"/>
            <family val="2"/>
          </rPr>
          <t xml:space="preserve">Make a repair to a bicycle, such as adjusting or lubricating the chain, inflating the tires, fixing a flat, or adjusting the seat or handlebars.
</t>
        </r>
      </text>
    </comment>
    <comment ref="R23" authorId="0" shapeId="0">
      <text>
        <r>
          <rPr>
            <b/>
            <sz val="9"/>
            <color indexed="81"/>
            <rFont val="Tahoma"/>
            <family val="2"/>
          </rPr>
          <t>Details:</t>
        </r>
        <r>
          <rPr>
            <sz val="9"/>
            <color indexed="81"/>
            <rFont val="Tahoma"/>
            <family val="2"/>
          </rPr>
          <t xml:space="preserve">. Role-play a situation that demonstrates good sportsmanship.
</t>
        </r>
      </text>
    </comment>
    <comment ref="F24" authorId="0" shapeId="0">
      <text>
        <r>
          <rPr>
            <b/>
            <sz val="9"/>
            <color indexed="81"/>
            <rFont val="Tahoma"/>
            <family val="2"/>
          </rPr>
          <t xml:space="preserve">Details: </t>
        </r>
        <r>
          <rPr>
            <sz val="9"/>
            <color indexed="81"/>
            <rFont val="Tahoma"/>
            <family val="2"/>
          </rPr>
          <t xml:space="preserve">Describe what merit badges are and how they are earned.. 
</t>
        </r>
      </text>
    </comment>
    <comment ref="J24" authorId="1" shapeId="0">
      <text>
        <r>
          <rPr>
            <b/>
            <sz val="9"/>
            <color indexed="81"/>
            <rFont val="Tahoma"/>
            <family val="2"/>
          </rPr>
          <t>Detail:</t>
        </r>
        <r>
          <rPr>
            <sz val="9"/>
            <color indexed="81"/>
            <rFont val="Tahoma"/>
            <family val="2"/>
          </rPr>
          <t xml:space="preserve">
Put a check mark next to the tools on your list that you used for the first time </t>
        </r>
      </text>
    </comment>
    <comment ref="N24" authorId="0" shapeId="0">
      <text>
        <r>
          <rPr>
            <b/>
            <sz val="9"/>
            <color indexed="81"/>
            <rFont val="Tahoma"/>
            <family val="2"/>
          </rPr>
          <t xml:space="preserve">Details: </t>
        </r>
        <r>
          <rPr>
            <sz val="9"/>
            <color indexed="81"/>
            <rFont val="Tahoma"/>
            <family val="2"/>
          </rPr>
          <t xml:space="preserve">Replace the wheels on a skateboard, a scooter, or a pair of inline skates. 
</t>
        </r>
      </text>
    </comment>
    <comment ref="R24" authorId="1" shapeId="0">
      <text>
        <r>
          <rPr>
            <b/>
            <sz val="9"/>
            <color indexed="81"/>
            <rFont val="Tahoma"/>
            <charset val="1"/>
          </rPr>
          <t>Detail:</t>
        </r>
        <r>
          <rPr>
            <sz val="9"/>
            <color indexed="81"/>
            <rFont val="Tahoma"/>
            <charset val="1"/>
          </rPr>
          <t xml:space="preserve">
Give an example of a time when you experienced or saw someone showing good sportsmanship. </t>
        </r>
      </text>
    </comment>
    <comment ref="F25" authorId="1" shapeId="0">
      <text>
        <r>
          <rPr>
            <b/>
            <sz val="9"/>
            <color indexed="81"/>
            <rFont val="Tahoma"/>
            <charset val="1"/>
          </rPr>
          <t>Detail:</t>
        </r>
        <r>
          <rPr>
            <sz val="9"/>
            <color indexed="81"/>
            <rFont val="Tahoma"/>
            <charset val="1"/>
          </rPr>
          <t xml:space="preserve">
Practice the patrol method in your den for one month by doing the following:</t>
        </r>
      </text>
    </comment>
    <comment ref="J25" authorId="1" shapeId="0">
      <text>
        <r>
          <rPr>
            <b/>
            <sz val="9"/>
            <color indexed="81"/>
            <rFont val="Tahoma"/>
            <family val="2"/>
          </rPr>
          <t>Detail:</t>
        </r>
        <r>
          <rPr>
            <sz val="9"/>
            <color indexed="81"/>
            <rFont val="Tahoma"/>
            <family val="2"/>
          </rPr>
          <t xml:space="preserve">
Learn about a construction career. With your Webelos den leader, parent, or guardian, visit a construction site, and interview someone working in a construction career</t>
        </r>
      </text>
    </comment>
    <comment ref="F26" authorId="1" shapeId="0">
      <text>
        <r>
          <rPr>
            <b/>
            <sz val="9"/>
            <color indexed="81"/>
            <rFont val="Tahoma"/>
            <charset val="1"/>
          </rPr>
          <t>Detail:</t>
        </r>
        <r>
          <rPr>
            <sz val="9"/>
            <color indexed="81"/>
            <rFont val="Tahoma"/>
            <charset val="1"/>
          </rPr>
          <t xml:space="preserve">
Explain the patrol method. Describe the types of patrols that might be part of a Boy Scout troop. </t>
        </r>
      </text>
    </comment>
    <comment ref="J27" authorId="1" shapeId="0">
      <text>
        <r>
          <rPr>
            <b/>
            <sz val="9"/>
            <color indexed="81"/>
            <rFont val="Tahoma"/>
            <charset val="1"/>
          </rPr>
          <t>Detail:</t>
        </r>
        <r>
          <rPr>
            <sz val="9"/>
            <color indexed="81"/>
            <rFont val="Tahoma"/>
            <charset val="1"/>
          </rPr>
          <t xml:space="preserve">
Discover what it means to be a hero. Invite a local hero to meet with your den.</t>
        </r>
      </text>
    </comment>
    <comment ref="N27" authorId="0" shapeId="0">
      <text>
        <r>
          <rPr>
            <b/>
            <sz val="9"/>
            <color indexed="81"/>
            <rFont val="Tahoma"/>
            <family val="2"/>
          </rPr>
          <t xml:space="preserve">Details: </t>
        </r>
        <r>
          <rPr>
            <sz val="9"/>
            <color indexed="81"/>
            <rFont val="Tahoma"/>
            <family val="2"/>
          </rPr>
          <t xml:space="preserve">
</t>
        </r>
      </text>
    </comment>
    <comment ref="F28" authorId="1" shapeId="0">
      <text>
        <r>
          <rPr>
            <b/>
            <sz val="9"/>
            <color indexed="81"/>
            <rFont val="Tahoma"/>
            <charset val="1"/>
          </rPr>
          <t>Detail:</t>
        </r>
        <r>
          <rPr>
            <sz val="9"/>
            <color indexed="81"/>
            <rFont val="Tahoma"/>
            <charset val="1"/>
          </rPr>
          <t xml:space="preserve">
Develop a patrol name and emblem (if your den does not already have one), as well as a patrol flag and yell. Explain how a patrol name, emblem, flag, and yell create patrol spirit. </t>
        </r>
      </text>
    </comment>
    <comment ref="J28" authorId="0" shapeId="0">
      <text>
        <r>
          <rPr>
            <b/>
            <sz val="9"/>
            <color indexed="81"/>
            <rFont val="Tahoma"/>
            <family val="2"/>
          </rPr>
          <t xml:space="preserve">Details: </t>
        </r>
        <r>
          <rPr>
            <sz val="9"/>
            <color indexed="81"/>
            <rFont val="Tahoma"/>
            <family val="2"/>
          </rPr>
          <t xml:space="preserve">Identify how citizens can be heroes in their communities
</t>
        </r>
      </text>
    </comment>
    <comment ref="F29" authorId="1" shapeId="0">
      <text>
        <r>
          <rPr>
            <b/>
            <sz val="9"/>
            <color indexed="81"/>
            <rFont val="Tahoma"/>
            <charset val="1"/>
          </rPr>
          <t>Detail:</t>
        </r>
        <r>
          <rPr>
            <sz val="9"/>
            <color indexed="81"/>
            <rFont val="Tahoma"/>
            <charset val="1"/>
          </rPr>
          <t xml:space="preserve">
As a patrol, make plans with a troop to participate in a Boy Scout troop’s campout or other outdoor activity. </t>
        </r>
      </text>
    </comment>
    <comment ref="J29" authorId="0" shapeId="0">
      <text>
        <r>
          <rPr>
            <b/>
            <sz val="9"/>
            <color indexed="81"/>
            <rFont val="Tahoma"/>
            <family val="2"/>
          </rPr>
          <t xml:space="preserve">Details: </t>
        </r>
        <r>
          <rPr>
            <sz val="9"/>
            <color indexed="81"/>
            <rFont val="Tahoma"/>
            <family val="2"/>
          </rPr>
          <t xml:space="preserve">Recognize a hero in your community by presenting him or her with a “My Hero Award.” . 
</t>
        </r>
      </text>
    </comment>
    <comment ref="F30" authorId="1" shapeId="0">
      <text>
        <r>
          <rPr>
            <b/>
            <sz val="9"/>
            <color indexed="81"/>
            <rFont val="Tahoma"/>
            <charset val="1"/>
          </rPr>
          <t>Detail:</t>
        </r>
        <r>
          <rPr>
            <sz val="9"/>
            <color indexed="81"/>
            <rFont val="Tahoma"/>
            <charset val="1"/>
          </rPr>
          <t xml:space="preserve">
With your Webelos den leader, parent, or guardian, participate in a Boy Scout troop’s campout or other outdoor activity. Use the patrol method while on the outing. </t>
        </r>
      </text>
    </comment>
    <comment ref="J30" authorId="0" shapeId="0">
      <text>
        <r>
          <rPr>
            <b/>
            <sz val="9"/>
            <color indexed="81"/>
            <rFont val="Tahoma"/>
            <family val="2"/>
          </rPr>
          <t xml:space="preserve">Details: </t>
        </r>
        <r>
          <rPr>
            <sz val="9"/>
            <color indexed="81"/>
            <rFont val="Tahoma"/>
            <family val="2"/>
          </rPr>
          <t xml:space="preserve">Learn about a real-life hero from another part of the world who has helped the world be a better place. </t>
        </r>
      </text>
    </comment>
    <comment ref="N30" authorId="0" shapeId="0">
      <text>
        <r>
          <rPr>
            <b/>
            <sz val="9"/>
            <color indexed="81"/>
            <rFont val="Tahoma"/>
            <family val="2"/>
          </rPr>
          <t xml:space="preserve">Details: </t>
        </r>
        <r>
          <rPr>
            <sz val="9"/>
            <color indexed="81"/>
            <rFont val="Tahoma"/>
            <family val="2"/>
          </rPr>
          <t xml:space="preserve">Change the battery in a smoke detector or a carbon monoxide detector, and test its operation.
</t>
        </r>
      </text>
    </comment>
    <comment ref="F31" authorId="0" shapeId="0">
      <text>
        <r>
          <rPr>
            <b/>
            <sz val="9"/>
            <color indexed="81"/>
            <rFont val="Tahoma"/>
            <family val="2"/>
          </rPr>
          <t xml:space="preserve">Details: </t>
        </r>
        <r>
          <rPr>
            <sz val="9"/>
            <color indexed="81"/>
            <rFont val="Tahoma"/>
            <family val="2"/>
          </rPr>
          <t xml:space="preserve">Before your hike, plan and prepare a nutritious lunch. Enjoy it on your hike, and clean up afterward.
</t>
        </r>
      </text>
    </comment>
    <comment ref="F32" authorId="0" shapeId="0">
      <text>
        <r>
          <rPr>
            <b/>
            <sz val="9"/>
            <color indexed="81"/>
            <rFont val="Tahoma"/>
            <family val="2"/>
          </rPr>
          <t xml:space="preserve">Details: </t>
        </r>
        <r>
          <rPr>
            <sz val="9"/>
            <color indexed="81"/>
            <rFont val="Tahoma"/>
            <family val="2"/>
          </rPr>
          <t xml:space="preserve">Show how to tie a square knot, two half hitches, and a taut-line hitch. Explain how each knot is used. </t>
        </r>
      </text>
    </comment>
    <comment ref="N32" authorId="0" shapeId="0">
      <text>
        <r>
          <rPr>
            <b/>
            <sz val="9"/>
            <color indexed="81"/>
            <rFont val="Tahoma"/>
            <family val="2"/>
          </rPr>
          <t xml:space="preserve">Details: </t>
        </r>
        <r>
          <rPr>
            <sz val="9"/>
            <color indexed="81"/>
            <rFont val="Tahoma"/>
            <family val="2"/>
          </rPr>
          <t xml:space="preserve">Find wall studs, and help an adult hang a curtain rod or a picture
</t>
        </r>
      </text>
    </comment>
    <comment ref="F33" authorId="0" shapeId="0">
      <text>
        <r>
          <rPr>
            <b/>
            <sz val="9"/>
            <color indexed="81"/>
            <rFont val="Tahoma"/>
            <family val="2"/>
          </rPr>
          <t xml:space="preserve">Details: </t>
        </r>
        <r>
          <rPr>
            <sz val="9"/>
            <color indexed="81"/>
            <rFont val="Tahoma"/>
            <family val="2"/>
          </rPr>
          <t xml:space="preserve">Show the proper care of a rope by learning how to whip and fuse the ends of different kinds of rope.
</t>
        </r>
      </text>
    </comment>
    <comment ref="N33" authorId="0" shapeId="0">
      <text>
        <r>
          <rPr>
            <b/>
            <sz val="9"/>
            <color indexed="81"/>
            <rFont val="Tahoma"/>
            <family val="2"/>
          </rPr>
          <t xml:space="preserve">Details: </t>
        </r>
        <r>
          <rPr>
            <sz val="9"/>
            <color indexed="81"/>
            <rFont val="Tahoma"/>
            <family val="2"/>
          </rPr>
          <t xml:space="preserve">
Take an old item, such as a small piece of furniture, a broken toy, or a picture frame, and rebuild and/or refinish it. Show your work to an adult or your Webelos leader
</t>
        </r>
      </text>
    </comment>
    <comment ref="F34" authorId="0" shapeId="0">
      <text>
        <r>
          <rPr>
            <b/>
            <sz val="9"/>
            <color indexed="81"/>
            <rFont val="Tahoma"/>
            <family val="2"/>
          </rPr>
          <t xml:space="preserve">Details: </t>
        </r>
        <r>
          <rPr>
            <sz val="9"/>
            <color indexed="81"/>
            <rFont val="Tahoma"/>
            <family val="2"/>
          </rPr>
          <t xml:space="preserve">Demonstrate your knowledge of the pocketknife safety rules and the pocketknife pledge. Earn your Whittling Chip card if you have not already done so. 
</t>
        </r>
      </text>
    </comment>
    <comment ref="J34" authorId="0" shapeId="0">
      <text>
        <r>
          <rPr>
            <b/>
            <sz val="9"/>
            <color indexed="81"/>
            <rFont val="Tahoma"/>
            <family val="2"/>
          </rPr>
          <t xml:space="preserve">Details: </t>
        </r>
        <r>
          <rPr>
            <sz val="9"/>
            <color indexed="81"/>
            <rFont val="Tahoma"/>
            <family val="2"/>
          </rPr>
          <t xml:space="preserve">http://framebomb.com/instructions.html
</t>
        </r>
      </text>
    </comment>
    <comment ref="N34" authorId="0" shapeId="0">
      <text>
        <r>
          <rPr>
            <b/>
            <sz val="9"/>
            <color indexed="81"/>
            <rFont val="Tahoma"/>
            <family val="2"/>
          </rPr>
          <t xml:space="preserve">Details: </t>
        </r>
        <r>
          <rPr>
            <sz val="9"/>
            <color indexed="81"/>
            <rFont val="Tahoma"/>
            <family val="2"/>
          </rPr>
          <t xml:space="preserve">. Do a Fix It project agreed upon with your parent.   
</t>
        </r>
      </text>
    </comment>
    <comment ref="J35" authorId="1" shapeId="0">
      <text>
        <r>
          <rPr>
            <b/>
            <sz val="9"/>
            <color indexed="81"/>
            <rFont val="Tahoma"/>
            <charset val="1"/>
          </rPr>
          <t>Detail:</t>
        </r>
        <r>
          <rPr>
            <sz val="9"/>
            <color indexed="81"/>
            <rFont val="Tahoma"/>
            <charset val="1"/>
          </rPr>
          <t xml:space="preserve">
 With the help of an adult, demonstrate one way to light a fire without using matches. </t>
        </r>
      </text>
    </comment>
    <comment ref="J36" authorId="1" shapeId="0">
      <text>
        <r>
          <rPr>
            <b/>
            <sz val="9"/>
            <color indexed="81"/>
            <rFont val="Tahoma"/>
            <charset val="1"/>
          </rPr>
          <t>Detail:</t>
        </r>
        <r>
          <rPr>
            <sz val="9"/>
            <color indexed="81"/>
            <rFont val="Tahoma"/>
            <charset val="1"/>
          </rPr>
          <t xml:space="preserve">
On a campout with your den or family, cook two different recipes that do not require pots and pans.</t>
        </r>
      </text>
    </comment>
    <comment ref="N36" authorId="1" shapeId="0">
      <text>
        <r>
          <rPr>
            <b/>
            <sz val="9"/>
            <color indexed="81"/>
            <rFont val="Tahoma"/>
            <charset val="1"/>
          </rPr>
          <t>Detail:</t>
        </r>
        <r>
          <rPr>
            <sz val="9"/>
            <color indexed="81"/>
            <rFont val="Tahoma"/>
            <charset val="1"/>
          </rPr>
          <t xml:space="preserve">
Explain the safety rules that you need to follow before participating in boating.</t>
        </r>
      </text>
    </comment>
    <comment ref="J37" authorId="0" shapeId="0">
      <text>
        <r>
          <rPr>
            <b/>
            <sz val="9"/>
            <color indexed="81"/>
            <rFont val="Tahoma"/>
            <family val="2"/>
          </rPr>
          <t xml:space="preserve">Details: </t>
        </r>
        <r>
          <rPr>
            <sz val="9"/>
            <color indexed="81"/>
            <rFont val="Tahoma"/>
            <family val="2"/>
          </rPr>
          <t>Using tree limbs or branches that have already fallen or been cut, build a shelter that will protect you overnight.</t>
        </r>
      </text>
    </comment>
    <comment ref="N37" authorId="1" shapeId="0">
      <text>
        <r>
          <rPr>
            <b/>
            <sz val="9"/>
            <color indexed="81"/>
            <rFont val="Tahoma"/>
            <charset val="1"/>
          </rPr>
          <t>Detail:</t>
        </r>
        <r>
          <rPr>
            <sz val="9"/>
            <color indexed="81"/>
            <rFont val="Tahoma"/>
            <charset val="1"/>
          </rPr>
          <t xml:space="preserve">
Identify the equipment needed when going boating. </t>
        </r>
      </text>
    </comment>
    <comment ref="F38" authorId="0" shapeId="0">
      <text>
        <r>
          <rPr>
            <b/>
            <sz val="9"/>
            <color indexed="81"/>
            <rFont val="Tahoma"/>
            <family val="2"/>
          </rPr>
          <t xml:space="preserve">Detail: </t>
        </r>
        <r>
          <rPr>
            <sz val="9"/>
            <color indexed="81"/>
            <rFont val="Tahoma"/>
            <family val="2"/>
          </rPr>
          <t xml:space="preserve">Discover which hand tools are the best ones to have in your tool box. Learn the rules for using these tools safely. Practice with at least four of these tools before beginning a project. 
</t>
        </r>
      </text>
    </comment>
    <comment ref="J38" authorId="1" shapeId="0">
      <text>
        <r>
          <rPr>
            <b/>
            <sz val="9"/>
            <color indexed="81"/>
            <rFont val="Tahoma"/>
            <charset val="1"/>
          </rPr>
          <t>Detail:</t>
        </r>
        <r>
          <rPr>
            <sz val="9"/>
            <color indexed="81"/>
            <rFont val="Tahoma"/>
            <charset val="1"/>
          </rPr>
          <t xml:space="preserve">
Draw a Rube Goldberg–type machine. Include at least six steps to complete your action. </t>
        </r>
      </text>
    </comment>
    <comment ref="N38" authorId="1" shapeId="0">
      <text>
        <r>
          <rPr>
            <b/>
            <sz val="9"/>
            <color indexed="81"/>
            <rFont val="Tahoma"/>
            <charset val="1"/>
          </rPr>
          <t>Detail:</t>
        </r>
        <r>
          <rPr>
            <sz val="9"/>
            <color indexed="81"/>
            <rFont val="Tahoma"/>
            <charset val="1"/>
          </rPr>
          <t xml:space="preserve">
Demonstrate correct rowing or paddling form. Explain how rowing and canoeing are good exercise. </t>
        </r>
      </text>
    </comment>
    <comment ref="F39" authorId="1" shapeId="0">
      <text>
        <r>
          <rPr>
            <b/>
            <sz val="9"/>
            <color indexed="81"/>
            <rFont val="Tahoma"/>
            <charset val="1"/>
          </rPr>
          <t>Detail:</t>
        </r>
        <r>
          <rPr>
            <sz val="9"/>
            <color indexed="81"/>
            <rFont val="Tahoma"/>
            <charset val="1"/>
          </rPr>
          <t xml:space="preserve">
An experiment is a “fair test” to compare possible explanations. Draw a picture of a fair test that shows what you need to do to test a fertilizer’s effects on plant growth</t>
        </r>
      </text>
    </comment>
    <comment ref="J39" authorId="0" shapeId="0">
      <text>
        <r>
          <rPr>
            <b/>
            <sz val="9"/>
            <color indexed="81"/>
            <rFont val="Tahoma"/>
            <family val="2"/>
          </rPr>
          <t xml:space="preserve">Details: </t>
        </r>
        <r>
          <rPr>
            <sz val="9"/>
            <color indexed="81"/>
            <rFont val="Tahoma"/>
            <family val="2"/>
          </rPr>
          <t xml:space="preserve">Learn what items should be in an outdoor survival kit that you can carry in a small bag or box that easily fits in a day pack. Assemble your own small survival kit, and explain to your den leader why the items you chose are important for survival. 
</t>
        </r>
      </text>
    </comment>
    <comment ref="N39" authorId="0" shapeId="0">
      <text>
        <r>
          <rPr>
            <b/>
            <sz val="9"/>
            <color indexed="81"/>
            <rFont val="Tahoma"/>
            <family val="2"/>
          </rPr>
          <t xml:space="preserve">Details: </t>
        </r>
        <r>
          <rPr>
            <sz val="9"/>
            <color indexed="81"/>
            <rFont val="Tahoma"/>
            <family val="2"/>
          </rPr>
          <t xml:space="preserve">Explain the importance of response personnel or lifeguards in a swimming area. 
</t>
        </r>
      </text>
    </comment>
    <comment ref="F40" authorId="0" shapeId="0">
      <text>
        <r>
          <rPr>
            <b/>
            <sz val="9"/>
            <color indexed="81"/>
            <rFont val="Tahoma"/>
            <family val="2"/>
          </rPr>
          <t xml:space="preserve">Details: </t>
        </r>
        <r>
          <rPr>
            <sz val="9"/>
            <color indexed="81"/>
            <rFont val="Tahoma"/>
            <family val="2"/>
          </rPr>
          <t xml:space="preserve">Visit a museum, a college, a laboratory, an observatory, a zoo, an aquarium, or other facility that employs scientists. Prepare three questions ahead of time, and talk to a scientist about his or her work. 
</t>
        </r>
      </text>
    </comment>
    <comment ref="J40" authorId="0" shapeId="0">
      <text>
        <r>
          <rPr>
            <b/>
            <sz val="9"/>
            <color indexed="81"/>
            <rFont val="Tahoma"/>
            <family val="2"/>
          </rPr>
          <t xml:space="preserve">Details: </t>
        </r>
        <r>
          <rPr>
            <sz val="9"/>
            <color indexed="81"/>
            <rFont val="Tahoma"/>
            <family val="2"/>
          </rPr>
          <t xml:space="preserve">Show you can live “off the grid” by minimizing your use of electricity for one week. Keep a log of what you did. Discuss with your den members how you adjusted to this lifestyle.
</t>
        </r>
      </text>
    </comment>
    <comment ref="B41" authorId="0" shapeId="0">
      <text>
        <r>
          <rPr>
            <b/>
            <sz val="9"/>
            <color indexed="81"/>
            <rFont val="Tahoma"/>
            <charset val="1"/>
          </rPr>
          <t xml:space="preserve">Details: </t>
        </r>
        <r>
          <rPr>
            <sz val="9"/>
            <color indexed="81"/>
            <rFont val="Tahoma"/>
            <family val="2"/>
          </rPr>
          <t>Explain the history of the United States flag. Show how to properly display the flag in public, and help lead a flag ceremony</t>
        </r>
        <r>
          <rPr>
            <sz val="9"/>
            <color indexed="81"/>
            <rFont val="Tahoma"/>
            <charset val="1"/>
          </rPr>
          <t xml:space="preserve">
</t>
        </r>
      </text>
    </comment>
    <comment ref="J41" authorId="0" shapeId="0">
      <text>
        <r>
          <rPr>
            <b/>
            <sz val="9"/>
            <color indexed="81"/>
            <rFont val="Tahoma"/>
            <family val="2"/>
          </rPr>
          <t xml:space="preserve">Details: </t>
        </r>
        <r>
          <rPr>
            <sz val="9"/>
            <color indexed="81"/>
            <rFont val="Tahoma"/>
            <family val="2"/>
          </rPr>
          <t xml:space="preserve">With your den, invent a game that can be played without using electricity and using minimal equipment or simple items. </t>
        </r>
      </text>
    </comment>
    <comment ref="B42" authorId="0" shapeId="0">
      <text>
        <r>
          <rPr>
            <b/>
            <sz val="9"/>
            <color indexed="81"/>
            <rFont val="Tahoma"/>
            <family val="2"/>
          </rPr>
          <t xml:space="preserve">Details: </t>
        </r>
        <r>
          <rPr>
            <sz val="9"/>
            <color indexed="81"/>
            <rFont val="Tahoma"/>
            <family val="2"/>
          </rPr>
          <t xml:space="preserve">Learn about and describe your rights and duties as a citizen, and explain what it means to be loyal to your country. </t>
        </r>
      </text>
    </comment>
    <comment ref="F42" authorId="0" shapeId="0">
      <text>
        <r>
          <rPr>
            <b/>
            <sz val="9"/>
            <color indexed="81"/>
            <rFont val="Tahoma"/>
            <family val="2"/>
          </rPr>
          <t xml:space="preserve">Details: </t>
        </r>
        <r>
          <rPr>
            <sz val="9"/>
            <color indexed="81"/>
            <rFont val="Tahoma"/>
            <family val="2"/>
          </rPr>
          <t xml:space="preserve">Carry out the experiment you designed for requirement 1, above. Report what you learned about the effect of fertilizer on the plants that you grew.
</t>
        </r>
      </text>
    </comment>
    <comment ref="J42" authorId="0" shapeId="0">
      <text>
        <r>
          <rPr>
            <b/>
            <sz val="9"/>
            <color indexed="81"/>
            <rFont val="Tahoma"/>
            <family val="2"/>
          </rPr>
          <t xml:space="preserve">Details: </t>
        </r>
        <r>
          <rPr>
            <sz val="9"/>
            <color indexed="81"/>
            <rFont val="Tahoma"/>
            <family val="2"/>
          </rPr>
          <t xml:space="preserve">  Name your game, write down the rules once you have decided on them, then play the game at two different den meetings or outings. </t>
        </r>
      </text>
    </comment>
    <comment ref="N42" authorId="1" shapeId="0">
      <text>
        <r>
          <rPr>
            <b/>
            <sz val="9"/>
            <color indexed="81"/>
            <rFont val="Tahoma"/>
            <charset val="1"/>
          </rPr>
          <t>Detail:</t>
        </r>
        <r>
          <rPr>
            <sz val="9"/>
            <color indexed="81"/>
            <rFont val="Tahoma"/>
            <charset val="1"/>
          </rPr>
          <t xml:space="preserve">
Collect and care for an “insect, amphibian, or reptile zoo.” You might have crickets, ants, grasshoppers, a lizard, or a toad. Study them for a while and then let them go. Share your experience with your Webelos den.</t>
        </r>
      </text>
    </comment>
    <comment ref="B43" authorId="0" shapeId="0">
      <text>
        <r>
          <rPr>
            <b/>
            <sz val="9"/>
            <color indexed="81"/>
            <rFont val="Tahoma"/>
            <family val="2"/>
          </rPr>
          <t xml:space="preserve">Details: </t>
        </r>
        <r>
          <rPr>
            <sz val="9"/>
            <color indexed="81"/>
            <rFont val="Tahoma"/>
            <family val="2"/>
          </rPr>
          <t xml:space="preserve">Discuss in your Webelos den the term “rule of law,” and talk about how it applies to you in your everyday life. 
</t>
        </r>
      </text>
    </comment>
    <comment ref="F43" authorId="0" shapeId="0">
      <text>
        <r>
          <rPr>
            <b/>
            <sz val="9"/>
            <color indexed="81"/>
            <rFont val="Tahoma"/>
            <family val="2"/>
          </rPr>
          <t xml:space="preserve">Details: </t>
        </r>
        <r>
          <rPr>
            <sz val="9"/>
            <color indexed="81"/>
            <rFont val="Tahoma"/>
            <family val="2"/>
          </rPr>
          <t xml:space="preserve">Carry out the experiment you designed for requirement 1, but change the independent variable. Report what you learned about the effect of changing the variable on the plants that you grew. 
</t>
        </r>
      </text>
    </comment>
    <comment ref="J43" authorId="0" shapeId="0">
      <text>
        <r>
          <rPr>
            <b/>
            <sz val="9"/>
            <color indexed="81"/>
            <rFont val="Tahoma"/>
            <family val="2"/>
          </rPr>
          <t>Details:</t>
        </r>
        <r>
          <rPr>
            <sz val="9"/>
            <color indexed="81"/>
            <rFont val="Tahoma"/>
            <family val="2"/>
          </rPr>
          <t xml:space="preserve">Teach your game to the members of your pack or other Scouts.
</t>
        </r>
      </text>
    </comment>
    <comment ref="N43" authorId="1" shapeId="0">
      <text>
        <r>
          <rPr>
            <b/>
            <sz val="9"/>
            <color indexed="81"/>
            <rFont val="Tahoma"/>
            <charset val="1"/>
          </rPr>
          <t>Detail:</t>
        </r>
        <r>
          <rPr>
            <sz val="9"/>
            <color indexed="81"/>
            <rFont val="Tahoma"/>
            <charset val="1"/>
          </rPr>
          <t xml:space="preserve">
Set up an aquarium or terrarium. Keep it for at least a month. Share your experience with your  Webelos den by showing them photos or drawings of your project or by having them visit to see  your project.</t>
        </r>
      </text>
    </comment>
    <comment ref="B44" authorId="0" shapeId="0">
      <text>
        <r>
          <rPr>
            <b/>
            <sz val="9"/>
            <color indexed="81"/>
            <rFont val="Tahoma"/>
            <family val="2"/>
          </rPr>
          <t xml:space="preserve">Details: </t>
        </r>
        <r>
          <rPr>
            <sz val="9"/>
            <color indexed="81"/>
            <rFont val="Tahoma"/>
            <family val="2"/>
          </rPr>
          <t xml:space="preserve">Meet with a government leader, and learn about his or her role in your community. Discuss with the leader an important issue facing your community. 
</t>
        </r>
      </text>
    </comment>
    <comment ref="F44" authorId="0" shapeId="0">
      <text>
        <r>
          <rPr>
            <b/>
            <sz val="9"/>
            <color indexed="81"/>
            <rFont val="Tahoma"/>
            <family val="2"/>
          </rPr>
          <t xml:space="preserve">Details: </t>
        </r>
        <r>
          <rPr>
            <sz val="9"/>
            <color indexed="81"/>
            <rFont val="Tahoma"/>
            <family val="2"/>
          </rPr>
          <t xml:space="preserve">Build a model solar system. Chart the distances between the planets so that the model is to scale. Use what you learn from this requirement to explain the value of making a model in science. </t>
        </r>
      </text>
    </comment>
    <comment ref="J44" authorId="0" shapeId="0">
      <text>
        <r>
          <rPr>
            <b/>
            <sz val="9"/>
            <color indexed="81"/>
            <rFont val="Tahoma"/>
            <family val="2"/>
          </rPr>
          <t xml:space="preserve">Details: </t>
        </r>
        <r>
          <rPr>
            <sz val="9"/>
            <color indexed="81"/>
            <rFont val="Tahoma"/>
            <family val="2"/>
          </rPr>
          <t xml:space="preserve">. With your den, demonstrate two different ways to treat drinking water to  remove impurities. 
</t>
        </r>
      </text>
    </comment>
    <comment ref="N44" authorId="1" shapeId="0">
      <text>
        <r>
          <rPr>
            <b/>
            <sz val="9"/>
            <color indexed="81"/>
            <rFont val="Tahoma"/>
            <charset val="1"/>
          </rPr>
          <t>Detail:</t>
        </r>
        <r>
          <rPr>
            <sz val="9"/>
            <color indexed="81"/>
            <rFont val="Tahoma"/>
            <charset val="1"/>
          </rPr>
          <t xml:space="preserve">
 Watch for birds in your yard, neighborhood, or town for one week. Identify the birds you see, and write down where and when you saw them.</t>
        </r>
      </text>
    </comment>
    <comment ref="B45" authorId="0" shapeId="0">
      <text>
        <r>
          <rPr>
            <b/>
            <sz val="9"/>
            <color indexed="81"/>
            <rFont val="Tahoma"/>
            <family val="2"/>
          </rPr>
          <t xml:space="preserve">Details: </t>
        </r>
        <r>
          <rPr>
            <sz val="9"/>
            <color indexed="81"/>
            <rFont val="Tahoma"/>
            <family val="2"/>
          </rPr>
          <t xml:space="preserve">Learn about your family’s expenses, and help brainstorm ways to save money. Plan and manage a budget. </t>
        </r>
      </text>
    </comment>
    <comment ref="F45" authorId="0" shapeId="0">
      <text>
        <r>
          <rPr>
            <b/>
            <sz val="9"/>
            <color indexed="81"/>
            <rFont val="Tahoma"/>
            <family val="2"/>
          </rPr>
          <t xml:space="preserve">Details: </t>
        </r>
        <r>
          <rPr>
            <sz val="9"/>
            <color indexed="81"/>
            <rFont val="Tahoma"/>
            <family val="2"/>
          </rPr>
          <t xml:space="preserve">With adult supervision, build and launch a model rocket. Use the rocket to design a fair test to answer a question about force or motion.
</t>
        </r>
      </text>
    </comment>
    <comment ref="J45" authorId="0" shapeId="0">
      <text>
        <r>
          <rPr>
            <b/>
            <sz val="9"/>
            <color indexed="81"/>
            <rFont val="Tahoma"/>
            <family val="2"/>
          </rPr>
          <t xml:space="preserve">Details: </t>
        </r>
        <r>
          <rPr>
            <sz val="9"/>
            <color indexed="81"/>
            <rFont val="Tahoma"/>
            <family val="2"/>
          </rPr>
          <t xml:space="preserve">Discuss what to do if you become lost in the woods. Tell what the letters “S-T-O-P” stand for. Tell what the universal emergency signal is. Describe three ways to signal for help. Demonstrate one of them. Describe what you can do you do to help rescuers  find you.
</t>
        </r>
      </text>
    </comment>
    <comment ref="N45" authorId="1" shapeId="0">
      <text>
        <r>
          <rPr>
            <b/>
            <sz val="9"/>
            <color indexed="81"/>
            <rFont val="Tahoma"/>
            <charset val="1"/>
          </rPr>
          <t>Detail:</t>
        </r>
        <r>
          <rPr>
            <sz val="9"/>
            <color indexed="81"/>
            <rFont val="Tahoma"/>
            <charset val="1"/>
          </rPr>
          <t xml:space="preserve">
Learn about the bird flyways closest to your home. Find out which birds use these flyways. </t>
        </r>
      </text>
    </comment>
    <comment ref="B46" authorId="0" shapeId="0">
      <text>
        <r>
          <rPr>
            <b/>
            <sz val="9"/>
            <color indexed="81"/>
            <rFont val="Tahoma"/>
            <family val="2"/>
          </rPr>
          <t>Details:</t>
        </r>
        <r>
          <rPr>
            <sz val="9"/>
            <color indexed="81"/>
            <rFont val="Tahoma"/>
            <family val="2"/>
          </rPr>
          <t xml:space="preserve"> Learn about energy use in your community and in other parts of our world.
</t>
        </r>
      </text>
    </comment>
    <comment ref="F46" authorId="0" shapeId="0">
      <text>
        <r>
          <rPr>
            <b/>
            <sz val="9"/>
            <color indexed="81"/>
            <rFont val="Tahoma"/>
            <family val="2"/>
          </rPr>
          <t xml:space="preserve">Details: </t>
        </r>
        <r>
          <rPr>
            <sz val="9"/>
            <color indexed="81"/>
            <rFont val="Tahoma"/>
            <family val="2"/>
          </rPr>
          <t xml:space="preserve">Create two circuits of three light bulbs and a battery. Construct one as a series circuit and the other as a parallel circuit
</t>
        </r>
      </text>
    </comment>
    <comment ref="J46" authorId="1" shapeId="0">
      <text>
        <r>
          <rPr>
            <b/>
            <sz val="9"/>
            <color indexed="81"/>
            <rFont val="Tahoma"/>
            <charset val="1"/>
          </rPr>
          <t>Detail:</t>
        </r>
        <r>
          <rPr>
            <sz val="9"/>
            <color indexed="81"/>
            <rFont val="Tahoma"/>
            <charset val="1"/>
          </rPr>
          <t xml:space="preserve">
Make a list of four qualities you think a leader should have in an emergency and why they are important to have. Pick two of them, and act them out for your den. Describe how each relates to a point of the Scout Law. Describe how working on this adventure gave you a better understanding of the Boy Scout motto.</t>
        </r>
      </text>
    </comment>
    <comment ref="N46" authorId="1" shapeId="0">
      <text>
        <r>
          <rPr>
            <b/>
            <sz val="9"/>
            <color indexed="81"/>
            <rFont val="Tahoma"/>
            <charset val="1"/>
          </rPr>
          <t>Detail:</t>
        </r>
        <r>
          <rPr>
            <sz val="9"/>
            <color indexed="81"/>
            <rFont val="Tahoma"/>
            <charset val="1"/>
          </rPr>
          <t xml:space="preserve">
Watch at least four wild creatures (reptiles, amphibians, arachnids, fish, insects, or mammals) in the wild. Describe the kind of place (forest, field, marsh, yard, or park) where you saw them. Tell what they were doing. </t>
        </r>
      </text>
    </comment>
    <comment ref="B47" authorId="0" shapeId="0">
      <text>
        <r>
          <rPr>
            <b/>
            <sz val="9"/>
            <color indexed="81"/>
            <rFont val="Tahoma"/>
            <family val="2"/>
          </rPr>
          <t xml:space="preserve">Details: </t>
        </r>
        <r>
          <rPr>
            <sz val="9"/>
            <color indexed="81"/>
            <rFont val="Tahoma"/>
            <family val="2"/>
          </rPr>
          <t xml:space="preserve">Identify one energy problem in your community, and find out what has caused it. 
</t>
        </r>
      </text>
    </comment>
    <comment ref="F47" authorId="0" shapeId="0">
      <text>
        <r>
          <rPr>
            <b/>
            <sz val="9"/>
            <color indexed="81"/>
            <rFont val="Tahoma"/>
            <family val="2"/>
          </rPr>
          <t xml:space="preserve">Details: </t>
        </r>
        <r>
          <rPr>
            <sz val="9"/>
            <color indexed="81"/>
            <rFont val="Tahoma"/>
            <family val="2"/>
          </rPr>
          <t xml:space="preserve">Study the night sky. Sketch the appearance of the North Star (Polaris) and the Big Dipper (part of the Ursa Major constellation) over at least six hours. Describe what you observed, and explain the meaning of your observations. 
</t>
        </r>
      </text>
    </comment>
    <comment ref="N47" authorId="1" shapeId="0">
      <text>
        <r>
          <rPr>
            <b/>
            <sz val="9"/>
            <color indexed="81"/>
            <rFont val="Tahoma"/>
            <charset val="1"/>
          </rPr>
          <t>Detail:</t>
        </r>
        <r>
          <rPr>
            <sz val="9"/>
            <color indexed="81"/>
            <rFont val="Tahoma"/>
            <charset val="1"/>
          </rPr>
          <t xml:space="preserve">
Identify an insect, reptile, bird, or wild animal that is found only in your area of the country. Tell why it survives in your area.</t>
        </r>
      </text>
    </comment>
    <comment ref="B48" authorId="0" shapeId="0">
      <text>
        <r>
          <rPr>
            <b/>
            <sz val="9"/>
            <color indexed="81"/>
            <rFont val="Tahoma"/>
            <family val="2"/>
          </rPr>
          <t xml:space="preserve">Details: </t>
        </r>
        <r>
          <rPr>
            <sz val="9"/>
            <color indexed="81"/>
            <rFont val="Tahoma"/>
            <family val="2"/>
          </rPr>
          <t xml:space="preserve">With the assistance of your den leader or parent, participate in an event that would help lead others in recycling and conserving resources. 
</t>
        </r>
      </text>
    </comment>
    <comment ref="F48" authorId="0" shapeId="0">
      <text>
        <r>
          <rPr>
            <b/>
            <sz val="9"/>
            <color indexed="81"/>
            <rFont val="Tahoma"/>
            <family val="2"/>
          </rPr>
          <t xml:space="preserve">Details: </t>
        </r>
        <r>
          <rPr>
            <sz val="9"/>
            <color indexed="81"/>
            <rFont val="Tahoma"/>
            <family val="2"/>
          </rPr>
          <t xml:space="preserve">With adult assistance, explore safe chemical reactions with household materials.     Using two substances, observe what happens when the amounts of the reactants  are increased.  
</t>
        </r>
      </text>
    </comment>
    <comment ref="N48" authorId="1" shapeId="0">
      <text>
        <r>
          <rPr>
            <b/>
            <sz val="9"/>
            <color indexed="81"/>
            <rFont val="Tahoma"/>
            <charset val="1"/>
          </rPr>
          <t>Detail:</t>
        </r>
        <r>
          <rPr>
            <sz val="9"/>
            <color indexed="81"/>
            <rFont val="Tahoma"/>
            <charset val="1"/>
          </rPr>
          <t xml:space="preserve">
Give examples of at least two of the following: a. A producer, a consumer, and a decomposer in the food chain of an ecosystem b. One way humans have changed the balance of nature c. How you can help protect the balance of nature </t>
        </r>
      </text>
    </comment>
    <comment ref="B49" authorId="0" shapeId="0">
      <text>
        <r>
          <rPr>
            <b/>
            <sz val="9"/>
            <color indexed="81"/>
            <rFont val="Tahoma"/>
            <family val="2"/>
          </rPr>
          <t xml:space="preserve">Details: </t>
        </r>
        <r>
          <rPr>
            <sz val="9"/>
            <color indexed="81"/>
            <rFont val="Tahoma"/>
            <family val="2"/>
          </rPr>
          <t xml:space="preserve">Show that you are an active leader by planning an activity without your den leader’s help.
</t>
        </r>
      </text>
    </comment>
    <comment ref="F49" authorId="0" shapeId="0">
      <text>
        <r>
          <rPr>
            <b/>
            <sz val="9"/>
            <color indexed="81"/>
            <rFont val="Tahoma"/>
            <family val="2"/>
          </rPr>
          <t xml:space="preserve">Details: </t>
        </r>
        <r>
          <rPr>
            <sz val="9"/>
            <color indexed="81"/>
            <rFont val="Tahoma"/>
            <family val="2"/>
          </rPr>
          <t xml:space="preserve">Explore properties of motion on a playground. How does the weight of a person affect how fast they slide down a slide or how fast a swing moves? Design a fair test to answer one of those questions
</t>
        </r>
      </text>
    </comment>
    <comment ref="N49" authorId="1" shapeId="0">
      <text>
        <r>
          <rPr>
            <b/>
            <sz val="9"/>
            <color indexed="81"/>
            <rFont val="Tahoma"/>
            <charset val="1"/>
          </rPr>
          <t>Detail:</t>
        </r>
        <r>
          <rPr>
            <sz val="9"/>
            <color indexed="81"/>
            <rFont val="Tahoma"/>
            <charset val="1"/>
          </rPr>
          <t xml:space="preserve">
Learn about aquatic ecosystems and wetlands in your area. Talk with your Webelos den leader or family about the important role aquatic ecosystems and wetlands play in supporting life cycles of wildlife and humans, and list three ways you can help. </t>
        </r>
      </text>
    </comment>
    <comment ref="F50" authorId="0" shapeId="0">
      <text>
        <r>
          <rPr>
            <b/>
            <sz val="9"/>
            <color indexed="81"/>
            <rFont val="Tahoma"/>
            <family val="2"/>
          </rPr>
          <t xml:space="preserve">Details: </t>
        </r>
        <r>
          <rPr>
            <sz val="9"/>
            <color indexed="81"/>
            <rFont val="Tahoma"/>
            <family val="2"/>
          </rPr>
          <t xml:space="preserve">Read a biography of a scientist. Tell your den leader or the other members of your den what the scientist was famous for and why his or her work is important.
</t>
        </r>
      </text>
    </comment>
    <comment ref="J50" authorId="0" shapeId="0">
      <text>
        <r>
          <rPr>
            <b/>
            <sz val="9"/>
            <color indexed="81"/>
            <rFont val="Tahoma"/>
            <family val="2"/>
          </rPr>
          <t>Details:</t>
        </r>
        <r>
          <rPr>
            <sz val="9"/>
            <color indexed="81"/>
            <rFont val="Tahoma"/>
            <family val="2"/>
          </rPr>
          <t>Explain why this kind of science is an important part of your world.</t>
        </r>
      </text>
    </comment>
    <comment ref="N50" authorId="1" shapeId="0">
      <text>
        <r>
          <rPr>
            <b/>
            <sz val="9"/>
            <color indexed="81"/>
            <rFont val="Tahoma"/>
            <charset val="1"/>
          </rPr>
          <t>Detail:</t>
        </r>
        <r>
          <rPr>
            <sz val="9"/>
            <color indexed="81"/>
            <rFont val="Tahoma"/>
            <charset val="1"/>
          </rPr>
          <t xml:space="preserve">
Do a color-morphing investigation. Explain what you learned. </t>
        </r>
      </text>
    </comment>
    <comment ref="B51" authorId="0" shapeId="0">
      <text>
        <r>
          <rPr>
            <b/>
            <sz val="9"/>
            <color indexed="81"/>
            <rFont val="Tahoma"/>
            <family val="2"/>
          </rPr>
          <t xml:space="preserve">Details: </t>
        </r>
        <r>
          <rPr>
            <sz val="9"/>
            <color indexed="81"/>
            <rFont val="Tahoma"/>
            <family val="2"/>
          </rPr>
          <t xml:space="preserve">Learn about Scouting in another part of the world. With the help of your parent or your den leader, pick one country where Scouting exists, and research its Scouting program.
</t>
        </r>
      </text>
    </comment>
    <comment ref="J51" authorId="0" shapeId="0">
      <text>
        <r>
          <rPr>
            <b/>
            <sz val="9"/>
            <color indexed="81"/>
            <rFont val="Tahoma"/>
            <family val="2"/>
          </rPr>
          <t xml:space="preserve">Details: </t>
        </r>
        <r>
          <rPr>
            <sz val="9"/>
            <color indexed="81"/>
            <rFont val="Tahoma"/>
            <family val="2"/>
          </rPr>
          <t xml:space="preserve">Share with your family or with your den what you learned about the meaning of geology. 
</t>
        </r>
      </text>
    </comment>
    <comment ref="N51" authorId="1" shapeId="0">
      <text>
        <r>
          <rPr>
            <b/>
            <sz val="9"/>
            <color indexed="81"/>
            <rFont val="Tahoma"/>
            <charset val="1"/>
          </rPr>
          <t xml:space="preserve">Detail:  </t>
        </r>
        <r>
          <rPr>
            <sz val="9"/>
            <color indexed="81"/>
            <rFont val="Tahoma"/>
            <charset val="1"/>
          </rPr>
          <t>Visit a museum of natural history, a nature center, or a zoo with your family, Webelos den, or pack. Tell what you saw.</t>
        </r>
      </text>
    </comment>
    <comment ref="B52" authorId="0" shapeId="0">
      <text>
        <r>
          <rPr>
            <b/>
            <sz val="9"/>
            <color indexed="81"/>
            <rFont val="Tahoma"/>
            <family val="2"/>
          </rPr>
          <t xml:space="preserve">Details: </t>
        </r>
        <r>
          <rPr>
            <sz val="9"/>
            <color indexed="81"/>
            <rFont val="Tahoma"/>
            <family val="2"/>
          </rPr>
          <t xml:space="preserve">Set up an exhibit at a pack meeting to share information about the World Friendship Fund.
</t>
        </r>
      </text>
    </comment>
    <comment ref="F52"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J52" authorId="0" shapeId="0">
      <text>
        <r>
          <rPr>
            <b/>
            <sz val="9"/>
            <color indexed="81"/>
            <rFont val="Tahoma"/>
            <family val="2"/>
          </rPr>
          <t>Details:</t>
        </r>
        <r>
          <rPr>
            <sz val="9"/>
            <color indexed="81"/>
            <rFont val="Tahoma"/>
            <family val="2"/>
          </rPr>
          <t>Look for different kinds of rocks or minerals while on a rock hunt with your family or your den</t>
        </r>
      </text>
    </comment>
    <comment ref="N52" authorId="1" shapeId="0">
      <text>
        <r>
          <rPr>
            <b/>
            <sz val="9"/>
            <color indexed="81"/>
            <rFont val="Tahoma"/>
            <charset val="1"/>
          </rPr>
          <t>Detail:</t>
        </r>
        <r>
          <rPr>
            <sz val="9"/>
            <color indexed="81"/>
            <rFont val="Tahoma"/>
            <charset val="1"/>
          </rPr>
          <t xml:space="preserve">
Create a video of a wild creature doing something interesting, and share it with your family and den. </t>
        </r>
      </text>
    </comment>
    <comment ref="F53"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B54" authorId="0" shapeId="0">
      <text>
        <r>
          <rPr>
            <b/>
            <sz val="9"/>
            <color indexed="81"/>
            <rFont val="Tahoma"/>
            <family val="2"/>
          </rPr>
          <t xml:space="preserve">Details: </t>
        </r>
        <r>
          <rPr>
            <sz val="9"/>
            <color indexed="81"/>
            <rFont val="Tahoma"/>
            <family val="2"/>
          </rPr>
          <t xml:space="preserve">Under the supervision of your parent, guardian, or den leader, connect with a Scout in another country during an event such as Jamboree on the Air or Jamboree on the Internet or by other means.
</t>
        </r>
      </text>
    </comment>
    <comment ref="F54" authorId="0" shapeId="0">
      <text>
        <r>
          <rPr>
            <b/>
            <sz val="9"/>
            <color indexed="81"/>
            <rFont val="Tahoma"/>
            <family val="2"/>
          </rPr>
          <t xml:space="preserve">Details: </t>
        </r>
        <r>
          <rPr>
            <sz val="9"/>
            <color indexed="81"/>
            <rFont val="Tahoma"/>
            <family val="2"/>
          </rPr>
          <t xml:space="preserve">Recognize the purpose and the three classifications of swimming ability groups in Scouting.
</t>
        </r>
      </text>
    </comment>
    <comment ref="J54" authorId="0" shapeId="0">
      <text>
        <r>
          <rPr>
            <b/>
            <sz val="9"/>
            <color indexed="81"/>
            <rFont val="Tahoma"/>
            <family val="2"/>
          </rPr>
          <t>Details:</t>
        </r>
        <r>
          <rPr>
            <sz val="9"/>
            <color indexed="81"/>
            <rFont val="Tahoma"/>
            <family val="2"/>
          </rPr>
          <t xml:space="preserve">Identify the rocks you see on your rock hunt. Use the chart in your handbook that shows the three kinds of rocks and describes minerals to determine which types of rocks you have collected. 
</t>
        </r>
      </text>
    </comment>
    <comment ref="N54" authorId="1" shapeId="0">
      <text>
        <r>
          <rPr>
            <b/>
            <sz val="9"/>
            <color indexed="81"/>
            <rFont val="Tahoma"/>
            <charset val="1"/>
          </rPr>
          <t>Detail:</t>
        </r>
        <r>
          <rPr>
            <sz val="9"/>
            <color indexed="81"/>
            <rFont val="Tahoma"/>
            <charset val="1"/>
          </rPr>
          <t xml:space="preserve">
Identify three different groups of trees and the parts of a tree.</t>
        </r>
      </text>
    </comment>
    <comment ref="F55" authorId="1" shapeId="0">
      <text>
        <r>
          <rPr>
            <b/>
            <sz val="9"/>
            <color indexed="81"/>
            <rFont val="Tahoma"/>
            <family val="2"/>
          </rPr>
          <t>Detail:</t>
        </r>
        <r>
          <rPr>
            <sz val="9"/>
            <color indexed="81"/>
            <rFont val="Tahoma"/>
            <family val="2"/>
          </rPr>
          <t xml:space="preserve">
 Discuss the importance of learning the skills you need to know before going boating.</t>
        </r>
      </text>
    </comment>
    <comment ref="J55" authorId="0" shapeId="0">
      <text>
        <r>
          <rPr>
            <b/>
            <sz val="9"/>
            <color indexed="81"/>
            <rFont val="Tahoma"/>
            <family val="2"/>
          </rPr>
          <t xml:space="preserve">Details: </t>
        </r>
        <r>
          <rPr>
            <sz val="9"/>
            <color indexed="81"/>
            <rFont val="Tahoma"/>
            <family val="2"/>
          </rPr>
          <t xml:space="preserve">With a magnifying glass, take a closer look at your collection. Determine any differences between your specimens.
</t>
        </r>
      </text>
    </comment>
    <comment ref="N55" authorId="1" shapeId="0">
      <text>
        <r>
          <rPr>
            <b/>
            <sz val="9"/>
            <color indexed="81"/>
            <rFont val="Tahoma"/>
            <charset val="1"/>
          </rPr>
          <t>Detail:</t>
        </r>
        <r>
          <rPr>
            <sz val="9"/>
            <color indexed="81"/>
            <rFont val="Tahoma"/>
            <charset val="1"/>
          </rPr>
          <t xml:space="preserve">
Identify six trees common to the area where you live. Tell whether they are native to your area. Tell how both wildlife and humans use them</t>
        </r>
      </text>
    </comment>
    <comment ref="B56" authorId="0" shapeId="0">
      <text>
        <r>
          <rPr>
            <b/>
            <sz val="9"/>
            <color indexed="81"/>
            <rFont val="Tahoma"/>
            <family val="2"/>
          </rPr>
          <t xml:space="preserve">Details: </t>
        </r>
        <r>
          <rPr>
            <sz val="9"/>
            <color indexed="81"/>
            <rFont val="Tahoma"/>
            <family val="2"/>
          </rPr>
          <t xml:space="preserve">With the help of your den leader or family, plan and conduct a campout. If your chartered organization does not permit Cub Scout camping, you may substitute a family campout or a daylong outdoor activity with your den or pack. 
</t>
        </r>
      </text>
    </comment>
    <comment ref="F56" authorId="0" shapeId="0">
      <text>
        <r>
          <rPr>
            <b/>
            <sz val="9"/>
            <color indexed="81"/>
            <rFont val="Tahoma"/>
            <family val="2"/>
          </rPr>
          <t xml:space="preserve">Details: </t>
        </r>
        <r>
          <rPr>
            <sz val="9"/>
            <color indexed="81"/>
            <rFont val="Tahoma"/>
            <family val="2"/>
          </rPr>
          <t xml:space="preserve">Explain the meaning of “order of rescue” and demonstrate the reach and throw rescue techniques from land.
</t>
        </r>
      </text>
    </comment>
    <comment ref="J56" authorId="0" shapeId="0">
      <text>
        <r>
          <rPr>
            <b/>
            <sz val="9"/>
            <color indexed="81"/>
            <rFont val="Tahoma"/>
            <family val="2"/>
          </rPr>
          <t xml:space="preserve">Details: </t>
        </r>
        <r>
          <rPr>
            <sz val="9"/>
            <color indexed="81"/>
            <rFont val="Tahoma"/>
            <family val="2"/>
          </rPr>
          <t xml:space="preserve">Share what you see with your family or den.
</t>
        </r>
      </text>
    </comment>
    <comment ref="N56" authorId="0" shapeId="0">
      <text>
        <r>
          <rPr>
            <b/>
            <sz val="9"/>
            <color indexed="81"/>
            <rFont val="Tahoma"/>
            <family val="2"/>
          </rPr>
          <t xml:space="preserve">Details: </t>
        </r>
        <r>
          <rPr>
            <sz val="9"/>
            <color indexed="81"/>
            <rFont val="Tahoma"/>
            <family val="2"/>
          </rPr>
          <t xml:space="preserve">Identify six plants common to the area where you live. Tell which animals use them and for what purpose.
</t>
        </r>
      </text>
    </comment>
    <comment ref="B57" authorId="0" shapeId="0">
      <text>
        <r>
          <rPr>
            <b/>
            <sz val="9"/>
            <color indexed="81"/>
            <rFont val="Tahoma"/>
            <family val="2"/>
          </rPr>
          <t xml:space="preserve">Details: </t>
        </r>
        <r>
          <rPr>
            <sz val="9"/>
            <color indexed="81"/>
            <rFont val="Tahoma"/>
            <family val="2"/>
          </rPr>
          <t xml:space="preserve">On arrival at the campout, with your den and den leader or family, determine where to set up your tent. Demonstrate knowledge of what makes a good tent site and what makes a bad one. Set up your tent without help from an adult. 
</t>
        </r>
      </text>
    </comment>
    <comment ref="N57" authorId="0" shapeId="0">
      <text>
        <r>
          <rPr>
            <b/>
            <sz val="9"/>
            <color indexed="81"/>
            <rFont val="Tahoma"/>
            <family val="2"/>
          </rPr>
          <t xml:space="preserve">Details: </t>
        </r>
        <r>
          <rPr>
            <sz val="9"/>
            <color indexed="81"/>
            <rFont val="Tahoma"/>
            <family val="2"/>
          </rPr>
          <t xml:space="preserve">Visit a nature center, nursery, tree farm, or park, and speak with someone knowledgeable about trees and plants that are native to your area. Explain how plants and trees are important to our ecosystem and how they improve our environment.
</t>
        </r>
      </text>
    </comment>
    <comment ref="B58" authorId="0" shapeId="0">
      <text>
        <r>
          <rPr>
            <b/>
            <sz val="9"/>
            <color indexed="81"/>
            <rFont val="Tahoma"/>
            <family val="2"/>
          </rPr>
          <t xml:space="preserve">Details: </t>
        </r>
        <r>
          <rPr>
            <sz val="9"/>
            <color indexed="81"/>
            <rFont val="Tahoma"/>
            <family val="2"/>
          </rPr>
          <t xml:space="preserve">Once your tents are set up, discuss with your den what actions you should take in the case of the following extreme weather events which could require you to evacuate: a. Severe rainstorm causing flooding b. Severe thunderstorm with lightning or tornadoes c. Fire, earthquake, or other disaster that will require evacuation. </t>
        </r>
      </text>
    </comment>
    <comment ref="J58" authorId="0" shapeId="0">
      <text>
        <r>
          <rPr>
            <b/>
            <sz val="9"/>
            <color indexed="81"/>
            <rFont val="Tahoma"/>
            <family val="2"/>
          </rPr>
          <t xml:space="preserve">Details: </t>
        </r>
        <r>
          <rPr>
            <sz val="9"/>
            <color indexed="81"/>
            <rFont val="Tahoma"/>
            <family val="2"/>
          </rPr>
          <t xml:space="preserve">With your family or den, make a mineral test kit, and test rocks according to the Mohs scale of mineral hardness
</t>
        </r>
      </text>
    </comment>
    <comment ref="N58" authorId="0" shapeId="0">
      <text>
        <r>
          <rPr>
            <b/>
            <sz val="9"/>
            <color indexed="81"/>
            <rFont val="Tahoma"/>
            <family val="2"/>
          </rPr>
          <t xml:space="preserve">Details: </t>
        </r>
        <r>
          <rPr>
            <sz val="9"/>
            <color indexed="81"/>
            <rFont val="Tahoma"/>
            <family val="2"/>
          </rPr>
          <t xml:space="preserve">Develop a plan to care for and then plant at least one plant or tree, either indoors in a pot or outdoors. Tell how this plant or tree helps the environment in which it is planted and what the plant or tree will be used for.
</t>
        </r>
      </text>
    </comment>
    <comment ref="B59" authorId="0" shapeId="0">
      <text>
        <r>
          <rPr>
            <b/>
            <sz val="9"/>
            <color indexed="81"/>
            <rFont val="Tahoma"/>
            <family val="2"/>
          </rPr>
          <t>Details:</t>
        </r>
        <r>
          <rPr>
            <sz val="9"/>
            <color indexed="81"/>
            <rFont val="Tahoma"/>
            <family val="2"/>
          </rPr>
          <t xml:space="preserve">On a pack campout, work with your den leader or another adult to plan a campfire program with the other dens. Your campfire program should include an impressive opening, songs, skits, a Cubmaster’s minute, and an inspirational closing ceremony. </t>
        </r>
      </text>
    </comment>
    <comment ref="F59" authorId="0" shapeId="0">
      <text>
        <r>
          <rPr>
            <b/>
            <sz val="9"/>
            <color indexed="81"/>
            <rFont val="Tahoma"/>
            <family val="2"/>
          </rPr>
          <t xml:space="preserve">Details: </t>
        </r>
        <r>
          <rPr>
            <sz val="9"/>
            <color indexed="81"/>
            <rFont val="Tahoma"/>
            <family val="2"/>
          </rPr>
          <t xml:space="preserve">Demonstrate the precautions you must take before attempting to dive head first into the water, and attempt a front surface dive.
</t>
        </r>
      </text>
    </comment>
    <comment ref="N59" authorId="0" shapeId="0">
      <text>
        <r>
          <rPr>
            <b/>
            <sz val="9"/>
            <color indexed="81"/>
            <rFont val="Tahoma"/>
            <family val="2"/>
          </rPr>
          <t xml:space="preserve">Details: </t>
        </r>
        <r>
          <rPr>
            <sz val="9"/>
            <color indexed="81"/>
            <rFont val="Tahoma"/>
            <family val="2"/>
          </rPr>
          <t xml:space="preserve">Make a list of items in your home that are made from wood and share it with your den. Or with your den, take a walk and identify useful things made from wood.
</t>
        </r>
      </text>
    </comment>
    <comment ref="B60" authorId="1" shapeId="0">
      <text>
        <r>
          <rPr>
            <b/>
            <sz val="9"/>
            <color indexed="81"/>
            <rFont val="Tahoma"/>
            <charset val="1"/>
          </rPr>
          <t>Detail:</t>
        </r>
        <r>
          <rPr>
            <sz val="9"/>
            <color indexed="81"/>
            <rFont val="Tahoma"/>
            <charset val="1"/>
          </rPr>
          <t xml:space="preserve">
Show how to tie a bowline. Explain when the knot should be used and why. Teach it to another Scout who is not a Webelos Scout</t>
        </r>
      </text>
    </comment>
    <comment ref="F60" authorId="0" shapeId="0">
      <text>
        <r>
          <rPr>
            <b/>
            <sz val="9"/>
            <color indexed="81"/>
            <rFont val="Tahoma"/>
            <family val="2"/>
          </rPr>
          <t xml:space="preserve">Details: </t>
        </r>
        <r>
          <rPr>
            <sz val="9"/>
            <color indexed="81"/>
            <rFont val="Tahoma"/>
            <family val="2"/>
          </rPr>
          <t xml:space="preserve">Learn and demonstrate two of the following strokes:  crawl, sidestroke, breaststroke, or trudgen
</t>
        </r>
      </text>
    </comment>
    <comment ref="J60" authorId="0" shapeId="0">
      <text>
        <r>
          <rPr>
            <b/>
            <sz val="9"/>
            <color indexed="81"/>
            <rFont val="Tahoma"/>
            <family val="2"/>
          </rPr>
          <t xml:space="preserve">Details: </t>
        </r>
        <r>
          <rPr>
            <sz val="9"/>
            <color indexed="81"/>
            <rFont val="Tahoma"/>
            <family val="2"/>
          </rPr>
          <t xml:space="preserve">With your family or den, identify on a road map of your state some geological features in your area
</t>
        </r>
      </text>
    </comment>
    <comment ref="N60" authorId="1" shapeId="0">
      <text>
        <r>
          <rPr>
            <b/>
            <sz val="9"/>
            <color indexed="81"/>
            <rFont val="Tahoma"/>
            <charset val="1"/>
          </rPr>
          <t>Detail:</t>
        </r>
        <r>
          <rPr>
            <sz val="9"/>
            <color indexed="81"/>
            <rFont val="Tahoma"/>
            <charset val="1"/>
          </rPr>
          <t xml:space="preserve">
 Explain how the growth rings of a tree trunk tell its life story. Describe different types of tree bark and explain what the bark does for the tree.</t>
        </r>
      </text>
    </comment>
    <comment ref="B61" authorId="0" shapeId="0">
      <text>
        <r>
          <rPr>
            <b/>
            <sz val="9"/>
            <color indexed="81"/>
            <rFont val="Tahoma"/>
            <family val="2"/>
          </rPr>
          <t>Details:</t>
        </r>
        <r>
          <rPr>
            <sz val="9"/>
            <color indexed="81"/>
            <rFont val="Tahoma"/>
            <family val="2"/>
          </rPr>
          <t xml:space="preserve">
Go on a geocaching adventure with your den or family. Show how you used a GPS unit or a smartphone with a GPS application to locate a geocache.</t>
        </r>
      </text>
    </comment>
    <comment ref="F61" authorId="0" shapeId="0">
      <text>
        <r>
          <rPr>
            <b/>
            <sz val="9"/>
            <color indexed="81"/>
            <rFont val="Tahoma"/>
            <family val="2"/>
          </rPr>
          <t>Details:</t>
        </r>
        <r>
          <rPr>
            <sz val="9"/>
            <color indexed="81"/>
            <rFont val="Tahoma"/>
            <family val="2"/>
          </rPr>
          <t xml:space="preserve">Invite a member or former member of a lifeguard team, rescue squad, the U.S. Coast Guard, U.S. Navy, or other armed forces branch who has had swimming and rescue training to your den meeting.  Find out what training and other experiences this person has had. 
</t>
        </r>
      </text>
    </comment>
    <comment ref="B62" authorId="0" shapeId="0">
      <text>
        <r>
          <rPr>
            <b/>
            <sz val="9"/>
            <color indexed="81"/>
            <rFont val="Tahoma"/>
            <family val="2"/>
          </rPr>
          <t xml:space="preserve">Details: </t>
        </r>
        <r>
          <rPr>
            <sz val="9"/>
            <color indexed="81"/>
            <rFont val="Tahoma"/>
            <family val="2"/>
          </rPr>
          <t>Recite the Outdoor Code and the Leave No Trace Principles for Kids from memory. Talk about how you can demonstrate them while you are working on your Arrow of Light. After one outing, list the things you did to follow the Outdoor Code and Leave No Trace.</t>
        </r>
      </text>
    </comment>
    <comment ref="F62" authorId="0" shapeId="0">
      <text>
        <r>
          <rPr>
            <b/>
            <sz val="9"/>
            <color indexed="81"/>
            <rFont val="Tahoma"/>
            <family val="2"/>
          </rPr>
          <t>Details:</t>
        </r>
        <r>
          <rPr>
            <sz val="9"/>
            <color indexed="81"/>
            <rFont val="Tahoma"/>
            <family val="2"/>
          </rPr>
          <t xml:space="preserve">Demonstrate how to correctly fasten a life jacket that is the right size for you.  Jump into water over your head. Show how the life jacket keeps your head above water by swimming 25 feet.  Get out of the water, remove the life jacket and hang it where it will dry. 
</t>
        </r>
      </text>
    </comment>
    <comment ref="N62" authorId="1" shapeId="0">
      <text>
        <r>
          <rPr>
            <b/>
            <sz val="9"/>
            <color indexed="81"/>
            <rFont val="Tahoma"/>
            <charset val="1"/>
          </rPr>
          <t>Detail:</t>
        </r>
        <r>
          <rPr>
            <sz val="9"/>
            <color indexed="81"/>
            <rFont val="Tahoma"/>
            <charset val="1"/>
          </rPr>
          <t xml:space="preserve">
Create a record of the history of Scouting and your place in that history. </t>
        </r>
      </text>
    </comment>
    <comment ref="F63" authorId="1" shapeId="0">
      <text>
        <r>
          <rPr>
            <b/>
            <sz val="9"/>
            <color indexed="81"/>
            <rFont val="Tahoma"/>
            <family val="2"/>
          </rPr>
          <t>Detail:</t>
        </r>
        <r>
          <rPr>
            <sz val="9"/>
            <color indexed="81"/>
            <rFont val="Tahoma"/>
            <family val="2"/>
          </rPr>
          <t xml:space="preserve">
If you are a qualified swimmer, select a paddle of the proper size and paddle a canoe with an adult’s supervision. </t>
        </r>
      </text>
    </comment>
    <comment ref="N63" authorId="1" shapeId="0">
      <text>
        <r>
          <rPr>
            <b/>
            <sz val="9"/>
            <color indexed="81"/>
            <rFont val="Tahoma"/>
            <charset val="1"/>
          </rPr>
          <t>Detail:</t>
        </r>
        <r>
          <rPr>
            <sz val="9"/>
            <color indexed="81"/>
            <rFont val="Tahoma"/>
            <charset val="1"/>
          </rPr>
          <t xml:space="preserve">
With the help of your den leader, parent, or guardian and with your choice of media, go on a virtual journey to the past and create a timeline.</t>
        </r>
      </text>
    </comment>
    <comment ref="F66" authorId="1" shapeId="0">
      <text>
        <r>
          <rPr>
            <b/>
            <sz val="9"/>
            <color indexed="81"/>
            <rFont val="Tahoma"/>
            <charset val="1"/>
          </rPr>
          <t>Detail:</t>
        </r>
        <r>
          <rPr>
            <sz val="9"/>
            <color indexed="81"/>
            <rFont val="Tahoma"/>
            <charset val="1"/>
          </rPr>
          <t xml:space="preserve">
Visit an art museum, gallery, or exhibit. Discuss with an adult the art you saw. What did you like?</t>
        </r>
      </text>
    </comment>
    <comment ref="J66" authorId="0" shapeId="0">
      <text>
        <r>
          <rPr>
            <b/>
            <sz val="9"/>
            <color indexed="81"/>
            <rFont val="Tahoma"/>
            <family val="2"/>
          </rPr>
          <t xml:space="preserve">Details: </t>
        </r>
        <r>
          <rPr>
            <sz val="9"/>
            <color indexed="81"/>
            <rFont val="Tahoma"/>
            <family val="2"/>
          </rPr>
          <t xml:space="preserve">
 Go on an outing with your family or den to one of the nearby locations you discovered on your state map, and record what you see as you look at the geographical surroundings. Share with your family or den while on this outing what you notice that might change this location in the future (wind, water, ice, drought, erosion).
</t>
        </r>
      </text>
    </comment>
    <comment ref="B67" authorId="1" shapeId="0">
      <text>
        <r>
          <rPr>
            <b/>
            <sz val="9"/>
            <color indexed="81"/>
            <rFont val="Tahoma"/>
            <family val="2"/>
          </rPr>
          <t>Detail:</t>
        </r>
        <r>
          <rPr>
            <sz val="9"/>
            <color indexed="81"/>
            <rFont val="Tahoma"/>
            <family val="2"/>
          </rPr>
          <t xml:space="preserve">
With your parent, guardian, or religious or spiritual leader, discuss and make a plan to do two things you think will help you better do your duty to God. Do these things for a month. </t>
        </r>
      </text>
    </comment>
    <comment ref="F67" authorId="0" shapeId="0">
      <text>
        <r>
          <rPr>
            <b/>
            <sz val="9"/>
            <color indexed="81"/>
            <rFont val="Tahoma"/>
            <family val="2"/>
          </rPr>
          <t xml:space="preserve">Detail: </t>
        </r>
        <r>
          <rPr>
            <sz val="9"/>
            <color indexed="81"/>
            <rFont val="Tahoma"/>
            <family val="2"/>
          </rPr>
          <t>Create two self-portraits using two different techniques, such as drawing, painting, printmaking, sculpture, and computer illustration.</t>
        </r>
      </text>
    </comment>
    <comment ref="B68" authorId="1" shapeId="0">
      <text>
        <r>
          <rPr>
            <b/>
            <sz val="9"/>
            <color indexed="81"/>
            <rFont val="Tahoma"/>
            <family val="2"/>
          </rPr>
          <t>Detail:</t>
        </r>
        <r>
          <rPr>
            <sz val="9"/>
            <color indexed="81"/>
            <rFont val="Tahoma"/>
            <family val="2"/>
          </rPr>
          <t xml:space="preserve">
Discuss with your family how the Scout Oath and Scout Law relate to your beliefs about duty to God. </t>
        </r>
      </text>
    </comment>
    <comment ref="J68" authorId="0" shapeId="0">
      <text>
        <r>
          <rPr>
            <b/>
            <sz val="9"/>
            <color indexed="81"/>
            <rFont val="Tahoma"/>
            <family val="2"/>
          </rPr>
          <t xml:space="preserve">Details: </t>
        </r>
        <r>
          <rPr>
            <sz val="9"/>
            <color indexed="81"/>
            <rFont val="Tahoma"/>
            <family val="2"/>
          </rPr>
          <t xml:space="preserve">With your family or your den, visit with a geologist or earth scientist and discover the many career fields that are included in the science of geology
</t>
        </r>
      </text>
    </comment>
    <comment ref="N68" authorId="0" shapeId="0">
      <text>
        <r>
          <rPr>
            <b/>
            <sz val="9"/>
            <color indexed="81"/>
            <rFont val="Tahoma"/>
            <family val="2"/>
          </rPr>
          <t xml:space="preserve">Details: </t>
        </r>
        <r>
          <rPr>
            <sz val="9"/>
            <color indexed="81"/>
            <rFont val="Tahoma"/>
            <family val="2"/>
          </rPr>
          <t xml:space="preserve">Visit a facility that uses a sound mixer, and learn how it is used.
</t>
        </r>
      </text>
    </comment>
    <comment ref="B69" authorId="1" shapeId="0">
      <text>
        <r>
          <rPr>
            <b/>
            <sz val="9"/>
            <color indexed="81"/>
            <rFont val="Tahoma"/>
            <family val="2"/>
          </rPr>
          <t>Detail:</t>
        </r>
        <r>
          <rPr>
            <sz val="9"/>
            <color indexed="81"/>
            <rFont val="Tahoma"/>
            <family val="2"/>
          </rPr>
          <t xml:space="preserve">
For at least a month, pray or reverently meditate each day as taught by your family or faith community.  </t>
        </r>
      </text>
    </comment>
    <comment ref="F69" authorId="1" shapeId="0">
      <text>
        <r>
          <rPr>
            <b/>
            <sz val="9"/>
            <color indexed="81"/>
            <rFont val="Tahoma"/>
            <charset val="1"/>
          </rPr>
          <t>Detail:</t>
        </r>
        <r>
          <rPr>
            <sz val="9"/>
            <color indexed="81"/>
            <rFont val="Tahoma"/>
            <charset val="1"/>
          </rPr>
          <t xml:space="preserve">
Draw or paint an original picture outdoors, using the art materials of your choice. </t>
        </r>
      </text>
    </comment>
    <comment ref="J69" authorId="0" shapeId="0">
      <text>
        <r>
          <rPr>
            <b/>
            <sz val="9"/>
            <color indexed="81"/>
            <rFont val="Tahoma"/>
            <family val="2"/>
          </rPr>
          <t xml:space="preserve">Details: </t>
        </r>
        <r>
          <rPr>
            <sz val="9"/>
            <color indexed="81"/>
            <rFont val="Tahoma"/>
            <family val="2"/>
          </rPr>
          <t xml:space="preserve">Ask the geologist or earth scientist about the importance of fossils that are found. 
</t>
        </r>
      </text>
    </comment>
    <comment ref="B70" authorId="0" shapeId="0">
      <text>
        <r>
          <rPr>
            <b/>
            <sz val="9"/>
            <color indexed="81"/>
            <rFont val="Tahoma"/>
            <family val="2"/>
          </rPr>
          <t xml:space="preserve">Details: </t>
        </r>
        <r>
          <rPr>
            <sz val="9"/>
            <color indexed="81"/>
            <rFont val="Tahoma"/>
            <family val="2"/>
          </rPr>
          <t xml:space="preserve">Read at least two accounts of people in history who have done their duty to God. (This can include family members and ancestors.) List their names and how they showed their duty to God.
</t>
        </r>
      </text>
    </comment>
    <comment ref="J70" authorId="0" shapeId="0">
      <text>
        <r>
          <rPr>
            <b/>
            <sz val="9"/>
            <color indexed="81"/>
            <rFont val="Tahoma"/>
            <family val="2"/>
          </rPr>
          <t xml:space="preserve">Details: </t>
        </r>
        <r>
          <rPr>
            <sz val="9"/>
            <color indexed="81"/>
            <rFont val="Tahoma"/>
            <family val="2"/>
          </rPr>
          <t xml:space="preserve">Ask the geologist or earth scientist what you can do to help preserve our natural resources. 
</t>
        </r>
      </text>
    </comment>
    <comment ref="N70" authorId="0" shapeId="0">
      <text>
        <r>
          <rPr>
            <b/>
            <sz val="9"/>
            <color indexed="81"/>
            <rFont val="Tahoma"/>
            <family val="2"/>
          </rPr>
          <t xml:space="preserve">Details: </t>
        </r>
        <r>
          <rPr>
            <sz val="9"/>
            <color indexed="81"/>
            <rFont val="Tahoma"/>
            <family val="2"/>
          </rPr>
          <t>Make a musical instrument. Play it for your family, den, or pack</t>
        </r>
      </text>
    </comment>
    <comment ref="B71" authorId="1" shapeId="0">
      <text>
        <r>
          <rPr>
            <b/>
            <sz val="9"/>
            <color indexed="81"/>
            <rFont val="Tahoma"/>
            <family val="2"/>
          </rPr>
          <t>Detail:</t>
        </r>
        <r>
          <rPr>
            <sz val="9"/>
            <color indexed="81"/>
            <rFont val="Tahoma"/>
            <family val="2"/>
          </rPr>
          <t xml:space="preserve">
 Under the direction of your parent, guardian, or religious or spiritual leader, do an act of service for someone in your family, neighborhood, or community. Talk about your service with your family and your Webelos den leader. Tell your family, den, or den leader how it related to doing your duty to God.</t>
        </r>
      </text>
    </comment>
    <comment ref="F71" authorId="0" shapeId="0">
      <text>
        <r>
          <rPr>
            <b/>
            <sz val="9"/>
            <color indexed="81"/>
            <rFont val="Tahoma"/>
            <family val="2"/>
          </rPr>
          <t>Detail:</t>
        </r>
        <r>
          <rPr>
            <sz val="9"/>
            <color indexed="81"/>
            <rFont val="Tahoma"/>
            <family val="2"/>
          </rPr>
          <t xml:space="preserve">Create an object using clay that can be fired, baked in the oven, or air-dried.eparation and cooking. </t>
        </r>
      </text>
    </comment>
    <comment ref="J71" authorId="0" shapeId="0">
      <text>
        <r>
          <rPr>
            <b/>
            <sz val="9"/>
            <color indexed="81"/>
            <rFont val="Tahoma"/>
            <family val="2"/>
          </rPr>
          <t xml:space="preserve">Details: </t>
        </r>
        <r>
          <rPr>
            <sz val="9"/>
            <color indexed="81"/>
            <rFont val="Tahoma"/>
            <family val="2"/>
          </rPr>
          <t xml:space="preserve">Do at least one earth science demonstration or investigation with your den or with adult supervision, and explore geology in action. 
</t>
        </r>
      </text>
    </comment>
    <comment ref="N71" authorId="0" shapeId="0">
      <text>
        <r>
          <rPr>
            <b/>
            <sz val="9"/>
            <color indexed="81"/>
            <rFont val="Tahoma"/>
            <family val="2"/>
          </rPr>
          <t xml:space="preserve">Details: </t>
        </r>
        <r>
          <rPr>
            <sz val="9"/>
            <color indexed="81"/>
            <rFont val="Tahoma"/>
            <family val="2"/>
          </rPr>
          <t xml:space="preserve">Form a “band” with your den. Each member creates his own homemade musical instrument. Perform for your pack at a pack meeting. </t>
        </r>
      </text>
    </comment>
    <comment ref="F72" authorId="1" shapeId="0">
      <text>
        <r>
          <rPr>
            <b/>
            <sz val="9"/>
            <color indexed="81"/>
            <rFont val="Tahoma"/>
            <charset val="1"/>
          </rPr>
          <t>Detail:</t>
        </r>
        <r>
          <rPr>
            <sz val="9"/>
            <color indexed="81"/>
            <rFont val="Tahoma"/>
            <charset val="1"/>
          </rPr>
          <t xml:space="preserve"> Create a freestanding sculpture or mobile using wood, metal, papier-mâché, or found or recycled objects. </t>
        </r>
      </text>
    </comment>
    <comment ref="N72" authorId="0" shapeId="0">
      <text>
        <r>
          <rPr>
            <b/>
            <sz val="9"/>
            <color indexed="81"/>
            <rFont val="Tahoma"/>
            <family val="2"/>
          </rPr>
          <t xml:space="preserve">Details: </t>
        </r>
        <r>
          <rPr>
            <sz val="9"/>
            <color indexed="81"/>
            <rFont val="Tahoma"/>
            <family val="2"/>
          </rPr>
          <t xml:space="preserve">Play two tunes on any band or orchestra instrument. 
</t>
        </r>
      </text>
    </comment>
    <comment ref="F73" authorId="1" shapeId="0">
      <text>
        <r>
          <rPr>
            <b/>
            <sz val="9"/>
            <color indexed="81"/>
            <rFont val="Tahoma"/>
            <charset val="1"/>
          </rPr>
          <t>Detail:</t>
        </r>
        <r>
          <rPr>
            <sz val="9"/>
            <color indexed="81"/>
            <rFont val="Tahoma"/>
            <charset val="1"/>
          </rPr>
          <t xml:space="preserve"> Make a display of origami or kirigami projects. </t>
        </r>
      </text>
    </comment>
    <comment ref="J73" authorId="1" shapeId="0">
      <text>
        <r>
          <rPr>
            <b/>
            <sz val="9"/>
            <color indexed="81"/>
            <rFont val="Tahoma"/>
            <charset val="1"/>
          </rPr>
          <t>Detail:</t>
        </r>
        <r>
          <rPr>
            <sz val="9"/>
            <color indexed="81"/>
            <rFont val="Tahoma"/>
            <charset val="1"/>
          </rPr>
          <t xml:space="preserve">
Pick one type of engineer. With the help of the Internet, your local library, or a local engineer you may know or locate, discover and record in your book three things that describe what that engineer does. (Be sure to have your Webelos den leader, parent, or guardian’s permission to use the Internet.) Share your findings with your Webelos den. </t>
        </r>
      </text>
    </comment>
    <comment ref="F74" authorId="1" shapeId="0">
      <text>
        <r>
          <rPr>
            <b/>
            <sz val="9"/>
            <color indexed="81"/>
            <rFont val="Tahoma"/>
            <charset val="1"/>
          </rPr>
          <t>Detail:</t>
        </r>
        <r>
          <rPr>
            <sz val="9"/>
            <color indexed="81"/>
            <rFont val="Tahoma"/>
            <charset val="1"/>
          </rPr>
          <t xml:space="preserve"> Use a computer illustration or painting program to create a work of art. </t>
        </r>
      </text>
    </comment>
    <comment ref="N74" authorId="0" shapeId="0">
      <text>
        <r>
          <rPr>
            <b/>
            <sz val="9"/>
            <color indexed="81"/>
            <rFont val="Tahoma"/>
            <family val="2"/>
          </rPr>
          <t xml:space="preserve">Details: </t>
        </r>
        <r>
          <rPr>
            <sz val="9"/>
            <color indexed="81"/>
            <rFont val="Tahoma"/>
            <family val="2"/>
          </rPr>
          <t xml:space="preserve">Teach your den the words and melody of a song. Perform the song with your den at your den or pack meeting. 
</t>
        </r>
      </text>
    </comment>
    <comment ref="F75" authorId="1" shapeId="0">
      <text>
        <r>
          <rPr>
            <b/>
            <sz val="9"/>
            <color indexed="81"/>
            <rFont val="Tahoma"/>
            <charset val="1"/>
          </rPr>
          <t>Detail:</t>
        </r>
        <r>
          <rPr>
            <sz val="9"/>
            <color indexed="81"/>
            <rFont val="Tahoma"/>
            <charset val="1"/>
          </rPr>
          <t xml:space="preserve"> Create an original logo or design. Transfer the design onto a T-shirt, hat, or other object. </t>
        </r>
      </text>
    </comment>
    <comment ref="J75" authorId="1" shapeId="0">
      <text>
        <r>
          <rPr>
            <b/>
            <sz val="9"/>
            <color indexed="81"/>
            <rFont val="Tahoma"/>
            <charset val="1"/>
          </rPr>
          <t>Detail:</t>
        </r>
        <r>
          <rPr>
            <sz val="9"/>
            <color indexed="81"/>
            <rFont val="Tahoma"/>
            <charset val="1"/>
          </rPr>
          <t xml:space="preserve">
Examine a set of blueprints. Using these as a model, construct your own set of blueprints or plans to design a project.</t>
        </r>
      </text>
    </comment>
    <comment ref="N75" authorId="0" shapeId="0">
      <text>
        <r>
          <rPr>
            <b/>
            <sz val="9"/>
            <color indexed="81"/>
            <rFont val="Tahoma"/>
            <family val="2"/>
          </rPr>
          <t xml:space="preserve">Details: </t>
        </r>
        <r>
          <rPr>
            <sz val="9"/>
            <color indexed="81"/>
            <rFont val="Tahoma"/>
            <family val="2"/>
          </rPr>
          <t xml:space="preserve">
Create original words for a song. Perform it at your den or pack meeting. </t>
        </r>
      </text>
    </comment>
    <comment ref="F76" authorId="1" shapeId="0">
      <text>
        <r>
          <rPr>
            <b/>
            <sz val="9"/>
            <color indexed="81"/>
            <rFont val="Tahoma"/>
            <charset val="1"/>
          </rPr>
          <t>Detail:</t>
        </r>
        <r>
          <rPr>
            <sz val="9"/>
            <color indexed="81"/>
            <rFont val="Tahoma"/>
            <charset val="1"/>
          </rPr>
          <t xml:space="preserve"> Using a camera or other electronic device, take at least 10 photos of your family, a pet, or scenery. Use photo-editing software to crop, lighten or darken, and change some of the photos. </t>
        </r>
      </text>
    </comment>
    <comment ref="J76" authorId="0" shapeId="0">
      <text>
        <r>
          <rPr>
            <b/>
            <sz val="9"/>
            <color indexed="81"/>
            <rFont val="Tahoma"/>
            <family val="2"/>
          </rPr>
          <t xml:space="preserve">Details: </t>
        </r>
        <r>
          <rPr>
            <sz val="9"/>
            <color indexed="81"/>
            <rFont val="Tahoma"/>
            <family val="2"/>
          </rPr>
          <t xml:space="preserve">Using the blueprints or plans from your own design, construct your project. Your project may be something useful or something fun.
</t>
        </r>
      </text>
    </comment>
    <comment ref="N76" authorId="0" shapeId="0">
      <text>
        <r>
          <rPr>
            <b/>
            <sz val="9"/>
            <color indexed="81"/>
            <rFont val="Tahoma"/>
            <family val="2"/>
          </rPr>
          <t xml:space="preserve">Details: </t>
        </r>
        <r>
          <rPr>
            <sz val="9"/>
            <color indexed="81"/>
            <rFont val="Tahoma"/>
            <family val="2"/>
          </rPr>
          <t xml:space="preserve">Collaborate with your den to compose a den theme song. Perform it at your pack meeting.
</t>
        </r>
      </text>
    </comment>
    <comment ref="F77" authorId="1" shapeId="0">
      <text>
        <r>
          <rPr>
            <b/>
            <sz val="9"/>
            <color indexed="81"/>
            <rFont val="Tahoma"/>
            <charset val="1"/>
          </rPr>
          <t>Detail:</t>
        </r>
        <r>
          <rPr>
            <sz val="9"/>
            <color indexed="81"/>
            <rFont val="Tahoma"/>
            <charset val="1"/>
          </rPr>
          <t xml:space="preserve"> Create a comic strip with original characters. Include at least four panels to tell a story centered on one of the points of the Scout Law. Characters can be hand-drawn or computer-generated</t>
        </r>
      </text>
    </comment>
    <comment ref="J77" authorId="0" shapeId="0">
      <text>
        <r>
          <rPr>
            <b/>
            <sz val="9"/>
            <color indexed="81"/>
            <rFont val="Tahoma"/>
            <family val="2"/>
          </rPr>
          <t>Details:</t>
        </r>
        <r>
          <rPr>
            <sz val="9"/>
            <color indexed="81"/>
            <rFont val="Tahoma"/>
            <family val="2"/>
          </rPr>
          <t xml:space="preserve">Share your project with your Webelos den and your pack by displaying the project at a pack meeting. 
</t>
        </r>
      </text>
    </comment>
    <comment ref="N77" authorId="0" shapeId="0">
      <text>
        <r>
          <rPr>
            <b/>
            <sz val="9"/>
            <color indexed="81"/>
            <rFont val="Tahoma"/>
            <family val="2"/>
          </rPr>
          <t xml:space="preserve">Details </t>
        </r>
        <r>
          <rPr>
            <sz val="9"/>
            <color indexed="81"/>
            <rFont val="Tahoma"/>
            <family val="2"/>
          </rPr>
          <t xml:space="preserve">Write a song with words and music that expresses your feelings about an issue, a person, something you are learning, a point of the Scout Law, etc. Perform it at your den or pack meeting, alone or with a group. 
</t>
        </r>
      </text>
    </comment>
    <comment ref="J78" authorId="0" shapeId="0">
      <text>
        <r>
          <rPr>
            <b/>
            <sz val="9"/>
            <color indexed="81"/>
            <rFont val="Tahoma"/>
            <family val="2"/>
          </rPr>
          <t xml:space="preserve">Details: </t>
        </r>
        <r>
          <rPr>
            <sz val="9"/>
            <color indexed="81"/>
            <rFont val="Tahoma"/>
            <family val="2"/>
          </rPr>
          <t xml:space="preserve">Explore other fields of engineering and how they have helped form our past, present, and future
</t>
        </r>
      </text>
    </comment>
    <comment ref="N78" authorId="1" shapeId="0">
      <text>
        <r>
          <rPr>
            <b/>
            <sz val="9"/>
            <color indexed="81"/>
            <rFont val="Tahoma"/>
            <charset val="1"/>
          </rPr>
          <t>Detail:</t>
        </r>
        <r>
          <rPr>
            <sz val="9"/>
            <color indexed="81"/>
            <rFont val="Tahoma"/>
            <charset val="1"/>
          </rPr>
          <t xml:space="preserve">
Perform a musical number by yourself or with your Webelos den in front of an audience.</t>
        </r>
      </text>
    </comment>
    <comment ref="F79" authorId="1" shapeId="0">
      <text>
        <r>
          <rPr>
            <b/>
            <sz val="9"/>
            <color indexed="81"/>
            <rFont val="Tahoma"/>
            <charset val="1"/>
          </rPr>
          <t>Detail:</t>
        </r>
        <r>
          <rPr>
            <sz val="9"/>
            <color indexed="81"/>
            <rFont val="Tahoma"/>
            <charset val="1"/>
          </rPr>
          <t xml:space="preserve"> Create a hard-copy or digital portfolio of your projects. Share it with your family and members of your den or pack. </t>
        </r>
      </text>
    </comment>
    <comment ref="J79" authorId="1" shapeId="0">
      <text>
        <r>
          <rPr>
            <b/>
            <sz val="9"/>
            <color indexed="81"/>
            <rFont val="Tahoma"/>
            <family val="2"/>
          </rPr>
          <t>Detail:</t>
        </r>
        <r>
          <rPr>
            <sz val="9"/>
            <color indexed="81"/>
            <rFont val="Tahoma"/>
            <family val="2"/>
          </rPr>
          <t xml:space="preserve">
Pick and do two projects using the engineering skills you have learned. Share your projects with your den, and also exhibit them at a pack meeting. </t>
        </r>
      </text>
    </comment>
    <comment ref="F80" authorId="0" shapeId="0">
      <text>
        <r>
          <rPr>
            <b/>
            <sz val="9"/>
            <color indexed="81"/>
            <rFont val="Tahoma"/>
            <family val="2"/>
          </rPr>
          <t xml:space="preserve">Details: </t>
        </r>
        <r>
          <rPr>
            <sz val="9"/>
            <color indexed="81"/>
            <rFont val="Tahoma"/>
            <family val="2"/>
          </rPr>
          <t xml:space="preserve">Display your artwork in a pack, school, or community art show
</t>
        </r>
      </text>
    </comment>
  </commentList>
</comments>
</file>

<file path=xl/comments14.xml><?xml version="1.0" encoding="utf-8"?>
<comments xmlns="http://schemas.openxmlformats.org/spreadsheetml/2006/main">
  <authors>
    <author>Todd Lynch</author>
    <author>Detail</author>
  </authors>
  <commentList>
    <comment ref="N4" authorId="0" shapeId="0">
      <text>
        <r>
          <rPr>
            <b/>
            <sz val="9"/>
            <color indexed="81"/>
            <rFont val="Tahoma"/>
            <family val="2"/>
          </rPr>
          <t xml:space="preserve">Details: </t>
        </r>
        <r>
          <rPr>
            <sz val="9"/>
            <color indexed="81"/>
            <rFont val="Tahoma"/>
            <family val="2"/>
          </rPr>
          <t xml:space="preserve">Put a Fix It Tool Box together. Describe what each item in your toolbox can be used for. Show how to use three of the tools safely. 
</t>
        </r>
      </text>
    </comment>
    <comment ref="R4" authorId="1" shapeId="0">
      <text>
        <r>
          <rPr>
            <b/>
            <sz val="9"/>
            <color indexed="81"/>
            <rFont val="Tahoma"/>
            <charset val="1"/>
          </rPr>
          <t>Detail:</t>
        </r>
        <r>
          <rPr>
            <sz val="9"/>
            <color indexed="81"/>
            <rFont val="Tahoma"/>
            <charset val="1"/>
          </rPr>
          <t xml:space="preserve">
Write a story outline describing a real or imaginary Scouting adventure. Create a pictured storyboard that shows your story</t>
        </r>
      </text>
    </comment>
    <comment ref="J5" authorId="0" shapeId="0">
      <text>
        <r>
          <rPr>
            <b/>
            <sz val="9"/>
            <color indexed="81"/>
            <rFont val="Tahoma"/>
            <family val="2"/>
          </rPr>
          <t xml:space="preserve">Details: </t>
        </r>
        <r>
          <rPr>
            <sz val="9"/>
            <color indexed="81"/>
            <rFont val="Tahoma"/>
            <family val="2"/>
          </rPr>
          <t xml:space="preserve">Develop an awareness of the challenges of the blind through participation in an activity that simulates blindnes
</t>
        </r>
      </text>
    </comment>
    <comment ref="N5" authorId="0" shapeId="0">
      <text>
        <r>
          <rPr>
            <b/>
            <sz val="9"/>
            <color indexed="81"/>
            <rFont val="Tahoma"/>
            <family val="2"/>
          </rPr>
          <t xml:space="preserve">Details: </t>
        </r>
        <r>
          <rPr>
            <sz val="9"/>
            <color indexed="81"/>
            <rFont val="Tahoma"/>
            <family val="2"/>
          </rPr>
          <t xml:space="preserve">Be ready. With the help of an adult in your family, do the following
</t>
        </r>
      </text>
    </comment>
    <comment ref="R5" authorId="1" shapeId="0">
      <text>
        <r>
          <rPr>
            <b/>
            <sz val="9"/>
            <color indexed="81"/>
            <rFont val="Tahoma"/>
            <charset val="1"/>
          </rPr>
          <t>Detail:</t>
        </r>
        <r>
          <rPr>
            <sz val="9"/>
            <color indexed="81"/>
            <rFont val="Tahoma"/>
            <charset val="1"/>
          </rPr>
          <t xml:space="preserve">
Create either an animated or live action movie about yourself. Your movie should depict how you live by the Scout Oath and Law. </t>
        </r>
      </text>
    </comment>
    <comment ref="J6" authorId="0" shapeId="0">
      <text>
        <r>
          <rPr>
            <b/>
            <sz val="9"/>
            <color indexed="81"/>
            <rFont val="Tahoma"/>
            <family val="2"/>
          </rPr>
          <t>Details:</t>
        </r>
        <r>
          <rPr>
            <sz val="9"/>
            <color indexed="81"/>
            <rFont val="Tahoma"/>
            <family val="2"/>
          </rPr>
          <t xml:space="preserve">Participate in an activity that simulates severe visual impairment, but not blindness.
</t>
        </r>
      </text>
    </comment>
    <comment ref="N6" authorId="1" shapeId="0">
      <text>
        <r>
          <rPr>
            <b/>
            <sz val="9"/>
            <color indexed="81"/>
            <rFont val="Tahoma"/>
            <charset val="1"/>
          </rPr>
          <t>Detail:</t>
        </r>
        <r>
          <rPr>
            <sz val="9"/>
            <color indexed="81"/>
            <rFont val="Tahoma"/>
            <charset val="1"/>
          </rPr>
          <t xml:space="preserve">
Locate the electrical panel in your home. Determine if the electrical panel has fuses or breakers.</t>
        </r>
      </text>
    </comment>
    <comment ref="R6" authorId="1" shapeId="0">
      <text>
        <r>
          <rPr>
            <b/>
            <sz val="9"/>
            <color indexed="81"/>
            <rFont val="Tahoma"/>
            <charset val="1"/>
          </rPr>
          <t>Detail:</t>
        </r>
        <r>
          <rPr>
            <sz val="9"/>
            <color indexed="81"/>
            <rFont val="Tahoma"/>
            <charset val="1"/>
          </rPr>
          <t xml:space="preserve">
Share your movie with your family, den, or pack. </t>
        </r>
      </text>
    </comment>
    <comment ref="J7" authorId="0" shapeId="0">
      <text>
        <r>
          <rPr>
            <b/>
            <sz val="9"/>
            <color indexed="81"/>
            <rFont val="Tahoma"/>
            <family val="2"/>
          </rPr>
          <t xml:space="preserve">Details: </t>
        </r>
        <r>
          <rPr>
            <sz val="9"/>
            <color indexed="81"/>
            <rFont val="Tahoma"/>
            <family val="2"/>
          </rPr>
          <t xml:space="preserve">Participate in an activity that simulates the challenges of being deaf or hard of hearing.
</t>
        </r>
      </text>
    </comment>
    <comment ref="N7" authorId="0" shapeId="0">
      <text>
        <r>
          <rPr>
            <b/>
            <sz val="9"/>
            <color indexed="81"/>
            <rFont val="Tahoma"/>
            <family val="2"/>
          </rPr>
          <t xml:space="preserve">Details: </t>
        </r>
        <r>
          <rPr>
            <sz val="9"/>
            <color indexed="81"/>
            <rFont val="Tahoma"/>
            <family val="2"/>
          </rPr>
          <t xml:space="preserve">Determine what sort of heat is used to heat your home
</t>
        </r>
      </text>
    </comment>
    <comment ref="J8" authorId="1" shapeId="0">
      <text>
        <r>
          <rPr>
            <b/>
            <sz val="9"/>
            <color indexed="81"/>
            <rFont val="Tahoma"/>
            <charset val="1"/>
          </rPr>
          <t>Detail:</t>
        </r>
        <r>
          <rPr>
            <sz val="9"/>
            <color indexed="81"/>
            <rFont val="Tahoma"/>
            <charset val="1"/>
          </rPr>
          <t xml:space="preserve">
Engage in an activity that simulates mobility impairment.</t>
        </r>
      </text>
    </comment>
    <comment ref="N8" authorId="0" shapeId="0">
      <text>
        <r>
          <rPr>
            <b/>
            <sz val="9"/>
            <color indexed="81"/>
            <rFont val="Tahoma"/>
            <family val="2"/>
          </rPr>
          <t xml:space="preserve">Details: </t>
        </r>
        <r>
          <rPr>
            <sz val="9"/>
            <color indexed="81"/>
            <rFont val="Tahoma"/>
            <family val="2"/>
          </rPr>
          <t xml:space="preserve">Learn what you would do to shut off the water for a sink, a toilet, a washing machine, or a water heater. If there is a main shut-off valve for your home, show where it is located. 
</t>
        </r>
      </text>
    </comment>
    <comment ref="R8"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9" authorId="1" shapeId="0">
      <text>
        <r>
          <rPr>
            <b/>
            <sz val="9"/>
            <color indexed="81"/>
            <rFont val="Tahoma"/>
            <charset val="1"/>
          </rPr>
          <t>Detail:</t>
        </r>
        <r>
          <rPr>
            <sz val="9"/>
            <color indexed="81"/>
            <rFont val="Tahoma"/>
            <charset val="1"/>
          </rPr>
          <t xml:space="preserve">
Take part in an activity that simulates dexterity impairment.</t>
        </r>
      </text>
    </comment>
    <comment ref="N9" authorId="0" shapeId="0">
      <text>
        <r>
          <rPr>
            <b/>
            <sz val="9"/>
            <color indexed="81"/>
            <rFont val="Tahoma"/>
            <family val="2"/>
          </rPr>
          <t xml:space="preserve">Details: </t>
        </r>
        <r>
          <rPr>
            <sz val="9"/>
            <color indexed="81"/>
            <rFont val="Tahoma"/>
            <family val="2"/>
          </rPr>
          <t xml:space="preserve">Describe to your Webelos den leader what you would do to fix or make safe the following circumstances: 
</t>
        </r>
      </text>
    </comment>
    <comment ref="R9"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10" authorId="1" shapeId="0">
      <text>
        <r>
          <rPr>
            <b/>
            <sz val="9"/>
            <color indexed="81"/>
            <rFont val="Tahoma"/>
            <charset val="1"/>
          </rPr>
          <t>Detail:</t>
        </r>
        <r>
          <rPr>
            <sz val="9"/>
            <color indexed="81"/>
            <rFont val="Tahoma"/>
            <charset val="1"/>
          </rPr>
          <t xml:space="preserve">
With your den, participate in an activity that focuses on the acceptance of differences in general</t>
        </r>
      </text>
    </comment>
    <comment ref="R10" authorId="1" shapeId="0">
      <text>
        <r>
          <rPr>
            <b/>
            <sz val="9"/>
            <color indexed="81"/>
            <rFont val="Tahoma"/>
            <charset val="1"/>
          </rPr>
          <t>Detail:</t>
        </r>
        <r>
          <rPr>
            <sz val="9"/>
            <color indexed="81"/>
            <rFont val="Tahoma"/>
            <charset val="1"/>
          </rPr>
          <t xml:space="preserve">
 Talk with members of your family about your family name, history, traditions, and culture. Create a family tree of three generations, or make a poster or Web page that shows the origins of your ancestors. Or choose a special celebration or holiday that your family participates in, and create either a poster, picture, or photo slideshow of it. Share this project with your den.</t>
        </r>
      </text>
    </comment>
    <comment ref="R11" authorId="0" shapeId="0">
      <text>
        <r>
          <rPr>
            <b/>
            <sz val="9"/>
            <color indexed="81"/>
            <rFont val="Tahoma"/>
            <family val="2"/>
          </rPr>
          <t xml:space="preserve">Details: </t>
        </r>
        <r>
          <rPr>
            <sz val="9"/>
            <color indexed="81"/>
            <rFont val="Tahoma"/>
            <family val="2"/>
          </rPr>
          <t xml:space="preserve">Show your understanding of your duty to family by creating a chart listing the jobs that you and other family members have at home. Choose three of the jobs you are responsible for, and chart them for two weeks.
</t>
        </r>
      </text>
    </comment>
    <comment ref="J12" authorId="0" shapeId="0">
      <text>
        <r>
          <rPr>
            <b/>
            <sz val="9"/>
            <color indexed="81"/>
            <rFont val="Tahoma"/>
            <family val="2"/>
          </rPr>
          <t xml:space="preserve">Details: </t>
        </r>
        <r>
          <rPr>
            <sz val="9"/>
            <color indexed="81"/>
            <rFont val="Tahoma"/>
            <family val="2"/>
          </rPr>
          <t xml:space="preserve">Do a Good Turn for residents at a skilled nursing facility or retirement community. 
</t>
        </r>
      </text>
    </comment>
    <comment ref="R12" authorId="0" shapeId="0">
      <text>
        <r>
          <rPr>
            <b/>
            <sz val="9"/>
            <color indexed="81"/>
            <rFont val="Tahoma"/>
            <family val="2"/>
          </rPr>
          <t xml:space="preserve">Details: </t>
        </r>
        <r>
          <rPr>
            <sz val="9"/>
            <color indexed="81"/>
            <rFont val="Tahoma"/>
            <family val="2"/>
          </rPr>
          <t xml:space="preserve">Select ONE of the jobs below that belongs to another family member, and help that person complete it: a. Create a grocery shopping list for the week. b. Complete the laundry for your family one time. c. Help prepare meals for your family for one day.
</t>
        </r>
      </text>
    </comment>
    <comment ref="J13" authorId="0" shapeId="0">
      <text>
        <r>
          <rPr>
            <b/>
            <sz val="9"/>
            <color indexed="81"/>
            <rFont val="Tahoma"/>
            <family val="2"/>
          </rPr>
          <t xml:space="preserve">Details: </t>
        </r>
        <r>
          <rPr>
            <sz val="9"/>
            <color indexed="81"/>
            <rFont val="Tahoma"/>
            <family val="2"/>
          </rPr>
          <t xml:space="preserve">Invite an individual with a disability to visit your den, and discuss what activities he or she currently finds challenging or found challenging in the past. 
</t>
        </r>
      </text>
    </comment>
    <comment ref="N13" authorId="0" shapeId="0">
      <text>
        <r>
          <rPr>
            <b/>
            <sz val="9"/>
            <color indexed="81"/>
            <rFont val="Tahoma"/>
            <family val="2"/>
          </rPr>
          <t xml:space="preserve">Details: </t>
        </r>
        <r>
          <rPr>
            <sz val="9"/>
            <color indexed="81"/>
            <rFont val="Tahoma"/>
            <family val="2"/>
          </rPr>
          <t xml:space="preserve">Let’s Fix It. Select and do eight of the following. You will need an adult’s supervision for each of these Fix It projects
</t>
        </r>
      </text>
    </comment>
    <comment ref="R13" authorId="0" shapeId="0">
      <text>
        <r>
          <rPr>
            <b/>
            <sz val="9"/>
            <color indexed="81"/>
            <rFont val="Tahoma"/>
            <family val="2"/>
          </rPr>
          <t xml:space="preserve">Details: </t>
        </r>
        <r>
          <rPr>
            <sz val="9"/>
            <color indexed="81"/>
            <rFont val="Tahoma"/>
            <family val="2"/>
          </rPr>
          <t xml:space="preserve">Create a list of community service or conservation projects that you and your family can do together, and present it to your family. Select one project, plan it, and complete it with  your family. 
</t>
        </r>
      </text>
    </comment>
    <comment ref="J14" authorId="0" shapeId="0">
      <text>
        <r>
          <rPr>
            <b/>
            <sz val="9"/>
            <color indexed="81"/>
            <rFont val="Tahoma"/>
            <family val="2"/>
          </rPr>
          <t>Details :</t>
        </r>
        <r>
          <rPr>
            <sz val="9"/>
            <color indexed="81"/>
            <rFont val="Tahoma"/>
            <family val="2"/>
          </rPr>
          <t xml:space="preserve">Attend a disabilities event such as a Special Olympics competition, an adaptive sports event, a performance with sign language interpretation, or an activity with service dogs. Tell your den what you thought about the experience. </t>
        </r>
      </text>
    </comment>
    <comment ref="N14" authorId="0" shapeId="0">
      <text>
        <r>
          <rPr>
            <b/>
            <sz val="9"/>
            <color indexed="81"/>
            <rFont val="Tahoma"/>
            <family val="2"/>
          </rPr>
          <t xml:space="preserve">Details: </t>
        </r>
        <r>
          <rPr>
            <sz val="9"/>
            <color indexed="81"/>
            <rFont val="Tahoma"/>
            <family val="2"/>
          </rPr>
          <t xml:space="preserve">Show how to change a light bulb in a lamp or fixture. Determine the type of bulb you are replacing. Learn how to properly dispose of a compact fluorescent bulb.
</t>
        </r>
      </text>
    </comment>
    <comment ref="R14" authorId="0" shapeId="0">
      <text>
        <r>
          <rPr>
            <b/>
            <sz val="9"/>
            <color indexed="81"/>
            <rFont val="Tahoma"/>
            <family val="2"/>
          </rPr>
          <t xml:space="preserve">Details: </t>
        </r>
        <r>
          <rPr>
            <sz val="9"/>
            <color indexed="81"/>
            <rFont val="Tahoma"/>
            <family val="2"/>
          </rPr>
          <t xml:space="preserve">With the help of an adult, inspect your home and its surroundings. Make a list of hazards or security problems you find. Correct one problem you found, and tell what you did.
</t>
        </r>
      </text>
    </comment>
    <comment ref="F15" authorId="1" shapeId="0">
      <text>
        <r>
          <rPr>
            <b/>
            <sz val="9"/>
            <color indexed="81"/>
            <rFont val="Tahoma"/>
            <charset val="1"/>
          </rPr>
          <t>Detail:</t>
        </r>
        <r>
          <rPr>
            <sz val="9"/>
            <color indexed="81"/>
            <rFont val="Tahoma"/>
            <charset val="1"/>
          </rPr>
          <t xml:space="preserve">
Repeat from memory the Scout Oath, Scout Law, Scout motto, and Scout slogan. In your own words, explain the meaning of each to your den leader, parent, or guardian.</t>
        </r>
      </text>
    </comment>
    <comment ref="J15" authorId="0" shapeId="0">
      <text>
        <r>
          <rPr>
            <b/>
            <sz val="9"/>
            <color indexed="81"/>
            <rFont val="Tahoma"/>
            <family val="2"/>
          </rPr>
          <t xml:space="preserve">Details: </t>
        </r>
        <r>
          <rPr>
            <sz val="9"/>
            <color indexed="81"/>
            <rFont val="Tahoma"/>
            <family val="2"/>
          </rPr>
          <t xml:space="preserve">Talk to someone who works with people who have disabilities. Ask that person what they do and how he or she helps people with disabilities. 
</t>
        </r>
      </text>
    </comment>
    <comment ref="R15" authorId="0" shapeId="0">
      <text>
        <r>
          <rPr>
            <b/>
            <sz val="9"/>
            <color indexed="81"/>
            <rFont val="Tahoma"/>
            <family val="2"/>
          </rPr>
          <t xml:space="preserve">Details: </t>
        </r>
        <r>
          <rPr>
            <sz val="9"/>
            <color indexed="81"/>
            <rFont val="Tahoma"/>
            <family val="2"/>
          </rPr>
          <t xml:space="preserve">
 Hold a family meeting to plan an exciting family activity. The activity could include: a. A family reunion b. A family night c. A family outing 
</t>
        </r>
      </text>
    </comment>
    <comment ref="F16" authorId="1" shapeId="0">
      <text>
        <r>
          <rPr>
            <b/>
            <sz val="9"/>
            <color indexed="81"/>
            <rFont val="Tahoma"/>
            <charset val="1"/>
          </rPr>
          <t>Detail:</t>
        </r>
        <r>
          <rPr>
            <sz val="9"/>
            <color indexed="81"/>
            <rFont val="Tahoma"/>
            <charset val="1"/>
          </rPr>
          <t xml:space="preserve">
Explain what Scout spirit is. Describe for your den leader, parent, or guardian some ways you have shown Scout spirit by practicing the Scout Oath, Scout Law, Scout motto, and Scout slogan. </t>
        </r>
      </text>
    </comment>
    <comment ref="N16" authorId="0" shapeId="0">
      <text>
        <r>
          <rPr>
            <b/>
            <sz val="9"/>
            <color indexed="81"/>
            <rFont val="Tahoma"/>
            <family val="2"/>
          </rPr>
          <t xml:space="preserve">Details: </t>
        </r>
        <r>
          <rPr>
            <sz val="9"/>
            <color indexed="81"/>
            <rFont val="Tahoma"/>
            <family val="2"/>
          </rPr>
          <t xml:space="preserve">Tighten a loose handle or knob on a cabinet or a piece of furniture. 
</t>
        </r>
      </text>
    </comment>
    <comment ref="R16" authorId="1" shapeId="0">
      <text>
        <r>
          <rPr>
            <b/>
            <sz val="9"/>
            <color indexed="81"/>
            <rFont val="Tahoma"/>
            <charset val="1"/>
          </rPr>
          <t>Detail:</t>
        </r>
        <r>
          <rPr>
            <sz val="9"/>
            <color indexed="81"/>
            <rFont val="Tahoma"/>
            <charset val="1"/>
          </rPr>
          <t xml:space="preserve">
Have your family event. Afterward, tell your parent or guardian what you liked best about the event</t>
        </r>
      </text>
    </comment>
    <comment ref="F17" authorId="1" shapeId="0">
      <text>
        <r>
          <rPr>
            <b/>
            <sz val="9"/>
            <color indexed="81"/>
            <rFont val="Tahoma"/>
            <charset val="1"/>
          </rPr>
          <t xml:space="preserve">Detail: </t>
        </r>
        <r>
          <rPr>
            <sz val="9"/>
            <color indexed="81"/>
            <rFont val="Tahoma"/>
            <charset val="1"/>
          </rPr>
          <t>Give the Boy Scout sign, salute, and handshake. Explain when they should be used.</t>
        </r>
      </text>
    </comment>
    <comment ref="J17" authorId="0" shapeId="0">
      <text>
        <r>
          <rPr>
            <b/>
            <sz val="9"/>
            <color indexed="81"/>
            <rFont val="Tahoma"/>
            <family val="2"/>
          </rPr>
          <t xml:space="preserve">Details: </t>
        </r>
        <r>
          <rPr>
            <sz val="9"/>
            <color indexed="81"/>
            <rFont val="Tahoma"/>
            <family val="2"/>
          </rPr>
          <t xml:space="preserve">With the help of an adult, contact a service dog organization, and learn the entire process from pup training to assignment to a client
</t>
        </r>
      </text>
    </comment>
    <comment ref="F18" authorId="1" shapeId="0">
      <text>
        <r>
          <rPr>
            <b/>
            <sz val="9"/>
            <color indexed="81"/>
            <rFont val="Tahoma"/>
            <charset val="1"/>
          </rPr>
          <t>Detail:</t>
        </r>
        <r>
          <rPr>
            <sz val="9"/>
            <color indexed="81"/>
            <rFont val="Tahoma"/>
            <charset val="1"/>
          </rPr>
          <t xml:space="preserve"> Describe the First Class Scout badge, and tell what each part stands for. Explain the significance of the First Class Scout badge. </t>
        </r>
      </text>
    </comment>
    <comment ref="J18" authorId="0" shapeId="0">
      <text>
        <r>
          <rPr>
            <b/>
            <sz val="9"/>
            <color indexed="81"/>
            <rFont val="Tahoma"/>
            <family val="2"/>
          </rPr>
          <t xml:space="preserve">Details: </t>
        </r>
        <r>
          <rPr>
            <sz val="9"/>
            <color indexed="81"/>
            <rFont val="Tahoma"/>
            <family val="2"/>
          </rPr>
          <t xml:space="preserve">Participate in a service project that focuses on a specific disability
</t>
        </r>
      </text>
    </comment>
    <comment ref="R18" authorId="1" shapeId="0">
      <text>
        <r>
          <rPr>
            <b/>
            <sz val="9"/>
            <color indexed="81"/>
            <rFont val="Tahoma"/>
            <charset val="1"/>
          </rPr>
          <t>Detail:</t>
        </r>
        <r>
          <rPr>
            <sz val="9"/>
            <color indexed="81"/>
            <rFont val="Tahoma"/>
            <charset val="1"/>
          </rPr>
          <t xml:space="preserve">
Show the signals used by officials in one of these sports: football, basketball, baseball, soccer, or hockey.</t>
        </r>
      </text>
    </comment>
    <comment ref="F19" authorId="1" shapeId="0">
      <text>
        <r>
          <rPr>
            <b/>
            <sz val="9"/>
            <color indexed="81"/>
            <rFont val="Tahoma"/>
            <charset val="1"/>
          </rPr>
          <t xml:space="preserve">Detail: </t>
        </r>
        <r>
          <rPr>
            <sz val="9"/>
            <color indexed="81"/>
            <rFont val="Tahoma"/>
            <charset val="1"/>
          </rPr>
          <t xml:space="preserve">Repeat from memory the Outdoor Code. In your own words, explain what the Outdoor Code means to you. </t>
        </r>
      </text>
    </comment>
    <comment ref="J19" authorId="0" shapeId="0">
      <text>
        <r>
          <rPr>
            <b/>
            <sz val="9"/>
            <color indexed="81"/>
            <rFont val="Tahoma"/>
            <family val="2"/>
          </rPr>
          <t xml:space="preserve">Details: </t>
        </r>
        <r>
          <rPr>
            <sz val="9"/>
            <color indexed="81"/>
            <rFont val="Tahoma"/>
            <family val="2"/>
          </rPr>
          <t xml:space="preserve">Participate in an activity with an organization whose members are disabled. 
</t>
        </r>
      </text>
    </comment>
    <comment ref="F20" authorId="1" shapeId="0">
      <text>
        <r>
          <rPr>
            <b/>
            <sz val="9"/>
            <color indexed="81"/>
            <rFont val="Tahoma"/>
            <charset val="1"/>
          </rPr>
          <t>Detail:</t>
        </r>
        <r>
          <rPr>
            <sz val="9"/>
            <color indexed="81"/>
            <rFont val="Tahoma"/>
            <charset val="1"/>
          </rPr>
          <t xml:space="preserve">
Visit a Boy Scout troop meeting with your den members, leaders, and parent or guardian. After the meeting, do the following:</t>
        </r>
      </text>
    </comment>
    <comment ref="F21" authorId="1" shapeId="0">
      <text>
        <r>
          <rPr>
            <b/>
            <sz val="9"/>
            <color indexed="81"/>
            <rFont val="Tahoma"/>
            <charset val="1"/>
          </rPr>
          <t>Detail:</t>
        </r>
        <r>
          <rPr>
            <sz val="9"/>
            <color indexed="81"/>
            <rFont val="Tahoma"/>
            <charset val="1"/>
          </rPr>
          <t xml:space="preserve">
Describe how the Scouts in the troop provide its leadership</t>
        </r>
      </text>
    </comment>
    <comment ref="J21" authorId="1" shapeId="0">
      <text>
        <r>
          <rPr>
            <b/>
            <sz val="9"/>
            <color indexed="81"/>
            <rFont val="Tahoma"/>
            <charset val="1"/>
          </rPr>
          <t>Detail:</t>
        </r>
        <r>
          <rPr>
            <sz val="9"/>
            <color indexed="81"/>
            <rFont val="Tahoma"/>
            <charset val="1"/>
          </rPr>
          <t xml:space="preserve">
Learn about some basic tools and the proper use of each tool. Learn about and understand the need for safety when you work with tools.</t>
        </r>
      </text>
    </comment>
    <comment ref="N21" authorId="0" shapeId="0">
      <text>
        <r>
          <rPr>
            <b/>
            <sz val="9"/>
            <color indexed="81"/>
            <rFont val="Tahoma"/>
            <family val="2"/>
          </rPr>
          <t xml:space="preserve">Details: </t>
        </r>
        <r>
          <rPr>
            <sz val="9"/>
            <color indexed="81"/>
            <rFont val="Tahoma"/>
            <family val="2"/>
          </rPr>
          <t xml:space="preserve">Show how to replace a bulb in a taillight, turn signal, or parking light, or replace a headlight in a car.
</t>
        </r>
      </text>
    </comment>
    <comment ref="F22" authorId="1" shapeId="0">
      <text>
        <r>
          <rPr>
            <b/>
            <sz val="9"/>
            <color indexed="81"/>
            <rFont val="Tahoma"/>
            <charset val="1"/>
          </rPr>
          <t>Detail:</t>
        </r>
        <r>
          <rPr>
            <sz val="9"/>
            <color indexed="81"/>
            <rFont val="Tahoma"/>
            <charset val="1"/>
          </rPr>
          <t xml:space="preserve">
Describe the four steps of Boy Scout advancement.</t>
        </r>
      </text>
    </comment>
    <comment ref="J22" authorId="1" shapeId="0">
      <text>
        <r>
          <rPr>
            <b/>
            <sz val="9"/>
            <color indexed="81"/>
            <rFont val="Tahoma"/>
            <family val="2"/>
          </rPr>
          <t>Detail:</t>
        </r>
        <r>
          <rPr>
            <sz val="9"/>
            <color indexed="81"/>
            <rFont val="Tahoma"/>
            <family val="2"/>
          </rPr>
          <t xml:space="preserve">
With the guidance of your Webelos den leader, parent, or guardian, select a carpentry project and build it.</t>
        </r>
      </text>
    </comment>
    <comment ref="R22" authorId="0" shapeId="0">
      <text>
        <r>
          <rPr>
            <b/>
            <sz val="9"/>
            <color indexed="81"/>
            <rFont val="Tahoma"/>
            <family val="2"/>
          </rPr>
          <t xml:space="preserve">Details: </t>
        </r>
        <r>
          <rPr>
            <sz val="9"/>
            <color indexed="81"/>
            <rFont val="Tahoma"/>
            <family val="2"/>
          </rPr>
          <t xml:space="preserve">a. Explain what good sportsmanship means.
</t>
        </r>
      </text>
    </comment>
    <comment ref="F23" authorId="0" shapeId="0">
      <text>
        <r>
          <rPr>
            <b/>
            <sz val="9"/>
            <color indexed="81"/>
            <rFont val="Tahoma"/>
            <family val="2"/>
          </rPr>
          <t xml:space="preserve">Details: </t>
        </r>
        <r>
          <rPr>
            <sz val="9"/>
            <color indexed="81"/>
            <rFont val="Tahoma"/>
            <family val="2"/>
          </rPr>
          <t xml:space="preserve">Describe ranks in Boy Scouting and how they are earned. 
</t>
        </r>
      </text>
    </comment>
    <comment ref="J23" authorId="1" shapeId="0">
      <text>
        <r>
          <rPr>
            <b/>
            <sz val="9"/>
            <color indexed="81"/>
            <rFont val="Tahoma"/>
            <family val="2"/>
          </rPr>
          <t>Detail:</t>
        </r>
        <r>
          <rPr>
            <sz val="9"/>
            <color indexed="81"/>
            <rFont val="Tahoma"/>
            <family val="2"/>
          </rPr>
          <t xml:space="preserve">
List the tools that you use safely as you build your project; create a list of materials needed to build your project.</t>
        </r>
      </text>
    </comment>
    <comment ref="N23" authorId="0" shapeId="0">
      <text>
        <r>
          <rPr>
            <b/>
            <sz val="9"/>
            <color indexed="81"/>
            <rFont val="Tahoma"/>
            <family val="2"/>
          </rPr>
          <t xml:space="preserve">Details: </t>
        </r>
        <r>
          <rPr>
            <sz val="9"/>
            <color indexed="81"/>
            <rFont val="Tahoma"/>
            <family val="2"/>
          </rPr>
          <t xml:space="preserve">Make a repair to a bicycle, such as adjusting or lubricating the chain, inflating the tires, fixing a flat, or adjusting the seat or handlebars.
</t>
        </r>
      </text>
    </comment>
    <comment ref="R23" authorId="0" shapeId="0">
      <text>
        <r>
          <rPr>
            <b/>
            <sz val="9"/>
            <color indexed="81"/>
            <rFont val="Tahoma"/>
            <family val="2"/>
          </rPr>
          <t>Details:</t>
        </r>
        <r>
          <rPr>
            <sz val="9"/>
            <color indexed="81"/>
            <rFont val="Tahoma"/>
            <family val="2"/>
          </rPr>
          <t xml:space="preserve">. Role-play a situation that demonstrates good sportsmanship.
</t>
        </r>
      </text>
    </comment>
    <comment ref="F24" authorId="0" shapeId="0">
      <text>
        <r>
          <rPr>
            <b/>
            <sz val="9"/>
            <color indexed="81"/>
            <rFont val="Tahoma"/>
            <family val="2"/>
          </rPr>
          <t xml:space="preserve">Details: </t>
        </r>
        <r>
          <rPr>
            <sz val="9"/>
            <color indexed="81"/>
            <rFont val="Tahoma"/>
            <family val="2"/>
          </rPr>
          <t xml:space="preserve">Describe what merit badges are and how they are earned.. 
</t>
        </r>
      </text>
    </comment>
    <comment ref="J24" authorId="1" shapeId="0">
      <text>
        <r>
          <rPr>
            <b/>
            <sz val="9"/>
            <color indexed="81"/>
            <rFont val="Tahoma"/>
            <family val="2"/>
          </rPr>
          <t>Detail:</t>
        </r>
        <r>
          <rPr>
            <sz val="9"/>
            <color indexed="81"/>
            <rFont val="Tahoma"/>
            <family val="2"/>
          </rPr>
          <t xml:space="preserve">
Put a check mark next to the tools on your list that you used for the first time </t>
        </r>
      </text>
    </comment>
    <comment ref="N24" authorId="0" shapeId="0">
      <text>
        <r>
          <rPr>
            <b/>
            <sz val="9"/>
            <color indexed="81"/>
            <rFont val="Tahoma"/>
            <family val="2"/>
          </rPr>
          <t xml:space="preserve">Details: </t>
        </r>
        <r>
          <rPr>
            <sz val="9"/>
            <color indexed="81"/>
            <rFont val="Tahoma"/>
            <family val="2"/>
          </rPr>
          <t xml:space="preserve">Replace the wheels on a skateboard, a scooter, or a pair of inline skates. 
</t>
        </r>
      </text>
    </comment>
    <comment ref="R24" authorId="1" shapeId="0">
      <text>
        <r>
          <rPr>
            <b/>
            <sz val="9"/>
            <color indexed="81"/>
            <rFont val="Tahoma"/>
            <charset val="1"/>
          </rPr>
          <t>Detail:</t>
        </r>
        <r>
          <rPr>
            <sz val="9"/>
            <color indexed="81"/>
            <rFont val="Tahoma"/>
            <charset val="1"/>
          </rPr>
          <t xml:space="preserve">
Give an example of a time when you experienced or saw someone showing good sportsmanship. </t>
        </r>
      </text>
    </comment>
    <comment ref="F25" authorId="1" shapeId="0">
      <text>
        <r>
          <rPr>
            <b/>
            <sz val="9"/>
            <color indexed="81"/>
            <rFont val="Tahoma"/>
            <charset val="1"/>
          </rPr>
          <t>Detail:</t>
        </r>
        <r>
          <rPr>
            <sz val="9"/>
            <color indexed="81"/>
            <rFont val="Tahoma"/>
            <charset val="1"/>
          </rPr>
          <t xml:space="preserve">
Practice the patrol method in your den for one month by doing the following:</t>
        </r>
      </text>
    </comment>
    <comment ref="J25" authorId="1" shapeId="0">
      <text>
        <r>
          <rPr>
            <b/>
            <sz val="9"/>
            <color indexed="81"/>
            <rFont val="Tahoma"/>
            <family val="2"/>
          </rPr>
          <t>Detail:</t>
        </r>
        <r>
          <rPr>
            <sz val="9"/>
            <color indexed="81"/>
            <rFont val="Tahoma"/>
            <family val="2"/>
          </rPr>
          <t xml:space="preserve">
Learn about a construction career. With your Webelos den leader, parent, or guardian, visit a construction site, and interview someone working in a construction career</t>
        </r>
      </text>
    </comment>
    <comment ref="F26" authorId="1" shapeId="0">
      <text>
        <r>
          <rPr>
            <b/>
            <sz val="9"/>
            <color indexed="81"/>
            <rFont val="Tahoma"/>
            <charset val="1"/>
          </rPr>
          <t>Detail:</t>
        </r>
        <r>
          <rPr>
            <sz val="9"/>
            <color indexed="81"/>
            <rFont val="Tahoma"/>
            <charset val="1"/>
          </rPr>
          <t xml:space="preserve">
Explain the patrol method. Describe the types of patrols that might be part of a Boy Scout troop. </t>
        </r>
      </text>
    </comment>
    <comment ref="J27" authorId="1" shapeId="0">
      <text>
        <r>
          <rPr>
            <b/>
            <sz val="9"/>
            <color indexed="81"/>
            <rFont val="Tahoma"/>
            <charset val="1"/>
          </rPr>
          <t>Detail:</t>
        </r>
        <r>
          <rPr>
            <sz val="9"/>
            <color indexed="81"/>
            <rFont val="Tahoma"/>
            <charset val="1"/>
          </rPr>
          <t xml:space="preserve">
Discover what it means to be a hero. Invite a local hero to meet with your den.</t>
        </r>
      </text>
    </comment>
    <comment ref="N27" authorId="0" shapeId="0">
      <text>
        <r>
          <rPr>
            <b/>
            <sz val="9"/>
            <color indexed="81"/>
            <rFont val="Tahoma"/>
            <family val="2"/>
          </rPr>
          <t xml:space="preserve">Details: </t>
        </r>
        <r>
          <rPr>
            <sz val="9"/>
            <color indexed="81"/>
            <rFont val="Tahoma"/>
            <family val="2"/>
          </rPr>
          <t xml:space="preserve">
</t>
        </r>
      </text>
    </comment>
    <comment ref="F28" authorId="1" shapeId="0">
      <text>
        <r>
          <rPr>
            <b/>
            <sz val="9"/>
            <color indexed="81"/>
            <rFont val="Tahoma"/>
            <charset val="1"/>
          </rPr>
          <t>Detail:</t>
        </r>
        <r>
          <rPr>
            <sz val="9"/>
            <color indexed="81"/>
            <rFont val="Tahoma"/>
            <charset val="1"/>
          </rPr>
          <t xml:space="preserve">
Develop a patrol name and emblem (if your den does not already have one), as well as a patrol flag and yell. Explain how a patrol name, emblem, flag, and yell create patrol spirit. </t>
        </r>
      </text>
    </comment>
    <comment ref="J28" authorId="0" shapeId="0">
      <text>
        <r>
          <rPr>
            <b/>
            <sz val="9"/>
            <color indexed="81"/>
            <rFont val="Tahoma"/>
            <family val="2"/>
          </rPr>
          <t xml:space="preserve">Details: </t>
        </r>
        <r>
          <rPr>
            <sz val="9"/>
            <color indexed="81"/>
            <rFont val="Tahoma"/>
            <family val="2"/>
          </rPr>
          <t xml:space="preserve">Identify how citizens can be heroes in their communities
</t>
        </r>
      </text>
    </comment>
    <comment ref="F29" authorId="1" shapeId="0">
      <text>
        <r>
          <rPr>
            <b/>
            <sz val="9"/>
            <color indexed="81"/>
            <rFont val="Tahoma"/>
            <charset val="1"/>
          </rPr>
          <t>Detail:</t>
        </r>
        <r>
          <rPr>
            <sz val="9"/>
            <color indexed="81"/>
            <rFont val="Tahoma"/>
            <charset val="1"/>
          </rPr>
          <t xml:space="preserve">
As a patrol, make plans with a troop to participate in a Boy Scout troop’s campout or other outdoor activity. </t>
        </r>
      </text>
    </comment>
    <comment ref="J29" authorId="0" shapeId="0">
      <text>
        <r>
          <rPr>
            <b/>
            <sz val="9"/>
            <color indexed="81"/>
            <rFont val="Tahoma"/>
            <family val="2"/>
          </rPr>
          <t xml:space="preserve">Details: </t>
        </r>
        <r>
          <rPr>
            <sz val="9"/>
            <color indexed="81"/>
            <rFont val="Tahoma"/>
            <family val="2"/>
          </rPr>
          <t xml:space="preserve">Recognize a hero in your community by presenting him or her with a “My Hero Award.” . 
</t>
        </r>
      </text>
    </comment>
    <comment ref="F30" authorId="1" shapeId="0">
      <text>
        <r>
          <rPr>
            <b/>
            <sz val="9"/>
            <color indexed="81"/>
            <rFont val="Tahoma"/>
            <charset val="1"/>
          </rPr>
          <t>Detail:</t>
        </r>
        <r>
          <rPr>
            <sz val="9"/>
            <color indexed="81"/>
            <rFont val="Tahoma"/>
            <charset val="1"/>
          </rPr>
          <t xml:space="preserve">
With your Webelos den leader, parent, or guardian, participate in a Boy Scout troop’s campout or other outdoor activity. Use the patrol method while on the outing. </t>
        </r>
      </text>
    </comment>
    <comment ref="J30" authorId="0" shapeId="0">
      <text>
        <r>
          <rPr>
            <b/>
            <sz val="9"/>
            <color indexed="81"/>
            <rFont val="Tahoma"/>
            <family val="2"/>
          </rPr>
          <t xml:space="preserve">Details: </t>
        </r>
        <r>
          <rPr>
            <sz val="9"/>
            <color indexed="81"/>
            <rFont val="Tahoma"/>
            <family val="2"/>
          </rPr>
          <t xml:space="preserve">Learn about a real-life hero from another part of the world who has helped the world be a better place. </t>
        </r>
      </text>
    </comment>
    <comment ref="N30" authorId="0" shapeId="0">
      <text>
        <r>
          <rPr>
            <b/>
            <sz val="9"/>
            <color indexed="81"/>
            <rFont val="Tahoma"/>
            <family val="2"/>
          </rPr>
          <t xml:space="preserve">Details: </t>
        </r>
        <r>
          <rPr>
            <sz val="9"/>
            <color indexed="81"/>
            <rFont val="Tahoma"/>
            <family val="2"/>
          </rPr>
          <t xml:space="preserve">Change the battery in a smoke detector or a carbon monoxide detector, and test its operation.
</t>
        </r>
      </text>
    </comment>
    <comment ref="F31" authorId="0" shapeId="0">
      <text>
        <r>
          <rPr>
            <b/>
            <sz val="9"/>
            <color indexed="81"/>
            <rFont val="Tahoma"/>
            <family val="2"/>
          </rPr>
          <t xml:space="preserve">Details: </t>
        </r>
        <r>
          <rPr>
            <sz val="9"/>
            <color indexed="81"/>
            <rFont val="Tahoma"/>
            <family val="2"/>
          </rPr>
          <t xml:space="preserve">Before your hike, plan and prepare a nutritious lunch. Enjoy it on your hike, and clean up afterward.
</t>
        </r>
      </text>
    </comment>
    <comment ref="F32" authorId="0" shapeId="0">
      <text>
        <r>
          <rPr>
            <b/>
            <sz val="9"/>
            <color indexed="81"/>
            <rFont val="Tahoma"/>
            <family val="2"/>
          </rPr>
          <t xml:space="preserve">Details: </t>
        </r>
        <r>
          <rPr>
            <sz val="9"/>
            <color indexed="81"/>
            <rFont val="Tahoma"/>
            <family val="2"/>
          </rPr>
          <t xml:space="preserve">Show how to tie a square knot, two half hitches, and a taut-line hitch. Explain how each knot is used. </t>
        </r>
      </text>
    </comment>
    <comment ref="N32" authorId="0" shapeId="0">
      <text>
        <r>
          <rPr>
            <b/>
            <sz val="9"/>
            <color indexed="81"/>
            <rFont val="Tahoma"/>
            <family val="2"/>
          </rPr>
          <t xml:space="preserve">Details: </t>
        </r>
        <r>
          <rPr>
            <sz val="9"/>
            <color indexed="81"/>
            <rFont val="Tahoma"/>
            <family val="2"/>
          </rPr>
          <t xml:space="preserve">Find wall studs, and help an adult hang a curtain rod or a picture
</t>
        </r>
      </text>
    </comment>
    <comment ref="F33" authorId="0" shapeId="0">
      <text>
        <r>
          <rPr>
            <b/>
            <sz val="9"/>
            <color indexed="81"/>
            <rFont val="Tahoma"/>
            <family val="2"/>
          </rPr>
          <t xml:space="preserve">Details: </t>
        </r>
        <r>
          <rPr>
            <sz val="9"/>
            <color indexed="81"/>
            <rFont val="Tahoma"/>
            <family val="2"/>
          </rPr>
          <t xml:space="preserve">Show the proper care of a rope by learning how to whip and fuse the ends of different kinds of rope.
</t>
        </r>
      </text>
    </comment>
    <comment ref="N33" authorId="0" shapeId="0">
      <text>
        <r>
          <rPr>
            <b/>
            <sz val="9"/>
            <color indexed="81"/>
            <rFont val="Tahoma"/>
            <family val="2"/>
          </rPr>
          <t xml:space="preserve">Details: </t>
        </r>
        <r>
          <rPr>
            <sz val="9"/>
            <color indexed="81"/>
            <rFont val="Tahoma"/>
            <family val="2"/>
          </rPr>
          <t xml:space="preserve">
Take an old item, such as a small piece of furniture, a broken toy, or a picture frame, and rebuild and/or refinish it. Show your work to an adult or your Webelos leader
</t>
        </r>
      </text>
    </comment>
    <comment ref="F34" authorId="0" shapeId="0">
      <text>
        <r>
          <rPr>
            <b/>
            <sz val="9"/>
            <color indexed="81"/>
            <rFont val="Tahoma"/>
            <family val="2"/>
          </rPr>
          <t xml:space="preserve">Details: </t>
        </r>
        <r>
          <rPr>
            <sz val="9"/>
            <color indexed="81"/>
            <rFont val="Tahoma"/>
            <family val="2"/>
          </rPr>
          <t xml:space="preserve">Demonstrate your knowledge of the pocketknife safety rules and the pocketknife pledge. Earn your Whittling Chip card if you have not already done so. 
</t>
        </r>
      </text>
    </comment>
    <comment ref="J34" authorId="0" shapeId="0">
      <text>
        <r>
          <rPr>
            <b/>
            <sz val="9"/>
            <color indexed="81"/>
            <rFont val="Tahoma"/>
            <family val="2"/>
          </rPr>
          <t xml:space="preserve">Details: </t>
        </r>
        <r>
          <rPr>
            <sz val="9"/>
            <color indexed="81"/>
            <rFont val="Tahoma"/>
            <family val="2"/>
          </rPr>
          <t xml:space="preserve">http://framebomb.com/instructions.html
</t>
        </r>
      </text>
    </comment>
    <comment ref="N34" authorId="0" shapeId="0">
      <text>
        <r>
          <rPr>
            <b/>
            <sz val="9"/>
            <color indexed="81"/>
            <rFont val="Tahoma"/>
            <family val="2"/>
          </rPr>
          <t xml:space="preserve">Details: </t>
        </r>
        <r>
          <rPr>
            <sz val="9"/>
            <color indexed="81"/>
            <rFont val="Tahoma"/>
            <family val="2"/>
          </rPr>
          <t xml:space="preserve">. Do a Fix It project agreed upon with your parent.   
</t>
        </r>
      </text>
    </comment>
    <comment ref="J35" authorId="1" shapeId="0">
      <text>
        <r>
          <rPr>
            <b/>
            <sz val="9"/>
            <color indexed="81"/>
            <rFont val="Tahoma"/>
            <charset val="1"/>
          </rPr>
          <t>Detail:</t>
        </r>
        <r>
          <rPr>
            <sz val="9"/>
            <color indexed="81"/>
            <rFont val="Tahoma"/>
            <charset val="1"/>
          </rPr>
          <t xml:space="preserve">
 With the help of an adult, demonstrate one way to light a fire without using matches. </t>
        </r>
      </text>
    </comment>
    <comment ref="J36" authorId="1" shapeId="0">
      <text>
        <r>
          <rPr>
            <b/>
            <sz val="9"/>
            <color indexed="81"/>
            <rFont val="Tahoma"/>
            <charset val="1"/>
          </rPr>
          <t>Detail:</t>
        </r>
        <r>
          <rPr>
            <sz val="9"/>
            <color indexed="81"/>
            <rFont val="Tahoma"/>
            <charset val="1"/>
          </rPr>
          <t xml:space="preserve">
On a campout with your den or family, cook two different recipes that do not require pots and pans.</t>
        </r>
      </text>
    </comment>
    <comment ref="N36" authorId="1" shapeId="0">
      <text>
        <r>
          <rPr>
            <b/>
            <sz val="9"/>
            <color indexed="81"/>
            <rFont val="Tahoma"/>
            <charset val="1"/>
          </rPr>
          <t>Detail:</t>
        </r>
        <r>
          <rPr>
            <sz val="9"/>
            <color indexed="81"/>
            <rFont val="Tahoma"/>
            <charset val="1"/>
          </rPr>
          <t xml:space="preserve">
Explain the safety rules that you need to follow before participating in boating.</t>
        </r>
      </text>
    </comment>
    <comment ref="J37" authorId="0" shapeId="0">
      <text>
        <r>
          <rPr>
            <b/>
            <sz val="9"/>
            <color indexed="81"/>
            <rFont val="Tahoma"/>
            <family val="2"/>
          </rPr>
          <t xml:space="preserve">Details: </t>
        </r>
        <r>
          <rPr>
            <sz val="9"/>
            <color indexed="81"/>
            <rFont val="Tahoma"/>
            <family val="2"/>
          </rPr>
          <t>Using tree limbs or branches that have already fallen or been cut, build a shelter that will protect you overnight.</t>
        </r>
      </text>
    </comment>
    <comment ref="N37" authorId="1" shapeId="0">
      <text>
        <r>
          <rPr>
            <b/>
            <sz val="9"/>
            <color indexed="81"/>
            <rFont val="Tahoma"/>
            <charset val="1"/>
          </rPr>
          <t>Detail:</t>
        </r>
        <r>
          <rPr>
            <sz val="9"/>
            <color indexed="81"/>
            <rFont val="Tahoma"/>
            <charset val="1"/>
          </rPr>
          <t xml:space="preserve">
Identify the equipment needed when going boating. </t>
        </r>
      </text>
    </comment>
    <comment ref="F38" authorId="0" shapeId="0">
      <text>
        <r>
          <rPr>
            <b/>
            <sz val="9"/>
            <color indexed="81"/>
            <rFont val="Tahoma"/>
            <family val="2"/>
          </rPr>
          <t xml:space="preserve">Detail: </t>
        </r>
        <r>
          <rPr>
            <sz val="9"/>
            <color indexed="81"/>
            <rFont val="Tahoma"/>
            <family val="2"/>
          </rPr>
          <t xml:space="preserve">Discover which hand tools are the best ones to have in your tool box. Learn the rules for using these tools safely. Practice with at least four of these tools before beginning a project. 
</t>
        </r>
      </text>
    </comment>
    <comment ref="J38" authorId="1" shapeId="0">
      <text>
        <r>
          <rPr>
            <b/>
            <sz val="9"/>
            <color indexed="81"/>
            <rFont val="Tahoma"/>
            <charset val="1"/>
          </rPr>
          <t>Detail:</t>
        </r>
        <r>
          <rPr>
            <sz val="9"/>
            <color indexed="81"/>
            <rFont val="Tahoma"/>
            <charset val="1"/>
          </rPr>
          <t xml:space="preserve">
Draw a Rube Goldberg–type machine. Include at least six steps to complete your action. </t>
        </r>
      </text>
    </comment>
    <comment ref="N38" authorId="1" shapeId="0">
      <text>
        <r>
          <rPr>
            <b/>
            <sz val="9"/>
            <color indexed="81"/>
            <rFont val="Tahoma"/>
            <charset val="1"/>
          </rPr>
          <t>Detail:</t>
        </r>
        <r>
          <rPr>
            <sz val="9"/>
            <color indexed="81"/>
            <rFont val="Tahoma"/>
            <charset val="1"/>
          </rPr>
          <t xml:space="preserve">
Demonstrate correct rowing or paddling form. Explain how rowing and canoeing are good exercise. </t>
        </r>
      </text>
    </comment>
    <comment ref="F39" authorId="1" shapeId="0">
      <text>
        <r>
          <rPr>
            <b/>
            <sz val="9"/>
            <color indexed="81"/>
            <rFont val="Tahoma"/>
            <charset val="1"/>
          </rPr>
          <t>Detail:</t>
        </r>
        <r>
          <rPr>
            <sz val="9"/>
            <color indexed="81"/>
            <rFont val="Tahoma"/>
            <charset val="1"/>
          </rPr>
          <t xml:space="preserve">
An experiment is a “fair test” to compare possible explanations. Draw a picture of a fair test that shows what you need to do to test a fertilizer’s effects on plant growth</t>
        </r>
      </text>
    </comment>
    <comment ref="J39" authorId="0" shapeId="0">
      <text>
        <r>
          <rPr>
            <b/>
            <sz val="9"/>
            <color indexed="81"/>
            <rFont val="Tahoma"/>
            <family val="2"/>
          </rPr>
          <t xml:space="preserve">Details: </t>
        </r>
        <r>
          <rPr>
            <sz val="9"/>
            <color indexed="81"/>
            <rFont val="Tahoma"/>
            <family val="2"/>
          </rPr>
          <t xml:space="preserve">Learn what items should be in an outdoor survival kit that you can carry in a small bag or box that easily fits in a day pack. Assemble your own small survival kit, and explain to your den leader why the items you chose are important for survival. 
</t>
        </r>
      </text>
    </comment>
    <comment ref="N39" authorId="0" shapeId="0">
      <text>
        <r>
          <rPr>
            <b/>
            <sz val="9"/>
            <color indexed="81"/>
            <rFont val="Tahoma"/>
            <family val="2"/>
          </rPr>
          <t xml:space="preserve">Details: </t>
        </r>
        <r>
          <rPr>
            <sz val="9"/>
            <color indexed="81"/>
            <rFont val="Tahoma"/>
            <family val="2"/>
          </rPr>
          <t xml:space="preserve">Explain the importance of response personnel or lifeguards in a swimming area. 
</t>
        </r>
      </text>
    </comment>
    <comment ref="F40" authorId="0" shapeId="0">
      <text>
        <r>
          <rPr>
            <b/>
            <sz val="9"/>
            <color indexed="81"/>
            <rFont val="Tahoma"/>
            <family val="2"/>
          </rPr>
          <t xml:space="preserve">Details: </t>
        </r>
        <r>
          <rPr>
            <sz val="9"/>
            <color indexed="81"/>
            <rFont val="Tahoma"/>
            <family val="2"/>
          </rPr>
          <t xml:space="preserve">Visit a museum, a college, a laboratory, an observatory, a zoo, an aquarium, or other facility that employs scientists. Prepare three questions ahead of time, and talk to a scientist about his or her work. 
</t>
        </r>
      </text>
    </comment>
    <comment ref="J40" authorId="0" shapeId="0">
      <text>
        <r>
          <rPr>
            <b/>
            <sz val="9"/>
            <color indexed="81"/>
            <rFont val="Tahoma"/>
            <family val="2"/>
          </rPr>
          <t xml:space="preserve">Details: </t>
        </r>
        <r>
          <rPr>
            <sz val="9"/>
            <color indexed="81"/>
            <rFont val="Tahoma"/>
            <family val="2"/>
          </rPr>
          <t xml:space="preserve">Show you can live “off the grid” by minimizing your use of electricity for one week. Keep a log of what you did. Discuss with your den members how you adjusted to this lifestyle.
</t>
        </r>
      </text>
    </comment>
    <comment ref="B41" authorId="0" shapeId="0">
      <text>
        <r>
          <rPr>
            <b/>
            <sz val="9"/>
            <color indexed="81"/>
            <rFont val="Tahoma"/>
            <charset val="1"/>
          </rPr>
          <t xml:space="preserve">Details: </t>
        </r>
        <r>
          <rPr>
            <sz val="9"/>
            <color indexed="81"/>
            <rFont val="Tahoma"/>
            <family val="2"/>
          </rPr>
          <t>Explain the history of the United States flag. Show how to properly display the flag in public, and help lead a flag ceremony</t>
        </r>
        <r>
          <rPr>
            <sz val="9"/>
            <color indexed="81"/>
            <rFont val="Tahoma"/>
            <charset val="1"/>
          </rPr>
          <t xml:space="preserve">
</t>
        </r>
      </text>
    </comment>
    <comment ref="J41" authorId="0" shapeId="0">
      <text>
        <r>
          <rPr>
            <b/>
            <sz val="9"/>
            <color indexed="81"/>
            <rFont val="Tahoma"/>
            <family val="2"/>
          </rPr>
          <t xml:space="preserve">Details: </t>
        </r>
        <r>
          <rPr>
            <sz val="9"/>
            <color indexed="81"/>
            <rFont val="Tahoma"/>
            <family val="2"/>
          </rPr>
          <t xml:space="preserve">With your den, invent a game that can be played without using electricity and using minimal equipment or simple items. </t>
        </r>
      </text>
    </comment>
    <comment ref="B42" authorId="0" shapeId="0">
      <text>
        <r>
          <rPr>
            <b/>
            <sz val="9"/>
            <color indexed="81"/>
            <rFont val="Tahoma"/>
            <family val="2"/>
          </rPr>
          <t xml:space="preserve">Details: </t>
        </r>
        <r>
          <rPr>
            <sz val="9"/>
            <color indexed="81"/>
            <rFont val="Tahoma"/>
            <family val="2"/>
          </rPr>
          <t xml:space="preserve">Learn about and describe your rights and duties as a citizen, and explain what it means to be loyal to your country. </t>
        </r>
      </text>
    </comment>
    <comment ref="F42" authorId="0" shapeId="0">
      <text>
        <r>
          <rPr>
            <b/>
            <sz val="9"/>
            <color indexed="81"/>
            <rFont val="Tahoma"/>
            <family val="2"/>
          </rPr>
          <t xml:space="preserve">Details: </t>
        </r>
        <r>
          <rPr>
            <sz val="9"/>
            <color indexed="81"/>
            <rFont val="Tahoma"/>
            <family val="2"/>
          </rPr>
          <t xml:space="preserve">Carry out the experiment you designed for requirement 1, above. Report what you learned about the effect of fertilizer on the plants that you grew.
</t>
        </r>
      </text>
    </comment>
    <comment ref="J42" authorId="0" shapeId="0">
      <text>
        <r>
          <rPr>
            <b/>
            <sz val="9"/>
            <color indexed="81"/>
            <rFont val="Tahoma"/>
            <family val="2"/>
          </rPr>
          <t xml:space="preserve">Details: </t>
        </r>
        <r>
          <rPr>
            <sz val="9"/>
            <color indexed="81"/>
            <rFont val="Tahoma"/>
            <family val="2"/>
          </rPr>
          <t xml:space="preserve">  Name your game, write down the rules once you have decided on them, then play the game at two different den meetings or outings. </t>
        </r>
      </text>
    </comment>
    <comment ref="N42" authorId="1" shapeId="0">
      <text>
        <r>
          <rPr>
            <b/>
            <sz val="9"/>
            <color indexed="81"/>
            <rFont val="Tahoma"/>
            <charset val="1"/>
          </rPr>
          <t>Detail:</t>
        </r>
        <r>
          <rPr>
            <sz val="9"/>
            <color indexed="81"/>
            <rFont val="Tahoma"/>
            <charset val="1"/>
          </rPr>
          <t xml:space="preserve">
Collect and care for an “insect, amphibian, or reptile zoo.” You might have crickets, ants, grasshoppers, a lizard, or a toad. Study them for a while and then let them go. Share your experience with your Webelos den.</t>
        </r>
      </text>
    </comment>
    <comment ref="B43" authorId="0" shapeId="0">
      <text>
        <r>
          <rPr>
            <b/>
            <sz val="9"/>
            <color indexed="81"/>
            <rFont val="Tahoma"/>
            <family val="2"/>
          </rPr>
          <t xml:space="preserve">Details: </t>
        </r>
        <r>
          <rPr>
            <sz val="9"/>
            <color indexed="81"/>
            <rFont val="Tahoma"/>
            <family val="2"/>
          </rPr>
          <t xml:space="preserve">Discuss in your Webelos den the term “rule of law,” and talk about how it applies to you in your everyday life. 
</t>
        </r>
      </text>
    </comment>
    <comment ref="F43" authorId="0" shapeId="0">
      <text>
        <r>
          <rPr>
            <b/>
            <sz val="9"/>
            <color indexed="81"/>
            <rFont val="Tahoma"/>
            <family val="2"/>
          </rPr>
          <t xml:space="preserve">Details: </t>
        </r>
        <r>
          <rPr>
            <sz val="9"/>
            <color indexed="81"/>
            <rFont val="Tahoma"/>
            <family val="2"/>
          </rPr>
          <t xml:space="preserve">Carry out the experiment you designed for requirement 1, but change the independent variable. Report what you learned about the effect of changing the variable on the plants that you grew. 
</t>
        </r>
      </text>
    </comment>
    <comment ref="J43" authorId="0" shapeId="0">
      <text>
        <r>
          <rPr>
            <b/>
            <sz val="9"/>
            <color indexed="81"/>
            <rFont val="Tahoma"/>
            <family val="2"/>
          </rPr>
          <t>Details:</t>
        </r>
        <r>
          <rPr>
            <sz val="9"/>
            <color indexed="81"/>
            <rFont val="Tahoma"/>
            <family val="2"/>
          </rPr>
          <t xml:space="preserve">Teach your game to the members of your pack or other Scouts.
</t>
        </r>
      </text>
    </comment>
    <comment ref="N43" authorId="1" shapeId="0">
      <text>
        <r>
          <rPr>
            <b/>
            <sz val="9"/>
            <color indexed="81"/>
            <rFont val="Tahoma"/>
            <charset val="1"/>
          </rPr>
          <t>Detail:</t>
        </r>
        <r>
          <rPr>
            <sz val="9"/>
            <color indexed="81"/>
            <rFont val="Tahoma"/>
            <charset val="1"/>
          </rPr>
          <t xml:space="preserve">
Set up an aquarium or terrarium. Keep it for at least a month. Share your experience with your  Webelos den by showing them photos or drawings of your project or by having them visit to see  your project.</t>
        </r>
      </text>
    </comment>
    <comment ref="B44" authorId="0" shapeId="0">
      <text>
        <r>
          <rPr>
            <b/>
            <sz val="9"/>
            <color indexed="81"/>
            <rFont val="Tahoma"/>
            <family val="2"/>
          </rPr>
          <t xml:space="preserve">Details: </t>
        </r>
        <r>
          <rPr>
            <sz val="9"/>
            <color indexed="81"/>
            <rFont val="Tahoma"/>
            <family val="2"/>
          </rPr>
          <t xml:space="preserve">Meet with a government leader, and learn about his or her role in your community. Discuss with the leader an important issue facing your community. 
</t>
        </r>
      </text>
    </comment>
    <comment ref="F44" authorId="0" shapeId="0">
      <text>
        <r>
          <rPr>
            <b/>
            <sz val="9"/>
            <color indexed="81"/>
            <rFont val="Tahoma"/>
            <family val="2"/>
          </rPr>
          <t xml:space="preserve">Details: </t>
        </r>
        <r>
          <rPr>
            <sz val="9"/>
            <color indexed="81"/>
            <rFont val="Tahoma"/>
            <family val="2"/>
          </rPr>
          <t xml:space="preserve">Build a model solar system. Chart the distances between the planets so that the model is to scale. Use what you learn from this requirement to explain the value of making a model in science. </t>
        </r>
      </text>
    </comment>
    <comment ref="J44" authorId="0" shapeId="0">
      <text>
        <r>
          <rPr>
            <b/>
            <sz val="9"/>
            <color indexed="81"/>
            <rFont val="Tahoma"/>
            <family val="2"/>
          </rPr>
          <t xml:space="preserve">Details: </t>
        </r>
        <r>
          <rPr>
            <sz val="9"/>
            <color indexed="81"/>
            <rFont val="Tahoma"/>
            <family val="2"/>
          </rPr>
          <t xml:space="preserve">. With your den, demonstrate two different ways to treat drinking water to  remove impurities. 
</t>
        </r>
      </text>
    </comment>
    <comment ref="N44" authorId="1" shapeId="0">
      <text>
        <r>
          <rPr>
            <b/>
            <sz val="9"/>
            <color indexed="81"/>
            <rFont val="Tahoma"/>
            <charset val="1"/>
          </rPr>
          <t>Detail:</t>
        </r>
        <r>
          <rPr>
            <sz val="9"/>
            <color indexed="81"/>
            <rFont val="Tahoma"/>
            <charset val="1"/>
          </rPr>
          <t xml:space="preserve">
 Watch for birds in your yard, neighborhood, or town for one week. Identify the birds you see, and write down where and when you saw them.</t>
        </r>
      </text>
    </comment>
    <comment ref="B45" authorId="0" shapeId="0">
      <text>
        <r>
          <rPr>
            <b/>
            <sz val="9"/>
            <color indexed="81"/>
            <rFont val="Tahoma"/>
            <family val="2"/>
          </rPr>
          <t xml:space="preserve">Details: </t>
        </r>
        <r>
          <rPr>
            <sz val="9"/>
            <color indexed="81"/>
            <rFont val="Tahoma"/>
            <family val="2"/>
          </rPr>
          <t xml:space="preserve">Learn about your family’s expenses, and help brainstorm ways to save money. Plan and manage a budget. </t>
        </r>
      </text>
    </comment>
    <comment ref="F45" authorId="0" shapeId="0">
      <text>
        <r>
          <rPr>
            <b/>
            <sz val="9"/>
            <color indexed="81"/>
            <rFont val="Tahoma"/>
            <family val="2"/>
          </rPr>
          <t xml:space="preserve">Details: </t>
        </r>
        <r>
          <rPr>
            <sz val="9"/>
            <color indexed="81"/>
            <rFont val="Tahoma"/>
            <family val="2"/>
          </rPr>
          <t xml:space="preserve">With adult supervision, build and launch a model rocket. Use the rocket to design a fair test to answer a question about force or motion.
</t>
        </r>
      </text>
    </comment>
    <comment ref="J45" authorId="0" shapeId="0">
      <text>
        <r>
          <rPr>
            <b/>
            <sz val="9"/>
            <color indexed="81"/>
            <rFont val="Tahoma"/>
            <family val="2"/>
          </rPr>
          <t xml:space="preserve">Details: </t>
        </r>
        <r>
          <rPr>
            <sz val="9"/>
            <color indexed="81"/>
            <rFont val="Tahoma"/>
            <family val="2"/>
          </rPr>
          <t xml:space="preserve">Discuss what to do if you become lost in the woods. Tell what the letters “S-T-O-P” stand for. Tell what the universal emergency signal is. Describe three ways to signal for help. Demonstrate one of them. Describe what you can do you do to help rescuers  find you.
</t>
        </r>
      </text>
    </comment>
    <comment ref="N45" authorId="1" shapeId="0">
      <text>
        <r>
          <rPr>
            <b/>
            <sz val="9"/>
            <color indexed="81"/>
            <rFont val="Tahoma"/>
            <charset val="1"/>
          </rPr>
          <t>Detail:</t>
        </r>
        <r>
          <rPr>
            <sz val="9"/>
            <color indexed="81"/>
            <rFont val="Tahoma"/>
            <charset val="1"/>
          </rPr>
          <t xml:space="preserve">
Learn about the bird flyways closest to your home. Find out which birds use these flyways. </t>
        </r>
      </text>
    </comment>
    <comment ref="B46" authorId="0" shapeId="0">
      <text>
        <r>
          <rPr>
            <b/>
            <sz val="9"/>
            <color indexed="81"/>
            <rFont val="Tahoma"/>
            <family val="2"/>
          </rPr>
          <t>Details:</t>
        </r>
        <r>
          <rPr>
            <sz val="9"/>
            <color indexed="81"/>
            <rFont val="Tahoma"/>
            <family val="2"/>
          </rPr>
          <t xml:space="preserve"> Learn about energy use in your community and in other parts of our world.
</t>
        </r>
      </text>
    </comment>
    <comment ref="F46" authorId="0" shapeId="0">
      <text>
        <r>
          <rPr>
            <b/>
            <sz val="9"/>
            <color indexed="81"/>
            <rFont val="Tahoma"/>
            <family val="2"/>
          </rPr>
          <t xml:space="preserve">Details: </t>
        </r>
        <r>
          <rPr>
            <sz val="9"/>
            <color indexed="81"/>
            <rFont val="Tahoma"/>
            <family val="2"/>
          </rPr>
          <t xml:space="preserve">Create two circuits of three light bulbs and a battery. Construct one as a series circuit and the other as a parallel circuit
</t>
        </r>
      </text>
    </comment>
    <comment ref="J46" authorId="1" shapeId="0">
      <text>
        <r>
          <rPr>
            <b/>
            <sz val="9"/>
            <color indexed="81"/>
            <rFont val="Tahoma"/>
            <charset val="1"/>
          </rPr>
          <t>Detail:</t>
        </r>
        <r>
          <rPr>
            <sz val="9"/>
            <color indexed="81"/>
            <rFont val="Tahoma"/>
            <charset val="1"/>
          </rPr>
          <t xml:space="preserve">
Make a list of four qualities you think a leader should have in an emergency and why they are important to have. Pick two of them, and act them out for your den. Describe how each relates to a point of the Scout Law. Describe how working on this adventure gave you a better understanding of the Boy Scout motto.</t>
        </r>
      </text>
    </comment>
    <comment ref="N46" authorId="1" shapeId="0">
      <text>
        <r>
          <rPr>
            <b/>
            <sz val="9"/>
            <color indexed="81"/>
            <rFont val="Tahoma"/>
            <charset val="1"/>
          </rPr>
          <t>Detail:</t>
        </r>
        <r>
          <rPr>
            <sz val="9"/>
            <color indexed="81"/>
            <rFont val="Tahoma"/>
            <charset val="1"/>
          </rPr>
          <t xml:space="preserve">
Watch at least four wild creatures (reptiles, amphibians, arachnids, fish, insects, or mammals) in the wild. Describe the kind of place (forest, field, marsh, yard, or park) where you saw them. Tell what they were doing. </t>
        </r>
      </text>
    </comment>
    <comment ref="B47" authorId="0" shapeId="0">
      <text>
        <r>
          <rPr>
            <b/>
            <sz val="9"/>
            <color indexed="81"/>
            <rFont val="Tahoma"/>
            <family val="2"/>
          </rPr>
          <t xml:space="preserve">Details: </t>
        </r>
        <r>
          <rPr>
            <sz val="9"/>
            <color indexed="81"/>
            <rFont val="Tahoma"/>
            <family val="2"/>
          </rPr>
          <t xml:space="preserve">Identify one energy problem in your community, and find out what has caused it. 
</t>
        </r>
      </text>
    </comment>
    <comment ref="F47" authorId="0" shapeId="0">
      <text>
        <r>
          <rPr>
            <b/>
            <sz val="9"/>
            <color indexed="81"/>
            <rFont val="Tahoma"/>
            <family val="2"/>
          </rPr>
          <t xml:space="preserve">Details: </t>
        </r>
        <r>
          <rPr>
            <sz val="9"/>
            <color indexed="81"/>
            <rFont val="Tahoma"/>
            <family val="2"/>
          </rPr>
          <t xml:space="preserve">Study the night sky. Sketch the appearance of the North Star (Polaris) and the Big Dipper (part of the Ursa Major constellation) over at least six hours. Describe what you observed, and explain the meaning of your observations. 
</t>
        </r>
      </text>
    </comment>
    <comment ref="N47" authorId="1" shapeId="0">
      <text>
        <r>
          <rPr>
            <b/>
            <sz val="9"/>
            <color indexed="81"/>
            <rFont val="Tahoma"/>
            <charset val="1"/>
          </rPr>
          <t>Detail:</t>
        </r>
        <r>
          <rPr>
            <sz val="9"/>
            <color indexed="81"/>
            <rFont val="Tahoma"/>
            <charset val="1"/>
          </rPr>
          <t xml:space="preserve">
Identify an insect, reptile, bird, or wild animal that is found only in your area of the country. Tell why it survives in your area.</t>
        </r>
      </text>
    </comment>
    <comment ref="B48" authorId="0" shapeId="0">
      <text>
        <r>
          <rPr>
            <b/>
            <sz val="9"/>
            <color indexed="81"/>
            <rFont val="Tahoma"/>
            <family val="2"/>
          </rPr>
          <t xml:space="preserve">Details: </t>
        </r>
        <r>
          <rPr>
            <sz val="9"/>
            <color indexed="81"/>
            <rFont val="Tahoma"/>
            <family val="2"/>
          </rPr>
          <t xml:space="preserve">With the assistance of your den leader or parent, participate in an event that would help lead others in recycling and conserving resources. 
</t>
        </r>
      </text>
    </comment>
    <comment ref="F48" authorId="0" shapeId="0">
      <text>
        <r>
          <rPr>
            <b/>
            <sz val="9"/>
            <color indexed="81"/>
            <rFont val="Tahoma"/>
            <family val="2"/>
          </rPr>
          <t xml:space="preserve">Details: </t>
        </r>
        <r>
          <rPr>
            <sz val="9"/>
            <color indexed="81"/>
            <rFont val="Tahoma"/>
            <family val="2"/>
          </rPr>
          <t xml:space="preserve">With adult assistance, explore safe chemical reactions with household materials.     Using two substances, observe what happens when the amounts of the reactants  are increased.  
</t>
        </r>
      </text>
    </comment>
    <comment ref="N48" authorId="1" shapeId="0">
      <text>
        <r>
          <rPr>
            <b/>
            <sz val="9"/>
            <color indexed="81"/>
            <rFont val="Tahoma"/>
            <charset val="1"/>
          </rPr>
          <t>Detail:</t>
        </r>
        <r>
          <rPr>
            <sz val="9"/>
            <color indexed="81"/>
            <rFont val="Tahoma"/>
            <charset val="1"/>
          </rPr>
          <t xml:space="preserve">
Give examples of at least two of the following: a. A producer, a consumer, and a decomposer in the food chain of an ecosystem b. One way humans have changed the balance of nature c. How you can help protect the balance of nature </t>
        </r>
      </text>
    </comment>
    <comment ref="B49" authorId="0" shapeId="0">
      <text>
        <r>
          <rPr>
            <b/>
            <sz val="9"/>
            <color indexed="81"/>
            <rFont val="Tahoma"/>
            <family val="2"/>
          </rPr>
          <t xml:space="preserve">Details: </t>
        </r>
        <r>
          <rPr>
            <sz val="9"/>
            <color indexed="81"/>
            <rFont val="Tahoma"/>
            <family val="2"/>
          </rPr>
          <t xml:space="preserve">Show that you are an active leader by planning an activity without your den leader’s help.
</t>
        </r>
      </text>
    </comment>
    <comment ref="F49" authorId="0" shapeId="0">
      <text>
        <r>
          <rPr>
            <b/>
            <sz val="9"/>
            <color indexed="81"/>
            <rFont val="Tahoma"/>
            <family val="2"/>
          </rPr>
          <t xml:space="preserve">Details: </t>
        </r>
        <r>
          <rPr>
            <sz val="9"/>
            <color indexed="81"/>
            <rFont val="Tahoma"/>
            <family val="2"/>
          </rPr>
          <t xml:space="preserve">Explore properties of motion on a playground. How does the weight of a person affect how fast they slide down a slide or how fast a swing moves? Design a fair test to answer one of those questions
</t>
        </r>
      </text>
    </comment>
    <comment ref="N49" authorId="1" shapeId="0">
      <text>
        <r>
          <rPr>
            <b/>
            <sz val="9"/>
            <color indexed="81"/>
            <rFont val="Tahoma"/>
            <charset val="1"/>
          </rPr>
          <t>Detail:</t>
        </r>
        <r>
          <rPr>
            <sz val="9"/>
            <color indexed="81"/>
            <rFont val="Tahoma"/>
            <charset val="1"/>
          </rPr>
          <t xml:space="preserve">
Learn about aquatic ecosystems and wetlands in your area. Talk with your Webelos den leader or family about the important role aquatic ecosystems and wetlands play in supporting life cycles of wildlife and humans, and list three ways you can help. </t>
        </r>
      </text>
    </comment>
    <comment ref="F50" authorId="0" shapeId="0">
      <text>
        <r>
          <rPr>
            <b/>
            <sz val="9"/>
            <color indexed="81"/>
            <rFont val="Tahoma"/>
            <family val="2"/>
          </rPr>
          <t xml:space="preserve">Details: </t>
        </r>
        <r>
          <rPr>
            <sz val="9"/>
            <color indexed="81"/>
            <rFont val="Tahoma"/>
            <family val="2"/>
          </rPr>
          <t xml:space="preserve">Read a biography of a scientist. Tell your den leader or the other members of your den what the scientist was famous for and why his or her work is important.
</t>
        </r>
      </text>
    </comment>
    <comment ref="J50" authorId="0" shapeId="0">
      <text>
        <r>
          <rPr>
            <b/>
            <sz val="9"/>
            <color indexed="81"/>
            <rFont val="Tahoma"/>
            <family val="2"/>
          </rPr>
          <t>Details:</t>
        </r>
        <r>
          <rPr>
            <sz val="9"/>
            <color indexed="81"/>
            <rFont val="Tahoma"/>
            <family val="2"/>
          </rPr>
          <t>Explain why this kind of science is an important part of your world.</t>
        </r>
      </text>
    </comment>
    <comment ref="N50" authorId="1" shapeId="0">
      <text>
        <r>
          <rPr>
            <b/>
            <sz val="9"/>
            <color indexed="81"/>
            <rFont val="Tahoma"/>
            <charset val="1"/>
          </rPr>
          <t>Detail:</t>
        </r>
        <r>
          <rPr>
            <sz val="9"/>
            <color indexed="81"/>
            <rFont val="Tahoma"/>
            <charset val="1"/>
          </rPr>
          <t xml:space="preserve">
Do a color-morphing investigation. Explain what you learned. </t>
        </r>
      </text>
    </comment>
    <comment ref="B51" authorId="0" shapeId="0">
      <text>
        <r>
          <rPr>
            <b/>
            <sz val="9"/>
            <color indexed="81"/>
            <rFont val="Tahoma"/>
            <family val="2"/>
          </rPr>
          <t xml:space="preserve">Details: </t>
        </r>
        <r>
          <rPr>
            <sz val="9"/>
            <color indexed="81"/>
            <rFont val="Tahoma"/>
            <family val="2"/>
          </rPr>
          <t xml:space="preserve">Learn about Scouting in another part of the world. With the help of your parent or your den leader, pick one country where Scouting exists, and research its Scouting program.
</t>
        </r>
      </text>
    </comment>
    <comment ref="J51" authorId="0" shapeId="0">
      <text>
        <r>
          <rPr>
            <b/>
            <sz val="9"/>
            <color indexed="81"/>
            <rFont val="Tahoma"/>
            <family val="2"/>
          </rPr>
          <t xml:space="preserve">Details: </t>
        </r>
        <r>
          <rPr>
            <sz val="9"/>
            <color indexed="81"/>
            <rFont val="Tahoma"/>
            <family val="2"/>
          </rPr>
          <t xml:space="preserve">Share with your family or with your den what you learned about the meaning of geology. 
</t>
        </r>
      </text>
    </comment>
    <comment ref="N51" authorId="1" shapeId="0">
      <text>
        <r>
          <rPr>
            <b/>
            <sz val="9"/>
            <color indexed="81"/>
            <rFont val="Tahoma"/>
            <charset val="1"/>
          </rPr>
          <t xml:space="preserve">Detail:  </t>
        </r>
        <r>
          <rPr>
            <sz val="9"/>
            <color indexed="81"/>
            <rFont val="Tahoma"/>
            <charset val="1"/>
          </rPr>
          <t>Visit a museum of natural history, a nature center, or a zoo with your family, Webelos den, or pack. Tell what you saw.</t>
        </r>
      </text>
    </comment>
    <comment ref="B52" authorId="0" shapeId="0">
      <text>
        <r>
          <rPr>
            <b/>
            <sz val="9"/>
            <color indexed="81"/>
            <rFont val="Tahoma"/>
            <family val="2"/>
          </rPr>
          <t xml:space="preserve">Details: </t>
        </r>
        <r>
          <rPr>
            <sz val="9"/>
            <color indexed="81"/>
            <rFont val="Tahoma"/>
            <family val="2"/>
          </rPr>
          <t xml:space="preserve">Set up an exhibit at a pack meeting to share information about the World Friendship Fund.
</t>
        </r>
      </text>
    </comment>
    <comment ref="F52"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J52" authorId="0" shapeId="0">
      <text>
        <r>
          <rPr>
            <b/>
            <sz val="9"/>
            <color indexed="81"/>
            <rFont val="Tahoma"/>
            <family val="2"/>
          </rPr>
          <t>Details:</t>
        </r>
        <r>
          <rPr>
            <sz val="9"/>
            <color indexed="81"/>
            <rFont val="Tahoma"/>
            <family val="2"/>
          </rPr>
          <t>Look for different kinds of rocks or minerals while on a rock hunt with your family or your den</t>
        </r>
      </text>
    </comment>
    <comment ref="N52" authorId="1" shapeId="0">
      <text>
        <r>
          <rPr>
            <b/>
            <sz val="9"/>
            <color indexed="81"/>
            <rFont val="Tahoma"/>
            <charset val="1"/>
          </rPr>
          <t>Detail:</t>
        </r>
        <r>
          <rPr>
            <sz val="9"/>
            <color indexed="81"/>
            <rFont val="Tahoma"/>
            <charset val="1"/>
          </rPr>
          <t xml:space="preserve">
Create a video of a wild creature doing something interesting, and share it with your family and den. </t>
        </r>
      </text>
    </comment>
    <comment ref="F53"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B54" authorId="0" shapeId="0">
      <text>
        <r>
          <rPr>
            <b/>
            <sz val="9"/>
            <color indexed="81"/>
            <rFont val="Tahoma"/>
            <family val="2"/>
          </rPr>
          <t xml:space="preserve">Details: </t>
        </r>
        <r>
          <rPr>
            <sz val="9"/>
            <color indexed="81"/>
            <rFont val="Tahoma"/>
            <family val="2"/>
          </rPr>
          <t xml:space="preserve">Under the supervision of your parent, guardian, or den leader, connect with a Scout in another country during an event such as Jamboree on the Air or Jamboree on the Internet or by other means.
</t>
        </r>
      </text>
    </comment>
    <comment ref="F54" authorId="0" shapeId="0">
      <text>
        <r>
          <rPr>
            <b/>
            <sz val="9"/>
            <color indexed="81"/>
            <rFont val="Tahoma"/>
            <family val="2"/>
          </rPr>
          <t xml:space="preserve">Details: </t>
        </r>
        <r>
          <rPr>
            <sz val="9"/>
            <color indexed="81"/>
            <rFont val="Tahoma"/>
            <family val="2"/>
          </rPr>
          <t xml:space="preserve">Recognize the purpose and the three classifications of swimming ability groups in Scouting.
</t>
        </r>
      </text>
    </comment>
    <comment ref="J54" authorId="0" shapeId="0">
      <text>
        <r>
          <rPr>
            <b/>
            <sz val="9"/>
            <color indexed="81"/>
            <rFont val="Tahoma"/>
            <family val="2"/>
          </rPr>
          <t>Details:</t>
        </r>
        <r>
          <rPr>
            <sz val="9"/>
            <color indexed="81"/>
            <rFont val="Tahoma"/>
            <family val="2"/>
          </rPr>
          <t xml:space="preserve">Identify the rocks you see on your rock hunt. Use the chart in your handbook that shows the three kinds of rocks and describes minerals to determine which types of rocks you have collected. 
</t>
        </r>
      </text>
    </comment>
    <comment ref="N54" authorId="1" shapeId="0">
      <text>
        <r>
          <rPr>
            <b/>
            <sz val="9"/>
            <color indexed="81"/>
            <rFont val="Tahoma"/>
            <charset val="1"/>
          </rPr>
          <t>Detail:</t>
        </r>
        <r>
          <rPr>
            <sz val="9"/>
            <color indexed="81"/>
            <rFont val="Tahoma"/>
            <charset val="1"/>
          </rPr>
          <t xml:space="preserve">
Identify three different groups of trees and the parts of a tree.</t>
        </r>
      </text>
    </comment>
    <comment ref="F55" authorId="1" shapeId="0">
      <text>
        <r>
          <rPr>
            <b/>
            <sz val="9"/>
            <color indexed="81"/>
            <rFont val="Tahoma"/>
            <family val="2"/>
          </rPr>
          <t>Detail:</t>
        </r>
        <r>
          <rPr>
            <sz val="9"/>
            <color indexed="81"/>
            <rFont val="Tahoma"/>
            <family val="2"/>
          </rPr>
          <t xml:space="preserve">
 Discuss the importance of learning the skills you need to know before going boating.</t>
        </r>
      </text>
    </comment>
    <comment ref="J55" authorId="0" shapeId="0">
      <text>
        <r>
          <rPr>
            <b/>
            <sz val="9"/>
            <color indexed="81"/>
            <rFont val="Tahoma"/>
            <family val="2"/>
          </rPr>
          <t xml:space="preserve">Details: </t>
        </r>
        <r>
          <rPr>
            <sz val="9"/>
            <color indexed="81"/>
            <rFont val="Tahoma"/>
            <family val="2"/>
          </rPr>
          <t xml:space="preserve">With a magnifying glass, take a closer look at your collection. Determine any differences between your specimens.
</t>
        </r>
      </text>
    </comment>
    <comment ref="N55" authorId="1" shapeId="0">
      <text>
        <r>
          <rPr>
            <b/>
            <sz val="9"/>
            <color indexed="81"/>
            <rFont val="Tahoma"/>
            <charset val="1"/>
          </rPr>
          <t>Detail:</t>
        </r>
        <r>
          <rPr>
            <sz val="9"/>
            <color indexed="81"/>
            <rFont val="Tahoma"/>
            <charset val="1"/>
          </rPr>
          <t xml:space="preserve">
Identify six trees common to the area where you live. Tell whether they are native to your area. Tell how both wildlife and humans use them</t>
        </r>
      </text>
    </comment>
    <comment ref="B56" authorId="0" shapeId="0">
      <text>
        <r>
          <rPr>
            <b/>
            <sz val="9"/>
            <color indexed="81"/>
            <rFont val="Tahoma"/>
            <family val="2"/>
          </rPr>
          <t xml:space="preserve">Details: </t>
        </r>
        <r>
          <rPr>
            <sz val="9"/>
            <color indexed="81"/>
            <rFont val="Tahoma"/>
            <family val="2"/>
          </rPr>
          <t xml:space="preserve">With the help of your den leader or family, plan and conduct a campout. If your chartered organization does not permit Cub Scout camping, you may substitute a family campout or a daylong outdoor activity with your den or pack. 
</t>
        </r>
      </text>
    </comment>
    <comment ref="F56" authorId="0" shapeId="0">
      <text>
        <r>
          <rPr>
            <b/>
            <sz val="9"/>
            <color indexed="81"/>
            <rFont val="Tahoma"/>
            <family val="2"/>
          </rPr>
          <t xml:space="preserve">Details: </t>
        </r>
        <r>
          <rPr>
            <sz val="9"/>
            <color indexed="81"/>
            <rFont val="Tahoma"/>
            <family val="2"/>
          </rPr>
          <t xml:space="preserve">Explain the meaning of “order of rescue” and demonstrate the reach and throw rescue techniques from land.
</t>
        </r>
      </text>
    </comment>
    <comment ref="J56" authorId="0" shapeId="0">
      <text>
        <r>
          <rPr>
            <b/>
            <sz val="9"/>
            <color indexed="81"/>
            <rFont val="Tahoma"/>
            <family val="2"/>
          </rPr>
          <t xml:space="preserve">Details: </t>
        </r>
        <r>
          <rPr>
            <sz val="9"/>
            <color indexed="81"/>
            <rFont val="Tahoma"/>
            <family val="2"/>
          </rPr>
          <t xml:space="preserve">Share what you see with your family or den.
</t>
        </r>
      </text>
    </comment>
    <comment ref="N56" authorId="0" shapeId="0">
      <text>
        <r>
          <rPr>
            <b/>
            <sz val="9"/>
            <color indexed="81"/>
            <rFont val="Tahoma"/>
            <family val="2"/>
          </rPr>
          <t xml:space="preserve">Details: </t>
        </r>
        <r>
          <rPr>
            <sz val="9"/>
            <color indexed="81"/>
            <rFont val="Tahoma"/>
            <family val="2"/>
          </rPr>
          <t xml:space="preserve">Identify six plants common to the area where you live. Tell which animals use them and for what purpose.
</t>
        </r>
      </text>
    </comment>
    <comment ref="B57" authorId="0" shapeId="0">
      <text>
        <r>
          <rPr>
            <b/>
            <sz val="9"/>
            <color indexed="81"/>
            <rFont val="Tahoma"/>
            <family val="2"/>
          </rPr>
          <t xml:space="preserve">Details: </t>
        </r>
        <r>
          <rPr>
            <sz val="9"/>
            <color indexed="81"/>
            <rFont val="Tahoma"/>
            <family val="2"/>
          </rPr>
          <t xml:space="preserve">On arrival at the campout, with your den and den leader or family, determine where to set up your tent. Demonstrate knowledge of what makes a good tent site and what makes a bad one. Set up your tent without help from an adult. 
</t>
        </r>
      </text>
    </comment>
    <comment ref="N57" authorId="0" shapeId="0">
      <text>
        <r>
          <rPr>
            <b/>
            <sz val="9"/>
            <color indexed="81"/>
            <rFont val="Tahoma"/>
            <family val="2"/>
          </rPr>
          <t xml:space="preserve">Details: </t>
        </r>
        <r>
          <rPr>
            <sz val="9"/>
            <color indexed="81"/>
            <rFont val="Tahoma"/>
            <family val="2"/>
          </rPr>
          <t xml:space="preserve">Visit a nature center, nursery, tree farm, or park, and speak with someone knowledgeable about trees and plants that are native to your area. Explain how plants and trees are important to our ecosystem and how they improve our environment.
</t>
        </r>
      </text>
    </comment>
    <comment ref="B58" authorId="0" shapeId="0">
      <text>
        <r>
          <rPr>
            <b/>
            <sz val="9"/>
            <color indexed="81"/>
            <rFont val="Tahoma"/>
            <family val="2"/>
          </rPr>
          <t xml:space="preserve">Details: </t>
        </r>
        <r>
          <rPr>
            <sz val="9"/>
            <color indexed="81"/>
            <rFont val="Tahoma"/>
            <family val="2"/>
          </rPr>
          <t xml:space="preserve">Once your tents are set up, discuss with your den what actions you should take in the case of the following extreme weather events which could require you to evacuate: a. Severe rainstorm causing flooding b. Severe thunderstorm with lightning or tornadoes c. Fire, earthquake, or other disaster that will require evacuation. </t>
        </r>
      </text>
    </comment>
    <comment ref="J58" authorId="0" shapeId="0">
      <text>
        <r>
          <rPr>
            <b/>
            <sz val="9"/>
            <color indexed="81"/>
            <rFont val="Tahoma"/>
            <family val="2"/>
          </rPr>
          <t xml:space="preserve">Details: </t>
        </r>
        <r>
          <rPr>
            <sz val="9"/>
            <color indexed="81"/>
            <rFont val="Tahoma"/>
            <family val="2"/>
          </rPr>
          <t xml:space="preserve">With your family or den, make a mineral test kit, and test rocks according to the Mohs scale of mineral hardness
</t>
        </r>
      </text>
    </comment>
    <comment ref="N58" authorId="0" shapeId="0">
      <text>
        <r>
          <rPr>
            <b/>
            <sz val="9"/>
            <color indexed="81"/>
            <rFont val="Tahoma"/>
            <family val="2"/>
          </rPr>
          <t xml:space="preserve">Details: </t>
        </r>
        <r>
          <rPr>
            <sz val="9"/>
            <color indexed="81"/>
            <rFont val="Tahoma"/>
            <family val="2"/>
          </rPr>
          <t xml:space="preserve">Develop a plan to care for and then plant at least one plant or tree, either indoors in a pot or outdoors. Tell how this plant or tree helps the environment in which it is planted and what the plant or tree will be used for.
</t>
        </r>
      </text>
    </comment>
    <comment ref="B59" authorId="0" shapeId="0">
      <text>
        <r>
          <rPr>
            <b/>
            <sz val="9"/>
            <color indexed="81"/>
            <rFont val="Tahoma"/>
            <family val="2"/>
          </rPr>
          <t>Details:</t>
        </r>
        <r>
          <rPr>
            <sz val="9"/>
            <color indexed="81"/>
            <rFont val="Tahoma"/>
            <family val="2"/>
          </rPr>
          <t xml:space="preserve">On a pack campout, work with your den leader or another adult to plan a campfire program with the other dens. Your campfire program should include an impressive opening, songs, skits, a Cubmaster’s minute, and an inspirational closing ceremony. </t>
        </r>
      </text>
    </comment>
    <comment ref="F59" authorId="0" shapeId="0">
      <text>
        <r>
          <rPr>
            <b/>
            <sz val="9"/>
            <color indexed="81"/>
            <rFont val="Tahoma"/>
            <family val="2"/>
          </rPr>
          <t xml:space="preserve">Details: </t>
        </r>
        <r>
          <rPr>
            <sz val="9"/>
            <color indexed="81"/>
            <rFont val="Tahoma"/>
            <family val="2"/>
          </rPr>
          <t xml:space="preserve">Demonstrate the precautions you must take before attempting to dive head first into the water, and attempt a front surface dive.
</t>
        </r>
      </text>
    </comment>
    <comment ref="N59" authorId="0" shapeId="0">
      <text>
        <r>
          <rPr>
            <b/>
            <sz val="9"/>
            <color indexed="81"/>
            <rFont val="Tahoma"/>
            <family val="2"/>
          </rPr>
          <t xml:space="preserve">Details: </t>
        </r>
        <r>
          <rPr>
            <sz val="9"/>
            <color indexed="81"/>
            <rFont val="Tahoma"/>
            <family val="2"/>
          </rPr>
          <t xml:space="preserve">Make a list of items in your home that are made from wood and share it with your den. Or with your den, take a walk and identify useful things made from wood.
</t>
        </r>
      </text>
    </comment>
    <comment ref="B60" authorId="1" shapeId="0">
      <text>
        <r>
          <rPr>
            <b/>
            <sz val="9"/>
            <color indexed="81"/>
            <rFont val="Tahoma"/>
            <charset val="1"/>
          </rPr>
          <t>Detail:</t>
        </r>
        <r>
          <rPr>
            <sz val="9"/>
            <color indexed="81"/>
            <rFont val="Tahoma"/>
            <charset val="1"/>
          </rPr>
          <t xml:space="preserve">
Show how to tie a bowline. Explain when the knot should be used and why. Teach it to another Scout who is not a Webelos Scout</t>
        </r>
      </text>
    </comment>
    <comment ref="F60" authorId="0" shapeId="0">
      <text>
        <r>
          <rPr>
            <b/>
            <sz val="9"/>
            <color indexed="81"/>
            <rFont val="Tahoma"/>
            <family val="2"/>
          </rPr>
          <t xml:space="preserve">Details: </t>
        </r>
        <r>
          <rPr>
            <sz val="9"/>
            <color indexed="81"/>
            <rFont val="Tahoma"/>
            <family val="2"/>
          </rPr>
          <t xml:space="preserve">Learn and demonstrate two of the following strokes:  crawl, sidestroke, breaststroke, or trudgen
</t>
        </r>
      </text>
    </comment>
    <comment ref="J60" authorId="0" shapeId="0">
      <text>
        <r>
          <rPr>
            <b/>
            <sz val="9"/>
            <color indexed="81"/>
            <rFont val="Tahoma"/>
            <family val="2"/>
          </rPr>
          <t xml:space="preserve">Details: </t>
        </r>
        <r>
          <rPr>
            <sz val="9"/>
            <color indexed="81"/>
            <rFont val="Tahoma"/>
            <family val="2"/>
          </rPr>
          <t xml:space="preserve">With your family or den, identify on a road map of your state some geological features in your area
</t>
        </r>
      </text>
    </comment>
    <comment ref="N60" authorId="1" shapeId="0">
      <text>
        <r>
          <rPr>
            <b/>
            <sz val="9"/>
            <color indexed="81"/>
            <rFont val="Tahoma"/>
            <charset val="1"/>
          </rPr>
          <t>Detail:</t>
        </r>
        <r>
          <rPr>
            <sz val="9"/>
            <color indexed="81"/>
            <rFont val="Tahoma"/>
            <charset val="1"/>
          </rPr>
          <t xml:space="preserve">
 Explain how the growth rings of a tree trunk tell its life story. Describe different types of tree bark and explain what the bark does for the tree.</t>
        </r>
      </text>
    </comment>
    <comment ref="B61" authorId="0" shapeId="0">
      <text>
        <r>
          <rPr>
            <b/>
            <sz val="9"/>
            <color indexed="81"/>
            <rFont val="Tahoma"/>
            <family val="2"/>
          </rPr>
          <t>Details:</t>
        </r>
        <r>
          <rPr>
            <sz val="9"/>
            <color indexed="81"/>
            <rFont val="Tahoma"/>
            <family val="2"/>
          </rPr>
          <t xml:space="preserve">
Go on a geocaching adventure with your den or family. Show how you used a GPS unit or a smartphone with a GPS application to locate a geocache.</t>
        </r>
      </text>
    </comment>
    <comment ref="F61" authorId="0" shapeId="0">
      <text>
        <r>
          <rPr>
            <b/>
            <sz val="9"/>
            <color indexed="81"/>
            <rFont val="Tahoma"/>
            <family val="2"/>
          </rPr>
          <t>Details:</t>
        </r>
        <r>
          <rPr>
            <sz val="9"/>
            <color indexed="81"/>
            <rFont val="Tahoma"/>
            <family val="2"/>
          </rPr>
          <t xml:space="preserve">Invite a member or former member of a lifeguard team, rescue squad, the U.S. Coast Guard, U.S. Navy, or other armed forces branch who has had swimming and rescue training to your den meeting.  Find out what training and other experiences this person has had. 
</t>
        </r>
      </text>
    </comment>
    <comment ref="B62" authorId="0" shapeId="0">
      <text>
        <r>
          <rPr>
            <b/>
            <sz val="9"/>
            <color indexed="81"/>
            <rFont val="Tahoma"/>
            <family val="2"/>
          </rPr>
          <t xml:space="preserve">Details: </t>
        </r>
        <r>
          <rPr>
            <sz val="9"/>
            <color indexed="81"/>
            <rFont val="Tahoma"/>
            <family val="2"/>
          </rPr>
          <t>Recite the Outdoor Code and the Leave No Trace Principles for Kids from memory. Talk about how you can demonstrate them while you are working on your Arrow of Light. After one outing, list the things you did to follow the Outdoor Code and Leave No Trace.</t>
        </r>
      </text>
    </comment>
    <comment ref="F62" authorId="0" shapeId="0">
      <text>
        <r>
          <rPr>
            <b/>
            <sz val="9"/>
            <color indexed="81"/>
            <rFont val="Tahoma"/>
            <family val="2"/>
          </rPr>
          <t>Details:</t>
        </r>
        <r>
          <rPr>
            <sz val="9"/>
            <color indexed="81"/>
            <rFont val="Tahoma"/>
            <family val="2"/>
          </rPr>
          <t xml:space="preserve">Demonstrate how to correctly fasten a life jacket that is the right size for you.  Jump into water over your head. Show how the life jacket keeps your head above water by swimming 25 feet.  Get out of the water, remove the life jacket and hang it where it will dry. 
</t>
        </r>
      </text>
    </comment>
    <comment ref="N62" authorId="1" shapeId="0">
      <text>
        <r>
          <rPr>
            <b/>
            <sz val="9"/>
            <color indexed="81"/>
            <rFont val="Tahoma"/>
            <charset val="1"/>
          </rPr>
          <t>Detail:</t>
        </r>
        <r>
          <rPr>
            <sz val="9"/>
            <color indexed="81"/>
            <rFont val="Tahoma"/>
            <charset val="1"/>
          </rPr>
          <t xml:space="preserve">
Create a record of the history of Scouting and your place in that history. </t>
        </r>
      </text>
    </comment>
    <comment ref="F63" authorId="1" shapeId="0">
      <text>
        <r>
          <rPr>
            <b/>
            <sz val="9"/>
            <color indexed="81"/>
            <rFont val="Tahoma"/>
            <family val="2"/>
          </rPr>
          <t>Detail:</t>
        </r>
        <r>
          <rPr>
            <sz val="9"/>
            <color indexed="81"/>
            <rFont val="Tahoma"/>
            <family val="2"/>
          </rPr>
          <t xml:space="preserve">
If you are a qualified swimmer, select a paddle of the proper size and paddle a canoe with an adult’s supervision. </t>
        </r>
      </text>
    </comment>
    <comment ref="N63" authorId="1" shapeId="0">
      <text>
        <r>
          <rPr>
            <b/>
            <sz val="9"/>
            <color indexed="81"/>
            <rFont val="Tahoma"/>
            <charset val="1"/>
          </rPr>
          <t>Detail:</t>
        </r>
        <r>
          <rPr>
            <sz val="9"/>
            <color indexed="81"/>
            <rFont val="Tahoma"/>
            <charset val="1"/>
          </rPr>
          <t xml:space="preserve">
With the help of your den leader, parent, or guardian and with your choice of media, go on a virtual journey to the past and create a timeline.</t>
        </r>
      </text>
    </comment>
    <comment ref="F66" authorId="1" shapeId="0">
      <text>
        <r>
          <rPr>
            <b/>
            <sz val="9"/>
            <color indexed="81"/>
            <rFont val="Tahoma"/>
            <charset val="1"/>
          </rPr>
          <t>Detail:</t>
        </r>
        <r>
          <rPr>
            <sz val="9"/>
            <color indexed="81"/>
            <rFont val="Tahoma"/>
            <charset val="1"/>
          </rPr>
          <t xml:space="preserve">
Visit an art museum, gallery, or exhibit. Discuss with an adult the art you saw. What did you like?</t>
        </r>
      </text>
    </comment>
    <comment ref="J66" authorId="0" shapeId="0">
      <text>
        <r>
          <rPr>
            <b/>
            <sz val="9"/>
            <color indexed="81"/>
            <rFont val="Tahoma"/>
            <family val="2"/>
          </rPr>
          <t xml:space="preserve">Details: </t>
        </r>
        <r>
          <rPr>
            <sz val="9"/>
            <color indexed="81"/>
            <rFont val="Tahoma"/>
            <family val="2"/>
          </rPr>
          <t xml:space="preserve">
 Go on an outing with your family or den to one of the nearby locations you discovered on your state map, and record what you see as you look at the geographical surroundings. Share with your family or den while on this outing what you notice that might change this location in the future (wind, water, ice, drought, erosion).
</t>
        </r>
      </text>
    </comment>
    <comment ref="B67" authorId="1" shapeId="0">
      <text>
        <r>
          <rPr>
            <b/>
            <sz val="9"/>
            <color indexed="81"/>
            <rFont val="Tahoma"/>
            <family val="2"/>
          </rPr>
          <t>Detail:</t>
        </r>
        <r>
          <rPr>
            <sz val="9"/>
            <color indexed="81"/>
            <rFont val="Tahoma"/>
            <family val="2"/>
          </rPr>
          <t xml:space="preserve">
With your parent, guardian, or religious or spiritual leader, discuss and make a plan to do two things you think will help you better do your duty to God. Do these things for a month. </t>
        </r>
      </text>
    </comment>
    <comment ref="F67" authorId="0" shapeId="0">
      <text>
        <r>
          <rPr>
            <b/>
            <sz val="9"/>
            <color indexed="81"/>
            <rFont val="Tahoma"/>
            <family val="2"/>
          </rPr>
          <t xml:space="preserve">Detail: </t>
        </r>
        <r>
          <rPr>
            <sz val="9"/>
            <color indexed="81"/>
            <rFont val="Tahoma"/>
            <family val="2"/>
          </rPr>
          <t>Create two self-portraits using two different techniques, such as drawing, painting, printmaking, sculpture, and computer illustration.</t>
        </r>
      </text>
    </comment>
    <comment ref="B68" authorId="1" shapeId="0">
      <text>
        <r>
          <rPr>
            <b/>
            <sz val="9"/>
            <color indexed="81"/>
            <rFont val="Tahoma"/>
            <family val="2"/>
          </rPr>
          <t>Detail:</t>
        </r>
        <r>
          <rPr>
            <sz val="9"/>
            <color indexed="81"/>
            <rFont val="Tahoma"/>
            <family val="2"/>
          </rPr>
          <t xml:space="preserve">
Discuss with your family how the Scout Oath and Scout Law relate to your beliefs about duty to God. </t>
        </r>
      </text>
    </comment>
    <comment ref="J68" authorId="0" shapeId="0">
      <text>
        <r>
          <rPr>
            <b/>
            <sz val="9"/>
            <color indexed="81"/>
            <rFont val="Tahoma"/>
            <family val="2"/>
          </rPr>
          <t xml:space="preserve">Details: </t>
        </r>
        <r>
          <rPr>
            <sz val="9"/>
            <color indexed="81"/>
            <rFont val="Tahoma"/>
            <family val="2"/>
          </rPr>
          <t xml:space="preserve">With your family or your den, visit with a geologist or earth scientist and discover the many career fields that are included in the science of geology
</t>
        </r>
      </text>
    </comment>
    <comment ref="N68" authorId="0" shapeId="0">
      <text>
        <r>
          <rPr>
            <b/>
            <sz val="9"/>
            <color indexed="81"/>
            <rFont val="Tahoma"/>
            <family val="2"/>
          </rPr>
          <t xml:space="preserve">Details: </t>
        </r>
        <r>
          <rPr>
            <sz val="9"/>
            <color indexed="81"/>
            <rFont val="Tahoma"/>
            <family val="2"/>
          </rPr>
          <t xml:space="preserve">Visit a facility that uses a sound mixer, and learn how it is used.
</t>
        </r>
      </text>
    </comment>
    <comment ref="B69" authorId="1" shapeId="0">
      <text>
        <r>
          <rPr>
            <b/>
            <sz val="9"/>
            <color indexed="81"/>
            <rFont val="Tahoma"/>
            <family val="2"/>
          </rPr>
          <t>Detail:</t>
        </r>
        <r>
          <rPr>
            <sz val="9"/>
            <color indexed="81"/>
            <rFont val="Tahoma"/>
            <family val="2"/>
          </rPr>
          <t xml:space="preserve">
For at least a month, pray or reverently meditate each day as taught by your family or faith community.  </t>
        </r>
      </text>
    </comment>
    <comment ref="F69" authorId="1" shapeId="0">
      <text>
        <r>
          <rPr>
            <b/>
            <sz val="9"/>
            <color indexed="81"/>
            <rFont val="Tahoma"/>
            <charset val="1"/>
          </rPr>
          <t>Detail:</t>
        </r>
        <r>
          <rPr>
            <sz val="9"/>
            <color indexed="81"/>
            <rFont val="Tahoma"/>
            <charset val="1"/>
          </rPr>
          <t xml:space="preserve">
Draw or paint an original picture outdoors, using the art materials of your choice. </t>
        </r>
      </text>
    </comment>
    <comment ref="J69" authorId="0" shapeId="0">
      <text>
        <r>
          <rPr>
            <b/>
            <sz val="9"/>
            <color indexed="81"/>
            <rFont val="Tahoma"/>
            <family val="2"/>
          </rPr>
          <t xml:space="preserve">Details: </t>
        </r>
        <r>
          <rPr>
            <sz val="9"/>
            <color indexed="81"/>
            <rFont val="Tahoma"/>
            <family val="2"/>
          </rPr>
          <t xml:space="preserve">Ask the geologist or earth scientist about the importance of fossils that are found. 
</t>
        </r>
      </text>
    </comment>
    <comment ref="B70" authorId="0" shapeId="0">
      <text>
        <r>
          <rPr>
            <b/>
            <sz val="9"/>
            <color indexed="81"/>
            <rFont val="Tahoma"/>
            <family val="2"/>
          </rPr>
          <t xml:space="preserve">Details: </t>
        </r>
        <r>
          <rPr>
            <sz val="9"/>
            <color indexed="81"/>
            <rFont val="Tahoma"/>
            <family val="2"/>
          </rPr>
          <t xml:space="preserve">Read at least two accounts of people in history who have done their duty to God. (This can include family members and ancestors.) List their names and how they showed their duty to God.
</t>
        </r>
      </text>
    </comment>
    <comment ref="J70" authorId="0" shapeId="0">
      <text>
        <r>
          <rPr>
            <b/>
            <sz val="9"/>
            <color indexed="81"/>
            <rFont val="Tahoma"/>
            <family val="2"/>
          </rPr>
          <t xml:space="preserve">Details: </t>
        </r>
        <r>
          <rPr>
            <sz val="9"/>
            <color indexed="81"/>
            <rFont val="Tahoma"/>
            <family val="2"/>
          </rPr>
          <t xml:space="preserve">Ask the geologist or earth scientist what you can do to help preserve our natural resources. 
</t>
        </r>
      </text>
    </comment>
    <comment ref="N70" authorId="0" shapeId="0">
      <text>
        <r>
          <rPr>
            <b/>
            <sz val="9"/>
            <color indexed="81"/>
            <rFont val="Tahoma"/>
            <family val="2"/>
          </rPr>
          <t xml:space="preserve">Details: </t>
        </r>
        <r>
          <rPr>
            <sz val="9"/>
            <color indexed="81"/>
            <rFont val="Tahoma"/>
            <family val="2"/>
          </rPr>
          <t>Make a musical instrument. Play it for your family, den, or pack</t>
        </r>
      </text>
    </comment>
    <comment ref="B71" authorId="1" shapeId="0">
      <text>
        <r>
          <rPr>
            <b/>
            <sz val="9"/>
            <color indexed="81"/>
            <rFont val="Tahoma"/>
            <family val="2"/>
          </rPr>
          <t>Detail:</t>
        </r>
        <r>
          <rPr>
            <sz val="9"/>
            <color indexed="81"/>
            <rFont val="Tahoma"/>
            <family val="2"/>
          </rPr>
          <t xml:space="preserve">
 Under the direction of your parent, guardian, or religious or spiritual leader, do an act of service for someone in your family, neighborhood, or community. Talk about your service with your family and your Webelos den leader. Tell your family, den, or den leader how it related to doing your duty to God.</t>
        </r>
      </text>
    </comment>
    <comment ref="F71" authorId="0" shapeId="0">
      <text>
        <r>
          <rPr>
            <b/>
            <sz val="9"/>
            <color indexed="81"/>
            <rFont val="Tahoma"/>
            <family val="2"/>
          </rPr>
          <t>Detail:</t>
        </r>
        <r>
          <rPr>
            <sz val="9"/>
            <color indexed="81"/>
            <rFont val="Tahoma"/>
            <family val="2"/>
          </rPr>
          <t xml:space="preserve">Create an object using clay that can be fired, baked in the oven, or air-dried.eparation and cooking. </t>
        </r>
      </text>
    </comment>
    <comment ref="J71" authorId="0" shapeId="0">
      <text>
        <r>
          <rPr>
            <b/>
            <sz val="9"/>
            <color indexed="81"/>
            <rFont val="Tahoma"/>
            <family val="2"/>
          </rPr>
          <t xml:space="preserve">Details: </t>
        </r>
        <r>
          <rPr>
            <sz val="9"/>
            <color indexed="81"/>
            <rFont val="Tahoma"/>
            <family val="2"/>
          </rPr>
          <t xml:space="preserve">Do at least one earth science demonstration or investigation with your den or with adult supervision, and explore geology in action. 
</t>
        </r>
      </text>
    </comment>
    <comment ref="N71" authorId="0" shapeId="0">
      <text>
        <r>
          <rPr>
            <b/>
            <sz val="9"/>
            <color indexed="81"/>
            <rFont val="Tahoma"/>
            <family val="2"/>
          </rPr>
          <t xml:space="preserve">Details: </t>
        </r>
        <r>
          <rPr>
            <sz val="9"/>
            <color indexed="81"/>
            <rFont val="Tahoma"/>
            <family val="2"/>
          </rPr>
          <t xml:space="preserve">Form a “band” with your den. Each member creates his own homemade musical instrument. Perform for your pack at a pack meeting. </t>
        </r>
      </text>
    </comment>
    <comment ref="F72" authorId="1" shapeId="0">
      <text>
        <r>
          <rPr>
            <b/>
            <sz val="9"/>
            <color indexed="81"/>
            <rFont val="Tahoma"/>
            <charset val="1"/>
          </rPr>
          <t>Detail:</t>
        </r>
        <r>
          <rPr>
            <sz val="9"/>
            <color indexed="81"/>
            <rFont val="Tahoma"/>
            <charset val="1"/>
          </rPr>
          <t xml:space="preserve"> Create a freestanding sculpture or mobile using wood, metal, papier-mâché, or found or recycled objects. </t>
        </r>
      </text>
    </comment>
    <comment ref="N72" authorId="0" shapeId="0">
      <text>
        <r>
          <rPr>
            <b/>
            <sz val="9"/>
            <color indexed="81"/>
            <rFont val="Tahoma"/>
            <family val="2"/>
          </rPr>
          <t xml:space="preserve">Details: </t>
        </r>
        <r>
          <rPr>
            <sz val="9"/>
            <color indexed="81"/>
            <rFont val="Tahoma"/>
            <family val="2"/>
          </rPr>
          <t xml:space="preserve">Play two tunes on any band or orchestra instrument. 
</t>
        </r>
      </text>
    </comment>
    <comment ref="F73" authorId="1" shapeId="0">
      <text>
        <r>
          <rPr>
            <b/>
            <sz val="9"/>
            <color indexed="81"/>
            <rFont val="Tahoma"/>
            <charset val="1"/>
          </rPr>
          <t>Detail:</t>
        </r>
        <r>
          <rPr>
            <sz val="9"/>
            <color indexed="81"/>
            <rFont val="Tahoma"/>
            <charset val="1"/>
          </rPr>
          <t xml:space="preserve"> Make a display of origami or kirigami projects. </t>
        </r>
      </text>
    </comment>
    <comment ref="J73" authorId="1" shapeId="0">
      <text>
        <r>
          <rPr>
            <b/>
            <sz val="9"/>
            <color indexed="81"/>
            <rFont val="Tahoma"/>
            <charset val="1"/>
          </rPr>
          <t>Detail:</t>
        </r>
        <r>
          <rPr>
            <sz val="9"/>
            <color indexed="81"/>
            <rFont val="Tahoma"/>
            <charset val="1"/>
          </rPr>
          <t xml:space="preserve">
Pick one type of engineer. With the help of the Internet, your local library, or a local engineer you may know or locate, discover and record in your book three things that describe what that engineer does. (Be sure to have your Webelos den leader, parent, or guardian’s permission to use the Internet.) Share your findings with your Webelos den. </t>
        </r>
      </text>
    </comment>
    <comment ref="F74" authorId="1" shapeId="0">
      <text>
        <r>
          <rPr>
            <b/>
            <sz val="9"/>
            <color indexed="81"/>
            <rFont val="Tahoma"/>
            <charset val="1"/>
          </rPr>
          <t>Detail:</t>
        </r>
        <r>
          <rPr>
            <sz val="9"/>
            <color indexed="81"/>
            <rFont val="Tahoma"/>
            <charset val="1"/>
          </rPr>
          <t xml:space="preserve"> Use a computer illustration or painting program to create a work of art. </t>
        </r>
      </text>
    </comment>
    <comment ref="N74" authorId="0" shapeId="0">
      <text>
        <r>
          <rPr>
            <b/>
            <sz val="9"/>
            <color indexed="81"/>
            <rFont val="Tahoma"/>
            <family val="2"/>
          </rPr>
          <t xml:space="preserve">Details: </t>
        </r>
        <r>
          <rPr>
            <sz val="9"/>
            <color indexed="81"/>
            <rFont val="Tahoma"/>
            <family val="2"/>
          </rPr>
          <t xml:space="preserve">Teach your den the words and melody of a song. Perform the song with your den at your den or pack meeting. 
</t>
        </r>
      </text>
    </comment>
    <comment ref="F75" authorId="1" shapeId="0">
      <text>
        <r>
          <rPr>
            <b/>
            <sz val="9"/>
            <color indexed="81"/>
            <rFont val="Tahoma"/>
            <charset val="1"/>
          </rPr>
          <t>Detail:</t>
        </r>
        <r>
          <rPr>
            <sz val="9"/>
            <color indexed="81"/>
            <rFont val="Tahoma"/>
            <charset val="1"/>
          </rPr>
          <t xml:space="preserve"> Create an original logo or design. Transfer the design onto a T-shirt, hat, or other object. </t>
        </r>
      </text>
    </comment>
    <comment ref="J75" authorId="1" shapeId="0">
      <text>
        <r>
          <rPr>
            <b/>
            <sz val="9"/>
            <color indexed="81"/>
            <rFont val="Tahoma"/>
            <charset val="1"/>
          </rPr>
          <t>Detail:</t>
        </r>
        <r>
          <rPr>
            <sz val="9"/>
            <color indexed="81"/>
            <rFont val="Tahoma"/>
            <charset val="1"/>
          </rPr>
          <t xml:space="preserve">
Examine a set of blueprints. Using these as a model, construct your own set of blueprints or plans to design a project.</t>
        </r>
      </text>
    </comment>
    <comment ref="N75" authorId="0" shapeId="0">
      <text>
        <r>
          <rPr>
            <b/>
            <sz val="9"/>
            <color indexed="81"/>
            <rFont val="Tahoma"/>
            <family val="2"/>
          </rPr>
          <t xml:space="preserve">Details: </t>
        </r>
        <r>
          <rPr>
            <sz val="9"/>
            <color indexed="81"/>
            <rFont val="Tahoma"/>
            <family val="2"/>
          </rPr>
          <t xml:space="preserve">
Create original words for a song. Perform it at your den or pack meeting. </t>
        </r>
      </text>
    </comment>
    <comment ref="F76" authorId="1" shapeId="0">
      <text>
        <r>
          <rPr>
            <b/>
            <sz val="9"/>
            <color indexed="81"/>
            <rFont val="Tahoma"/>
            <charset val="1"/>
          </rPr>
          <t>Detail:</t>
        </r>
        <r>
          <rPr>
            <sz val="9"/>
            <color indexed="81"/>
            <rFont val="Tahoma"/>
            <charset val="1"/>
          </rPr>
          <t xml:space="preserve"> Using a camera or other electronic device, take at least 10 photos of your family, a pet, or scenery. Use photo-editing software to crop, lighten or darken, and change some of the photos. </t>
        </r>
      </text>
    </comment>
    <comment ref="J76" authorId="0" shapeId="0">
      <text>
        <r>
          <rPr>
            <b/>
            <sz val="9"/>
            <color indexed="81"/>
            <rFont val="Tahoma"/>
            <family val="2"/>
          </rPr>
          <t xml:space="preserve">Details: </t>
        </r>
        <r>
          <rPr>
            <sz val="9"/>
            <color indexed="81"/>
            <rFont val="Tahoma"/>
            <family val="2"/>
          </rPr>
          <t xml:space="preserve">Using the blueprints or plans from your own design, construct your project. Your project may be something useful or something fun.
</t>
        </r>
      </text>
    </comment>
    <comment ref="N76" authorId="0" shapeId="0">
      <text>
        <r>
          <rPr>
            <b/>
            <sz val="9"/>
            <color indexed="81"/>
            <rFont val="Tahoma"/>
            <family val="2"/>
          </rPr>
          <t xml:space="preserve">Details: </t>
        </r>
        <r>
          <rPr>
            <sz val="9"/>
            <color indexed="81"/>
            <rFont val="Tahoma"/>
            <family val="2"/>
          </rPr>
          <t xml:space="preserve">Collaborate with your den to compose a den theme song. Perform it at your pack meeting.
</t>
        </r>
      </text>
    </comment>
    <comment ref="F77" authorId="1" shapeId="0">
      <text>
        <r>
          <rPr>
            <b/>
            <sz val="9"/>
            <color indexed="81"/>
            <rFont val="Tahoma"/>
            <charset val="1"/>
          </rPr>
          <t>Detail:</t>
        </r>
        <r>
          <rPr>
            <sz val="9"/>
            <color indexed="81"/>
            <rFont val="Tahoma"/>
            <charset val="1"/>
          </rPr>
          <t xml:space="preserve"> Create a comic strip with original characters. Include at least four panels to tell a story centered on one of the points of the Scout Law. Characters can be hand-drawn or computer-generated</t>
        </r>
      </text>
    </comment>
    <comment ref="J77" authorId="0" shapeId="0">
      <text>
        <r>
          <rPr>
            <b/>
            <sz val="9"/>
            <color indexed="81"/>
            <rFont val="Tahoma"/>
            <family val="2"/>
          </rPr>
          <t>Details:</t>
        </r>
        <r>
          <rPr>
            <sz val="9"/>
            <color indexed="81"/>
            <rFont val="Tahoma"/>
            <family val="2"/>
          </rPr>
          <t xml:space="preserve">Share your project with your Webelos den and your pack by displaying the project at a pack meeting. 
</t>
        </r>
      </text>
    </comment>
    <comment ref="N77" authorId="0" shapeId="0">
      <text>
        <r>
          <rPr>
            <b/>
            <sz val="9"/>
            <color indexed="81"/>
            <rFont val="Tahoma"/>
            <family val="2"/>
          </rPr>
          <t xml:space="preserve">Details </t>
        </r>
        <r>
          <rPr>
            <sz val="9"/>
            <color indexed="81"/>
            <rFont val="Tahoma"/>
            <family val="2"/>
          </rPr>
          <t xml:space="preserve">Write a song with words and music that expresses your feelings about an issue, a person, something you are learning, a point of the Scout Law, etc. Perform it at your den or pack meeting, alone or with a group. 
</t>
        </r>
      </text>
    </comment>
    <comment ref="J78" authorId="0" shapeId="0">
      <text>
        <r>
          <rPr>
            <b/>
            <sz val="9"/>
            <color indexed="81"/>
            <rFont val="Tahoma"/>
            <family val="2"/>
          </rPr>
          <t xml:space="preserve">Details: </t>
        </r>
        <r>
          <rPr>
            <sz val="9"/>
            <color indexed="81"/>
            <rFont val="Tahoma"/>
            <family val="2"/>
          </rPr>
          <t xml:space="preserve">Explore other fields of engineering and how they have helped form our past, present, and future
</t>
        </r>
      </text>
    </comment>
    <comment ref="N78" authorId="1" shapeId="0">
      <text>
        <r>
          <rPr>
            <b/>
            <sz val="9"/>
            <color indexed="81"/>
            <rFont val="Tahoma"/>
            <charset val="1"/>
          </rPr>
          <t>Detail:</t>
        </r>
        <r>
          <rPr>
            <sz val="9"/>
            <color indexed="81"/>
            <rFont val="Tahoma"/>
            <charset val="1"/>
          </rPr>
          <t xml:space="preserve">
Perform a musical number by yourself or with your Webelos den in front of an audience.</t>
        </r>
      </text>
    </comment>
    <comment ref="F79" authorId="1" shapeId="0">
      <text>
        <r>
          <rPr>
            <b/>
            <sz val="9"/>
            <color indexed="81"/>
            <rFont val="Tahoma"/>
            <charset val="1"/>
          </rPr>
          <t>Detail:</t>
        </r>
        <r>
          <rPr>
            <sz val="9"/>
            <color indexed="81"/>
            <rFont val="Tahoma"/>
            <charset val="1"/>
          </rPr>
          <t xml:space="preserve"> Create a hard-copy or digital portfolio of your projects. Share it with your family and members of your den or pack. </t>
        </r>
      </text>
    </comment>
    <comment ref="J79" authorId="1" shapeId="0">
      <text>
        <r>
          <rPr>
            <b/>
            <sz val="9"/>
            <color indexed="81"/>
            <rFont val="Tahoma"/>
            <family val="2"/>
          </rPr>
          <t>Detail:</t>
        </r>
        <r>
          <rPr>
            <sz val="9"/>
            <color indexed="81"/>
            <rFont val="Tahoma"/>
            <family val="2"/>
          </rPr>
          <t xml:space="preserve">
Pick and do two projects using the engineering skills you have learned. Share your projects with your den, and also exhibit them at a pack meeting. </t>
        </r>
      </text>
    </comment>
    <comment ref="F80" authorId="0" shapeId="0">
      <text>
        <r>
          <rPr>
            <b/>
            <sz val="9"/>
            <color indexed="81"/>
            <rFont val="Tahoma"/>
            <family val="2"/>
          </rPr>
          <t xml:space="preserve">Details: </t>
        </r>
        <r>
          <rPr>
            <sz val="9"/>
            <color indexed="81"/>
            <rFont val="Tahoma"/>
            <family val="2"/>
          </rPr>
          <t xml:space="preserve">Display your artwork in a pack, school, or community art show
</t>
        </r>
      </text>
    </comment>
  </commentList>
</comments>
</file>

<file path=xl/comments15.xml><?xml version="1.0" encoding="utf-8"?>
<comments xmlns="http://schemas.openxmlformats.org/spreadsheetml/2006/main">
  <authors>
    <author>Todd Lynch</author>
    <author>Detail</author>
  </authors>
  <commentList>
    <comment ref="N4" authorId="0" shapeId="0">
      <text>
        <r>
          <rPr>
            <b/>
            <sz val="9"/>
            <color indexed="81"/>
            <rFont val="Tahoma"/>
            <family val="2"/>
          </rPr>
          <t xml:space="preserve">Details: </t>
        </r>
        <r>
          <rPr>
            <sz val="9"/>
            <color indexed="81"/>
            <rFont val="Tahoma"/>
            <family val="2"/>
          </rPr>
          <t xml:space="preserve">Put a Fix It Tool Box together. Describe what each item in your toolbox can be used for. Show how to use three of the tools safely. 
</t>
        </r>
      </text>
    </comment>
    <comment ref="R4" authorId="1" shapeId="0">
      <text>
        <r>
          <rPr>
            <b/>
            <sz val="9"/>
            <color indexed="81"/>
            <rFont val="Tahoma"/>
            <charset val="1"/>
          </rPr>
          <t>Detail:</t>
        </r>
        <r>
          <rPr>
            <sz val="9"/>
            <color indexed="81"/>
            <rFont val="Tahoma"/>
            <charset val="1"/>
          </rPr>
          <t xml:space="preserve">
Write a story outline describing a real or imaginary Scouting adventure. Create a pictured storyboard that shows your story</t>
        </r>
      </text>
    </comment>
    <comment ref="J5" authorId="0" shapeId="0">
      <text>
        <r>
          <rPr>
            <b/>
            <sz val="9"/>
            <color indexed="81"/>
            <rFont val="Tahoma"/>
            <family val="2"/>
          </rPr>
          <t xml:space="preserve">Details: </t>
        </r>
        <r>
          <rPr>
            <sz val="9"/>
            <color indexed="81"/>
            <rFont val="Tahoma"/>
            <family val="2"/>
          </rPr>
          <t xml:space="preserve">Develop an awareness of the challenges of the blind through participation in an activity that simulates blindnes
</t>
        </r>
      </text>
    </comment>
    <comment ref="N5" authorId="0" shapeId="0">
      <text>
        <r>
          <rPr>
            <b/>
            <sz val="9"/>
            <color indexed="81"/>
            <rFont val="Tahoma"/>
            <family val="2"/>
          </rPr>
          <t xml:space="preserve">Details: </t>
        </r>
        <r>
          <rPr>
            <sz val="9"/>
            <color indexed="81"/>
            <rFont val="Tahoma"/>
            <family val="2"/>
          </rPr>
          <t xml:space="preserve">Be ready. With the help of an adult in your family, do the following
</t>
        </r>
      </text>
    </comment>
    <comment ref="R5" authorId="1" shapeId="0">
      <text>
        <r>
          <rPr>
            <b/>
            <sz val="9"/>
            <color indexed="81"/>
            <rFont val="Tahoma"/>
            <charset val="1"/>
          </rPr>
          <t>Detail:</t>
        </r>
        <r>
          <rPr>
            <sz val="9"/>
            <color indexed="81"/>
            <rFont val="Tahoma"/>
            <charset val="1"/>
          </rPr>
          <t xml:space="preserve">
Create either an animated or live action movie about yourself. Your movie should depict how you live by the Scout Oath and Law. </t>
        </r>
      </text>
    </comment>
    <comment ref="J6" authorId="0" shapeId="0">
      <text>
        <r>
          <rPr>
            <b/>
            <sz val="9"/>
            <color indexed="81"/>
            <rFont val="Tahoma"/>
            <family val="2"/>
          </rPr>
          <t>Details:</t>
        </r>
        <r>
          <rPr>
            <sz val="9"/>
            <color indexed="81"/>
            <rFont val="Tahoma"/>
            <family val="2"/>
          </rPr>
          <t xml:space="preserve">Participate in an activity that simulates severe visual impairment, but not blindness.
</t>
        </r>
      </text>
    </comment>
    <comment ref="N6" authorId="1" shapeId="0">
      <text>
        <r>
          <rPr>
            <b/>
            <sz val="9"/>
            <color indexed="81"/>
            <rFont val="Tahoma"/>
            <charset val="1"/>
          </rPr>
          <t>Detail:</t>
        </r>
        <r>
          <rPr>
            <sz val="9"/>
            <color indexed="81"/>
            <rFont val="Tahoma"/>
            <charset val="1"/>
          </rPr>
          <t xml:space="preserve">
Locate the electrical panel in your home. Determine if the electrical panel has fuses or breakers.</t>
        </r>
      </text>
    </comment>
    <comment ref="R6" authorId="1" shapeId="0">
      <text>
        <r>
          <rPr>
            <b/>
            <sz val="9"/>
            <color indexed="81"/>
            <rFont val="Tahoma"/>
            <charset val="1"/>
          </rPr>
          <t>Detail:</t>
        </r>
        <r>
          <rPr>
            <sz val="9"/>
            <color indexed="81"/>
            <rFont val="Tahoma"/>
            <charset val="1"/>
          </rPr>
          <t xml:space="preserve">
Share your movie with your family, den, or pack. </t>
        </r>
      </text>
    </comment>
    <comment ref="J7" authorId="0" shapeId="0">
      <text>
        <r>
          <rPr>
            <b/>
            <sz val="9"/>
            <color indexed="81"/>
            <rFont val="Tahoma"/>
            <family val="2"/>
          </rPr>
          <t xml:space="preserve">Details: </t>
        </r>
        <r>
          <rPr>
            <sz val="9"/>
            <color indexed="81"/>
            <rFont val="Tahoma"/>
            <family val="2"/>
          </rPr>
          <t xml:space="preserve">Participate in an activity that simulates the challenges of being deaf or hard of hearing.
</t>
        </r>
      </text>
    </comment>
    <comment ref="N7" authorId="0" shapeId="0">
      <text>
        <r>
          <rPr>
            <b/>
            <sz val="9"/>
            <color indexed="81"/>
            <rFont val="Tahoma"/>
            <family val="2"/>
          </rPr>
          <t xml:space="preserve">Details: </t>
        </r>
        <r>
          <rPr>
            <sz val="9"/>
            <color indexed="81"/>
            <rFont val="Tahoma"/>
            <family val="2"/>
          </rPr>
          <t xml:space="preserve">Determine what sort of heat is used to heat your home
</t>
        </r>
      </text>
    </comment>
    <comment ref="J8" authorId="1" shapeId="0">
      <text>
        <r>
          <rPr>
            <b/>
            <sz val="9"/>
            <color indexed="81"/>
            <rFont val="Tahoma"/>
            <charset val="1"/>
          </rPr>
          <t>Detail:</t>
        </r>
        <r>
          <rPr>
            <sz val="9"/>
            <color indexed="81"/>
            <rFont val="Tahoma"/>
            <charset val="1"/>
          </rPr>
          <t xml:space="preserve">
Engage in an activity that simulates mobility impairment.</t>
        </r>
      </text>
    </comment>
    <comment ref="N8" authorId="0" shapeId="0">
      <text>
        <r>
          <rPr>
            <b/>
            <sz val="9"/>
            <color indexed="81"/>
            <rFont val="Tahoma"/>
            <family val="2"/>
          </rPr>
          <t xml:space="preserve">Details: </t>
        </r>
        <r>
          <rPr>
            <sz val="9"/>
            <color indexed="81"/>
            <rFont val="Tahoma"/>
            <family val="2"/>
          </rPr>
          <t xml:space="preserve">Learn what you would do to shut off the water for a sink, a toilet, a washing machine, or a water heater. If there is a main shut-off valve for your home, show where it is located. 
</t>
        </r>
      </text>
    </comment>
    <comment ref="R8"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9" authorId="1" shapeId="0">
      <text>
        <r>
          <rPr>
            <b/>
            <sz val="9"/>
            <color indexed="81"/>
            <rFont val="Tahoma"/>
            <charset val="1"/>
          </rPr>
          <t>Detail:</t>
        </r>
        <r>
          <rPr>
            <sz val="9"/>
            <color indexed="81"/>
            <rFont val="Tahoma"/>
            <charset val="1"/>
          </rPr>
          <t xml:space="preserve">
Take part in an activity that simulates dexterity impairment.</t>
        </r>
      </text>
    </comment>
    <comment ref="N9" authorId="0" shapeId="0">
      <text>
        <r>
          <rPr>
            <b/>
            <sz val="9"/>
            <color indexed="81"/>
            <rFont val="Tahoma"/>
            <family val="2"/>
          </rPr>
          <t xml:space="preserve">Details: </t>
        </r>
        <r>
          <rPr>
            <sz val="9"/>
            <color indexed="81"/>
            <rFont val="Tahoma"/>
            <family val="2"/>
          </rPr>
          <t xml:space="preserve">Describe to your Webelos den leader what you would do to fix or make safe the following circumstances: 
</t>
        </r>
      </text>
    </comment>
    <comment ref="R9"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10" authorId="1" shapeId="0">
      <text>
        <r>
          <rPr>
            <b/>
            <sz val="9"/>
            <color indexed="81"/>
            <rFont val="Tahoma"/>
            <charset val="1"/>
          </rPr>
          <t>Detail:</t>
        </r>
        <r>
          <rPr>
            <sz val="9"/>
            <color indexed="81"/>
            <rFont val="Tahoma"/>
            <charset val="1"/>
          </rPr>
          <t xml:space="preserve">
With your den, participate in an activity that focuses on the acceptance of differences in general</t>
        </r>
      </text>
    </comment>
    <comment ref="R10" authorId="1" shapeId="0">
      <text>
        <r>
          <rPr>
            <b/>
            <sz val="9"/>
            <color indexed="81"/>
            <rFont val="Tahoma"/>
            <charset val="1"/>
          </rPr>
          <t>Detail:</t>
        </r>
        <r>
          <rPr>
            <sz val="9"/>
            <color indexed="81"/>
            <rFont val="Tahoma"/>
            <charset val="1"/>
          </rPr>
          <t xml:space="preserve">
 Talk with members of your family about your family name, history, traditions, and culture. Create a family tree of three generations, or make a poster or Web page that shows the origins of your ancestors. Or choose a special celebration or holiday that your family participates in, and create either a poster, picture, or photo slideshow of it. Share this project with your den.</t>
        </r>
      </text>
    </comment>
    <comment ref="R11" authorId="0" shapeId="0">
      <text>
        <r>
          <rPr>
            <b/>
            <sz val="9"/>
            <color indexed="81"/>
            <rFont val="Tahoma"/>
            <family val="2"/>
          </rPr>
          <t xml:space="preserve">Details: </t>
        </r>
        <r>
          <rPr>
            <sz val="9"/>
            <color indexed="81"/>
            <rFont val="Tahoma"/>
            <family val="2"/>
          </rPr>
          <t xml:space="preserve">Show your understanding of your duty to family by creating a chart listing the jobs that you and other family members have at home. Choose three of the jobs you are responsible for, and chart them for two weeks.
</t>
        </r>
      </text>
    </comment>
    <comment ref="J12" authorId="0" shapeId="0">
      <text>
        <r>
          <rPr>
            <b/>
            <sz val="9"/>
            <color indexed="81"/>
            <rFont val="Tahoma"/>
            <family val="2"/>
          </rPr>
          <t xml:space="preserve">Details: </t>
        </r>
        <r>
          <rPr>
            <sz val="9"/>
            <color indexed="81"/>
            <rFont val="Tahoma"/>
            <family val="2"/>
          </rPr>
          <t xml:space="preserve">Do a Good Turn for residents at a skilled nursing facility or retirement community. 
</t>
        </r>
      </text>
    </comment>
    <comment ref="R12" authorId="0" shapeId="0">
      <text>
        <r>
          <rPr>
            <b/>
            <sz val="9"/>
            <color indexed="81"/>
            <rFont val="Tahoma"/>
            <family val="2"/>
          </rPr>
          <t xml:space="preserve">Details: </t>
        </r>
        <r>
          <rPr>
            <sz val="9"/>
            <color indexed="81"/>
            <rFont val="Tahoma"/>
            <family val="2"/>
          </rPr>
          <t xml:space="preserve">Select ONE of the jobs below that belongs to another family member, and help that person complete it: a. Create a grocery shopping list for the week. b. Complete the laundry for your family one time. c. Help prepare meals for your family for one day.
</t>
        </r>
      </text>
    </comment>
    <comment ref="J13" authorId="0" shapeId="0">
      <text>
        <r>
          <rPr>
            <b/>
            <sz val="9"/>
            <color indexed="81"/>
            <rFont val="Tahoma"/>
            <family val="2"/>
          </rPr>
          <t xml:space="preserve">Details: </t>
        </r>
        <r>
          <rPr>
            <sz val="9"/>
            <color indexed="81"/>
            <rFont val="Tahoma"/>
            <family val="2"/>
          </rPr>
          <t xml:space="preserve">Invite an individual with a disability to visit your den, and discuss what activities he or she currently finds challenging or found challenging in the past. 
</t>
        </r>
      </text>
    </comment>
    <comment ref="N13" authorId="0" shapeId="0">
      <text>
        <r>
          <rPr>
            <b/>
            <sz val="9"/>
            <color indexed="81"/>
            <rFont val="Tahoma"/>
            <family val="2"/>
          </rPr>
          <t xml:space="preserve">Details: </t>
        </r>
        <r>
          <rPr>
            <sz val="9"/>
            <color indexed="81"/>
            <rFont val="Tahoma"/>
            <family val="2"/>
          </rPr>
          <t xml:space="preserve">Let’s Fix It. Select and do eight of the following. You will need an adult’s supervision for each of these Fix It projects
</t>
        </r>
      </text>
    </comment>
    <comment ref="R13" authorId="0" shapeId="0">
      <text>
        <r>
          <rPr>
            <b/>
            <sz val="9"/>
            <color indexed="81"/>
            <rFont val="Tahoma"/>
            <family val="2"/>
          </rPr>
          <t xml:space="preserve">Details: </t>
        </r>
        <r>
          <rPr>
            <sz val="9"/>
            <color indexed="81"/>
            <rFont val="Tahoma"/>
            <family val="2"/>
          </rPr>
          <t xml:space="preserve">Create a list of community service or conservation projects that you and your family can do together, and present it to your family. Select one project, plan it, and complete it with  your family. 
</t>
        </r>
      </text>
    </comment>
    <comment ref="J14" authorId="0" shapeId="0">
      <text>
        <r>
          <rPr>
            <b/>
            <sz val="9"/>
            <color indexed="81"/>
            <rFont val="Tahoma"/>
            <family val="2"/>
          </rPr>
          <t>Details :</t>
        </r>
        <r>
          <rPr>
            <sz val="9"/>
            <color indexed="81"/>
            <rFont val="Tahoma"/>
            <family val="2"/>
          </rPr>
          <t xml:space="preserve">Attend a disabilities event such as a Special Olympics competition, an adaptive sports event, a performance with sign language interpretation, or an activity with service dogs. Tell your den what you thought about the experience. </t>
        </r>
      </text>
    </comment>
    <comment ref="N14" authorId="0" shapeId="0">
      <text>
        <r>
          <rPr>
            <b/>
            <sz val="9"/>
            <color indexed="81"/>
            <rFont val="Tahoma"/>
            <family val="2"/>
          </rPr>
          <t xml:space="preserve">Details: </t>
        </r>
        <r>
          <rPr>
            <sz val="9"/>
            <color indexed="81"/>
            <rFont val="Tahoma"/>
            <family val="2"/>
          </rPr>
          <t xml:space="preserve">Show how to change a light bulb in a lamp or fixture. Determine the type of bulb you are replacing. Learn how to properly dispose of a compact fluorescent bulb.
</t>
        </r>
      </text>
    </comment>
    <comment ref="R14" authorId="0" shapeId="0">
      <text>
        <r>
          <rPr>
            <b/>
            <sz val="9"/>
            <color indexed="81"/>
            <rFont val="Tahoma"/>
            <family val="2"/>
          </rPr>
          <t xml:space="preserve">Details: </t>
        </r>
        <r>
          <rPr>
            <sz val="9"/>
            <color indexed="81"/>
            <rFont val="Tahoma"/>
            <family val="2"/>
          </rPr>
          <t xml:space="preserve">With the help of an adult, inspect your home and its surroundings. Make a list of hazards or security problems you find. Correct one problem you found, and tell what you did.
</t>
        </r>
      </text>
    </comment>
    <comment ref="F15" authorId="1" shapeId="0">
      <text>
        <r>
          <rPr>
            <b/>
            <sz val="9"/>
            <color indexed="81"/>
            <rFont val="Tahoma"/>
            <charset val="1"/>
          </rPr>
          <t>Detail:</t>
        </r>
        <r>
          <rPr>
            <sz val="9"/>
            <color indexed="81"/>
            <rFont val="Tahoma"/>
            <charset val="1"/>
          </rPr>
          <t xml:space="preserve">
Repeat from memory the Scout Oath, Scout Law, Scout motto, and Scout slogan. In your own words, explain the meaning of each to your den leader, parent, or guardian.</t>
        </r>
      </text>
    </comment>
    <comment ref="J15" authorId="0" shapeId="0">
      <text>
        <r>
          <rPr>
            <b/>
            <sz val="9"/>
            <color indexed="81"/>
            <rFont val="Tahoma"/>
            <family val="2"/>
          </rPr>
          <t xml:space="preserve">Details: </t>
        </r>
        <r>
          <rPr>
            <sz val="9"/>
            <color indexed="81"/>
            <rFont val="Tahoma"/>
            <family val="2"/>
          </rPr>
          <t xml:space="preserve">Talk to someone who works with people who have disabilities. Ask that person what they do and how he or she helps people with disabilities. 
</t>
        </r>
      </text>
    </comment>
    <comment ref="R15" authorId="0" shapeId="0">
      <text>
        <r>
          <rPr>
            <b/>
            <sz val="9"/>
            <color indexed="81"/>
            <rFont val="Tahoma"/>
            <family val="2"/>
          </rPr>
          <t xml:space="preserve">Details: </t>
        </r>
        <r>
          <rPr>
            <sz val="9"/>
            <color indexed="81"/>
            <rFont val="Tahoma"/>
            <family val="2"/>
          </rPr>
          <t xml:space="preserve">
 Hold a family meeting to plan an exciting family activity. The activity could include: a. A family reunion b. A family night c. A family outing 
</t>
        </r>
      </text>
    </comment>
    <comment ref="F16" authorId="1" shapeId="0">
      <text>
        <r>
          <rPr>
            <b/>
            <sz val="9"/>
            <color indexed="81"/>
            <rFont val="Tahoma"/>
            <charset val="1"/>
          </rPr>
          <t>Detail:</t>
        </r>
        <r>
          <rPr>
            <sz val="9"/>
            <color indexed="81"/>
            <rFont val="Tahoma"/>
            <charset val="1"/>
          </rPr>
          <t xml:space="preserve">
Explain what Scout spirit is. Describe for your den leader, parent, or guardian some ways you have shown Scout spirit by practicing the Scout Oath, Scout Law, Scout motto, and Scout slogan. </t>
        </r>
      </text>
    </comment>
    <comment ref="N16" authorId="0" shapeId="0">
      <text>
        <r>
          <rPr>
            <b/>
            <sz val="9"/>
            <color indexed="81"/>
            <rFont val="Tahoma"/>
            <family val="2"/>
          </rPr>
          <t xml:space="preserve">Details: </t>
        </r>
        <r>
          <rPr>
            <sz val="9"/>
            <color indexed="81"/>
            <rFont val="Tahoma"/>
            <family val="2"/>
          </rPr>
          <t xml:space="preserve">Tighten a loose handle or knob on a cabinet or a piece of furniture. 
</t>
        </r>
      </text>
    </comment>
    <comment ref="R16" authorId="1" shapeId="0">
      <text>
        <r>
          <rPr>
            <b/>
            <sz val="9"/>
            <color indexed="81"/>
            <rFont val="Tahoma"/>
            <charset val="1"/>
          </rPr>
          <t>Detail:</t>
        </r>
        <r>
          <rPr>
            <sz val="9"/>
            <color indexed="81"/>
            <rFont val="Tahoma"/>
            <charset val="1"/>
          </rPr>
          <t xml:space="preserve">
Have your family event. Afterward, tell your parent or guardian what you liked best about the event</t>
        </r>
      </text>
    </comment>
    <comment ref="F17" authorId="1" shapeId="0">
      <text>
        <r>
          <rPr>
            <b/>
            <sz val="9"/>
            <color indexed="81"/>
            <rFont val="Tahoma"/>
            <charset val="1"/>
          </rPr>
          <t xml:space="preserve">Detail: </t>
        </r>
        <r>
          <rPr>
            <sz val="9"/>
            <color indexed="81"/>
            <rFont val="Tahoma"/>
            <charset val="1"/>
          </rPr>
          <t>Give the Boy Scout sign, salute, and handshake. Explain when they should be used.</t>
        </r>
      </text>
    </comment>
    <comment ref="J17" authorId="0" shapeId="0">
      <text>
        <r>
          <rPr>
            <b/>
            <sz val="9"/>
            <color indexed="81"/>
            <rFont val="Tahoma"/>
            <family val="2"/>
          </rPr>
          <t xml:space="preserve">Details: </t>
        </r>
        <r>
          <rPr>
            <sz val="9"/>
            <color indexed="81"/>
            <rFont val="Tahoma"/>
            <family val="2"/>
          </rPr>
          <t xml:space="preserve">With the help of an adult, contact a service dog organization, and learn the entire process from pup training to assignment to a client
</t>
        </r>
      </text>
    </comment>
    <comment ref="F18" authorId="1" shapeId="0">
      <text>
        <r>
          <rPr>
            <b/>
            <sz val="9"/>
            <color indexed="81"/>
            <rFont val="Tahoma"/>
            <charset val="1"/>
          </rPr>
          <t>Detail:</t>
        </r>
        <r>
          <rPr>
            <sz val="9"/>
            <color indexed="81"/>
            <rFont val="Tahoma"/>
            <charset val="1"/>
          </rPr>
          <t xml:space="preserve"> Describe the First Class Scout badge, and tell what each part stands for. Explain the significance of the First Class Scout badge. </t>
        </r>
      </text>
    </comment>
    <comment ref="J18" authorId="0" shapeId="0">
      <text>
        <r>
          <rPr>
            <b/>
            <sz val="9"/>
            <color indexed="81"/>
            <rFont val="Tahoma"/>
            <family val="2"/>
          </rPr>
          <t xml:space="preserve">Details: </t>
        </r>
        <r>
          <rPr>
            <sz val="9"/>
            <color indexed="81"/>
            <rFont val="Tahoma"/>
            <family val="2"/>
          </rPr>
          <t xml:space="preserve">Participate in a service project that focuses on a specific disability
</t>
        </r>
      </text>
    </comment>
    <comment ref="R18" authorId="1" shapeId="0">
      <text>
        <r>
          <rPr>
            <b/>
            <sz val="9"/>
            <color indexed="81"/>
            <rFont val="Tahoma"/>
            <charset val="1"/>
          </rPr>
          <t>Detail:</t>
        </r>
        <r>
          <rPr>
            <sz val="9"/>
            <color indexed="81"/>
            <rFont val="Tahoma"/>
            <charset val="1"/>
          </rPr>
          <t xml:space="preserve">
Show the signals used by officials in one of these sports: football, basketball, baseball, soccer, or hockey.</t>
        </r>
      </text>
    </comment>
    <comment ref="F19" authorId="1" shapeId="0">
      <text>
        <r>
          <rPr>
            <b/>
            <sz val="9"/>
            <color indexed="81"/>
            <rFont val="Tahoma"/>
            <charset val="1"/>
          </rPr>
          <t xml:space="preserve">Detail: </t>
        </r>
        <r>
          <rPr>
            <sz val="9"/>
            <color indexed="81"/>
            <rFont val="Tahoma"/>
            <charset val="1"/>
          </rPr>
          <t xml:space="preserve">Repeat from memory the Outdoor Code. In your own words, explain what the Outdoor Code means to you. </t>
        </r>
      </text>
    </comment>
    <comment ref="J19" authorId="0" shapeId="0">
      <text>
        <r>
          <rPr>
            <b/>
            <sz val="9"/>
            <color indexed="81"/>
            <rFont val="Tahoma"/>
            <family val="2"/>
          </rPr>
          <t xml:space="preserve">Details: </t>
        </r>
        <r>
          <rPr>
            <sz val="9"/>
            <color indexed="81"/>
            <rFont val="Tahoma"/>
            <family val="2"/>
          </rPr>
          <t xml:space="preserve">Participate in an activity with an organization whose members are disabled. 
</t>
        </r>
      </text>
    </comment>
    <comment ref="F20" authorId="1" shapeId="0">
      <text>
        <r>
          <rPr>
            <b/>
            <sz val="9"/>
            <color indexed="81"/>
            <rFont val="Tahoma"/>
            <charset val="1"/>
          </rPr>
          <t>Detail:</t>
        </r>
        <r>
          <rPr>
            <sz val="9"/>
            <color indexed="81"/>
            <rFont val="Tahoma"/>
            <charset val="1"/>
          </rPr>
          <t xml:space="preserve">
Visit a Boy Scout troop meeting with your den members, leaders, and parent or guardian. After the meeting, do the following:</t>
        </r>
      </text>
    </comment>
    <comment ref="F21" authorId="1" shapeId="0">
      <text>
        <r>
          <rPr>
            <b/>
            <sz val="9"/>
            <color indexed="81"/>
            <rFont val="Tahoma"/>
            <charset val="1"/>
          </rPr>
          <t>Detail:</t>
        </r>
        <r>
          <rPr>
            <sz val="9"/>
            <color indexed="81"/>
            <rFont val="Tahoma"/>
            <charset val="1"/>
          </rPr>
          <t xml:space="preserve">
Describe how the Scouts in the troop provide its leadership</t>
        </r>
      </text>
    </comment>
    <comment ref="J21" authorId="1" shapeId="0">
      <text>
        <r>
          <rPr>
            <b/>
            <sz val="9"/>
            <color indexed="81"/>
            <rFont val="Tahoma"/>
            <charset val="1"/>
          </rPr>
          <t>Detail:</t>
        </r>
        <r>
          <rPr>
            <sz val="9"/>
            <color indexed="81"/>
            <rFont val="Tahoma"/>
            <charset val="1"/>
          </rPr>
          <t xml:space="preserve">
Learn about some basic tools and the proper use of each tool. Learn about and understand the need for safety when you work with tools.</t>
        </r>
      </text>
    </comment>
    <comment ref="N21" authorId="0" shapeId="0">
      <text>
        <r>
          <rPr>
            <b/>
            <sz val="9"/>
            <color indexed="81"/>
            <rFont val="Tahoma"/>
            <family val="2"/>
          </rPr>
          <t xml:space="preserve">Details: </t>
        </r>
        <r>
          <rPr>
            <sz val="9"/>
            <color indexed="81"/>
            <rFont val="Tahoma"/>
            <family val="2"/>
          </rPr>
          <t xml:space="preserve">Show how to replace a bulb in a taillight, turn signal, or parking light, or replace a headlight in a car.
</t>
        </r>
      </text>
    </comment>
    <comment ref="F22" authorId="1" shapeId="0">
      <text>
        <r>
          <rPr>
            <b/>
            <sz val="9"/>
            <color indexed="81"/>
            <rFont val="Tahoma"/>
            <charset val="1"/>
          </rPr>
          <t>Detail:</t>
        </r>
        <r>
          <rPr>
            <sz val="9"/>
            <color indexed="81"/>
            <rFont val="Tahoma"/>
            <charset val="1"/>
          </rPr>
          <t xml:space="preserve">
Describe the four steps of Boy Scout advancement.</t>
        </r>
      </text>
    </comment>
    <comment ref="J22" authorId="1" shapeId="0">
      <text>
        <r>
          <rPr>
            <b/>
            <sz val="9"/>
            <color indexed="81"/>
            <rFont val="Tahoma"/>
            <family val="2"/>
          </rPr>
          <t>Detail:</t>
        </r>
        <r>
          <rPr>
            <sz val="9"/>
            <color indexed="81"/>
            <rFont val="Tahoma"/>
            <family val="2"/>
          </rPr>
          <t xml:space="preserve">
With the guidance of your Webelos den leader, parent, or guardian, select a carpentry project and build it.</t>
        </r>
      </text>
    </comment>
    <comment ref="R22" authorId="0" shapeId="0">
      <text>
        <r>
          <rPr>
            <b/>
            <sz val="9"/>
            <color indexed="81"/>
            <rFont val="Tahoma"/>
            <family val="2"/>
          </rPr>
          <t xml:space="preserve">Details: </t>
        </r>
        <r>
          <rPr>
            <sz val="9"/>
            <color indexed="81"/>
            <rFont val="Tahoma"/>
            <family val="2"/>
          </rPr>
          <t xml:space="preserve">a. Explain what good sportsmanship means.
</t>
        </r>
      </text>
    </comment>
    <comment ref="F23" authorId="0" shapeId="0">
      <text>
        <r>
          <rPr>
            <b/>
            <sz val="9"/>
            <color indexed="81"/>
            <rFont val="Tahoma"/>
            <family val="2"/>
          </rPr>
          <t xml:space="preserve">Details: </t>
        </r>
        <r>
          <rPr>
            <sz val="9"/>
            <color indexed="81"/>
            <rFont val="Tahoma"/>
            <family val="2"/>
          </rPr>
          <t xml:space="preserve">Describe ranks in Boy Scouting and how they are earned. 
</t>
        </r>
      </text>
    </comment>
    <comment ref="J23" authorId="1" shapeId="0">
      <text>
        <r>
          <rPr>
            <b/>
            <sz val="9"/>
            <color indexed="81"/>
            <rFont val="Tahoma"/>
            <family val="2"/>
          </rPr>
          <t>Detail:</t>
        </r>
        <r>
          <rPr>
            <sz val="9"/>
            <color indexed="81"/>
            <rFont val="Tahoma"/>
            <family val="2"/>
          </rPr>
          <t xml:space="preserve">
List the tools that you use safely as you build your project; create a list of materials needed to build your project.</t>
        </r>
      </text>
    </comment>
    <comment ref="N23" authorId="0" shapeId="0">
      <text>
        <r>
          <rPr>
            <b/>
            <sz val="9"/>
            <color indexed="81"/>
            <rFont val="Tahoma"/>
            <family val="2"/>
          </rPr>
          <t xml:space="preserve">Details: </t>
        </r>
        <r>
          <rPr>
            <sz val="9"/>
            <color indexed="81"/>
            <rFont val="Tahoma"/>
            <family val="2"/>
          </rPr>
          <t xml:space="preserve">Make a repair to a bicycle, such as adjusting or lubricating the chain, inflating the tires, fixing a flat, or adjusting the seat or handlebars.
</t>
        </r>
      </text>
    </comment>
    <comment ref="R23" authorId="0" shapeId="0">
      <text>
        <r>
          <rPr>
            <b/>
            <sz val="9"/>
            <color indexed="81"/>
            <rFont val="Tahoma"/>
            <family val="2"/>
          </rPr>
          <t>Details:</t>
        </r>
        <r>
          <rPr>
            <sz val="9"/>
            <color indexed="81"/>
            <rFont val="Tahoma"/>
            <family val="2"/>
          </rPr>
          <t xml:space="preserve">. Role-play a situation that demonstrates good sportsmanship.
</t>
        </r>
      </text>
    </comment>
    <comment ref="F24" authorId="0" shapeId="0">
      <text>
        <r>
          <rPr>
            <b/>
            <sz val="9"/>
            <color indexed="81"/>
            <rFont val="Tahoma"/>
            <family val="2"/>
          </rPr>
          <t xml:space="preserve">Details: </t>
        </r>
        <r>
          <rPr>
            <sz val="9"/>
            <color indexed="81"/>
            <rFont val="Tahoma"/>
            <family val="2"/>
          </rPr>
          <t xml:space="preserve">Describe what merit badges are and how they are earned.. 
</t>
        </r>
      </text>
    </comment>
    <comment ref="J24" authorId="1" shapeId="0">
      <text>
        <r>
          <rPr>
            <b/>
            <sz val="9"/>
            <color indexed="81"/>
            <rFont val="Tahoma"/>
            <family val="2"/>
          </rPr>
          <t>Detail:</t>
        </r>
        <r>
          <rPr>
            <sz val="9"/>
            <color indexed="81"/>
            <rFont val="Tahoma"/>
            <family val="2"/>
          </rPr>
          <t xml:space="preserve">
Put a check mark next to the tools on your list that you used for the first time </t>
        </r>
      </text>
    </comment>
    <comment ref="N24" authorId="0" shapeId="0">
      <text>
        <r>
          <rPr>
            <b/>
            <sz val="9"/>
            <color indexed="81"/>
            <rFont val="Tahoma"/>
            <family val="2"/>
          </rPr>
          <t xml:space="preserve">Details: </t>
        </r>
        <r>
          <rPr>
            <sz val="9"/>
            <color indexed="81"/>
            <rFont val="Tahoma"/>
            <family val="2"/>
          </rPr>
          <t xml:space="preserve">Replace the wheels on a skateboard, a scooter, or a pair of inline skates. 
</t>
        </r>
      </text>
    </comment>
    <comment ref="R24" authorId="1" shapeId="0">
      <text>
        <r>
          <rPr>
            <b/>
            <sz val="9"/>
            <color indexed="81"/>
            <rFont val="Tahoma"/>
            <charset val="1"/>
          </rPr>
          <t>Detail:</t>
        </r>
        <r>
          <rPr>
            <sz val="9"/>
            <color indexed="81"/>
            <rFont val="Tahoma"/>
            <charset val="1"/>
          </rPr>
          <t xml:space="preserve">
Give an example of a time when you experienced or saw someone showing good sportsmanship. </t>
        </r>
      </text>
    </comment>
    <comment ref="F25" authorId="1" shapeId="0">
      <text>
        <r>
          <rPr>
            <b/>
            <sz val="9"/>
            <color indexed="81"/>
            <rFont val="Tahoma"/>
            <charset val="1"/>
          </rPr>
          <t>Detail:</t>
        </r>
        <r>
          <rPr>
            <sz val="9"/>
            <color indexed="81"/>
            <rFont val="Tahoma"/>
            <charset val="1"/>
          </rPr>
          <t xml:space="preserve">
Practice the patrol method in your den for one month by doing the following:</t>
        </r>
      </text>
    </comment>
    <comment ref="J25" authorId="1" shapeId="0">
      <text>
        <r>
          <rPr>
            <b/>
            <sz val="9"/>
            <color indexed="81"/>
            <rFont val="Tahoma"/>
            <family val="2"/>
          </rPr>
          <t>Detail:</t>
        </r>
        <r>
          <rPr>
            <sz val="9"/>
            <color indexed="81"/>
            <rFont val="Tahoma"/>
            <family val="2"/>
          </rPr>
          <t xml:space="preserve">
Learn about a construction career. With your Webelos den leader, parent, or guardian, visit a construction site, and interview someone working in a construction career</t>
        </r>
      </text>
    </comment>
    <comment ref="F26" authorId="1" shapeId="0">
      <text>
        <r>
          <rPr>
            <b/>
            <sz val="9"/>
            <color indexed="81"/>
            <rFont val="Tahoma"/>
            <charset val="1"/>
          </rPr>
          <t>Detail:</t>
        </r>
        <r>
          <rPr>
            <sz val="9"/>
            <color indexed="81"/>
            <rFont val="Tahoma"/>
            <charset val="1"/>
          </rPr>
          <t xml:space="preserve">
Explain the patrol method. Describe the types of patrols that might be part of a Boy Scout troop. </t>
        </r>
      </text>
    </comment>
    <comment ref="J27" authorId="1" shapeId="0">
      <text>
        <r>
          <rPr>
            <b/>
            <sz val="9"/>
            <color indexed="81"/>
            <rFont val="Tahoma"/>
            <charset val="1"/>
          </rPr>
          <t>Detail:</t>
        </r>
        <r>
          <rPr>
            <sz val="9"/>
            <color indexed="81"/>
            <rFont val="Tahoma"/>
            <charset val="1"/>
          </rPr>
          <t xml:space="preserve">
Discover what it means to be a hero. Invite a local hero to meet with your den.</t>
        </r>
      </text>
    </comment>
    <comment ref="N27" authorId="0" shapeId="0">
      <text>
        <r>
          <rPr>
            <b/>
            <sz val="9"/>
            <color indexed="81"/>
            <rFont val="Tahoma"/>
            <family val="2"/>
          </rPr>
          <t xml:space="preserve">Details: </t>
        </r>
        <r>
          <rPr>
            <sz val="9"/>
            <color indexed="81"/>
            <rFont val="Tahoma"/>
            <family val="2"/>
          </rPr>
          <t xml:space="preserve">
</t>
        </r>
      </text>
    </comment>
    <comment ref="F28" authorId="1" shapeId="0">
      <text>
        <r>
          <rPr>
            <b/>
            <sz val="9"/>
            <color indexed="81"/>
            <rFont val="Tahoma"/>
            <charset val="1"/>
          </rPr>
          <t>Detail:</t>
        </r>
        <r>
          <rPr>
            <sz val="9"/>
            <color indexed="81"/>
            <rFont val="Tahoma"/>
            <charset val="1"/>
          </rPr>
          <t xml:space="preserve">
Develop a patrol name and emblem (if your den does not already have one), as well as a patrol flag and yell. Explain how a patrol name, emblem, flag, and yell create patrol spirit. </t>
        </r>
      </text>
    </comment>
    <comment ref="J28" authorId="0" shapeId="0">
      <text>
        <r>
          <rPr>
            <b/>
            <sz val="9"/>
            <color indexed="81"/>
            <rFont val="Tahoma"/>
            <family val="2"/>
          </rPr>
          <t xml:space="preserve">Details: </t>
        </r>
        <r>
          <rPr>
            <sz val="9"/>
            <color indexed="81"/>
            <rFont val="Tahoma"/>
            <family val="2"/>
          </rPr>
          <t xml:space="preserve">Identify how citizens can be heroes in their communities
</t>
        </r>
      </text>
    </comment>
    <comment ref="F29" authorId="1" shapeId="0">
      <text>
        <r>
          <rPr>
            <b/>
            <sz val="9"/>
            <color indexed="81"/>
            <rFont val="Tahoma"/>
            <charset val="1"/>
          </rPr>
          <t>Detail:</t>
        </r>
        <r>
          <rPr>
            <sz val="9"/>
            <color indexed="81"/>
            <rFont val="Tahoma"/>
            <charset val="1"/>
          </rPr>
          <t xml:space="preserve">
As a patrol, make plans with a troop to participate in a Boy Scout troop’s campout or other outdoor activity. </t>
        </r>
      </text>
    </comment>
    <comment ref="J29" authorId="0" shapeId="0">
      <text>
        <r>
          <rPr>
            <b/>
            <sz val="9"/>
            <color indexed="81"/>
            <rFont val="Tahoma"/>
            <family val="2"/>
          </rPr>
          <t xml:space="preserve">Details: </t>
        </r>
        <r>
          <rPr>
            <sz val="9"/>
            <color indexed="81"/>
            <rFont val="Tahoma"/>
            <family val="2"/>
          </rPr>
          <t xml:space="preserve">Recognize a hero in your community by presenting him or her with a “My Hero Award.” . 
</t>
        </r>
      </text>
    </comment>
    <comment ref="F30" authorId="1" shapeId="0">
      <text>
        <r>
          <rPr>
            <b/>
            <sz val="9"/>
            <color indexed="81"/>
            <rFont val="Tahoma"/>
            <charset val="1"/>
          </rPr>
          <t>Detail:</t>
        </r>
        <r>
          <rPr>
            <sz val="9"/>
            <color indexed="81"/>
            <rFont val="Tahoma"/>
            <charset val="1"/>
          </rPr>
          <t xml:space="preserve">
With your Webelos den leader, parent, or guardian, participate in a Boy Scout troop’s campout or other outdoor activity. Use the patrol method while on the outing. </t>
        </r>
      </text>
    </comment>
    <comment ref="J30" authorId="0" shapeId="0">
      <text>
        <r>
          <rPr>
            <b/>
            <sz val="9"/>
            <color indexed="81"/>
            <rFont val="Tahoma"/>
            <family val="2"/>
          </rPr>
          <t xml:space="preserve">Details: </t>
        </r>
        <r>
          <rPr>
            <sz val="9"/>
            <color indexed="81"/>
            <rFont val="Tahoma"/>
            <family val="2"/>
          </rPr>
          <t xml:space="preserve">Learn about a real-life hero from another part of the world who has helped the world be a better place. </t>
        </r>
      </text>
    </comment>
    <comment ref="N30" authorId="0" shapeId="0">
      <text>
        <r>
          <rPr>
            <b/>
            <sz val="9"/>
            <color indexed="81"/>
            <rFont val="Tahoma"/>
            <family val="2"/>
          </rPr>
          <t xml:space="preserve">Details: </t>
        </r>
        <r>
          <rPr>
            <sz val="9"/>
            <color indexed="81"/>
            <rFont val="Tahoma"/>
            <family val="2"/>
          </rPr>
          <t xml:space="preserve">Change the battery in a smoke detector or a carbon monoxide detector, and test its operation.
</t>
        </r>
      </text>
    </comment>
    <comment ref="F31" authorId="0" shapeId="0">
      <text>
        <r>
          <rPr>
            <b/>
            <sz val="9"/>
            <color indexed="81"/>
            <rFont val="Tahoma"/>
            <family val="2"/>
          </rPr>
          <t xml:space="preserve">Details: </t>
        </r>
        <r>
          <rPr>
            <sz val="9"/>
            <color indexed="81"/>
            <rFont val="Tahoma"/>
            <family val="2"/>
          </rPr>
          <t xml:space="preserve">Before your hike, plan and prepare a nutritious lunch. Enjoy it on your hike, and clean up afterward.
</t>
        </r>
      </text>
    </comment>
    <comment ref="F32" authorId="0" shapeId="0">
      <text>
        <r>
          <rPr>
            <b/>
            <sz val="9"/>
            <color indexed="81"/>
            <rFont val="Tahoma"/>
            <family val="2"/>
          </rPr>
          <t xml:space="preserve">Details: </t>
        </r>
        <r>
          <rPr>
            <sz val="9"/>
            <color indexed="81"/>
            <rFont val="Tahoma"/>
            <family val="2"/>
          </rPr>
          <t xml:space="preserve">Show how to tie a square knot, two half hitches, and a taut-line hitch. Explain how each knot is used. </t>
        </r>
      </text>
    </comment>
    <comment ref="N32" authorId="0" shapeId="0">
      <text>
        <r>
          <rPr>
            <b/>
            <sz val="9"/>
            <color indexed="81"/>
            <rFont val="Tahoma"/>
            <family val="2"/>
          </rPr>
          <t xml:space="preserve">Details: </t>
        </r>
        <r>
          <rPr>
            <sz val="9"/>
            <color indexed="81"/>
            <rFont val="Tahoma"/>
            <family val="2"/>
          </rPr>
          <t xml:space="preserve">Find wall studs, and help an adult hang a curtain rod or a picture
</t>
        </r>
      </text>
    </comment>
    <comment ref="F33" authorId="0" shapeId="0">
      <text>
        <r>
          <rPr>
            <b/>
            <sz val="9"/>
            <color indexed="81"/>
            <rFont val="Tahoma"/>
            <family val="2"/>
          </rPr>
          <t xml:space="preserve">Details: </t>
        </r>
        <r>
          <rPr>
            <sz val="9"/>
            <color indexed="81"/>
            <rFont val="Tahoma"/>
            <family val="2"/>
          </rPr>
          <t xml:space="preserve">Show the proper care of a rope by learning how to whip and fuse the ends of different kinds of rope.
</t>
        </r>
      </text>
    </comment>
    <comment ref="N33" authorId="0" shapeId="0">
      <text>
        <r>
          <rPr>
            <b/>
            <sz val="9"/>
            <color indexed="81"/>
            <rFont val="Tahoma"/>
            <family val="2"/>
          </rPr>
          <t xml:space="preserve">Details: </t>
        </r>
        <r>
          <rPr>
            <sz val="9"/>
            <color indexed="81"/>
            <rFont val="Tahoma"/>
            <family val="2"/>
          </rPr>
          <t xml:space="preserve">
Take an old item, such as a small piece of furniture, a broken toy, or a picture frame, and rebuild and/or refinish it. Show your work to an adult or your Webelos leader
</t>
        </r>
      </text>
    </comment>
    <comment ref="F34" authorId="0" shapeId="0">
      <text>
        <r>
          <rPr>
            <b/>
            <sz val="9"/>
            <color indexed="81"/>
            <rFont val="Tahoma"/>
            <family val="2"/>
          </rPr>
          <t xml:space="preserve">Details: </t>
        </r>
        <r>
          <rPr>
            <sz val="9"/>
            <color indexed="81"/>
            <rFont val="Tahoma"/>
            <family val="2"/>
          </rPr>
          <t xml:space="preserve">Demonstrate your knowledge of the pocketknife safety rules and the pocketknife pledge. Earn your Whittling Chip card if you have not already done so. 
</t>
        </r>
      </text>
    </comment>
    <comment ref="J34" authorId="0" shapeId="0">
      <text>
        <r>
          <rPr>
            <b/>
            <sz val="9"/>
            <color indexed="81"/>
            <rFont val="Tahoma"/>
            <family val="2"/>
          </rPr>
          <t xml:space="preserve">Details: </t>
        </r>
        <r>
          <rPr>
            <sz val="9"/>
            <color indexed="81"/>
            <rFont val="Tahoma"/>
            <family val="2"/>
          </rPr>
          <t xml:space="preserve">http://framebomb.com/instructions.html
</t>
        </r>
      </text>
    </comment>
    <comment ref="N34" authorId="0" shapeId="0">
      <text>
        <r>
          <rPr>
            <b/>
            <sz val="9"/>
            <color indexed="81"/>
            <rFont val="Tahoma"/>
            <family val="2"/>
          </rPr>
          <t xml:space="preserve">Details: </t>
        </r>
        <r>
          <rPr>
            <sz val="9"/>
            <color indexed="81"/>
            <rFont val="Tahoma"/>
            <family val="2"/>
          </rPr>
          <t xml:space="preserve">. Do a Fix It project agreed upon with your parent.   
</t>
        </r>
      </text>
    </comment>
    <comment ref="J35" authorId="1" shapeId="0">
      <text>
        <r>
          <rPr>
            <b/>
            <sz val="9"/>
            <color indexed="81"/>
            <rFont val="Tahoma"/>
            <charset val="1"/>
          </rPr>
          <t>Detail:</t>
        </r>
        <r>
          <rPr>
            <sz val="9"/>
            <color indexed="81"/>
            <rFont val="Tahoma"/>
            <charset val="1"/>
          </rPr>
          <t xml:space="preserve">
 With the help of an adult, demonstrate one way to light a fire without using matches. </t>
        </r>
      </text>
    </comment>
    <comment ref="J36" authorId="1" shapeId="0">
      <text>
        <r>
          <rPr>
            <b/>
            <sz val="9"/>
            <color indexed="81"/>
            <rFont val="Tahoma"/>
            <charset val="1"/>
          </rPr>
          <t>Detail:</t>
        </r>
        <r>
          <rPr>
            <sz val="9"/>
            <color indexed="81"/>
            <rFont val="Tahoma"/>
            <charset val="1"/>
          </rPr>
          <t xml:space="preserve">
On a campout with your den or family, cook two different recipes that do not require pots and pans.</t>
        </r>
      </text>
    </comment>
    <comment ref="N36" authorId="1" shapeId="0">
      <text>
        <r>
          <rPr>
            <b/>
            <sz val="9"/>
            <color indexed="81"/>
            <rFont val="Tahoma"/>
            <charset val="1"/>
          </rPr>
          <t>Detail:</t>
        </r>
        <r>
          <rPr>
            <sz val="9"/>
            <color indexed="81"/>
            <rFont val="Tahoma"/>
            <charset val="1"/>
          </rPr>
          <t xml:space="preserve">
Explain the safety rules that you need to follow before participating in boating.</t>
        </r>
      </text>
    </comment>
    <comment ref="J37" authorId="0" shapeId="0">
      <text>
        <r>
          <rPr>
            <b/>
            <sz val="9"/>
            <color indexed="81"/>
            <rFont val="Tahoma"/>
            <family val="2"/>
          </rPr>
          <t xml:space="preserve">Details: </t>
        </r>
        <r>
          <rPr>
            <sz val="9"/>
            <color indexed="81"/>
            <rFont val="Tahoma"/>
            <family val="2"/>
          </rPr>
          <t>Using tree limbs or branches that have already fallen or been cut, build a shelter that will protect you overnight.</t>
        </r>
      </text>
    </comment>
    <comment ref="N37" authorId="1" shapeId="0">
      <text>
        <r>
          <rPr>
            <b/>
            <sz val="9"/>
            <color indexed="81"/>
            <rFont val="Tahoma"/>
            <charset val="1"/>
          </rPr>
          <t>Detail:</t>
        </r>
        <r>
          <rPr>
            <sz val="9"/>
            <color indexed="81"/>
            <rFont val="Tahoma"/>
            <charset val="1"/>
          </rPr>
          <t xml:space="preserve">
Identify the equipment needed when going boating. </t>
        </r>
      </text>
    </comment>
    <comment ref="F38" authorId="0" shapeId="0">
      <text>
        <r>
          <rPr>
            <b/>
            <sz val="9"/>
            <color indexed="81"/>
            <rFont val="Tahoma"/>
            <family val="2"/>
          </rPr>
          <t xml:space="preserve">Detail: </t>
        </r>
        <r>
          <rPr>
            <sz val="9"/>
            <color indexed="81"/>
            <rFont val="Tahoma"/>
            <family val="2"/>
          </rPr>
          <t xml:space="preserve">Discover which hand tools are the best ones to have in your tool box. Learn the rules for using these tools safely. Practice with at least four of these tools before beginning a project. 
</t>
        </r>
      </text>
    </comment>
    <comment ref="J38" authorId="1" shapeId="0">
      <text>
        <r>
          <rPr>
            <b/>
            <sz val="9"/>
            <color indexed="81"/>
            <rFont val="Tahoma"/>
            <charset val="1"/>
          </rPr>
          <t>Detail:</t>
        </r>
        <r>
          <rPr>
            <sz val="9"/>
            <color indexed="81"/>
            <rFont val="Tahoma"/>
            <charset val="1"/>
          </rPr>
          <t xml:space="preserve">
Draw a Rube Goldberg–type machine. Include at least six steps to complete your action. </t>
        </r>
      </text>
    </comment>
    <comment ref="N38" authorId="1" shapeId="0">
      <text>
        <r>
          <rPr>
            <b/>
            <sz val="9"/>
            <color indexed="81"/>
            <rFont val="Tahoma"/>
            <charset val="1"/>
          </rPr>
          <t>Detail:</t>
        </r>
        <r>
          <rPr>
            <sz val="9"/>
            <color indexed="81"/>
            <rFont val="Tahoma"/>
            <charset val="1"/>
          </rPr>
          <t xml:space="preserve">
Demonstrate correct rowing or paddling form. Explain how rowing and canoeing are good exercise. </t>
        </r>
      </text>
    </comment>
    <comment ref="F39" authorId="1" shapeId="0">
      <text>
        <r>
          <rPr>
            <b/>
            <sz val="9"/>
            <color indexed="81"/>
            <rFont val="Tahoma"/>
            <charset val="1"/>
          </rPr>
          <t>Detail:</t>
        </r>
        <r>
          <rPr>
            <sz val="9"/>
            <color indexed="81"/>
            <rFont val="Tahoma"/>
            <charset val="1"/>
          </rPr>
          <t xml:space="preserve">
An experiment is a “fair test” to compare possible explanations. Draw a picture of a fair test that shows what you need to do to test a fertilizer’s effects on plant growth</t>
        </r>
      </text>
    </comment>
    <comment ref="J39" authorId="0" shapeId="0">
      <text>
        <r>
          <rPr>
            <b/>
            <sz val="9"/>
            <color indexed="81"/>
            <rFont val="Tahoma"/>
            <family val="2"/>
          </rPr>
          <t xml:space="preserve">Details: </t>
        </r>
        <r>
          <rPr>
            <sz val="9"/>
            <color indexed="81"/>
            <rFont val="Tahoma"/>
            <family val="2"/>
          </rPr>
          <t xml:space="preserve">Learn what items should be in an outdoor survival kit that you can carry in a small bag or box that easily fits in a day pack. Assemble your own small survival kit, and explain to your den leader why the items you chose are important for survival. 
</t>
        </r>
      </text>
    </comment>
    <comment ref="N39" authorId="0" shapeId="0">
      <text>
        <r>
          <rPr>
            <b/>
            <sz val="9"/>
            <color indexed="81"/>
            <rFont val="Tahoma"/>
            <family val="2"/>
          </rPr>
          <t xml:space="preserve">Details: </t>
        </r>
        <r>
          <rPr>
            <sz val="9"/>
            <color indexed="81"/>
            <rFont val="Tahoma"/>
            <family val="2"/>
          </rPr>
          <t xml:space="preserve">Explain the importance of response personnel or lifeguards in a swimming area. 
</t>
        </r>
      </text>
    </comment>
    <comment ref="F40" authorId="0" shapeId="0">
      <text>
        <r>
          <rPr>
            <b/>
            <sz val="9"/>
            <color indexed="81"/>
            <rFont val="Tahoma"/>
            <family val="2"/>
          </rPr>
          <t xml:space="preserve">Details: </t>
        </r>
        <r>
          <rPr>
            <sz val="9"/>
            <color indexed="81"/>
            <rFont val="Tahoma"/>
            <family val="2"/>
          </rPr>
          <t xml:space="preserve">Visit a museum, a college, a laboratory, an observatory, a zoo, an aquarium, or other facility that employs scientists. Prepare three questions ahead of time, and talk to a scientist about his or her work. 
</t>
        </r>
      </text>
    </comment>
    <comment ref="J40" authorId="0" shapeId="0">
      <text>
        <r>
          <rPr>
            <b/>
            <sz val="9"/>
            <color indexed="81"/>
            <rFont val="Tahoma"/>
            <family val="2"/>
          </rPr>
          <t xml:space="preserve">Details: </t>
        </r>
        <r>
          <rPr>
            <sz val="9"/>
            <color indexed="81"/>
            <rFont val="Tahoma"/>
            <family val="2"/>
          </rPr>
          <t xml:space="preserve">Show you can live “off the grid” by minimizing your use of electricity for one week. Keep a log of what you did. Discuss with your den members how you adjusted to this lifestyle.
</t>
        </r>
      </text>
    </comment>
    <comment ref="B41" authorId="0" shapeId="0">
      <text>
        <r>
          <rPr>
            <b/>
            <sz val="9"/>
            <color indexed="81"/>
            <rFont val="Tahoma"/>
            <charset val="1"/>
          </rPr>
          <t xml:space="preserve">Details: </t>
        </r>
        <r>
          <rPr>
            <sz val="9"/>
            <color indexed="81"/>
            <rFont val="Tahoma"/>
            <family val="2"/>
          </rPr>
          <t>Explain the history of the United States flag. Show how to properly display the flag in public, and help lead a flag ceremony</t>
        </r>
        <r>
          <rPr>
            <sz val="9"/>
            <color indexed="81"/>
            <rFont val="Tahoma"/>
            <charset val="1"/>
          </rPr>
          <t xml:space="preserve">
</t>
        </r>
      </text>
    </comment>
    <comment ref="J41" authorId="0" shapeId="0">
      <text>
        <r>
          <rPr>
            <b/>
            <sz val="9"/>
            <color indexed="81"/>
            <rFont val="Tahoma"/>
            <family val="2"/>
          </rPr>
          <t xml:space="preserve">Details: </t>
        </r>
        <r>
          <rPr>
            <sz val="9"/>
            <color indexed="81"/>
            <rFont val="Tahoma"/>
            <family val="2"/>
          </rPr>
          <t xml:space="preserve">With your den, invent a game that can be played without using electricity and using minimal equipment or simple items. </t>
        </r>
      </text>
    </comment>
    <comment ref="B42" authorId="0" shapeId="0">
      <text>
        <r>
          <rPr>
            <b/>
            <sz val="9"/>
            <color indexed="81"/>
            <rFont val="Tahoma"/>
            <family val="2"/>
          </rPr>
          <t xml:space="preserve">Details: </t>
        </r>
        <r>
          <rPr>
            <sz val="9"/>
            <color indexed="81"/>
            <rFont val="Tahoma"/>
            <family val="2"/>
          </rPr>
          <t xml:space="preserve">Learn about and describe your rights and duties as a citizen, and explain what it means to be loyal to your country. </t>
        </r>
      </text>
    </comment>
    <comment ref="F42" authorId="0" shapeId="0">
      <text>
        <r>
          <rPr>
            <b/>
            <sz val="9"/>
            <color indexed="81"/>
            <rFont val="Tahoma"/>
            <family val="2"/>
          </rPr>
          <t xml:space="preserve">Details: </t>
        </r>
        <r>
          <rPr>
            <sz val="9"/>
            <color indexed="81"/>
            <rFont val="Tahoma"/>
            <family val="2"/>
          </rPr>
          <t xml:space="preserve">Carry out the experiment you designed for requirement 1, above. Report what you learned about the effect of fertilizer on the plants that you grew.
</t>
        </r>
      </text>
    </comment>
    <comment ref="J42" authorId="0" shapeId="0">
      <text>
        <r>
          <rPr>
            <b/>
            <sz val="9"/>
            <color indexed="81"/>
            <rFont val="Tahoma"/>
            <family val="2"/>
          </rPr>
          <t xml:space="preserve">Details: </t>
        </r>
        <r>
          <rPr>
            <sz val="9"/>
            <color indexed="81"/>
            <rFont val="Tahoma"/>
            <family val="2"/>
          </rPr>
          <t xml:space="preserve">  Name your game, write down the rules once you have decided on them, then play the game at two different den meetings or outings. </t>
        </r>
      </text>
    </comment>
    <comment ref="N42" authorId="1" shapeId="0">
      <text>
        <r>
          <rPr>
            <b/>
            <sz val="9"/>
            <color indexed="81"/>
            <rFont val="Tahoma"/>
            <charset val="1"/>
          </rPr>
          <t>Detail:</t>
        </r>
        <r>
          <rPr>
            <sz val="9"/>
            <color indexed="81"/>
            <rFont val="Tahoma"/>
            <charset val="1"/>
          </rPr>
          <t xml:space="preserve">
Collect and care for an “insect, amphibian, or reptile zoo.” You might have crickets, ants, grasshoppers, a lizard, or a toad. Study them for a while and then let them go. Share your experience with your Webelos den.</t>
        </r>
      </text>
    </comment>
    <comment ref="B43" authorId="0" shapeId="0">
      <text>
        <r>
          <rPr>
            <b/>
            <sz val="9"/>
            <color indexed="81"/>
            <rFont val="Tahoma"/>
            <family val="2"/>
          </rPr>
          <t xml:space="preserve">Details: </t>
        </r>
        <r>
          <rPr>
            <sz val="9"/>
            <color indexed="81"/>
            <rFont val="Tahoma"/>
            <family val="2"/>
          </rPr>
          <t xml:space="preserve">Discuss in your Webelos den the term “rule of law,” and talk about how it applies to you in your everyday life. 
</t>
        </r>
      </text>
    </comment>
    <comment ref="F43" authorId="0" shapeId="0">
      <text>
        <r>
          <rPr>
            <b/>
            <sz val="9"/>
            <color indexed="81"/>
            <rFont val="Tahoma"/>
            <family val="2"/>
          </rPr>
          <t xml:space="preserve">Details: </t>
        </r>
        <r>
          <rPr>
            <sz val="9"/>
            <color indexed="81"/>
            <rFont val="Tahoma"/>
            <family val="2"/>
          </rPr>
          <t xml:space="preserve">Carry out the experiment you designed for requirement 1, but change the independent variable. Report what you learned about the effect of changing the variable on the plants that you grew. 
</t>
        </r>
      </text>
    </comment>
    <comment ref="J43" authorId="0" shapeId="0">
      <text>
        <r>
          <rPr>
            <b/>
            <sz val="9"/>
            <color indexed="81"/>
            <rFont val="Tahoma"/>
            <family val="2"/>
          </rPr>
          <t>Details:</t>
        </r>
        <r>
          <rPr>
            <sz val="9"/>
            <color indexed="81"/>
            <rFont val="Tahoma"/>
            <family val="2"/>
          </rPr>
          <t xml:space="preserve">Teach your game to the members of your pack or other Scouts.
</t>
        </r>
      </text>
    </comment>
    <comment ref="N43" authorId="1" shapeId="0">
      <text>
        <r>
          <rPr>
            <b/>
            <sz val="9"/>
            <color indexed="81"/>
            <rFont val="Tahoma"/>
            <charset val="1"/>
          </rPr>
          <t>Detail:</t>
        </r>
        <r>
          <rPr>
            <sz val="9"/>
            <color indexed="81"/>
            <rFont val="Tahoma"/>
            <charset val="1"/>
          </rPr>
          <t xml:space="preserve">
Set up an aquarium or terrarium. Keep it for at least a month. Share your experience with your  Webelos den by showing them photos or drawings of your project or by having them visit to see  your project.</t>
        </r>
      </text>
    </comment>
    <comment ref="B44" authorId="0" shapeId="0">
      <text>
        <r>
          <rPr>
            <b/>
            <sz val="9"/>
            <color indexed="81"/>
            <rFont val="Tahoma"/>
            <family val="2"/>
          </rPr>
          <t xml:space="preserve">Details: </t>
        </r>
        <r>
          <rPr>
            <sz val="9"/>
            <color indexed="81"/>
            <rFont val="Tahoma"/>
            <family val="2"/>
          </rPr>
          <t xml:space="preserve">Meet with a government leader, and learn about his or her role in your community. Discuss with the leader an important issue facing your community. 
</t>
        </r>
      </text>
    </comment>
    <comment ref="F44" authorId="0" shapeId="0">
      <text>
        <r>
          <rPr>
            <b/>
            <sz val="9"/>
            <color indexed="81"/>
            <rFont val="Tahoma"/>
            <family val="2"/>
          </rPr>
          <t xml:space="preserve">Details: </t>
        </r>
        <r>
          <rPr>
            <sz val="9"/>
            <color indexed="81"/>
            <rFont val="Tahoma"/>
            <family val="2"/>
          </rPr>
          <t xml:space="preserve">Build a model solar system. Chart the distances between the planets so that the model is to scale. Use what you learn from this requirement to explain the value of making a model in science. </t>
        </r>
      </text>
    </comment>
    <comment ref="J44" authorId="0" shapeId="0">
      <text>
        <r>
          <rPr>
            <b/>
            <sz val="9"/>
            <color indexed="81"/>
            <rFont val="Tahoma"/>
            <family val="2"/>
          </rPr>
          <t xml:space="preserve">Details: </t>
        </r>
        <r>
          <rPr>
            <sz val="9"/>
            <color indexed="81"/>
            <rFont val="Tahoma"/>
            <family val="2"/>
          </rPr>
          <t xml:space="preserve">. With your den, demonstrate two different ways to treat drinking water to  remove impurities. 
</t>
        </r>
      </text>
    </comment>
    <comment ref="N44" authorId="1" shapeId="0">
      <text>
        <r>
          <rPr>
            <b/>
            <sz val="9"/>
            <color indexed="81"/>
            <rFont val="Tahoma"/>
            <charset val="1"/>
          </rPr>
          <t>Detail:</t>
        </r>
        <r>
          <rPr>
            <sz val="9"/>
            <color indexed="81"/>
            <rFont val="Tahoma"/>
            <charset val="1"/>
          </rPr>
          <t xml:space="preserve">
 Watch for birds in your yard, neighborhood, or town for one week. Identify the birds you see, and write down where and when you saw them.</t>
        </r>
      </text>
    </comment>
    <comment ref="B45" authorId="0" shapeId="0">
      <text>
        <r>
          <rPr>
            <b/>
            <sz val="9"/>
            <color indexed="81"/>
            <rFont val="Tahoma"/>
            <family val="2"/>
          </rPr>
          <t xml:space="preserve">Details: </t>
        </r>
        <r>
          <rPr>
            <sz val="9"/>
            <color indexed="81"/>
            <rFont val="Tahoma"/>
            <family val="2"/>
          </rPr>
          <t xml:space="preserve">Learn about your family’s expenses, and help brainstorm ways to save money. Plan and manage a budget. </t>
        </r>
      </text>
    </comment>
    <comment ref="F45" authorId="0" shapeId="0">
      <text>
        <r>
          <rPr>
            <b/>
            <sz val="9"/>
            <color indexed="81"/>
            <rFont val="Tahoma"/>
            <family val="2"/>
          </rPr>
          <t xml:space="preserve">Details: </t>
        </r>
        <r>
          <rPr>
            <sz val="9"/>
            <color indexed="81"/>
            <rFont val="Tahoma"/>
            <family val="2"/>
          </rPr>
          <t xml:space="preserve">With adult supervision, build and launch a model rocket. Use the rocket to design a fair test to answer a question about force or motion.
</t>
        </r>
      </text>
    </comment>
    <comment ref="J45" authorId="0" shapeId="0">
      <text>
        <r>
          <rPr>
            <b/>
            <sz val="9"/>
            <color indexed="81"/>
            <rFont val="Tahoma"/>
            <family val="2"/>
          </rPr>
          <t xml:space="preserve">Details: </t>
        </r>
        <r>
          <rPr>
            <sz val="9"/>
            <color indexed="81"/>
            <rFont val="Tahoma"/>
            <family val="2"/>
          </rPr>
          <t xml:space="preserve">Discuss what to do if you become lost in the woods. Tell what the letters “S-T-O-P” stand for. Tell what the universal emergency signal is. Describe three ways to signal for help. Demonstrate one of them. Describe what you can do you do to help rescuers  find you.
</t>
        </r>
      </text>
    </comment>
    <comment ref="N45" authorId="1" shapeId="0">
      <text>
        <r>
          <rPr>
            <b/>
            <sz val="9"/>
            <color indexed="81"/>
            <rFont val="Tahoma"/>
            <charset val="1"/>
          </rPr>
          <t>Detail:</t>
        </r>
        <r>
          <rPr>
            <sz val="9"/>
            <color indexed="81"/>
            <rFont val="Tahoma"/>
            <charset val="1"/>
          </rPr>
          <t xml:space="preserve">
Learn about the bird flyways closest to your home. Find out which birds use these flyways. </t>
        </r>
      </text>
    </comment>
    <comment ref="B46" authorId="0" shapeId="0">
      <text>
        <r>
          <rPr>
            <b/>
            <sz val="9"/>
            <color indexed="81"/>
            <rFont val="Tahoma"/>
            <family val="2"/>
          </rPr>
          <t>Details:</t>
        </r>
        <r>
          <rPr>
            <sz val="9"/>
            <color indexed="81"/>
            <rFont val="Tahoma"/>
            <family val="2"/>
          </rPr>
          <t xml:space="preserve"> Learn about energy use in your community and in other parts of our world.
</t>
        </r>
      </text>
    </comment>
    <comment ref="F46" authorId="0" shapeId="0">
      <text>
        <r>
          <rPr>
            <b/>
            <sz val="9"/>
            <color indexed="81"/>
            <rFont val="Tahoma"/>
            <family val="2"/>
          </rPr>
          <t xml:space="preserve">Details: </t>
        </r>
        <r>
          <rPr>
            <sz val="9"/>
            <color indexed="81"/>
            <rFont val="Tahoma"/>
            <family val="2"/>
          </rPr>
          <t xml:space="preserve">Create two circuits of three light bulbs and a battery. Construct one as a series circuit and the other as a parallel circuit
</t>
        </r>
      </text>
    </comment>
    <comment ref="J46" authorId="1" shapeId="0">
      <text>
        <r>
          <rPr>
            <b/>
            <sz val="9"/>
            <color indexed="81"/>
            <rFont val="Tahoma"/>
            <charset val="1"/>
          </rPr>
          <t>Detail:</t>
        </r>
        <r>
          <rPr>
            <sz val="9"/>
            <color indexed="81"/>
            <rFont val="Tahoma"/>
            <charset val="1"/>
          </rPr>
          <t xml:space="preserve">
Make a list of four qualities you think a leader should have in an emergency and why they are important to have. Pick two of them, and act them out for your den. Describe how each relates to a point of the Scout Law. Describe how working on this adventure gave you a better understanding of the Boy Scout motto.</t>
        </r>
      </text>
    </comment>
    <comment ref="N46" authorId="1" shapeId="0">
      <text>
        <r>
          <rPr>
            <b/>
            <sz val="9"/>
            <color indexed="81"/>
            <rFont val="Tahoma"/>
            <charset val="1"/>
          </rPr>
          <t>Detail:</t>
        </r>
        <r>
          <rPr>
            <sz val="9"/>
            <color indexed="81"/>
            <rFont val="Tahoma"/>
            <charset val="1"/>
          </rPr>
          <t xml:space="preserve">
Watch at least four wild creatures (reptiles, amphibians, arachnids, fish, insects, or mammals) in the wild. Describe the kind of place (forest, field, marsh, yard, or park) where you saw them. Tell what they were doing. </t>
        </r>
      </text>
    </comment>
    <comment ref="B47" authorId="0" shapeId="0">
      <text>
        <r>
          <rPr>
            <b/>
            <sz val="9"/>
            <color indexed="81"/>
            <rFont val="Tahoma"/>
            <family val="2"/>
          </rPr>
          <t xml:space="preserve">Details: </t>
        </r>
        <r>
          <rPr>
            <sz val="9"/>
            <color indexed="81"/>
            <rFont val="Tahoma"/>
            <family val="2"/>
          </rPr>
          <t xml:space="preserve">Identify one energy problem in your community, and find out what has caused it. 
</t>
        </r>
      </text>
    </comment>
    <comment ref="F47" authorId="0" shapeId="0">
      <text>
        <r>
          <rPr>
            <b/>
            <sz val="9"/>
            <color indexed="81"/>
            <rFont val="Tahoma"/>
            <family val="2"/>
          </rPr>
          <t xml:space="preserve">Details: </t>
        </r>
        <r>
          <rPr>
            <sz val="9"/>
            <color indexed="81"/>
            <rFont val="Tahoma"/>
            <family val="2"/>
          </rPr>
          <t xml:space="preserve">Study the night sky. Sketch the appearance of the North Star (Polaris) and the Big Dipper (part of the Ursa Major constellation) over at least six hours. Describe what you observed, and explain the meaning of your observations. 
</t>
        </r>
      </text>
    </comment>
    <comment ref="N47" authorId="1" shapeId="0">
      <text>
        <r>
          <rPr>
            <b/>
            <sz val="9"/>
            <color indexed="81"/>
            <rFont val="Tahoma"/>
            <charset val="1"/>
          </rPr>
          <t>Detail:</t>
        </r>
        <r>
          <rPr>
            <sz val="9"/>
            <color indexed="81"/>
            <rFont val="Tahoma"/>
            <charset val="1"/>
          </rPr>
          <t xml:space="preserve">
Identify an insect, reptile, bird, or wild animal that is found only in your area of the country. Tell why it survives in your area.</t>
        </r>
      </text>
    </comment>
    <comment ref="B48" authorId="0" shapeId="0">
      <text>
        <r>
          <rPr>
            <b/>
            <sz val="9"/>
            <color indexed="81"/>
            <rFont val="Tahoma"/>
            <family val="2"/>
          </rPr>
          <t xml:space="preserve">Details: </t>
        </r>
        <r>
          <rPr>
            <sz val="9"/>
            <color indexed="81"/>
            <rFont val="Tahoma"/>
            <family val="2"/>
          </rPr>
          <t xml:space="preserve">With the assistance of your den leader or parent, participate in an event that would help lead others in recycling and conserving resources. 
</t>
        </r>
      </text>
    </comment>
    <comment ref="F48" authorId="0" shapeId="0">
      <text>
        <r>
          <rPr>
            <b/>
            <sz val="9"/>
            <color indexed="81"/>
            <rFont val="Tahoma"/>
            <family val="2"/>
          </rPr>
          <t xml:space="preserve">Details: </t>
        </r>
        <r>
          <rPr>
            <sz val="9"/>
            <color indexed="81"/>
            <rFont val="Tahoma"/>
            <family val="2"/>
          </rPr>
          <t xml:space="preserve">With adult assistance, explore safe chemical reactions with household materials.     Using two substances, observe what happens when the amounts of the reactants  are increased.  
</t>
        </r>
      </text>
    </comment>
    <comment ref="N48" authorId="1" shapeId="0">
      <text>
        <r>
          <rPr>
            <b/>
            <sz val="9"/>
            <color indexed="81"/>
            <rFont val="Tahoma"/>
            <charset val="1"/>
          </rPr>
          <t>Detail:</t>
        </r>
        <r>
          <rPr>
            <sz val="9"/>
            <color indexed="81"/>
            <rFont val="Tahoma"/>
            <charset val="1"/>
          </rPr>
          <t xml:space="preserve">
Give examples of at least two of the following: a. A producer, a consumer, and a decomposer in the food chain of an ecosystem b. One way humans have changed the balance of nature c. How you can help protect the balance of nature </t>
        </r>
      </text>
    </comment>
    <comment ref="B49" authorId="0" shapeId="0">
      <text>
        <r>
          <rPr>
            <b/>
            <sz val="9"/>
            <color indexed="81"/>
            <rFont val="Tahoma"/>
            <family val="2"/>
          </rPr>
          <t xml:space="preserve">Details: </t>
        </r>
        <r>
          <rPr>
            <sz val="9"/>
            <color indexed="81"/>
            <rFont val="Tahoma"/>
            <family val="2"/>
          </rPr>
          <t xml:space="preserve">Show that you are an active leader by planning an activity without your den leader’s help.
</t>
        </r>
      </text>
    </comment>
    <comment ref="F49" authorId="0" shapeId="0">
      <text>
        <r>
          <rPr>
            <b/>
            <sz val="9"/>
            <color indexed="81"/>
            <rFont val="Tahoma"/>
            <family val="2"/>
          </rPr>
          <t xml:space="preserve">Details: </t>
        </r>
        <r>
          <rPr>
            <sz val="9"/>
            <color indexed="81"/>
            <rFont val="Tahoma"/>
            <family val="2"/>
          </rPr>
          <t xml:space="preserve">Explore properties of motion on a playground. How does the weight of a person affect how fast they slide down a slide or how fast a swing moves? Design a fair test to answer one of those questions
</t>
        </r>
      </text>
    </comment>
    <comment ref="N49" authorId="1" shapeId="0">
      <text>
        <r>
          <rPr>
            <b/>
            <sz val="9"/>
            <color indexed="81"/>
            <rFont val="Tahoma"/>
            <charset val="1"/>
          </rPr>
          <t>Detail:</t>
        </r>
        <r>
          <rPr>
            <sz val="9"/>
            <color indexed="81"/>
            <rFont val="Tahoma"/>
            <charset val="1"/>
          </rPr>
          <t xml:space="preserve">
Learn about aquatic ecosystems and wetlands in your area. Talk with your Webelos den leader or family about the important role aquatic ecosystems and wetlands play in supporting life cycles of wildlife and humans, and list three ways you can help. </t>
        </r>
      </text>
    </comment>
    <comment ref="F50" authorId="0" shapeId="0">
      <text>
        <r>
          <rPr>
            <b/>
            <sz val="9"/>
            <color indexed="81"/>
            <rFont val="Tahoma"/>
            <family val="2"/>
          </rPr>
          <t xml:space="preserve">Details: </t>
        </r>
        <r>
          <rPr>
            <sz val="9"/>
            <color indexed="81"/>
            <rFont val="Tahoma"/>
            <family val="2"/>
          </rPr>
          <t xml:space="preserve">Read a biography of a scientist. Tell your den leader or the other members of your den what the scientist was famous for and why his or her work is important.
</t>
        </r>
      </text>
    </comment>
    <comment ref="J50" authorId="0" shapeId="0">
      <text>
        <r>
          <rPr>
            <b/>
            <sz val="9"/>
            <color indexed="81"/>
            <rFont val="Tahoma"/>
            <family val="2"/>
          </rPr>
          <t>Details:</t>
        </r>
        <r>
          <rPr>
            <sz val="9"/>
            <color indexed="81"/>
            <rFont val="Tahoma"/>
            <family val="2"/>
          </rPr>
          <t>Explain why this kind of science is an important part of your world.</t>
        </r>
      </text>
    </comment>
    <comment ref="N50" authorId="1" shapeId="0">
      <text>
        <r>
          <rPr>
            <b/>
            <sz val="9"/>
            <color indexed="81"/>
            <rFont val="Tahoma"/>
            <charset val="1"/>
          </rPr>
          <t>Detail:</t>
        </r>
        <r>
          <rPr>
            <sz val="9"/>
            <color indexed="81"/>
            <rFont val="Tahoma"/>
            <charset val="1"/>
          </rPr>
          <t xml:space="preserve">
Do a color-morphing investigation. Explain what you learned. </t>
        </r>
      </text>
    </comment>
    <comment ref="B51" authorId="0" shapeId="0">
      <text>
        <r>
          <rPr>
            <b/>
            <sz val="9"/>
            <color indexed="81"/>
            <rFont val="Tahoma"/>
            <family val="2"/>
          </rPr>
          <t xml:space="preserve">Details: </t>
        </r>
        <r>
          <rPr>
            <sz val="9"/>
            <color indexed="81"/>
            <rFont val="Tahoma"/>
            <family val="2"/>
          </rPr>
          <t xml:space="preserve">Learn about Scouting in another part of the world. With the help of your parent or your den leader, pick one country where Scouting exists, and research its Scouting program.
</t>
        </r>
      </text>
    </comment>
    <comment ref="J51" authorId="0" shapeId="0">
      <text>
        <r>
          <rPr>
            <b/>
            <sz val="9"/>
            <color indexed="81"/>
            <rFont val="Tahoma"/>
            <family val="2"/>
          </rPr>
          <t xml:space="preserve">Details: </t>
        </r>
        <r>
          <rPr>
            <sz val="9"/>
            <color indexed="81"/>
            <rFont val="Tahoma"/>
            <family val="2"/>
          </rPr>
          <t xml:space="preserve">Share with your family or with your den what you learned about the meaning of geology. 
</t>
        </r>
      </text>
    </comment>
    <comment ref="N51" authorId="1" shapeId="0">
      <text>
        <r>
          <rPr>
            <b/>
            <sz val="9"/>
            <color indexed="81"/>
            <rFont val="Tahoma"/>
            <charset val="1"/>
          </rPr>
          <t xml:space="preserve">Detail:  </t>
        </r>
        <r>
          <rPr>
            <sz val="9"/>
            <color indexed="81"/>
            <rFont val="Tahoma"/>
            <charset val="1"/>
          </rPr>
          <t>Visit a museum of natural history, a nature center, or a zoo with your family, Webelos den, or pack. Tell what you saw.</t>
        </r>
      </text>
    </comment>
    <comment ref="B52" authorId="0" shapeId="0">
      <text>
        <r>
          <rPr>
            <b/>
            <sz val="9"/>
            <color indexed="81"/>
            <rFont val="Tahoma"/>
            <family val="2"/>
          </rPr>
          <t xml:space="preserve">Details: </t>
        </r>
        <r>
          <rPr>
            <sz val="9"/>
            <color indexed="81"/>
            <rFont val="Tahoma"/>
            <family val="2"/>
          </rPr>
          <t xml:space="preserve">Set up an exhibit at a pack meeting to share information about the World Friendship Fund.
</t>
        </r>
      </text>
    </comment>
    <comment ref="F52"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J52" authorId="0" shapeId="0">
      <text>
        <r>
          <rPr>
            <b/>
            <sz val="9"/>
            <color indexed="81"/>
            <rFont val="Tahoma"/>
            <family val="2"/>
          </rPr>
          <t>Details:</t>
        </r>
        <r>
          <rPr>
            <sz val="9"/>
            <color indexed="81"/>
            <rFont val="Tahoma"/>
            <family val="2"/>
          </rPr>
          <t>Look for different kinds of rocks or minerals while on a rock hunt with your family or your den</t>
        </r>
      </text>
    </comment>
    <comment ref="N52" authorId="1" shapeId="0">
      <text>
        <r>
          <rPr>
            <b/>
            <sz val="9"/>
            <color indexed="81"/>
            <rFont val="Tahoma"/>
            <charset val="1"/>
          </rPr>
          <t>Detail:</t>
        </r>
        <r>
          <rPr>
            <sz val="9"/>
            <color indexed="81"/>
            <rFont val="Tahoma"/>
            <charset val="1"/>
          </rPr>
          <t xml:space="preserve">
Create a video of a wild creature doing something interesting, and share it with your family and den. </t>
        </r>
      </text>
    </comment>
    <comment ref="F53"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B54" authorId="0" shapeId="0">
      <text>
        <r>
          <rPr>
            <b/>
            <sz val="9"/>
            <color indexed="81"/>
            <rFont val="Tahoma"/>
            <family val="2"/>
          </rPr>
          <t xml:space="preserve">Details: </t>
        </r>
        <r>
          <rPr>
            <sz val="9"/>
            <color indexed="81"/>
            <rFont val="Tahoma"/>
            <family val="2"/>
          </rPr>
          <t xml:space="preserve">Under the supervision of your parent, guardian, or den leader, connect with a Scout in another country during an event such as Jamboree on the Air or Jamboree on the Internet or by other means.
</t>
        </r>
      </text>
    </comment>
    <comment ref="F54" authorId="0" shapeId="0">
      <text>
        <r>
          <rPr>
            <b/>
            <sz val="9"/>
            <color indexed="81"/>
            <rFont val="Tahoma"/>
            <family val="2"/>
          </rPr>
          <t xml:space="preserve">Details: </t>
        </r>
        <r>
          <rPr>
            <sz val="9"/>
            <color indexed="81"/>
            <rFont val="Tahoma"/>
            <family val="2"/>
          </rPr>
          <t xml:space="preserve">Recognize the purpose and the three classifications of swimming ability groups in Scouting.
</t>
        </r>
      </text>
    </comment>
    <comment ref="J54" authorId="0" shapeId="0">
      <text>
        <r>
          <rPr>
            <b/>
            <sz val="9"/>
            <color indexed="81"/>
            <rFont val="Tahoma"/>
            <family val="2"/>
          </rPr>
          <t>Details:</t>
        </r>
        <r>
          <rPr>
            <sz val="9"/>
            <color indexed="81"/>
            <rFont val="Tahoma"/>
            <family val="2"/>
          </rPr>
          <t xml:space="preserve">Identify the rocks you see on your rock hunt. Use the chart in your handbook that shows the three kinds of rocks and describes minerals to determine which types of rocks you have collected. 
</t>
        </r>
      </text>
    </comment>
    <comment ref="N54" authorId="1" shapeId="0">
      <text>
        <r>
          <rPr>
            <b/>
            <sz val="9"/>
            <color indexed="81"/>
            <rFont val="Tahoma"/>
            <charset val="1"/>
          </rPr>
          <t>Detail:</t>
        </r>
        <r>
          <rPr>
            <sz val="9"/>
            <color indexed="81"/>
            <rFont val="Tahoma"/>
            <charset val="1"/>
          </rPr>
          <t xml:space="preserve">
Identify three different groups of trees and the parts of a tree.</t>
        </r>
      </text>
    </comment>
    <comment ref="F55" authorId="1" shapeId="0">
      <text>
        <r>
          <rPr>
            <b/>
            <sz val="9"/>
            <color indexed="81"/>
            <rFont val="Tahoma"/>
            <family val="2"/>
          </rPr>
          <t>Detail:</t>
        </r>
        <r>
          <rPr>
            <sz val="9"/>
            <color indexed="81"/>
            <rFont val="Tahoma"/>
            <family val="2"/>
          </rPr>
          <t xml:space="preserve">
 Discuss the importance of learning the skills you need to know before going boating.</t>
        </r>
      </text>
    </comment>
    <comment ref="J55" authorId="0" shapeId="0">
      <text>
        <r>
          <rPr>
            <b/>
            <sz val="9"/>
            <color indexed="81"/>
            <rFont val="Tahoma"/>
            <family val="2"/>
          </rPr>
          <t xml:space="preserve">Details: </t>
        </r>
        <r>
          <rPr>
            <sz val="9"/>
            <color indexed="81"/>
            <rFont val="Tahoma"/>
            <family val="2"/>
          </rPr>
          <t xml:space="preserve">With a magnifying glass, take a closer look at your collection. Determine any differences between your specimens.
</t>
        </r>
      </text>
    </comment>
    <comment ref="N55" authorId="1" shapeId="0">
      <text>
        <r>
          <rPr>
            <b/>
            <sz val="9"/>
            <color indexed="81"/>
            <rFont val="Tahoma"/>
            <charset val="1"/>
          </rPr>
          <t>Detail:</t>
        </r>
        <r>
          <rPr>
            <sz val="9"/>
            <color indexed="81"/>
            <rFont val="Tahoma"/>
            <charset val="1"/>
          </rPr>
          <t xml:space="preserve">
Identify six trees common to the area where you live. Tell whether they are native to your area. Tell how both wildlife and humans use them</t>
        </r>
      </text>
    </comment>
    <comment ref="B56" authorId="0" shapeId="0">
      <text>
        <r>
          <rPr>
            <b/>
            <sz val="9"/>
            <color indexed="81"/>
            <rFont val="Tahoma"/>
            <family val="2"/>
          </rPr>
          <t xml:space="preserve">Details: </t>
        </r>
        <r>
          <rPr>
            <sz val="9"/>
            <color indexed="81"/>
            <rFont val="Tahoma"/>
            <family val="2"/>
          </rPr>
          <t xml:space="preserve">With the help of your den leader or family, plan and conduct a campout. If your chartered organization does not permit Cub Scout camping, you may substitute a family campout or a daylong outdoor activity with your den or pack. 
</t>
        </r>
      </text>
    </comment>
    <comment ref="F56" authorId="0" shapeId="0">
      <text>
        <r>
          <rPr>
            <b/>
            <sz val="9"/>
            <color indexed="81"/>
            <rFont val="Tahoma"/>
            <family val="2"/>
          </rPr>
          <t xml:space="preserve">Details: </t>
        </r>
        <r>
          <rPr>
            <sz val="9"/>
            <color indexed="81"/>
            <rFont val="Tahoma"/>
            <family val="2"/>
          </rPr>
          <t xml:space="preserve">Explain the meaning of “order of rescue” and demonstrate the reach and throw rescue techniques from land.
</t>
        </r>
      </text>
    </comment>
    <comment ref="J56" authorId="0" shapeId="0">
      <text>
        <r>
          <rPr>
            <b/>
            <sz val="9"/>
            <color indexed="81"/>
            <rFont val="Tahoma"/>
            <family val="2"/>
          </rPr>
          <t xml:space="preserve">Details: </t>
        </r>
        <r>
          <rPr>
            <sz val="9"/>
            <color indexed="81"/>
            <rFont val="Tahoma"/>
            <family val="2"/>
          </rPr>
          <t xml:space="preserve">Share what you see with your family or den.
</t>
        </r>
      </text>
    </comment>
    <comment ref="N56" authorId="0" shapeId="0">
      <text>
        <r>
          <rPr>
            <b/>
            <sz val="9"/>
            <color indexed="81"/>
            <rFont val="Tahoma"/>
            <family val="2"/>
          </rPr>
          <t xml:space="preserve">Details: </t>
        </r>
        <r>
          <rPr>
            <sz val="9"/>
            <color indexed="81"/>
            <rFont val="Tahoma"/>
            <family val="2"/>
          </rPr>
          <t xml:space="preserve">Identify six plants common to the area where you live. Tell which animals use them and for what purpose.
</t>
        </r>
      </text>
    </comment>
    <comment ref="B57" authorId="0" shapeId="0">
      <text>
        <r>
          <rPr>
            <b/>
            <sz val="9"/>
            <color indexed="81"/>
            <rFont val="Tahoma"/>
            <family val="2"/>
          </rPr>
          <t xml:space="preserve">Details: </t>
        </r>
        <r>
          <rPr>
            <sz val="9"/>
            <color indexed="81"/>
            <rFont val="Tahoma"/>
            <family val="2"/>
          </rPr>
          <t xml:space="preserve">On arrival at the campout, with your den and den leader or family, determine where to set up your tent. Demonstrate knowledge of what makes a good tent site and what makes a bad one. Set up your tent without help from an adult. 
</t>
        </r>
      </text>
    </comment>
    <comment ref="N57" authorId="0" shapeId="0">
      <text>
        <r>
          <rPr>
            <b/>
            <sz val="9"/>
            <color indexed="81"/>
            <rFont val="Tahoma"/>
            <family val="2"/>
          </rPr>
          <t xml:space="preserve">Details: </t>
        </r>
        <r>
          <rPr>
            <sz val="9"/>
            <color indexed="81"/>
            <rFont val="Tahoma"/>
            <family val="2"/>
          </rPr>
          <t xml:space="preserve">Visit a nature center, nursery, tree farm, or park, and speak with someone knowledgeable about trees and plants that are native to your area. Explain how plants and trees are important to our ecosystem and how they improve our environment.
</t>
        </r>
      </text>
    </comment>
    <comment ref="B58" authorId="0" shapeId="0">
      <text>
        <r>
          <rPr>
            <b/>
            <sz val="9"/>
            <color indexed="81"/>
            <rFont val="Tahoma"/>
            <family val="2"/>
          </rPr>
          <t xml:space="preserve">Details: </t>
        </r>
        <r>
          <rPr>
            <sz val="9"/>
            <color indexed="81"/>
            <rFont val="Tahoma"/>
            <family val="2"/>
          </rPr>
          <t xml:space="preserve">Once your tents are set up, discuss with your den what actions you should take in the case of the following extreme weather events which could require you to evacuate: a. Severe rainstorm causing flooding b. Severe thunderstorm with lightning or tornadoes c. Fire, earthquake, or other disaster that will require evacuation. </t>
        </r>
      </text>
    </comment>
    <comment ref="J58" authorId="0" shapeId="0">
      <text>
        <r>
          <rPr>
            <b/>
            <sz val="9"/>
            <color indexed="81"/>
            <rFont val="Tahoma"/>
            <family val="2"/>
          </rPr>
          <t xml:space="preserve">Details: </t>
        </r>
        <r>
          <rPr>
            <sz val="9"/>
            <color indexed="81"/>
            <rFont val="Tahoma"/>
            <family val="2"/>
          </rPr>
          <t xml:space="preserve">With your family or den, make a mineral test kit, and test rocks according to the Mohs scale of mineral hardness
</t>
        </r>
      </text>
    </comment>
    <comment ref="N58" authorId="0" shapeId="0">
      <text>
        <r>
          <rPr>
            <b/>
            <sz val="9"/>
            <color indexed="81"/>
            <rFont val="Tahoma"/>
            <family val="2"/>
          </rPr>
          <t xml:space="preserve">Details: </t>
        </r>
        <r>
          <rPr>
            <sz val="9"/>
            <color indexed="81"/>
            <rFont val="Tahoma"/>
            <family val="2"/>
          </rPr>
          <t xml:space="preserve">Develop a plan to care for and then plant at least one plant or tree, either indoors in a pot or outdoors. Tell how this plant or tree helps the environment in which it is planted and what the plant or tree will be used for.
</t>
        </r>
      </text>
    </comment>
    <comment ref="B59" authorId="0" shapeId="0">
      <text>
        <r>
          <rPr>
            <b/>
            <sz val="9"/>
            <color indexed="81"/>
            <rFont val="Tahoma"/>
            <family val="2"/>
          </rPr>
          <t>Details:</t>
        </r>
        <r>
          <rPr>
            <sz val="9"/>
            <color indexed="81"/>
            <rFont val="Tahoma"/>
            <family val="2"/>
          </rPr>
          <t xml:space="preserve">On a pack campout, work with your den leader or another adult to plan a campfire program with the other dens. Your campfire program should include an impressive opening, songs, skits, a Cubmaster’s minute, and an inspirational closing ceremony. </t>
        </r>
      </text>
    </comment>
    <comment ref="F59" authorId="0" shapeId="0">
      <text>
        <r>
          <rPr>
            <b/>
            <sz val="9"/>
            <color indexed="81"/>
            <rFont val="Tahoma"/>
            <family val="2"/>
          </rPr>
          <t xml:space="preserve">Details: </t>
        </r>
        <r>
          <rPr>
            <sz val="9"/>
            <color indexed="81"/>
            <rFont val="Tahoma"/>
            <family val="2"/>
          </rPr>
          <t xml:space="preserve">Demonstrate the precautions you must take before attempting to dive head first into the water, and attempt a front surface dive.
</t>
        </r>
      </text>
    </comment>
    <comment ref="N59" authorId="0" shapeId="0">
      <text>
        <r>
          <rPr>
            <b/>
            <sz val="9"/>
            <color indexed="81"/>
            <rFont val="Tahoma"/>
            <family val="2"/>
          </rPr>
          <t xml:space="preserve">Details: </t>
        </r>
        <r>
          <rPr>
            <sz val="9"/>
            <color indexed="81"/>
            <rFont val="Tahoma"/>
            <family val="2"/>
          </rPr>
          <t xml:space="preserve">Make a list of items in your home that are made from wood and share it with your den. Or with your den, take a walk and identify useful things made from wood.
</t>
        </r>
      </text>
    </comment>
    <comment ref="B60" authorId="1" shapeId="0">
      <text>
        <r>
          <rPr>
            <b/>
            <sz val="9"/>
            <color indexed="81"/>
            <rFont val="Tahoma"/>
            <charset val="1"/>
          </rPr>
          <t>Detail:</t>
        </r>
        <r>
          <rPr>
            <sz val="9"/>
            <color indexed="81"/>
            <rFont val="Tahoma"/>
            <charset val="1"/>
          </rPr>
          <t xml:space="preserve">
Show how to tie a bowline. Explain when the knot should be used and why. Teach it to another Scout who is not a Webelos Scout</t>
        </r>
      </text>
    </comment>
    <comment ref="F60" authorId="0" shapeId="0">
      <text>
        <r>
          <rPr>
            <b/>
            <sz val="9"/>
            <color indexed="81"/>
            <rFont val="Tahoma"/>
            <family val="2"/>
          </rPr>
          <t xml:space="preserve">Details: </t>
        </r>
        <r>
          <rPr>
            <sz val="9"/>
            <color indexed="81"/>
            <rFont val="Tahoma"/>
            <family val="2"/>
          </rPr>
          <t xml:space="preserve">Learn and demonstrate two of the following strokes:  crawl, sidestroke, breaststroke, or trudgen
</t>
        </r>
      </text>
    </comment>
    <comment ref="J60" authorId="0" shapeId="0">
      <text>
        <r>
          <rPr>
            <b/>
            <sz val="9"/>
            <color indexed="81"/>
            <rFont val="Tahoma"/>
            <family val="2"/>
          </rPr>
          <t xml:space="preserve">Details: </t>
        </r>
        <r>
          <rPr>
            <sz val="9"/>
            <color indexed="81"/>
            <rFont val="Tahoma"/>
            <family val="2"/>
          </rPr>
          <t xml:space="preserve">With your family or den, identify on a road map of your state some geological features in your area
</t>
        </r>
      </text>
    </comment>
    <comment ref="N60" authorId="1" shapeId="0">
      <text>
        <r>
          <rPr>
            <b/>
            <sz val="9"/>
            <color indexed="81"/>
            <rFont val="Tahoma"/>
            <charset val="1"/>
          </rPr>
          <t>Detail:</t>
        </r>
        <r>
          <rPr>
            <sz val="9"/>
            <color indexed="81"/>
            <rFont val="Tahoma"/>
            <charset val="1"/>
          </rPr>
          <t xml:space="preserve">
 Explain how the growth rings of a tree trunk tell its life story. Describe different types of tree bark and explain what the bark does for the tree.</t>
        </r>
      </text>
    </comment>
    <comment ref="B61" authorId="0" shapeId="0">
      <text>
        <r>
          <rPr>
            <b/>
            <sz val="9"/>
            <color indexed="81"/>
            <rFont val="Tahoma"/>
            <family val="2"/>
          </rPr>
          <t>Details:</t>
        </r>
        <r>
          <rPr>
            <sz val="9"/>
            <color indexed="81"/>
            <rFont val="Tahoma"/>
            <family val="2"/>
          </rPr>
          <t xml:space="preserve">
Go on a geocaching adventure with your den or family. Show how you used a GPS unit or a smartphone with a GPS application to locate a geocache.</t>
        </r>
      </text>
    </comment>
    <comment ref="F61" authorId="0" shapeId="0">
      <text>
        <r>
          <rPr>
            <b/>
            <sz val="9"/>
            <color indexed="81"/>
            <rFont val="Tahoma"/>
            <family val="2"/>
          </rPr>
          <t>Details:</t>
        </r>
        <r>
          <rPr>
            <sz val="9"/>
            <color indexed="81"/>
            <rFont val="Tahoma"/>
            <family val="2"/>
          </rPr>
          <t xml:space="preserve">Invite a member or former member of a lifeguard team, rescue squad, the U.S. Coast Guard, U.S. Navy, or other armed forces branch who has had swimming and rescue training to your den meeting.  Find out what training and other experiences this person has had. 
</t>
        </r>
      </text>
    </comment>
    <comment ref="B62" authorId="0" shapeId="0">
      <text>
        <r>
          <rPr>
            <b/>
            <sz val="9"/>
            <color indexed="81"/>
            <rFont val="Tahoma"/>
            <family val="2"/>
          </rPr>
          <t xml:space="preserve">Details: </t>
        </r>
        <r>
          <rPr>
            <sz val="9"/>
            <color indexed="81"/>
            <rFont val="Tahoma"/>
            <family val="2"/>
          </rPr>
          <t>Recite the Outdoor Code and the Leave No Trace Principles for Kids from memory. Talk about how you can demonstrate them while you are working on your Arrow of Light. After one outing, list the things you did to follow the Outdoor Code and Leave No Trace.</t>
        </r>
      </text>
    </comment>
    <comment ref="F62" authorId="0" shapeId="0">
      <text>
        <r>
          <rPr>
            <b/>
            <sz val="9"/>
            <color indexed="81"/>
            <rFont val="Tahoma"/>
            <family val="2"/>
          </rPr>
          <t>Details:</t>
        </r>
        <r>
          <rPr>
            <sz val="9"/>
            <color indexed="81"/>
            <rFont val="Tahoma"/>
            <family val="2"/>
          </rPr>
          <t xml:space="preserve">Demonstrate how to correctly fasten a life jacket that is the right size for you.  Jump into water over your head. Show how the life jacket keeps your head above water by swimming 25 feet.  Get out of the water, remove the life jacket and hang it where it will dry. 
</t>
        </r>
      </text>
    </comment>
    <comment ref="N62" authorId="1" shapeId="0">
      <text>
        <r>
          <rPr>
            <b/>
            <sz val="9"/>
            <color indexed="81"/>
            <rFont val="Tahoma"/>
            <charset val="1"/>
          </rPr>
          <t>Detail:</t>
        </r>
        <r>
          <rPr>
            <sz val="9"/>
            <color indexed="81"/>
            <rFont val="Tahoma"/>
            <charset val="1"/>
          </rPr>
          <t xml:space="preserve">
Create a record of the history of Scouting and your place in that history. </t>
        </r>
      </text>
    </comment>
    <comment ref="F63" authorId="1" shapeId="0">
      <text>
        <r>
          <rPr>
            <b/>
            <sz val="9"/>
            <color indexed="81"/>
            <rFont val="Tahoma"/>
            <family val="2"/>
          </rPr>
          <t>Detail:</t>
        </r>
        <r>
          <rPr>
            <sz val="9"/>
            <color indexed="81"/>
            <rFont val="Tahoma"/>
            <family val="2"/>
          </rPr>
          <t xml:space="preserve">
If you are a qualified swimmer, select a paddle of the proper size and paddle a canoe with an adult’s supervision. </t>
        </r>
      </text>
    </comment>
    <comment ref="N63" authorId="1" shapeId="0">
      <text>
        <r>
          <rPr>
            <b/>
            <sz val="9"/>
            <color indexed="81"/>
            <rFont val="Tahoma"/>
            <charset val="1"/>
          </rPr>
          <t>Detail:</t>
        </r>
        <r>
          <rPr>
            <sz val="9"/>
            <color indexed="81"/>
            <rFont val="Tahoma"/>
            <charset val="1"/>
          </rPr>
          <t xml:space="preserve">
With the help of your den leader, parent, or guardian and with your choice of media, go on a virtual journey to the past and create a timeline.</t>
        </r>
      </text>
    </comment>
    <comment ref="F66" authorId="1" shapeId="0">
      <text>
        <r>
          <rPr>
            <b/>
            <sz val="9"/>
            <color indexed="81"/>
            <rFont val="Tahoma"/>
            <charset val="1"/>
          </rPr>
          <t>Detail:</t>
        </r>
        <r>
          <rPr>
            <sz val="9"/>
            <color indexed="81"/>
            <rFont val="Tahoma"/>
            <charset val="1"/>
          </rPr>
          <t xml:space="preserve">
Visit an art museum, gallery, or exhibit. Discuss with an adult the art you saw. What did you like?</t>
        </r>
      </text>
    </comment>
    <comment ref="J66" authorId="0" shapeId="0">
      <text>
        <r>
          <rPr>
            <b/>
            <sz val="9"/>
            <color indexed="81"/>
            <rFont val="Tahoma"/>
            <family val="2"/>
          </rPr>
          <t xml:space="preserve">Details: </t>
        </r>
        <r>
          <rPr>
            <sz val="9"/>
            <color indexed="81"/>
            <rFont val="Tahoma"/>
            <family val="2"/>
          </rPr>
          <t xml:space="preserve">
 Go on an outing with your family or den to one of the nearby locations you discovered on your state map, and record what you see as you look at the geographical surroundings. Share with your family or den while on this outing what you notice that might change this location in the future (wind, water, ice, drought, erosion).
</t>
        </r>
      </text>
    </comment>
    <comment ref="B67" authorId="1" shapeId="0">
      <text>
        <r>
          <rPr>
            <b/>
            <sz val="9"/>
            <color indexed="81"/>
            <rFont val="Tahoma"/>
            <family val="2"/>
          </rPr>
          <t>Detail:</t>
        </r>
        <r>
          <rPr>
            <sz val="9"/>
            <color indexed="81"/>
            <rFont val="Tahoma"/>
            <family val="2"/>
          </rPr>
          <t xml:space="preserve">
With your parent, guardian, or religious or spiritual leader, discuss and make a plan to do two things you think will help you better do your duty to God. Do these things for a month. </t>
        </r>
      </text>
    </comment>
    <comment ref="F67" authorId="0" shapeId="0">
      <text>
        <r>
          <rPr>
            <b/>
            <sz val="9"/>
            <color indexed="81"/>
            <rFont val="Tahoma"/>
            <family val="2"/>
          </rPr>
          <t xml:space="preserve">Detail: </t>
        </r>
        <r>
          <rPr>
            <sz val="9"/>
            <color indexed="81"/>
            <rFont val="Tahoma"/>
            <family val="2"/>
          </rPr>
          <t>Create two self-portraits using two different techniques, such as drawing, painting, printmaking, sculpture, and computer illustration.</t>
        </r>
      </text>
    </comment>
    <comment ref="B68" authorId="1" shapeId="0">
      <text>
        <r>
          <rPr>
            <b/>
            <sz val="9"/>
            <color indexed="81"/>
            <rFont val="Tahoma"/>
            <family val="2"/>
          </rPr>
          <t>Detail:</t>
        </r>
        <r>
          <rPr>
            <sz val="9"/>
            <color indexed="81"/>
            <rFont val="Tahoma"/>
            <family val="2"/>
          </rPr>
          <t xml:space="preserve">
Discuss with your family how the Scout Oath and Scout Law relate to your beliefs about duty to God. </t>
        </r>
      </text>
    </comment>
    <comment ref="J68" authorId="0" shapeId="0">
      <text>
        <r>
          <rPr>
            <b/>
            <sz val="9"/>
            <color indexed="81"/>
            <rFont val="Tahoma"/>
            <family val="2"/>
          </rPr>
          <t xml:space="preserve">Details: </t>
        </r>
        <r>
          <rPr>
            <sz val="9"/>
            <color indexed="81"/>
            <rFont val="Tahoma"/>
            <family val="2"/>
          </rPr>
          <t xml:space="preserve">With your family or your den, visit with a geologist or earth scientist and discover the many career fields that are included in the science of geology
</t>
        </r>
      </text>
    </comment>
    <comment ref="N68" authorId="0" shapeId="0">
      <text>
        <r>
          <rPr>
            <b/>
            <sz val="9"/>
            <color indexed="81"/>
            <rFont val="Tahoma"/>
            <family val="2"/>
          </rPr>
          <t xml:space="preserve">Details: </t>
        </r>
        <r>
          <rPr>
            <sz val="9"/>
            <color indexed="81"/>
            <rFont val="Tahoma"/>
            <family val="2"/>
          </rPr>
          <t xml:space="preserve">Visit a facility that uses a sound mixer, and learn how it is used.
</t>
        </r>
      </text>
    </comment>
    <comment ref="B69" authorId="1" shapeId="0">
      <text>
        <r>
          <rPr>
            <b/>
            <sz val="9"/>
            <color indexed="81"/>
            <rFont val="Tahoma"/>
            <family val="2"/>
          </rPr>
          <t>Detail:</t>
        </r>
        <r>
          <rPr>
            <sz val="9"/>
            <color indexed="81"/>
            <rFont val="Tahoma"/>
            <family val="2"/>
          </rPr>
          <t xml:space="preserve">
For at least a month, pray or reverently meditate each day as taught by your family or faith community.  </t>
        </r>
      </text>
    </comment>
    <comment ref="F69" authorId="1" shapeId="0">
      <text>
        <r>
          <rPr>
            <b/>
            <sz val="9"/>
            <color indexed="81"/>
            <rFont val="Tahoma"/>
            <charset val="1"/>
          </rPr>
          <t>Detail:</t>
        </r>
        <r>
          <rPr>
            <sz val="9"/>
            <color indexed="81"/>
            <rFont val="Tahoma"/>
            <charset val="1"/>
          </rPr>
          <t xml:space="preserve">
Draw or paint an original picture outdoors, using the art materials of your choice. </t>
        </r>
      </text>
    </comment>
    <comment ref="J69" authorId="0" shapeId="0">
      <text>
        <r>
          <rPr>
            <b/>
            <sz val="9"/>
            <color indexed="81"/>
            <rFont val="Tahoma"/>
            <family val="2"/>
          </rPr>
          <t xml:space="preserve">Details: </t>
        </r>
        <r>
          <rPr>
            <sz val="9"/>
            <color indexed="81"/>
            <rFont val="Tahoma"/>
            <family val="2"/>
          </rPr>
          <t xml:space="preserve">Ask the geologist or earth scientist about the importance of fossils that are found. 
</t>
        </r>
      </text>
    </comment>
    <comment ref="B70" authorId="0" shapeId="0">
      <text>
        <r>
          <rPr>
            <b/>
            <sz val="9"/>
            <color indexed="81"/>
            <rFont val="Tahoma"/>
            <family val="2"/>
          </rPr>
          <t xml:space="preserve">Details: </t>
        </r>
        <r>
          <rPr>
            <sz val="9"/>
            <color indexed="81"/>
            <rFont val="Tahoma"/>
            <family val="2"/>
          </rPr>
          <t xml:space="preserve">Read at least two accounts of people in history who have done their duty to God. (This can include family members and ancestors.) List their names and how they showed their duty to God.
</t>
        </r>
      </text>
    </comment>
    <comment ref="J70" authorId="0" shapeId="0">
      <text>
        <r>
          <rPr>
            <b/>
            <sz val="9"/>
            <color indexed="81"/>
            <rFont val="Tahoma"/>
            <family val="2"/>
          </rPr>
          <t xml:space="preserve">Details: </t>
        </r>
        <r>
          <rPr>
            <sz val="9"/>
            <color indexed="81"/>
            <rFont val="Tahoma"/>
            <family val="2"/>
          </rPr>
          <t xml:space="preserve">Ask the geologist or earth scientist what you can do to help preserve our natural resources. 
</t>
        </r>
      </text>
    </comment>
    <comment ref="N70" authorId="0" shapeId="0">
      <text>
        <r>
          <rPr>
            <b/>
            <sz val="9"/>
            <color indexed="81"/>
            <rFont val="Tahoma"/>
            <family val="2"/>
          </rPr>
          <t xml:space="preserve">Details: </t>
        </r>
        <r>
          <rPr>
            <sz val="9"/>
            <color indexed="81"/>
            <rFont val="Tahoma"/>
            <family val="2"/>
          </rPr>
          <t>Make a musical instrument. Play it for your family, den, or pack</t>
        </r>
      </text>
    </comment>
    <comment ref="B71" authorId="1" shapeId="0">
      <text>
        <r>
          <rPr>
            <b/>
            <sz val="9"/>
            <color indexed="81"/>
            <rFont val="Tahoma"/>
            <family val="2"/>
          </rPr>
          <t>Detail:</t>
        </r>
        <r>
          <rPr>
            <sz val="9"/>
            <color indexed="81"/>
            <rFont val="Tahoma"/>
            <family val="2"/>
          </rPr>
          <t xml:space="preserve">
 Under the direction of your parent, guardian, or religious or spiritual leader, do an act of service for someone in your family, neighborhood, or community. Talk about your service with your family and your Webelos den leader. Tell your family, den, or den leader how it related to doing your duty to God.</t>
        </r>
      </text>
    </comment>
    <comment ref="F71" authorId="0" shapeId="0">
      <text>
        <r>
          <rPr>
            <b/>
            <sz val="9"/>
            <color indexed="81"/>
            <rFont val="Tahoma"/>
            <family val="2"/>
          </rPr>
          <t>Detail:</t>
        </r>
        <r>
          <rPr>
            <sz val="9"/>
            <color indexed="81"/>
            <rFont val="Tahoma"/>
            <family val="2"/>
          </rPr>
          <t xml:space="preserve">Create an object using clay that can be fired, baked in the oven, or air-dried.eparation and cooking. </t>
        </r>
      </text>
    </comment>
    <comment ref="J71" authorId="0" shapeId="0">
      <text>
        <r>
          <rPr>
            <b/>
            <sz val="9"/>
            <color indexed="81"/>
            <rFont val="Tahoma"/>
            <family val="2"/>
          </rPr>
          <t xml:space="preserve">Details: </t>
        </r>
        <r>
          <rPr>
            <sz val="9"/>
            <color indexed="81"/>
            <rFont val="Tahoma"/>
            <family val="2"/>
          </rPr>
          <t xml:space="preserve">Do at least one earth science demonstration or investigation with your den or with adult supervision, and explore geology in action. 
</t>
        </r>
      </text>
    </comment>
    <comment ref="N71" authorId="0" shapeId="0">
      <text>
        <r>
          <rPr>
            <b/>
            <sz val="9"/>
            <color indexed="81"/>
            <rFont val="Tahoma"/>
            <family val="2"/>
          </rPr>
          <t xml:space="preserve">Details: </t>
        </r>
        <r>
          <rPr>
            <sz val="9"/>
            <color indexed="81"/>
            <rFont val="Tahoma"/>
            <family val="2"/>
          </rPr>
          <t xml:space="preserve">Form a “band” with your den. Each member creates his own homemade musical instrument. Perform for your pack at a pack meeting. </t>
        </r>
      </text>
    </comment>
    <comment ref="F72" authorId="1" shapeId="0">
      <text>
        <r>
          <rPr>
            <b/>
            <sz val="9"/>
            <color indexed="81"/>
            <rFont val="Tahoma"/>
            <charset val="1"/>
          </rPr>
          <t>Detail:</t>
        </r>
        <r>
          <rPr>
            <sz val="9"/>
            <color indexed="81"/>
            <rFont val="Tahoma"/>
            <charset val="1"/>
          </rPr>
          <t xml:space="preserve"> Create a freestanding sculpture or mobile using wood, metal, papier-mâché, or found or recycled objects. </t>
        </r>
      </text>
    </comment>
    <comment ref="N72" authorId="0" shapeId="0">
      <text>
        <r>
          <rPr>
            <b/>
            <sz val="9"/>
            <color indexed="81"/>
            <rFont val="Tahoma"/>
            <family val="2"/>
          </rPr>
          <t xml:space="preserve">Details: </t>
        </r>
        <r>
          <rPr>
            <sz val="9"/>
            <color indexed="81"/>
            <rFont val="Tahoma"/>
            <family val="2"/>
          </rPr>
          <t xml:space="preserve">Play two tunes on any band or orchestra instrument. 
</t>
        </r>
      </text>
    </comment>
    <comment ref="F73" authorId="1" shapeId="0">
      <text>
        <r>
          <rPr>
            <b/>
            <sz val="9"/>
            <color indexed="81"/>
            <rFont val="Tahoma"/>
            <charset val="1"/>
          </rPr>
          <t>Detail:</t>
        </r>
        <r>
          <rPr>
            <sz val="9"/>
            <color indexed="81"/>
            <rFont val="Tahoma"/>
            <charset val="1"/>
          </rPr>
          <t xml:space="preserve"> Make a display of origami or kirigami projects. </t>
        </r>
      </text>
    </comment>
    <comment ref="J73" authorId="1" shapeId="0">
      <text>
        <r>
          <rPr>
            <b/>
            <sz val="9"/>
            <color indexed="81"/>
            <rFont val="Tahoma"/>
            <charset val="1"/>
          </rPr>
          <t>Detail:</t>
        </r>
        <r>
          <rPr>
            <sz val="9"/>
            <color indexed="81"/>
            <rFont val="Tahoma"/>
            <charset val="1"/>
          </rPr>
          <t xml:space="preserve">
Pick one type of engineer. With the help of the Internet, your local library, or a local engineer you may know or locate, discover and record in your book three things that describe what that engineer does. (Be sure to have your Webelos den leader, parent, or guardian’s permission to use the Internet.) Share your findings with your Webelos den. </t>
        </r>
      </text>
    </comment>
    <comment ref="F74" authorId="1" shapeId="0">
      <text>
        <r>
          <rPr>
            <b/>
            <sz val="9"/>
            <color indexed="81"/>
            <rFont val="Tahoma"/>
            <charset val="1"/>
          </rPr>
          <t>Detail:</t>
        </r>
        <r>
          <rPr>
            <sz val="9"/>
            <color indexed="81"/>
            <rFont val="Tahoma"/>
            <charset val="1"/>
          </rPr>
          <t xml:space="preserve"> Use a computer illustration or painting program to create a work of art. </t>
        </r>
      </text>
    </comment>
    <comment ref="N74" authorId="0" shapeId="0">
      <text>
        <r>
          <rPr>
            <b/>
            <sz val="9"/>
            <color indexed="81"/>
            <rFont val="Tahoma"/>
            <family val="2"/>
          </rPr>
          <t xml:space="preserve">Details: </t>
        </r>
        <r>
          <rPr>
            <sz val="9"/>
            <color indexed="81"/>
            <rFont val="Tahoma"/>
            <family val="2"/>
          </rPr>
          <t xml:space="preserve">Teach your den the words and melody of a song. Perform the song with your den at your den or pack meeting. 
</t>
        </r>
      </text>
    </comment>
    <comment ref="F75" authorId="1" shapeId="0">
      <text>
        <r>
          <rPr>
            <b/>
            <sz val="9"/>
            <color indexed="81"/>
            <rFont val="Tahoma"/>
            <charset val="1"/>
          </rPr>
          <t>Detail:</t>
        </r>
        <r>
          <rPr>
            <sz val="9"/>
            <color indexed="81"/>
            <rFont val="Tahoma"/>
            <charset val="1"/>
          </rPr>
          <t xml:space="preserve"> Create an original logo or design. Transfer the design onto a T-shirt, hat, or other object. </t>
        </r>
      </text>
    </comment>
    <comment ref="J75" authorId="1" shapeId="0">
      <text>
        <r>
          <rPr>
            <b/>
            <sz val="9"/>
            <color indexed="81"/>
            <rFont val="Tahoma"/>
            <charset val="1"/>
          </rPr>
          <t>Detail:</t>
        </r>
        <r>
          <rPr>
            <sz val="9"/>
            <color indexed="81"/>
            <rFont val="Tahoma"/>
            <charset val="1"/>
          </rPr>
          <t xml:space="preserve">
Examine a set of blueprints. Using these as a model, construct your own set of blueprints or plans to design a project.</t>
        </r>
      </text>
    </comment>
    <comment ref="N75" authorId="0" shapeId="0">
      <text>
        <r>
          <rPr>
            <b/>
            <sz val="9"/>
            <color indexed="81"/>
            <rFont val="Tahoma"/>
            <family val="2"/>
          </rPr>
          <t xml:space="preserve">Details: </t>
        </r>
        <r>
          <rPr>
            <sz val="9"/>
            <color indexed="81"/>
            <rFont val="Tahoma"/>
            <family val="2"/>
          </rPr>
          <t xml:space="preserve">
Create original words for a song. Perform it at your den or pack meeting. </t>
        </r>
      </text>
    </comment>
    <comment ref="F76" authorId="1" shapeId="0">
      <text>
        <r>
          <rPr>
            <b/>
            <sz val="9"/>
            <color indexed="81"/>
            <rFont val="Tahoma"/>
            <charset val="1"/>
          </rPr>
          <t>Detail:</t>
        </r>
        <r>
          <rPr>
            <sz val="9"/>
            <color indexed="81"/>
            <rFont val="Tahoma"/>
            <charset val="1"/>
          </rPr>
          <t xml:space="preserve"> Using a camera or other electronic device, take at least 10 photos of your family, a pet, or scenery. Use photo-editing software to crop, lighten or darken, and change some of the photos. </t>
        </r>
      </text>
    </comment>
    <comment ref="J76" authorId="0" shapeId="0">
      <text>
        <r>
          <rPr>
            <b/>
            <sz val="9"/>
            <color indexed="81"/>
            <rFont val="Tahoma"/>
            <family val="2"/>
          </rPr>
          <t xml:space="preserve">Details: </t>
        </r>
        <r>
          <rPr>
            <sz val="9"/>
            <color indexed="81"/>
            <rFont val="Tahoma"/>
            <family val="2"/>
          </rPr>
          <t xml:space="preserve">Using the blueprints or plans from your own design, construct your project. Your project may be something useful or something fun.
</t>
        </r>
      </text>
    </comment>
    <comment ref="N76" authorId="0" shapeId="0">
      <text>
        <r>
          <rPr>
            <b/>
            <sz val="9"/>
            <color indexed="81"/>
            <rFont val="Tahoma"/>
            <family val="2"/>
          </rPr>
          <t xml:space="preserve">Details: </t>
        </r>
        <r>
          <rPr>
            <sz val="9"/>
            <color indexed="81"/>
            <rFont val="Tahoma"/>
            <family val="2"/>
          </rPr>
          <t xml:space="preserve">Collaborate with your den to compose a den theme song. Perform it at your pack meeting.
</t>
        </r>
      </text>
    </comment>
    <comment ref="F77" authorId="1" shapeId="0">
      <text>
        <r>
          <rPr>
            <b/>
            <sz val="9"/>
            <color indexed="81"/>
            <rFont val="Tahoma"/>
            <charset val="1"/>
          </rPr>
          <t>Detail:</t>
        </r>
        <r>
          <rPr>
            <sz val="9"/>
            <color indexed="81"/>
            <rFont val="Tahoma"/>
            <charset val="1"/>
          </rPr>
          <t xml:space="preserve"> Create a comic strip with original characters. Include at least four panels to tell a story centered on one of the points of the Scout Law. Characters can be hand-drawn or computer-generated</t>
        </r>
      </text>
    </comment>
    <comment ref="J77" authorId="0" shapeId="0">
      <text>
        <r>
          <rPr>
            <b/>
            <sz val="9"/>
            <color indexed="81"/>
            <rFont val="Tahoma"/>
            <family val="2"/>
          </rPr>
          <t>Details:</t>
        </r>
        <r>
          <rPr>
            <sz val="9"/>
            <color indexed="81"/>
            <rFont val="Tahoma"/>
            <family val="2"/>
          </rPr>
          <t xml:space="preserve">Share your project with your Webelos den and your pack by displaying the project at a pack meeting. 
</t>
        </r>
      </text>
    </comment>
    <comment ref="N77" authorId="0" shapeId="0">
      <text>
        <r>
          <rPr>
            <b/>
            <sz val="9"/>
            <color indexed="81"/>
            <rFont val="Tahoma"/>
            <family val="2"/>
          </rPr>
          <t xml:space="preserve">Details </t>
        </r>
        <r>
          <rPr>
            <sz val="9"/>
            <color indexed="81"/>
            <rFont val="Tahoma"/>
            <family val="2"/>
          </rPr>
          <t xml:space="preserve">Write a song with words and music that expresses your feelings about an issue, a person, something you are learning, a point of the Scout Law, etc. Perform it at your den or pack meeting, alone or with a group. 
</t>
        </r>
      </text>
    </comment>
    <comment ref="J78" authorId="0" shapeId="0">
      <text>
        <r>
          <rPr>
            <b/>
            <sz val="9"/>
            <color indexed="81"/>
            <rFont val="Tahoma"/>
            <family val="2"/>
          </rPr>
          <t xml:space="preserve">Details: </t>
        </r>
        <r>
          <rPr>
            <sz val="9"/>
            <color indexed="81"/>
            <rFont val="Tahoma"/>
            <family val="2"/>
          </rPr>
          <t xml:space="preserve">Explore other fields of engineering and how they have helped form our past, present, and future
</t>
        </r>
      </text>
    </comment>
    <comment ref="N78" authorId="1" shapeId="0">
      <text>
        <r>
          <rPr>
            <b/>
            <sz val="9"/>
            <color indexed="81"/>
            <rFont val="Tahoma"/>
            <charset val="1"/>
          </rPr>
          <t>Detail:</t>
        </r>
        <r>
          <rPr>
            <sz val="9"/>
            <color indexed="81"/>
            <rFont val="Tahoma"/>
            <charset val="1"/>
          </rPr>
          <t xml:space="preserve">
Perform a musical number by yourself or with your Webelos den in front of an audience.</t>
        </r>
      </text>
    </comment>
    <comment ref="F79" authorId="1" shapeId="0">
      <text>
        <r>
          <rPr>
            <b/>
            <sz val="9"/>
            <color indexed="81"/>
            <rFont val="Tahoma"/>
            <charset val="1"/>
          </rPr>
          <t>Detail:</t>
        </r>
        <r>
          <rPr>
            <sz val="9"/>
            <color indexed="81"/>
            <rFont val="Tahoma"/>
            <charset val="1"/>
          </rPr>
          <t xml:space="preserve"> Create a hard-copy or digital portfolio of your projects. Share it with your family and members of your den or pack. </t>
        </r>
      </text>
    </comment>
    <comment ref="J79" authorId="1" shapeId="0">
      <text>
        <r>
          <rPr>
            <b/>
            <sz val="9"/>
            <color indexed="81"/>
            <rFont val="Tahoma"/>
            <family val="2"/>
          </rPr>
          <t>Detail:</t>
        </r>
        <r>
          <rPr>
            <sz val="9"/>
            <color indexed="81"/>
            <rFont val="Tahoma"/>
            <family val="2"/>
          </rPr>
          <t xml:space="preserve">
Pick and do two projects using the engineering skills you have learned. Share your projects with your den, and also exhibit them at a pack meeting. </t>
        </r>
      </text>
    </comment>
    <comment ref="F80" authorId="0" shapeId="0">
      <text>
        <r>
          <rPr>
            <b/>
            <sz val="9"/>
            <color indexed="81"/>
            <rFont val="Tahoma"/>
            <family val="2"/>
          </rPr>
          <t xml:space="preserve">Details: </t>
        </r>
        <r>
          <rPr>
            <sz val="9"/>
            <color indexed="81"/>
            <rFont val="Tahoma"/>
            <family val="2"/>
          </rPr>
          <t xml:space="preserve">Display your artwork in a pack, school, or community art show
</t>
        </r>
      </text>
    </comment>
  </commentList>
</comments>
</file>

<file path=xl/comments16.xml><?xml version="1.0" encoding="utf-8"?>
<comments xmlns="http://schemas.openxmlformats.org/spreadsheetml/2006/main">
  <authors>
    <author>Todd Lynch</author>
    <author>Detail</author>
  </authors>
  <commentList>
    <comment ref="N4" authorId="0" shapeId="0">
      <text>
        <r>
          <rPr>
            <b/>
            <sz val="9"/>
            <color indexed="81"/>
            <rFont val="Tahoma"/>
            <family val="2"/>
          </rPr>
          <t xml:space="preserve">Details: </t>
        </r>
        <r>
          <rPr>
            <sz val="9"/>
            <color indexed="81"/>
            <rFont val="Tahoma"/>
            <family val="2"/>
          </rPr>
          <t xml:space="preserve">Put a Fix It Tool Box together. Describe what each item in your toolbox can be used for. Show how to use three of the tools safely. 
</t>
        </r>
      </text>
    </comment>
    <comment ref="R4" authorId="1" shapeId="0">
      <text>
        <r>
          <rPr>
            <b/>
            <sz val="9"/>
            <color indexed="81"/>
            <rFont val="Tahoma"/>
            <charset val="1"/>
          </rPr>
          <t>Detail:</t>
        </r>
        <r>
          <rPr>
            <sz val="9"/>
            <color indexed="81"/>
            <rFont val="Tahoma"/>
            <charset val="1"/>
          </rPr>
          <t xml:space="preserve">
Write a story outline describing a real or imaginary Scouting adventure. Create a pictured storyboard that shows your story</t>
        </r>
      </text>
    </comment>
    <comment ref="J5" authorId="0" shapeId="0">
      <text>
        <r>
          <rPr>
            <b/>
            <sz val="9"/>
            <color indexed="81"/>
            <rFont val="Tahoma"/>
            <family val="2"/>
          </rPr>
          <t xml:space="preserve">Details: </t>
        </r>
        <r>
          <rPr>
            <sz val="9"/>
            <color indexed="81"/>
            <rFont val="Tahoma"/>
            <family val="2"/>
          </rPr>
          <t xml:space="preserve">Develop an awareness of the challenges of the blind through participation in an activity that simulates blindnes
</t>
        </r>
      </text>
    </comment>
    <comment ref="N5" authorId="0" shapeId="0">
      <text>
        <r>
          <rPr>
            <b/>
            <sz val="9"/>
            <color indexed="81"/>
            <rFont val="Tahoma"/>
            <family val="2"/>
          </rPr>
          <t xml:space="preserve">Details: </t>
        </r>
        <r>
          <rPr>
            <sz val="9"/>
            <color indexed="81"/>
            <rFont val="Tahoma"/>
            <family val="2"/>
          </rPr>
          <t xml:space="preserve">Be ready. With the help of an adult in your family, do the following
</t>
        </r>
      </text>
    </comment>
    <comment ref="R5" authorId="1" shapeId="0">
      <text>
        <r>
          <rPr>
            <b/>
            <sz val="9"/>
            <color indexed="81"/>
            <rFont val="Tahoma"/>
            <charset val="1"/>
          </rPr>
          <t>Detail:</t>
        </r>
        <r>
          <rPr>
            <sz val="9"/>
            <color indexed="81"/>
            <rFont val="Tahoma"/>
            <charset val="1"/>
          </rPr>
          <t xml:space="preserve">
Create either an animated or live action movie about yourself. Your movie should depict how you live by the Scout Oath and Law. </t>
        </r>
      </text>
    </comment>
    <comment ref="J6" authorId="0" shapeId="0">
      <text>
        <r>
          <rPr>
            <b/>
            <sz val="9"/>
            <color indexed="81"/>
            <rFont val="Tahoma"/>
            <family val="2"/>
          </rPr>
          <t>Details:</t>
        </r>
        <r>
          <rPr>
            <sz val="9"/>
            <color indexed="81"/>
            <rFont val="Tahoma"/>
            <family val="2"/>
          </rPr>
          <t xml:space="preserve">Participate in an activity that simulates severe visual impairment, but not blindness.
</t>
        </r>
      </text>
    </comment>
    <comment ref="N6" authorId="1" shapeId="0">
      <text>
        <r>
          <rPr>
            <b/>
            <sz val="9"/>
            <color indexed="81"/>
            <rFont val="Tahoma"/>
            <charset val="1"/>
          </rPr>
          <t>Detail:</t>
        </r>
        <r>
          <rPr>
            <sz val="9"/>
            <color indexed="81"/>
            <rFont val="Tahoma"/>
            <charset val="1"/>
          </rPr>
          <t xml:space="preserve">
Locate the electrical panel in your home. Determine if the electrical panel has fuses or breakers.</t>
        </r>
      </text>
    </comment>
    <comment ref="R6" authorId="1" shapeId="0">
      <text>
        <r>
          <rPr>
            <b/>
            <sz val="9"/>
            <color indexed="81"/>
            <rFont val="Tahoma"/>
            <charset val="1"/>
          </rPr>
          <t>Detail:</t>
        </r>
        <r>
          <rPr>
            <sz val="9"/>
            <color indexed="81"/>
            <rFont val="Tahoma"/>
            <charset val="1"/>
          </rPr>
          <t xml:space="preserve">
Share your movie with your family, den, or pack. </t>
        </r>
      </text>
    </comment>
    <comment ref="J7" authorId="0" shapeId="0">
      <text>
        <r>
          <rPr>
            <b/>
            <sz val="9"/>
            <color indexed="81"/>
            <rFont val="Tahoma"/>
            <family val="2"/>
          </rPr>
          <t xml:space="preserve">Details: </t>
        </r>
        <r>
          <rPr>
            <sz val="9"/>
            <color indexed="81"/>
            <rFont val="Tahoma"/>
            <family val="2"/>
          </rPr>
          <t xml:space="preserve">Participate in an activity that simulates the challenges of being deaf or hard of hearing.
</t>
        </r>
      </text>
    </comment>
    <comment ref="N7" authorId="0" shapeId="0">
      <text>
        <r>
          <rPr>
            <b/>
            <sz val="9"/>
            <color indexed="81"/>
            <rFont val="Tahoma"/>
            <family val="2"/>
          </rPr>
          <t xml:space="preserve">Details: </t>
        </r>
        <r>
          <rPr>
            <sz val="9"/>
            <color indexed="81"/>
            <rFont val="Tahoma"/>
            <family val="2"/>
          </rPr>
          <t xml:space="preserve">Determine what sort of heat is used to heat your home
</t>
        </r>
      </text>
    </comment>
    <comment ref="J8" authorId="1" shapeId="0">
      <text>
        <r>
          <rPr>
            <b/>
            <sz val="9"/>
            <color indexed="81"/>
            <rFont val="Tahoma"/>
            <charset val="1"/>
          </rPr>
          <t>Detail:</t>
        </r>
        <r>
          <rPr>
            <sz val="9"/>
            <color indexed="81"/>
            <rFont val="Tahoma"/>
            <charset val="1"/>
          </rPr>
          <t xml:space="preserve">
Engage in an activity that simulates mobility impairment.</t>
        </r>
      </text>
    </comment>
    <comment ref="N8" authorId="0" shapeId="0">
      <text>
        <r>
          <rPr>
            <b/>
            <sz val="9"/>
            <color indexed="81"/>
            <rFont val="Tahoma"/>
            <family val="2"/>
          </rPr>
          <t xml:space="preserve">Details: </t>
        </r>
        <r>
          <rPr>
            <sz val="9"/>
            <color indexed="81"/>
            <rFont val="Tahoma"/>
            <family val="2"/>
          </rPr>
          <t xml:space="preserve">Learn what you would do to shut off the water for a sink, a toilet, a washing machine, or a water heater. If there is a main shut-off valve for your home, show where it is located. 
</t>
        </r>
      </text>
    </comment>
    <comment ref="R8"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9" authorId="1" shapeId="0">
      <text>
        <r>
          <rPr>
            <b/>
            <sz val="9"/>
            <color indexed="81"/>
            <rFont val="Tahoma"/>
            <charset val="1"/>
          </rPr>
          <t>Detail:</t>
        </r>
        <r>
          <rPr>
            <sz val="9"/>
            <color indexed="81"/>
            <rFont val="Tahoma"/>
            <charset val="1"/>
          </rPr>
          <t xml:space="preserve">
Take part in an activity that simulates dexterity impairment.</t>
        </r>
      </text>
    </comment>
    <comment ref="N9" authorId="0" shapeId="0">
      <text>
        <r>
          <rPr>
            <b/>
            <sz val="9"/>
            <color indexed="81"/>
            <rFont val="Tahoma"/>
            <family val="2"/>
          </rPr>
          <t xml:space="preserve">Details: </t>
        </r>
        <r>
          <rPr>
            <sz val="9"/>
            <color indexed="81"/>
            <rFont val="Tahoma"/>
            <family val="2"/>
          </rPr>
          <t xml:space="preserve">Describe to your Webelos den leader what you would do to fix or make safe the following circumstances: 
</t>
        </r>
      </text>
    </comment>
    <comment ref="R9"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10" authorId="1" shapeId="0">
      <text>
        <r>
          <rPr>
            <b/>
            <sz val="9"/>
            <color indexed="81"/>
            <rFont val="Tahoma"/>
            <charset val="1"/>
          </rPr>
          <t>Detail:</t>
        </r>
        <r>
          <rPr>
            <sz val="9"/>
            <color indexed="81"/>
            <rFont val="Tahoma"/>
            <charset val="1"/>
          </rPr>
          <t xml:space="preserve">
With your den, participate in an activity that focuses on the acceptance of differences in general</t>
        </r>
      </text>
    </comment>
    <comment ref="R10" authorId="1" shapeId="0">
      <text>
        <r>
          <rPr>
            <b/>
            <sz val="9"/>
            <color indexed="81"/>
            <rFont val="Tahoma"/>
            <charset val="1"/>
          </rPr>
          <t>Detail:</t>
        </r>
        <r>
          <rPr>
            <sz val="9"/>
            <color indexed="81"/>
            <rFont val="Tahoma"/>
            <charset val="1"/>
          </rPr>
          <t xml:space="preserve">
 Talk with members of your family about your family name, history, traditions, and culture. Create a family tree of three generations, or make a poster or Web page that shows the origins of your ancestors. Or choose a special celebration or holiday that your family participates in, and create either a poster, picture, or photo slideshow of it. Share this project with your den.</t>
        </r>
      </text>
    </comment>
    <comment ref="R11" authorId="0" shapeId="0">
      <text>
        <r>
          <rPr>
            <b/>
            <sz val="9"/>
            <color indexed="81"/>
            <rFont val="Tahoma"/>
            <family val="2"/>
          </rPr>
          <t xml:space="preserve">Details: </t>
        </r>
        <r>
          <rPr>
            <sz val="9"/>
            <color indexed="81"/>
            <rFont val="Tahoma"/>
            <family val="2"/>
          </rPr>
          <t xml:space="preserve">Show your understanding of your duty to family by creating a chart listing the jobs that you and other family members have at home. Choose three of the jobs you are responsible for, and chart them for two weeks.
</t>
        </r>
      </text>
    </comment>
    <comment ref="J12" authorId="0" shapeId="0">
      <text>
        <r>
          <rPr>
            <b/>
            <sz val="9"/>
            <color indexed="81"/>
            <rFont val="Tahoma"/>
            <family val="2"/>
          </rPr>
          <t xml:space="preserve">Details: </t>
        </r>
        <r>
          <rPr>
            <sz val="9"/>
            <color indexed="81"/>
            <rFont val="Tahoma"/>
            <family val="2"/>
          </rPr>
          <t xml:space="preserve">Do a Good Turn for residents at a skilled nursing facility or retirement community. 
</t>
        </r>
      </text>
    </comment>
    <comment ref="R12" authorId="0" shapeId="0">
      <text>
        <r>
          <rPr>
            <b/>
            <sz val="9"/>
            <color indexed="81"/>
            <rFont val="Tahoma"/>
            <family val="2"/>
          </rPr>
          <t xml:space="preserve">Details: </t>
        </r>
        <r>
          <rPr>
            <sz val="9"/>
            <color indexed="81"/>
            <rFont val="Tahoma"/>
            <family val="2"/>
          </rPr>
          <t xml:space="preserve">Select ONE of the jobs below that belongs to another family member, and help that person complete it: a. Create a grocery shopping list for the week. b. Complete the laundry for your family one time. c. Help prepare meals for your family for one day.
</t>
        </r>
      </text>
    </comment>
    <comment ref="J13" authorId="0" shapeId="0">
      <text>
        <r>
          <rPr>
            <b/>
            <sz val="9"/>
            <color indexed="81"/>
            <rFont val="Tahoma"/>
            <family val="2"/>
          </rPr>
          <t xml:space="preserve">Details: </t>
        </r>
        <r>
          <rPr>
            <sz val="9"/>
            <color indexed="81"/>
            <rFont val="Tahoma"/>
            <family val="2"/>
          </rPr>
          <t xml:space="preserve">Invite an individual with a disability to visit your den, and discuss what activities he or she currently finds challenging or found challenging in the past. 
</t>
        </r>
      </text>
    </comment>
    <comment ref="N13" authorId="0" shapeId="0">
      <text>
        <r>
          <rPr>
            <b/>
            <sz val="9"/>
            <color indexed="81"/>
            <rFont val="Tahoma"/>
            <family val="2"/>
          </rPr>
          <t xml:space="preserve">Details: </t>
        </r>
        <r>
          <rPr>
            <sz val="9"/>
            <color indexed="81"/>
            <rFont val="Tahoma"/>
            <family val="2"/>
          </rPr>
          <t xml:space="preserve">Let’s Fix It. Select and do eight of the following. You will need an adult’s supervision for each of these Fix It projects
</t>
        </r>
      </text>
    </comment>
    <comment ref="R13" authorId="0" shapeId="0">
      <text>
        <r>
          <rPr>
            <b/>
            <sz val="9"/>
            <color indexed="81"/>
            <rFont val="Tahoma"/>
            <family val="2"/>
          </rPr>
          <t xml:space="preserve">Details: </t>
        </r>
        <r>
          <rPr>
            <sz val="9"/>
            <color indexed="81"/>
            <rFont val="Tahoma"/>
            <family val="2"/>
          </rPr>
          <t xml:space="preserve">Create a list of community service or conservation projects that you and your family can do together, and present it to your family. Select one project, plan it, and complete it with  your family. 
</t>
        </r>
      </text>
    </comment>
    <comment ref="J14" authorId="0" shapeId="0">
      <text>
        <r>
          <rPr>
            <b/>
            <sz val="9"/>
            <color indexed="81"/>
            <rFont val="Tahoma"/>
            <family val="2"/>
          </rPr>
          <t>Details :</t>
        </r>
        <r>
          <rPr>
            <sz val="9"/>
            <color indexed="81"/>
            <rFont val="Tahoma"/>
            <family val="2"/>
          </rPr>
          <t xml:space="preserve">Attend a disabilities event such as a Special Olympics competition, an adaptive sports event, a performance with sign language interpretation, or an activity with service dogs. Tell your den what you thought about the experience. </t>
        </r>
      </text>
    </comment>
    <comment ref="N14" authorId="0" shapeId="0">
      <text>
        <r>
          <rPr>
            <b/>
            <sz val="9"/>
            <color indexed="81"/>
            <rFont val="Tahoma"/>
            <family val="2"/>
          </rPr>
          <t xml:space="preserve">Details: </t>
        </r>
        <r>
          <rPr>
            <sz val="9"/>
            <color indexed="81"/>
            <rFont val="Tahoma"/>
            <family val="2"/>
          </rPr>
          <t xml:space="preserve">Show how to change a light bulb in a lamp or fixture. Determine the type of bulb you are replacing. Learn how to properly dispose of a compact fluorescent bulb.
</t>
        </r>
      </text>
    </comment>
    <comment ref="R14" authorId="0" shapeId="0">
      <text>
        <r>
          <rPr>
            <b/>
            <sz val="9"/>
            <color indexed="81"/>
            <rFont val="Tahoma"/>
            <family val="2"/>
          </rPr>
          <t xml:space="preserve">Details: </t>
        </r>
        <r>
          <rPr>
            <sz val="9"/>
            <color indexed="81"/>
            <rFont val="Tahoma"/>
            <family val="2"/>
          </rPr>
          <t xml:space="preserve">With the help of an adult, inspect your home and its surroundings. Make a list of hazards or security problems you find. Correct one problem you found, and tell what you did.
</t>
        </r>
      </text>
    </comment>
    <comment ref="F15" authorId="1" shapeId="0">
      <text>
        <r>
          <rPr>
            <b/>
            <sz val="9"/>
            <color indexed="81"/>
            <rFont val="Tahoma"/>
            <charset val="1"/>
          </rPr>
          <t>Detail:</t>
        </r>
        <r>
          <rPr>
            <sz val="9"/>
            <color indexed="81"/>
            <rFont val="Tahoma"/>
            <charset val="1"/>
          </rPr>
          <t xml:space="preserve">
Repeat from memory the Scout Oath, Scout Law, Scout motto, and Scout slogan. In your own words, explain the meaning of each to your den leader, parent, or guardian.</t>
        </r>
      </text>
    </comment>
    <comment ref="J15" authorId="0" shapeId="0">
      <text>
        <r>
          <rPr>
            <b/>
            <sz val="9"/>
            <color indexed="81"/>
            <rFont val="Tahoma"/>
            <family val="2"/>
          </rPr>
          <t xml:space="preserve">Details: </t>
        </r>
        <r>
          <rPr>
            <sz val="9"/>
            <color indexed="81"/>
            <rFont val="Tahoma"/>
            <family val="2"/>
          </rPr>
          <t xml:space="preserve">Talk to someone who works with people who have disabilities. Ask that person what they do and how he or she helps people with disabilities. 
</t>
        </r>
      </text>
    </comment>
    <comment ref="R15" authorId="0" shapeId="0">
      <text>
        <r>
          <rPr>
            <b/>
            <sz val="9"/>
            <color indexed="81"/>
            <rFont val="Tahoma"/>
            <family val="2"/>
          </rPr>
          <t xml:space="preserve">Details: </t>
        </r>
        <r>
          <rPr>
            <sz val="9"/>
            <color indexed="81"/>
            <rFont val="Tahoma"/>
            <family val="2"/>
          </rPr>
          <t xml:space="preserve">
 Hold a family meeting to plan an exciting family activity. The activity could include: a. A family reunion b. A family night c. A family outing 
</t>
        </r>
      </text>
    </comment>
    <comment ref="F16" authorId="1" shapeId="0">
      <text>
        <r>
          <rPr>
            <b/>
            <sz val="9"/>
            <color indexed="81"/>
            <rFont val="Tahoma"/>
            <charset val="1"/>
          </rPr>
          <t>Detail:</t>
        </r>
        <r>
          <rPr>
            <sz val="9"/>
            <color indexed="81"/>
            <rFont val="Tahoma"/>
            <charset val="1"/>
          </rPr>
          <t xml:space="preserve">
Explain what Scout spirit is. Describe for your den leader, parent, or guardian some ways you have shown Scout spirit by practicing the Scout Oath, Scout Law, Scout motto, and Scout slogan. </t>
        </r>
      </text>
    </comment>
    <comment ref="N16" authorId="0" shapeId="0">
      <text>
        <r>
          <rPr>
            <b/>
            <sz val="9"/>
            <color indexed="81"/>
            <rFont val="Tahoma"/>
            <family val="2"/>
          </rPr>
          <t xml:space="preserve">Details: </t>
        </r>
        <r>
          <rPr>
            <sz val="9"/>
            <color indexed="81"/>
            <rFont val="Tahoma"/>
            <family val="2"/>
          </rPr>
          <t xml:space="preserve">Tighten a loose handle or knob on a cabinet or a piece of furniture. 
</t>
        </r>
      </text>
    </comment>
    <comment ref="R16" authorId="1" shapeId="0">
      <text>
        <r>
          <rPr>
            <b/>
            <sz val="9"/>
            <color indexed="81"/>
            <rFont val="Tahoma"/>
            <charset val="1"/>
          </rPr>
          <t>Detail:</t>
        </r>
        <r>
          <rPr>
            <sz val="9"/>
            <color indexed="81"/>
            <rFont val="Tahoma"/>
            <charset val="1"/>
          </rPr>
          <t xml:space="preserve">
Have your family event. Afterward, tell your parent or guardian what you liked best about the event</t>
        </r>
      </text>
    </comment>
    <comment ref="F17" authorId="1" shapeId="0">
      <text>
        <r>
          <rPr>
            <b/>
            <sz val="9"/>
            <color indexed="81"/>
            <rFont val="Tahoma"/>
            <charset val="1"/>
          </rPr>
          <t xml:space="preserve">Detail: </t>
        </r>
        <r>
          <rPr>
            <sz val="9"/>
            <color indexed="81"/>
            <rFont val="Tahoma"/>
            <charset val="1"/>
          </rPr>
          <t>Give the Boy Scout sign, salute, and handshake. Explain when they should be used.</t>
        </r>
      </text>
    </comment>
    <comment ref="J17" authorId="0" shapeId="0">
      <text>
        <r>
          <rPr>
            <b/>
            <sz val="9"/>
            <color indexed="81"/>
            <rFont val="Tahoma"/>
            <family val="2"/>
          </rPr>
          <t xml:space="preserve">Details: </t>
        </r>
        <r>
          <rPr>
            <sz val="9"/>
            <color indexed="81"/>
            <rFont val="Tahoma"/>
            <family val="2"/>
          </rPr>
          <t xml:space="preserve">With the help of an adult, contact a service dog organization, and learn the entire process from pup training to assignment to a client
</t>
        </r>
      </text>
    </comment>
    <comment ref="F18" authorId="1" shapeId="0">
      <text>
        <r>
          <rPr>
            <b/>
            <sz val="9"/>
            <color indexed="81"/>
            <rFont val="Tahoma"/>
            <charset val="1"/>
          </rPr>
          <t>Detail:</t>
        </r>
        <r>
          <rPr>
            <sz val="9"/>
            <color indexed="81"/>
            <rFont val="Tahoma"/>
            <charset val="1"/>
          </rPr>
          <t xml:space="preserve"> Describe the First Class Scout badge, and tell what each part stands for. Explain the significance of the First Class Scout badge. </t>
        </r>
      </text>
    </comment>
    <comment ref="J18" authorId="0" shapeId="0">
      <text>
        <r>
          <rPr>
            <b/>
            <sz val="9"/>
            <color indexed="81"/>
            <rFont val="Tahoma"/>
            <family val="2"/>
          </rPr>
          <t xml:space="preserve">Details: </t>
        </r>
        <r>
          <rPr>
            <sz val="9"/>
            <color indexed="81"/>
            <rFont val="Tahoma"/>
            <family val="2"/>
          </rPr>
          <t xml:space="preserve">Participate in a service project that focuses on a specific disability
</t>
        </r>
      </text>
    </comment>
    <comment ref="R18" authorId="1" shapeId="0">
      <text>
        <r>
          <rPr>
            <b/>
            <sz val="9"/>
            <color indexed="81"/>
            <rFont val="Tahoma"/>
            <charset val="1"/>
          </rPr>
          <t>Detail:</t>
        </r>
        <r>
          <rPr>
            <sz val="9"/>
            <color indexed="81"/>
            <rFont val="Tahoma"/>
            <charset val="1"/>
          </rPr>
          <t xml:space="preserve">
Show the signals used by officials in one of these sports: football, basketball, baseball, soccer, or hockey.</t>
        </r>
      </text>
    </comment>
    <comment ref="F19" authorId="1" shapeId="0">
      <text>
        <r>
          <rPr>
            <b/>
            <sz val="9"/>
            <color indexed="81"/>
            <rFont val="Tahoma"/>
            <charset val="1"/>
          </rPr>
          <t xml:space="preserve">Detail: </t>
        </r>
        <r>
          <rPr>
            <sz val="9"/>
            <color indexed="81"/>
            <rFont val="Tahoma"/>
            <charset val="1"/>
          </rPr>
          <t xml:space="preserve">Repeat from memory the Outdoor Code. In your own words, explain what the Outdoor Code means to you. </t>
        </r>
      </text>
    </comment>
    <comment ref="J19" authorId="0" shapeId="0">
      <text>
        <r>
          <rPr>
            <b/>
            <sz val="9"/>
            <color indexed="81"/>
            <rFont val="Tahoma"/>
            <family val="2"/>
          </rPr>
          <t xml:space="preserve">Details: </t>
        </r>
        <r>
          <rPr>
            <sz val="9"/>
            <color indexed="81"/>
            <rFont val="Tahoma"/>
            <family val="2"/>
          </rPr>
          <t xml:space="preserve">Participate in an activity with an organization whose members are disabled. 
</t>
        </r>
      </text>
    </comment>
    <comment ref="F20" authorId="1" shapeId="0">
      <text>
        <r>
          <rPr>
            <b/>
            <sz val="9"/>
            <color indexed="81"/>
            <rFont val="Tahoma"/>
            <charset val="1"/>
          </rPr>
          <t>Detail:</t>
        </r>
        <r>
          <rPr>
            <sz val="9"/>
            <color indexed="81"/>
            <rFont val="Tahoma"/>
            <charset val="1"/>
          </rPr>
          <t xml:space="preserve">
Visit a Boy Scout troop meeting with your den members, leaders, and parent or guardian. After the meeting, do the following:</t>
        </r>
      </text>
    </comment>
    <comment ref="F21" authorId="1" shapeId="0">
      <text>
        <r>
          <rPr>
            <b/>
            <sz val="9"/>
            <color indexed="81"/>
            <rFont val="Tahoma"/>
            <charset val="1"/>
          </rPr>
          <t>Detail:</t>
        </r>
        <r>
          <rPr>
            <sz val="9"/>
            <color indexed="81"/>
            <rFont val="Tahoma"/>
            <charset val="1"/>
          </rPr>
          <t xml:space="preserve">
Describe how the Scouts in the troop provide its leadership</t>
        </r>
      </text>
    </comment>
    <comment ref="J21" authorId="1" shapeId="0">
      <text>
        <r>
          <rPr>
            <b/>
            <sz val="9"/>
            <color indexed="81"/>
            <rFont val="Tahoma"/>
            <charset val="1"/>
          </rPr>
          <t>Detail:</t>
        </r>
        <r>
          <rPr>
            <sz val="9"/>
            <color indexed="81"/>
            <rFont val="Tahoma"/>
            <charset val="1"/>
          </rPr>
          <t xml:space="preserve">
Learn about some basic tools and the proper use of each tool. Learn about and understand the need for safety when you work with tools.</t>
        </r>
      </text>
    </comment>
    <comment ref="N21" authorId="0" shapeId="0">
      <text>
        <r>
          <rPr>
            <b/>
            <sz val="9"/>
            <color indexed="81"/>
            <rFont val="Tahoma"/>
            <family val="2"/>
          </rPr>
          <t xml:space="preserve">Details: </t>
        </r>
        <r>
          <rPr>
            <sz val="9"/>
            <color indexed="81"/>
            <rFont val="Tahoma"/>
            <family val="2"/>
          </rPr>
          <t xml:space="preserve">Show how to replace a bulb in a taillight, turn signal, or parking light, or replace a headlight in a car.
</t>
        </r>
      </text>
    </comment>
    <comment ref="F22" authorId="1" shapeId="0">
      <text>
        <r>
          <rPr>
            <b/>
            <sz val="9"/>
            <color indexed="81"/>
            <rFont val="Tahoma"/>
            <charset val="1"/>
          </rPr>
          <t>Detail:</t>
        </r>
        <r>
          <rPr>
            <sz val="9"/>
            <color indexed="81"/>
            <rFont val="Tahoma"/>
            <charset val="1"/>
          </rPr>
          <t xml:space="preserve">
Describe the four steps of Boy Scout advancement.</t>
        </r>
      </text>
    </comment>
    <comment ref="J22" authorId="1" shapeId="0">
      <text>
        <r>
          <rPr>
            <b/>
            <sz val="9"/>
            <color indexed="81"/>
            <rFont val="Tahoma"/>
            <family val="2"/>
          </rPr>
          <t>Detail:</t>
        </r>
        <r>
          <rPr>
            <sz val="9"/>
            <color indexed="81"/>
            <rFont val="Tahoma"/>
            <family val="2"/>
          </rPr>
          <t xml:space="preserve">
With the guidance of your Webelos den leader, parent, or guardian, select a carpentry project and build it.</t>
        </r>
      </text>
    </comment>
    <comment ref="R22" authorId="0" shapeId="0">
      <text>
        <r>
          <rPr>
            <b/>
            <sz val="9"/>
            <color indexed="81"/>
            <rFont val="Tahoma"/>
            <family val="2"/>
          </rPr>
          <t xml:space="preserve">Details: </t>
        </r>
        <r>
          <rPr>
            <sz val="9"/>
            <color indexed="81"/>
            <rFont val="Tahoma"/>
            <family val="2"/>
          </rPr>
          <t xml:space="preserve">a. Explain what good sportsmanship means.
</t>
        </r>
      </text>
    </comment>
    <comment ref="F23" authorId="0" shapeId="0">
      <text>
        <r>
          <rPr>
            <b/>
            <sz val="9"/>
            <color indexed="81"/>
            <rFont val="Tahoma"/>
            <family val="2"/>
          </rPr>
          <t xml:space="preserve">Details: </t>
        </r>
        <r>
          <rPr>
            <sz val="9"/>
            <color indexed="81"/>
            <rFont val="Tahoma"/>
            <family val="2"/>
          </rPr>
          <t xml:space="preserve">Describe ranks in Boy Scouting and how they are earned. 
</t>
        </r>
      </text>
    </comment>
    <comment ref="J23" authorId="1" shapeId="0">
      <text>
        <r>
          <rPr>
            <b/>
            <sz val="9"/>
            <color indexed="81"/>
            <rFont val="Tahoma"/>
            <family val="2"/>
          </rPr>
          <t>Detail:</t>
        </r>
        <r>
          <rPr>
            <sz val="9"/>
            <color indexed="81"/>
            <rFont val="Tahoma"/>
            <family val="2"/>
          </rPr>
          <t xml:space="preserve">
List the tools that you use safely as you build your project; create a list of materials needed to build your project.</t>
        </r>
      </text>
    </comment>
    <comment ref="N23" authorId="0" shapeId="0">
      <text>
        <r>
          <rPr>
            <b/>
            <sz val="9"/>
            <color indexed="81"/>
            <rFont val="Tahoma"/>
            <family val="2"/>
          </rPr>
          <t xml:space="preserve">Details: </t>
        </r>
        <r>
          <rPr>
            <sz val="9"/>
            <color indexed="81"/>
            <rFont val="Tahoma"/>
            <family val="2"/>
          </rPr>
          <t xml:space="preserve">Make a repair to a bicycle, such as adjusting or lubricating the chain, inflating the tires, fixing a flat, or adjusting the seat or handlebars.
</t>
        </r>
      </text>
    </comment>
    <comment ref="R23" authorId="0" shapeId="0">
      <text>
        <r>
          <rPr>
            <b/>
            <sz val="9"/>
            <color indexed="81"/>
            <rFont val="Tahoma"/>
            <family val="2"/>
          </rPr>
          <t>Details:</t>
        </r>
        <r>
          <rPr>
            <sz val="9"/>
            <color indexed="81"/>
            <rFont val="Tahoma"/>
            <family val="2"/>
          </rPr>
          <t xml:space="preserve">. Role-play a situation that demonstrates good sportsmanship.
</t>
        </r>
      </text>
    </comment>
    <comment ref="F24" authorId="0" shapeId="0">
      <text>
        <r>
          <rPr>
            <b/>
            <sz val="9"/>
            <color indexed="81"/>
            <rFont val="Tahoma"/>
            <family val="2"/>
          </rPr>
          <t xml:space="preserve">Details: </t>
        </r>
        <r>
          <rPr>
            <sz val="9"/>
            <color indexed="81"/>
            <rFont val="Tahoma"/>
            <family val="2"/>
          </rPr>
          <t xml:space="preserve">Describe what merit badges are and how they are earned.. 
</t>
        </r>
      </text>
    </comment>
    <comment ref="J24" authorId="1" shapeId="0">
      <text>
        <r>
          <rPr>
            <b/>
            <sz val="9"/>
            <color indexed="81"/>
            <rFont val="Tahoma"/>
            <family val="2"/>
          </rPr>
          <t>Detail:</t>
        </r>
        <r>
          <rPr>
            <sz val="9"/>
            <color indexed="81"/>
            <rFont val="Tahoma"/>
            <family val="2"/>
          </rPr>
          <t xml:space="preserve">
Put a check mark next to the tools on your list that you used for the first time </t>
        </r>
      </text>
    </comment>
    <comment ref="N24" authorId="0" shapeId="0">
      <text>
        <r>
          <rPr>
            <b/>
            <sz val="9"/>
            <color indexed="81"/>
            <rFont val="Tahoma"/>
            <family val="2"/>
          </rPr>
          <t xml:space="preserve">Details: </t>
        </r>
        <r>
          <rPr>
            <sz val="9"/>
            <color indexed="81"/>
            <rFont val="Tahoma"/>
            <family val="2"/>
          </rPr>
          <t xml:space="preserve">Replace the wheels on a skateboard, a scooter, or a pair of inline skates. 
</t>
        </r>
      </text>
    </comment>
    <comment ref="R24" authorId="1" shapeId="0">
      <text>
        <r>
          <rPr>
            <b/>
            <sz val="9"/>
            <color indexed="81"/>
            <rFont val="Tahoma"/>
            <charset val="1"/>
          </rPr>
          <t>Detail:</t>
        </r>
        <r>
          <rPr>
            <sz val="9"/>
            <color indexed="81"/>
            <rFont val="Tahoma"/>
            <charset val="1"/>
          </rPr>
          <t xml:space="preserve">
Give an example of a time when you experienced or saw someone showing good sportsmanship. </t>
        </r>
      </text>
    </comment>
    <comment ref="F25" authorId="1" shapeId="0">
      <text>
        <r>
          <rPr>
            <b/>
            <sz val="9"/>
            <color indexed="81"/>
            <rFont val="Tahoma"/>
            <charset val="1"/>
          </rPr>
          <t>Detail:</t>
        </r>
        <r>
          <rPr>
            <sz val="9"/>
            <color indexed="81"/>
            <rFont val="Tahoma"/>
            <charset val="1"/>
          </rPr>
          <t xml:space="preserve">
Practice the patrol method in your den for one month by doing the following:</t>
        </r>
      </text>
    </comment>
    <comment ref="J25" authorId="1" shapeId="0">
      <text>
        <r>
          <rPr>
            <b/>
            <sz val="9"/>
            <color indexed="81"/>
            <rFont val="Tahoma"/>
            <family val="2"/>
          </rPr>
          <t>Detail:</t>
        </r>
        <r>
          <rPr>
            <sz val="9"/>
            <color indexed="81"/>
            <rFont val="Tahoma"/>
            <family val="2"/>
          </rPr>
          <t xml:space="preserve">
Learn about a construction career. With your Webelos den leader, parent, or guardian, visit a construction site, and interview someone working in a construction career</t>
        </r>
      </text>
    </comment>
    <comment ref="F26" authorId="1" shapeId="0">
      <text>
        <r>
          <rPr>
            <b/>
            <sz val="9"/>
            <color indexed="81"/>
            <rFont val="Tahoma"/>
            <charset val="1"/>
          </rPr>
          <t>Detail:</t>
        </r>
        <r>
          <rPr>
            <sz val="9"/>
            <color indexed="81"/>
            <rFont val="Tahoma"/>
            <charset val="1"/>
          </rPr>
          <t xml:space="preserve">
Explain the patrol method. Describe the types of patrols that might be part of a Boy Scout troop. </t>
        </r>
      </text>
    </comment>
    <comment ref="J27" authorId="1" shapeId="0">
      <text>
        <r>
          <rPr>
            <b/>
            <sz val="9"/>
            <color indexed="81"/>
            <rFont val="Tahoma"/>
            <charset val="1"/>
          </rPr>
          <t>Detail:</t>
        </r>
        <r>
          <rPr>
            <sz val="9"/>
            <color indexed="81"/>
            <rFont val="Tahoma"/>
            <charset val="1"/>
          </rPr>
          <t xml:space="preserve">
Discover what it means to be a hero. Invite a local hero to meet with your den.</t>
        </r>
      </text>
    </comment>
    <comment ref="N27" authorId="0" shapeId="0">
      <text>
        <r>
          <rPr>
            <b/>
            <sz val="9"/>
            <color indexed="81"/>
            <rFont val="Tahoma"/>
            <family val="2"/>
          </rPr>
          <t xml:space="preserve">Details: </t>
        </r>
        <r>
          <rPr>
            <sz val="9"/>
            <color indexed="81"/>
            <rFont val="Tahoma"/>
            <family val="2"/>
          </rPr>
          <t xml:space="preserve">
</t>
        </r>
      </text>
    </comment>
    <comment ref="F28" authorId="1" shapeId="0">
      <text>
        <r>
          <rPr>
            <b/>
            <sz val="9"/>
            <color indexed="81"/>
            <rFont val="Tahoma"/>
            <charset val="1"/>
          </rPr>
          <t>Detail:</t>
        </r>
        <r>
          <rPr>
            <sz val="9"/>
            <color indexed="81"/>
            <rFont val="Tahoma"/>
            <charset val="1"/>
          </rPr>
          <t xml:space="preserve">
Develop a patrol name and emblem (if your den does not already have one), as well as a patrol flag and yell. Explain how a patrol name, emblem, flag, and yell create patrol spirit. </t>
        </r>
      </text>
    </comment>
    <comment ref="J28" authorId="0" shapeId="0">
      <text>
        <r>
          <rPr>
            <b/>
            <sz val="9"/>
            <color indexed="81"/>
            <rFont val="Tahoma"/>
            <family val="2"/>
          </rPr>
          <t xml:space="preserve">Details: </t>
        </r>
        <r>
          <rPr>
            <sz val="9"/>
            <color indexed="81"/>
            <rFont val="Tahoma"/>
            <family val="2"/>
          </rPr>
          <t xml:space="preserve">Identify how citizens can be heroes in their communities
</t>
        </r>
      </text>
    </comment>
    <comment ref="F29" authorId="1" shapeId="0">
      <text>
        <r>
          <rPr>
            <b/>
            <sz val="9"/>
            <color indexed="81"/>
            <rFont val="Tahoma"/>
            <charset val="1"/>
          </rPr>
          <t>Detail:</t>
        </r>
        <r>
          <rPr>
            <sz val="9"/>
            <color indexed="81"/>
            <rFont val="Tahoma"/>
            <charset val="1"/>
          </rPr>
          <t xml:space="preserve">
As a patrol, make plans with a troop to participate in a Boy Scout troop’s campout or other outdoor activity. </t>
        </r>
      </text>
    </comment>
    <comment ref="J29" authorId="0" shapeId="0">
      <text>
        <r>
          <rPr>
            <b/>
            <sz val="9"/>
            <color indexed="81"/>
            <rFont val="Tahoma"/>
            <family val="2"/>
          </rPr>
          <t xml:space="preserve">Details: </t>
        </r>
        <r>
          <rPr>
            <sz val="9"/>
            <color indexed="81"/>
            <rFont val="Tahoma"/>
            <family val="2"/>
          </rPr>
          <t xml:space="preserve">Recognize a hero in your community by presenting him or her with a “My Hero Award.” . 
</t>
        </r>
      </text>
    </comment>
    <comment ref="F30" authorId="1" shapeId="0">
      <text>
        <r>
          <rPr>
            <b/>
            <sz val="9"/>
            <color indexed="81"/>
            <rFont val="Tahoma"/>
            <charset val="1"/>
          </rPr>
          <t>Detail:</t>
        </r>
        <r>
          <rPr>
            <sz val="9"/>
            <color indexed="81"/>
            <rFont val="Tahoma"/>
            <charset val="1"/>
          </rPr>
          <t xml:space="preserve">
With your Webelos den leader, parent, or guardian, participate in a Boy Scout troop’s campout or other outdoor activity. Use the patrol method while on the outing. </t>
        </r>
      </text>
    </comment>
    <comment ref="J30" authorId="0" shapeId="0">
      <text>
        <r>
          <rPr>
            <b/>
            <sz val="9"/>
            <color indexed="81"/>
            <rFont val="Tahoma"/>
            <family val="2"/>
          </rPr>
          <t xml:space="preserve">Details: </t>
        </r>
        <r>
          <rPr>
            <sz val="9"/>
            <color indexed="81"/>
            <rFont val="Tahoma"/>
            <family val="2"/>
          </rPr>
          <t xml:space="preserve">Learn about a real-life hero from another part of the world who has helped the world be a better place. </t>
        </r>
      </text>
    </comment>
    <comment ref="N30" authorId="0" shapeId="0">
      <text>
        <r>
          <rPr>
            <b/>
            <sz val="9"/>
            <color indexed="81"/>
            <rFont val="Tahoma"/>
            <family val="2"/>
          </rPr>
          <t xml:space="preserve">Details: </t>
        </r>
        <r>
          <rPr>
            <sz val="9"/>
            <color indexed="81"/>
            <rFont val="Tahoma"/>
            <family val="2"/>
          </rPr>
          <t xml:space="preserve">Change the battery in a smoke detector or a carbon monoxide detector, and test its operation.
</t>
        </r>
      </text>
    </comment>
    <comment ref="F31" authorId="0" shapeId="0">
      <text>
        <r>
          <rPr>
            <b/>
            <sz val="9"/>
            <color indexed="81"/>
            <rFont val="Tahoma"/>
            <family val="2"/>
          </rPr>
          <t xml:space="preserve">Details: </t>
        </r>
        <r>
          <rPr>
            <sz val="9"/>
            <color indexed="81"/>
            <rFont val="Tahoma"/>
            <family val="2"/>
          </rPr>
          <t xml:space="preserve">Before your hike, plan and prepare a nutritious lunch. Enjoy it on your hike, and clean up afterward.
</t>
        </r>
      </text>
    </comment>
    <comment ref="F32" authorId="0" shapeId="0">
      <text>
        <r>
          <rPr>
            <b/>
            <sz val="9"/>
            <color indexed="81"/>
            <rFont val="Tahoma"/>
            <family val="2"/>
          </rPr>
          <t xml:space="preserve">Details: </t>
        </r>
        <r>
          <rPr>
            <sz val="9"/>
            <color indexed="81"/>
            <rFont val="Tahoma"/>
            <family val="2"/>
          </rPr>
          <t xml:space="preserve">Show how to tie a square knot, two half hitches, and a taut-line hitch. Explain how each knot is used. </t>
        </r>
      </text>
    </comment>
    <comment ref="N32" authorId="0" shapeId="0">
      <text>
        <r>
          <rPr>
            <b/>
            <sz val="9"/>
            <color indexed="81"/>
            <rFont val="Tahoma"/>
            <family val="2"/>
          </rPr>
          <t xml:space="preserve">Details: </t>
        </r>
        <r>
          <rPr>
            <sz val="9"/>
            <color indexed="81"/>
            <rFont val="Tahoma"/>
            <family val="2"/>
          </rPr>
          <t xml:space="preserve">Find wall studs, and help an adult hang a curtain rod or a picture
</t>
        </r>
      </text>
    </comment>
    <comment ref="F33" authorId="0" shapeId="0">
      <text>
        <r>
          <rPr>
            <b/>
            <sz val="9"/>
            <color indexed="81"/>
            <rFont val="Tahoma"/>
            <family val="2"/>
          </rPr>
          <t xml:space="preserve">Details: </t>
        </r>
        <r>
          <rPr>
            <sz val="9"/>
            <color indexed="81"/>
            <rFont val="Tahoma"/>
            <family val="2"/>
          </rPr>
          <t xml:space="preserve">Show the proper care of a rope by learning how to whip and fuse the ends of different kinds of rope.
</t>
        </r>
      </text>
    </comment>
    <comment ref="N33" authorId="0" shapeId="0">
      <text>
        <r>
          <rPr>
            <b/>
            <sz val="9"/>
            <color indexed="81"/>
            <rFont val="Tahoma"/>
            <family val="2"/>
          </rPr>
          <t xml:space="preserve">Details: </t>
        </r>
        <r>
          <rPr>
            <sz val="9"/>
            <color indexed="81"/>
            <rFont val="Tahoma"/>
            <family val="2"/>
          </rPr>
          <t xml:space="preserve">
Take an old item, such as a small piece of furniture, a broken toy, or a picture frame, and rebuild and/or refinish it. Show your work to an adult or your Webelos leader
</t>
        </r>
      </text>
    </comment>
    <comment ref="F34" authorId="0" shapeId="0">
      <text>
        <r>
          <rPr>
            <b/>
            <sz val="9"/>
            <color indexed="81"/>
            <rFont val="Tahoma"/>
            <family val="2"/>
          </rPr>
          <t xml:space="preserve">Details: </t>
        </r>
        <r>
          <rPr>
            <sz val="9"/>
            <color indexed="81"/>
            <rFont val="Tahoma"/>
            <family val="2"/>
          </rPr>
          <t xml:space="preserve">Demonstrate your knowledge of the pocketknife safety rules and the pocketknife pledge. Earn your Whittling Chip card if you have not already done so. 
</t>
        </r>
      </text>
    </comment>
    <comment ref="J34" authorId="0" shapeId="0">
      <text>
        <r>
          <rPr>
            <b/>
            <sz val="9"/>
            <color indexed="81"/>
            <rFont val="Tahoma"/>
            <family val="2"/>
          </rPr>
          <t xml:space="preserve">Details: </t>
        </r>
        <r>
          <rPr>
            <sz val="9"/>
            <color indexed="81"/>
            <rFont val="Tahoma"/>
            <family val="2"/>
          </rPr>
          <t xml:space="preserve">http://framebomb.com/instructions.html
</t>
        </r>
      </text>
    </comment>
    <comment ref="N34" authorId="0" shapeId="0">
      <text>
        <r>
          <rPr>
            <b/>
            <sz val="9"/>
            <color indexed="81"/>
            <rFont val="Tahoma"/>
            <family val="2"/>
          </rPr>
          <t xml:space="preserve">Details: </t>
        </r>
        <r>
          <rPr>
            <sz val="9"/>
            <color indexed="81"/>
            <rFont val="Tahoma"/>
            <family val="2"/>
          </rPr>
          <t xml:space="preserve">. Do a Fix It project agreed upon with your parent.   
</t>
        </r>
      </text>
    </comment>
    <comment ref="J35" authorId="1" shapeId="0">
      <text>
        <r>
          <rPr>
            <b/>
            <sz val="9"/>
            <color indexed="81"/>
            <rFont val="Tahoma"/>
            <charset val="1"/>
          </rPr>
          <t>Detail:</t>
        </r>
        <r>
          <rPr>
            <sz val="9"/>
            <color indexed="81"/>
            <rFont val="Tahoma"/>
            <charset val="1"/>
          </rPr>
          <t xml:space="preserve">
 With the help of an adult, demonstrate one way to light a fire without using matches. </t>
        </r>
      </text>
    </comment>
    <comment ref="J36" authorId="1" shapeId="0">
      <text>
        <r>
          <rPr>
            <b/>
            <sz val="9"/>
            <color indexed="81"/>
            <rFont val="Tahoma"/>
            <charset val="1"/>
          </rPr>
          <t>Detail:</t>
        </r>
        <r>
          <rPr>
            <sz val="9"/>
            <color indexed="81"/>
            <rFont val="Tahoma"/>
            <charset val="1"/>
          </rPr>
          <t xml:space="preserve">
On a campout with your den or family, cook two different recipes that do not require pots and pans.</t>
        </r>
      </text>
    </comment>
    <comment ref="N36" authorId="1" shapeId="0">
      <text>
        <r>
          <rPr>
            <b/>
            <sz val="9"/>
            <color indexed="81"/>
            <rFont val="Tahoma"/>
            <charset val="1"/>
          </rPr>
          <t>Detail:</t>
        </r>
        <r>
          <rPr>
            <sz val="9"/>
            <color indexed="81"/>
            <rFont val="Tahoma"/>
            <charset val="1"/>
          </rPr>
          <t xml:space="preserve">
Explain the safety rules that you need to follow before participating in boating.</t>
        </r>
      </text>
    </comment>
    <comment ref="J37" authorId="0" shapeId="0">
      <text>
        <r>
          <rPr>
            <b/>
            <sz val="9"/>
            <color indexed="81"/>
            <rFont val="Tahoma"/>
            <family val="2"/>
          </rPr>
          <t xml:space="preserve">Details: </t>
        </r>
        <r>
          <rPr>
            <sz val="9"/>
            <color indexed="81"/>
            <rFont val="Tahoma"/>
            <family val="2"/>
          </rPr>
          <t>Using tree limbs or branches that have already fallen or been cut, build a shelter that will protect you overnight.</t>
        </r>
      </text>
    </comment>
    <comment ref="N37" authorId="1" shapeId="0">
      <text>
        <r>
          <rPr>
            <b/>
            <sz val="9"/>
            <color indexed="81"/>
            <rFont val="Tahoma"/>
            <charset val="1"/>
          </rPr>
          <t>Detail:</t>
        </r>
        <r>
          <rPr>
            <sz val="9"/>
            <color indexed="81"/>
            <rFont val="Tahoma"/>
            <charset val="1"/>
          </rPr>
          <t xml:space="preserve">
Identify the equipment needed when going boating. </t>
        </r>
      </text>
    </comment>
    <comment ref="F38" authorId="0" shapeId="0">
      <text>
        <r>
          <rPr>
            <b/>
            <sz val="9"/>
            <color indexed="81"/>
            <rFont val="Tahoma"/>
            <family val="2"/>
          </rPr>
          <t xml:space="preserve">Detail: </t>
        </r>
        <r>
          <rPr>
            <sz val="9"/>
            <color indexed="81"/>
            <rFont val="Tahoma"/>
            <family val="2"/>
          </rPr>
          <t xml:space="preserve">Discover which hand tools are the best ones to have in your tool box. Learn the rules for using these tools safely. Practice with at least four of these tools before beginning a project. 
</t>
        </r>
      </text>
    </comment>
    <comment ref="J38" authorId="1" shapeId="0">
      <text>
        <r>
          <rPr>
            <b/>
            <sz val="9"/>
            <color indexed="81"/>
            <rFont val="Tahoma"/>
            <charset val="1"/>
          </rPr>
          <t>Detail:</t>
        </r>
        <r>
          <rPr>
            <sz val="9"/>
            <color indexed="81"/>
            <rFont val="Tahoma"/>
            <charset val="1"/>
          </rPr>
          <t xml:space="preserve">
Draw a Rube Goldberg–type machine. Include at least six steps to complete your action. </t>
        </r>
      </text>
    </comment>
    <comment ref="N38" authorId="1" shapeId="0">
      <text>
        <r>
          <rPr>
            <b/>
            <sz val="9"/>
            <color indexed="81"/>
            <rFont val="Tahoma"/>
            <charset val="1"/>
          </rPr>
          <t>Detail:</t>
        </r>
        <r>
          <rPr>
            <sz val="9"/>
            <color indexed="81"/>
            <rFont val="Tahoma"/>
            <charset val="1"/>
          </rPr>
          <t xml:space="preserve">
Demonstrate correct rowing or paddling form. Explain how rowing and canoeing are good exercise. </t>
        </r>
      </text>
    </comment>
    <comment ref="F39" authorId="1" shapeId="0">
      <text>
        <r>
          <rPr>
            <b/>
            <sz val="9"/>
            <color indexed="81"/>
            <rFont val="Tahoma"/>
            <charset val="1"/>
          </rPr>
          <t>Detail:</t>
        </r>
        <r>
          <rPr>
            <sz val="9"/>
            <color indexed="81"/>
            <rFont val="Tahoma"/>
            <charset val="1"/>
          </rPr>
          <t xml:space="preserve">
An experiment is a “fair test” to compare possible explanations. Draw a picture of a fair test that shows what you need to do to test a fertilizer’s effects on plant growth</t>
        </r>
      </text>
    </comment>
    <comment ref="J39" authorId="0" shapeId="0">
      <text>
        <r>
          <rPr>
            <b/>
            <sz val="9"/>
            <color indexed="81"/>
            <rFont val="Tahoma"/>
            <family val="2"/>
          </rPr>
          <t xml:space="preserve">Details: </t>
        </r>
        <r>
          <rPr>
            <sz val="9"/>
            <color indexed="81"/>
            <rFont val="Tahoma"/>
            <family val="2"/>
          </rPr>
          <t xml:space="preserve">Learn what items should be in an outdoor survival kit that you can carry in a small bag or box that easily fits in a day pack. Assemble your own small survival kit, and explain to your den leader why the items you chose are important for survival. 
</t>
        </r>
      </text>
    </comment>
    <comment ref="N39" authorId="0" shapeId="0">
      <text>
        <r>
          <rPr>
            <b/>
            <sz val="9"/>
            <color indexed="81"/>
            <rFont val="Tahoma"/>
            <family val="2"/>
          </rPr>
          <t xml:space="preserve">Details: </t>
        </r>
        <r>
          <rPr>
            <sz val="9"/>
            <color indexed="81"/>
            <rFont val="Tahoma"/>
            <family val="2"/>
          </rPr>
          <t xml:space="preserve">Explain the importance of response personnel or lifeguards in a swimming area. 
</t>
        </r>
      </text>
    </comment>
    <comment ref="F40" authorId="0" shapeId="0">
      <text>
        <r>
          <rPr>
            <b/>
            <sz val="9"/>
            <color indexed="81"/>
            <rFont val="Tahoma"/>
            <family val="2"/>
          </rPr>
          <t xml:space="preserve">Details: </t>
        </r>
        <r>
          <rPr>
            <sz val="9"/>
            <color indexed="81"/>
            <rFont val="Tahoma"/>
            <family val="2"/>
          </rPr>
          <t xml:space="preserve">Visit a museum, a college, a laboratory, an observatory, a zoo, an aquarium, or other facility that employs scientists. Prepare three questions ahead of time, and talk to a scientist about his or her work. 
</t>
        </r>
      </text>
    </comment>
    <comment ref="J40" authorId="0" shapeId="0">
      <text>
        <r>
          <rPr>
            <b/>
            <sz val="9"/>
            <color indexed="81"/>
            <rFont val="Tahoma"/>
            <family val="2"/>
          </rPr>
          <t xml:space="preserve">Details: </t>
        </r>
        <r>
          <rPr>
            <sz val="9"/>
            <color indexed="81"/>
            <rFont val="Tahoma"/>
            <family val="2"/>
          </rPr>
          <t xml:space="preserve">Show you can live “off the grid” by minimizing your use of electricity for one week. Keep a log of what you did. Discuss with your den members how you adjusted to this lifestyle.
</t>
        </r>
      </text>
    </comment>
    <comment ref="B41" authorId="0" shapeId="0">
      <text>
        <r>
          <rPr>
            <b/>
            <sz val="9"/>
            <color indexed="81"/>
            <rFont val="Tahoma"/>
            <charset val="1"/>
          </rPr>
          <t xml:space="preserve">Details: </t>
        </r>
        <r>
          <rPr>
            <sz val="9"/>
            <color indexed="81"/>
            <rFont val="Tahoma"/>
            <family val="2"/>
          </rPr>
          <t>Explain the history of the United States flag. Show how to properly display the flag in public, and help lead a flag ceremony</t>
        </r>
        <r>
          <rPr>
            <sz val="9"/>
            <color indexed="81"/>
            <rFont val="Tahoma"/>
            <charset val="1"/>
          </rPr>
          <t xml:space="preserve">
</t>
        </r>
      </text>
    </comment>
    <comment ref="J41" authorId="0" shapeId="0">
      <text>
        <r>
          <rPr>
            <b/>
            <sz val="9"/>
            <color indexed="81"/>
            <rFont val="Tahoma"/>
            <family val="2"/>
          </rPr>
          <t xml:space="preserve">Details: </t>
        </r>
        <r>
          <rPr>
            <sz val="9"/>
            <color indexed="81"/>
            <rFont val="Tahoma"/>
            <family val="2"/>
          </rPr>
          <t xml:space="preserve">With your den, invent a game that can be played without using electricity and using minimal equipment or simple items. </t>
        </r>
      </text>
    </comment>
    <comment ref="B42" authorId="0" shapeId="0">
      <text>
        <r>
          <rPr>
            <b/>
            <sz val="9"/>
            <color indexed="81"/>
            <rFont val="Tahoma"/>
            <family val="2"/>
          </rPr>
          <t xml:space="preserve">Details: </t>
        </r>
        <r>
          <rPr>
            <sz val="9"/>
            <color indexed="81"/>
            <rFont val="Tahoma"/>
            <family val="2"/>
          </rPr>
          <t xml:space="preserve">Learn about and describe your rights and duties as a citizen, and explain what it means to be loyal to your country. </t>
        </r>
      </text>
    </comment>
    <comment ref="F42" authorId="0" shapeId="0">
      <text>
        <r>
          <rPr>
            <b/>
            <sz val="9"/>
            <color indexed="81"/>
            <rFont val="Tahoma"/>
            <family val="2"/>
          </rPr>
          <t xml:space="preserve">Details: </t>
        </r>
        <r>
          <rPr>
            <sz val="9"/>
            <color indexed="81"/>
            <rFont val="Tahoma"/>
            <family val="2"/>
          </rPr>
          <t xml:space="preserve">Carry out the experiment you designed for requirement 1, above. Report what you learned about the effect of fertilizer on the plants that you grew.
</t>
        </r>
      </text>
    </comment>
    <comment ref="J42" authorId="0" shapeId="0">
      <text>
        <r>
          <rPr>
            <b/>
            <sz val="9"/>
            <color indexed="81"/>
            <rFont val="Tahoma"/>
            <family val="2"/>
          </rPr>
          <t xml:space="preserve">Details: </t>
        </r>
        <r>
          <rPr>
            <sz val="9"/>
            <color indexed="81"/>
            <rFont val="Tahoma"/>
            <family val="2"/>
          </rPr>
          <t xml:space="preserve">  Name your game, write down the rules once you have decided on them, then play the game at two different den meetings or outings. </t>
        </r>
      </text>
    </comment>
    <comment ref="N42" authorId="1" shapeId="0">
      <text>
        <r>
          <rPr>
            <b/>
            <sz val="9"/>
            <color indexed="81"/>
            <rFont val="Tahoma"/>
            <charset val="1"/>
          </rPr>
          <t>Detail:</t>
        </r>
        <r>
          <rPr>
            <sz val="9"/>
            <color indexed="81"/>
            <rFont val="Tahoma"/>
            <charset val="1"/>
          </rPr>
          <t xml:space="preserve">
Collect and care for an “insect, amphibian, or reptile zoo.” You might have crickets, ants, grasshoppers, a lizard, or a toad. Study them for a while and then let them go. Share your experience with your Webelos den.</t>
        </r>
      </text>
    </comment>
    <comment ref="B43" authorId="0" shapeId="0">
      <text>
        <r>
          <rPr>
            <b/>
            <sz val="9"/>
            <color indexed="81"/>
            <rFont val="Tahoma"/>
            <family val="2"/>
          </rPr>
          <t xml:space="preserve">Details: </t>
        </r>
        <r>
          <rPr>
            <sz val="9"/>
            <color indexed="81"/>
            <rFont val="Tahoma"/>
            <family val="2"/>
          </rPr>
          <t xml:space="preserve">Discuss in your Webelos den the term “rule of law,” and talk about how it applies to you in your everyday life. 
</t>
        </r>
      </text>
    </comment>
    <comment ref="F43" authorId="0" shapeId="0">
      <text>
        <r>
          <rPr>
            <b/>
            <sz val="9"/>
            <color indexed="81"/>
            <rFont val="Tahoma"/>
            <family val="2"/>
          </rPr>
          <t xml:space="preserve">Details: </t>
        </r>
        <r>
          <rPr>
            <sz val="9"/>
            <color indexed="81"/>
            <rFont val="Tahoma"/>
            <family val="2"/>
          </rPr>
          <t xml:space="preserve">Carry out the experiment you designed for requirement 1, but change the independent variable. Report what you learned about the effect of changing the variable on the plants that you grew. 
</t>
        </r>
      </text>
    </comment>
    <comment ref="J43" authorId="0" shapeId="0">
      <text>
        <r>
          <rPr>
            <b/>
            <sz val="9"/>
            <color indexed="81"/>
            <rFont val="Tahoma"/>
            <family val="2"/>
          </rPr>
          <t>Details:</t>
        </r>
        <r>
          <rPr>
            <sz val="9"/>
            <color indexed="81"/>
            <rFont val="Tahoma"/>
            <family val="2"/>
          </rPr>
          <t xml:space="preserve">Teach your game to the members of your pack or other Scouts.
</t>
        </r>
      </text>
    </comment>
    <comment ref="N43" authorId="1" shapeId="0">
      <text>
        <r>
          <rPr>
            <b/>
            <sz val="9"/>
            <color indexed="81"/>
            <rFont val="Tahoma"/>
            <charset val="1"/>
          </rPr>
          <t>Detail:</t>
        </r>
        <r>
          <rPr>
            <sz val="9"/>
            <color indexed="81"/>
            <rFont val="Tahoma"/>
            <charset val="1"/>
          </rPr>
          <t xml:space="preserve">
Set up an aquarium or terrarium. Keep it for at least a month. Share your experience with your  Webelos den by showing them photos or drawings of your project or by having them visit to see  your project.</t>
        </r>
      </text>
    </comment>
    <comment ref="B44" authorId="0" shapeId="0">
      <text>
        <r>
          <rPr>
            <b/>
            <sz val="9"/>
            <color indexed="81"/>
            <rFont val="Tahoma"/>
            <family val="2"/>
          </rPr>
          <t xml:space="preserve">Details: </t>
        </r>
        <r>
          <rPr>
            <sz val="9"/>
            <color indexed="81"/>
            <rFont val="Tahoma"/>
            <family val="2"/>
          </rPr>
          <t xml:space="preserve">Meet with a government leader, and learn about his or her role in your community. Discuss with the leader an important issue facing your community. 
</t>
        </r>
      </text>
    </comment>
    <comment ref="F44" authorId="0" shapeId="0">
      <text>
        <r>
          <rPr>
            <b/>
            <sz val="9"/>
            <color indexed="81"/>
            <rFont val="Tahoma"/>
            <family val="2"/>
          </rPr>
          <t xml:space="preserve">Details: </t>
        </r>
        <r>
          <rPr>
            <sz val="9"/>
            <color indexed="81"/>
            <rFont val="Tahoma"/>
            <family val="2"/>
          </rPr>
          <t xml:space="preserve">Build a model solar system. Chart the distances between the planets so that the model is to scale. Use what you learn from this requirement to explain the value of making a model in science. </t>
        </r>
      </text>
    </comment>
    <comment ref="J44" authorId="0" shapeId="0">
      <text>
        <r>
          <rPr>
            <b/>
            <sz val="9"/>
            <color indexed="81"/>
            <rFont val="Tahoma"/>
            <family val="2"/>
          </rPr>
          <t xml:space="preserve">Details: </t>
        </r>
        <r>
          <rPr>
            <sz val="9"/>
            <color indexed="81"/>
            <rFont val="Tahoma"/>
            <family val="2"/>
          </rPr>
          <t xml:space="preserve">. With your den, demonstrate two different ways to treat drinking water to  remove impurities. 
</t>
        </r>
      </text>
    </comment>
    <comment ref="N44" authorId="1" shapeId="0">
      <text>
        <r>
          <rPr>
            <b/>
            <sz val="9"/>
            <color indexed="81"/>
            <rFont val="Tahoma"/>
            <charset val="1"/>
          </rPr>
          <t>Detail:</t>
        </r>
        <r>
          <rPr>
            <sz val="9"/>
            <color indexed="81"/>
            <rFont val="Tahoma"/>
            <charset val="1"/>
          </rPr>
          <t xml:space="preserve">
 Watch for birds in your yard, neighborhood, or town for one week. Identify the birds you see, and write down where and when you saw them.</t>
        </r>
      </text>
    </comment>
    <comment ref="B45" authorId="0" shapeId="0">
      <text>
        <r>
          <rPr>
            <b/>
            <sz val="9"/>
            <color indexed="81"/>
            <rFont val="Tahoma"/>
            <family val="2"/>
          </rPr>
          <t xml:space="preserve">Details: </t>
        </r>
        <r>
          <rPr>
            <sz val="9"/>
            <color indexed="81"/>
            <rFont val="Tahoma"/>
            <family val="2"/>
          </rPr>
          <t xml:space="preserve">Learn about your family’s expenses, and help brainstorm ways to save money. Plan and manage a budget. </t>
        </r>
      </text>
    </comment>
    <comment ref="F45" authorId="0" shapeId="0">
      <text>
        <r>
          <rPr>
            <b/>
            <sz val="9"/>
            <color indexed="81"/>
            <rFont val="Tahoma"/>
            <family val="2"/>
          </rPr>
          <t xml:space="preserve">Details: </t>
        </r>
        <r>
          <rPr>
            <sz val="9"/>
            <color indexed="81"/>
            <rFont val="Tahoma"/>
            <family val="2"/>
          </rPr>
          <t xml:space="preserve">With adult supervision, build and launch a model rocket. Use the rocket to design a fair test to answer a question about force or motion.
</t>
        </r>
      </text>
    </comment>
    <comment ref="J45" authorId="0" shapeId="0">
      <text>
        <r>
          <rPr>
            <b/>
            <sz val="9"/>
            <color indexed="81"/>
            <rFont val="Tahoma"/>
            <family val="2"/>
          </rPr>
          <t xml:space="preserve">Details: </t>
        </r>
        <r>
          <rPr>
            <sz val="9"/>
            <color indexed="81"/>
            <rFont val="Tahoma"/>
            <family val="2"/>
          </rPr>
          <t xml:space="preserve">Discuss what to do if you become lost in the woods. Tell what the letters “S-T-O-P” stand for. Tell what the universal emergency signal is. Describe three ways to signal for help. Demonstrate one of them. Describe what you can do you do to help rescuers  find you.
</t>
        </r>
      </text>
    </comment>
    <comment ref="N45" authorId="1" shapeId="0">
      <text>
        <r>
          <rPr>
            <b/>
            <sz val="9"/>
            <color indexed="81"/>
            <rFont val="Tahoma"/>
            <charset val="1"/>
          </rPr>
          <t>Detail:</t>
        </r>
        <r>
          <rPr>
            <sz val="9"/>
            <color indexed="81"/>
            <rFont val="Tahoma"/>
            <charset val="1"/>
          </rPr>
          <t xml:space="preserve">
Learn about the bird flyways closest to your home. Find out which birds use these flyways. </t>
        </r>
      </text>
    </comment>
    <comment ref="B46" authorId="0" shapeId="0">
      <text>
        <r>
          <rPr>
            <b/>
            <sz val="9"/>
            <color indexed="81"/>
            <rFont val="Tahoma"/>
            <family val="2"/>
          </rPr>
          <t>Details:</t>
        </r>
        <r>
          <rPr>
            <sz val="9"/>
            <color indexed="81"/>
            <rFont val="Tahoma"/>
            <family val="2"/>
          </rPr>
          <t xml:space="preserve"> Learn about energy use in your community and in other parts of our world.
</t>
        </r>
      </text>
    </comment>
    <comment ref="F46" authorId="0" shapeId="0">
      <text>
        <r>
          <rPr>
            <b/>
            <sz val="9"/>
            <color indexed="81"/>
            <rFont val="Tahoma"/>
            <family val="2"/>
          </rPr>
          <t xml:space="preserve">Details: </t>
        </r>
        <r>
          <rPr>
            <sz val="9"/>
            <color indexed="81"/>
            <rFont val="Tahoma"/>
            <family val="2"/>
          </rPr>
          <t xml:space="preserve">Create two circuits of three light bulbs and a battery. Construct one as a series circuit and the other as a parallel circuit
</t>
        </r>
      </text>
    </comment>
    <comment ref="J46" authorId="1" shapeId="0">
      <text>
        <r>
          <rPr>
            <b/>
            <sz val="9"/>
            <color indexed="81"/>
            <rFont val="Tahoma"/>
            <charset val="1"/>
          </rPr>
          <t>Detail:</t>
        </r>
        <r>
          <rPr>
            <sz val="9"/>
            <color indexed="81"/>
            <rFont val="Tahoma"/>
            <charset val="1"/>
          </rPr>
          <t xml:space="preserve">
Make a list of four qualities you think a leader should have in an emergency and why they are important to have. Pick two of them, and act them out for your den. Describe how each relates to a point of the Scout Law. Describe how working on this adventure gave you a better understanding of the Boy Scout motto.</t>
        </r>
      </text>
    </comment>
    <comment ref="N46" authorId="1" shapeId="0">
      <text>
        <r>
          <rPr>
            <b/>
            <sz val="9"/>
            <color indexed="81"/>
            <rFont val="Tahoma"/>
            <charset val="1"/>
          </rPr>
          <t>Detail:</t>
        </r>
        <r>
          <rPr>
            <sz val="9"/>
            <color indexed="81"/>
            <rFont val="Tahoma"/>
            <charset val="1"/>
          </rPr>
          <t xml:space="preserve">
Watch at least four wild creatures (reptiles, amphibians, arachnids, fish, insects, or mammals) in the wild. Describe the kind of place (forest, field, marsh, yard, or park) where you saw them. Tell what they were doing. </t>
        </r>
      </text>
    </comment>
    <comment ref="B47" authorId="0" shapeId="0">
      <text>
        <r>
          <rPr>
            <b/>
            <sz val="9"/>
            <color indexed="81"/>
            <rFont val="Tahoma"/>
            <family val="2"/>
          </rPr>
          <t xml:space="preserve">Details: </t>
        </r>
        <r>
          <rPr>
            <sz val="9"/>
            <color indexed="81"/>
            <rFont val="Tahoma"/>
            <family val="2"/>
          </rPr>
          <t xml:space="preserve">Identify one energy problem in your community, and find out what has caused it. 
</t>
        </r>
      </text>
    </comment>
    <comment ref="F47" authorId="0" shapeId="0">
      <text>
        <r>
          <rPr>
            <b/>
            <sz val="9"/>
            <color indexed="81"/>
            <rFont val="Tahoma"/>
            <family val="2"/>
          </rPr>
          <t xml:space="preserve">Details: </t>
        </r>
        <r>
          <rPr>
            <sz val="9"/>
            <color indexed="81"/>
            <rFont val="Tahoma"/>
            <family val="2"/>
          </rPr>
          <t xml:space="preserve">Study the night sky. Sketch the appearance of the North Star (Polaris) and the Big Dipper (part of the Ursa Major constellation) over at least six hours. Describe what you observed, and explain the meaning of your observations. 
</t>
        </r>
      </text>
    </comment>
    <comment ref="N47" authorId="1" shapeId="0">
      <text>
        <r>
          <rPr>
            <b/>
            <sz val="9"/>
            <color indexed="81"/>
            <rFont val="Tahoma"/>
            <charset val="1"/>
          </rPr>
          <t>Detail:</t>
        </r>
        <r>
          <rPr>
            <sz val="9"/>
            <color indexed="81"/>
            <rFont val="Tahoma"/>
            <charset val="1"/>
          </rPr>
          <t xml:space="preserve">
Identify an insect, reptile, bird, or wild animal that is found only in your area of the country. Tell why it survives in your area.</t>
        </r>
      </text>
    </comment>
    <comment ref="B48" authorId="0" shapeId="0">
      <text>
        <r>
          <rPr>
            <b/>
            <sz val="9"/>
            <color indexed="81"/>
            <rFont val="Tahoma"/>
            <family val="2"/>
          </rPr>
          <t xml:space="preserve">Details: </t>
        </r>
        <r>
          <rPr>
            <sz val="9"/>
            <color indexed="81"/>
            <rFont val="Tahoma"/>
            <family val="2"/>
          </rPr>
          <t xml:space="preserve">With the assistance of your den leader or parent, participate in an event that would help lead others in recycling and conserving resources. 
</t>
        </r>
      </text>
    </comment>
    <comment ref="F48" authorId="0" shapeId="0">
      <text>
        <r>
          <rPr>
            <b/>
            <sz val="9"/>
            <color indexed="81"/>
            <rFont val="Tahoma"/>
            <family val="2"/>
          </rPr>
          <t xml:space="preserve">Details: </t>
        </r>
        <r>
          <rPr>
            <sz val="9"/>
            <color indexed="81"/>
            <rFont val="Tahoma"/>
            <family val="2"/>
          </rPr>
          <t xml:space="preserve">With adult assistance, explore safe chemical reactions with household materials.     Using two substances, observe what happens when the amounts of the reactants  are increased.  
</t>
        </r>
      </text>
    </comment>
    <comment ref="N48" authorId="1" shapeId="0">
      <text>
        <r>
          <rPr>
            <b/>
            <sz val="9"/>
            <color indexed="81"/>
            <rFont val="Tahoma"/>
            <charset val="1"/>
          </rPr>
          <t>Detail:</t>
        </r>
        <r>
          <rPr>
            <sz val="9"/>
            <color indexed="81"/>
            <rFont val="Tahoma"/>
            <charset val="1"/>
          </rPr>
          <t xml:space="preserve">
Give examples of at least two of the following: a. A producer, a consumer, and a decomposer in the food chain of an ecosystem b. One way humans have changed the balance of nature c. How you can help protect the balance of nature </t>
        </r>
      </text>
    </comment>
    <comment ref="B49" authorId="0" shapeId="0">
      <text>
        <r>
          <rPr>
            <b/>
            <sz val="9"/>
            <color indexed="81"/>
            <rFont val="Tahoma"/>
            <family val="2"/>
          </rPr>
          <t xml:space="preserve">Details: </t>
        </r>
        <r>
          <rPr>
            <sz val="9"/>
            <color indexed="81"/>
            <rFont val="Tahoma"/>
            <family val="2"/>
          </rPr>
          <t xml:space="preserve">Show that you are an active leader by planning an activity without your den leader’s help.
</t>
        </r>
      </text>
    </comment>
    <comment ref="F49" authorId="0" shapeId="0">
      <text>
        <r>
          <rPr>
            <b/>
            <sz val="9"/>
            <color indexed="81"/>
            <rFont val="Tahoma"/>
            <family val="2"/>
          </rPr>
          <t xml:space="preserve">Details: </t>
        </r>
        <r>
          <rPr>
            <sz val="9"/>
            <color indexed="81"/>
            <rFont val="Tahoma"/>
            <family val="2"/>
          </rPr>
          <t xml:space="preserve">Explore properties of motion on a playground. How does the weight of a person affect how fast they slide down a slide or how fast a swing moves? Design a fair test to answer one of those questions
</t>
        </r>
      </text>
    </comment>
    <comment ref="N49" authorId="1" shapeId="0">
      <text>
        <r>
          <rPr>
            <b/>
            <sz val="9"/>
            <color indexed="81"/>
            <rFont val="Tahoma"/>
            <charset val="1"/>
          </rPr>
          <t>Detail:</t>
        </r>
        <r>
          <rPr>
            <sz val="9"/>
            <color indexed="81"/>
            <rFont val="Tahoma"/>
            <charset val="1"/>
          </rPr>
          <t xml:space="preserve">
Learn about aquatic ecosystems and wetlands in your area. Talk with your Webelos den leader or family about the important role aquatic ecosystems and wetlands play in supporting life cycles of wildlife and humans, and list three ways you can help. </t>
        </r>
      </text>
    </comment>
    <comment ref="F50" authorId="0" shapeId="0">
      <text>
        <r>
          <rPr>
            <b/>
            <sz val="9"/>
            <color indexed="81"/>
            <rFont val="Tahoma"/>
            <family val="2"/>
          </rPr>
          <t xml:space="preserve">Details: </t>
        </r>
        <r>
          <rPr>
            <sz val="9"/>
            <color indexed="81"/>
            <rFont val="Tahoma"/>
            <family val="2"/>
          </rPr>
          <t xml:space="preserve">Read a biography of a scientist. Tell your den leader or the other members of your den what the scientist was famous for and why his or her work is important.
</t>
        </r>
      </text>
    </comment>
    <comment ref="J50" authorId="0" shapeId="0">
      <text>
        <r>
          <rPr>
            <b/>
            <sz val="9"/>
            <color indexed="81"/>
            <rFont val="Tahoma"/>
            <family val="2"/>
          </rPr>
          <t>Details:</t>
        </r>
        <r>
          <rPr>
            <sz val="9"/>
            <color indexed="81"/>
            <rFont val="Tahoma"/>
            <family val="2"/>
          </rPr>
          <t>Explain why this kind of science is an important part of your world.</t>
        </r>
      </text>
    </comment>
    <comment ref="N50" authorId="1" shapeId="0">
      <text>
        <r>
          <rPr>
            <b/>
            <sz val="9"/>
            <color indexed="81"/>
            <rFont val="Tahoma"/>
            <charset val="1"/>
          </rPr>
          <t>Detail:</t>
        </r>
        <r>
          <rPr>
            <sz val="9"/>
            <color indexed="81"/>
            <rFont val="Tahoma"/>
            <charset val="1"/>
          </rPr>
          <t xml:space="preserve">
Do a color-morphing investigation. Explain what you learned. </t>
        </r>
      </text>
    </comment>
    <comment ref="B51" authorId="0" shapeId="0">
      <text>
        <r>
          <rPr>
            <b/>
            <sz val="9"/>
            <color indexed="81"/>
            <rFont val="Tahoma"/>
            <family val="2"/>
          </rPr>
          <t xml:space="preserve">Details: </t>
        </r>
        <r>
          <rPr>
            <sz val="9"/>
            <color indexed="81"/>
            <rFont val="Tahoma"/>
            <family val="2"/>
          </rPr>
          <t xml:space="preserve">Learn about Scouting in another part of the world. With the help of your parent or your den leader, pick one country where Scouting exists, and research its Scouting program.
</t>
        </r>
      </text>
    </comment>
    <comment ref="J51" authorId="0" shapeId="0">
      <text>
        <r>
          <rPr>
            <b/>
            <sz val="9"/>
            <color indexed="81"/>
            <rFont val="Tahoma"/>
            <family val="2"/>
          </rPr>
          <t xml:space="preserve">Details: </t>
        </r>
        <r>
          <rPr>
            <sz val="9"/>
            <color indexed="81"/>
            <rFont val="Tahoma"/>
            <family val="2"/>
          </rPr>
          <t xml:space="preserve">Share with your family or with your den what you learned about the meaning of geology. 
</t>
        </r>
      </text>
    </comment>
    <comment ref="N51" authorId="1" shapeId="0">
      <text>
        <r>
          <rPr>
            <b/>
            <sz val="9"/>
            <color indexed="81"/>
            <rFont val="Tahoma"/>
            <charset val="1"/>
          </rPr>
          <t xml:space="preserve">Detail:  </t>
        </r>
        <r>
          <rPr>
            <sz val="9"/>
            <color indexed="81"/>
            <rFont val="Tahoma"/>
            <charset val="1"/>
          </rPr>
          <t>Visit a museum of natural history, a nature center, or a zoo with your family, Webelos den, or pack. Tell what you saw.</t>
        </r>
      </text>
    </comment>
    <comment ref="B52" authorId="0" shapeId="0">
      <text>
        <r>
          <rPr>
            <b/>
            <sz val="9"/>
            <color indexed="81"/>
            <rFont val="Tahoma"/>
            <family val="2"/>
          </rPr>
          <t xml:space="preserve">Details: </t>
        </r>
        <r>
          <rPr>
            <sz val="9"/>
            <color indexed="81"/>
            <rFont val="Tahoma"/>
            <family val="2"/>
          </rPr>
          <t xml:space="preserve">Set up an exhibit at a pack meeting to share information about the World Friendship Fund.
</t>
        </r>
      </text>
    </comment>
    <comment ref="F52"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J52" authorId="0" shapeId="0">
      <text>
        <r>
          <rPr>
            <b/>
            <sz val="9"/>
            <color indexed="81"/>
            <rFont val="Tahoma"/>
            <family val="2"/>
          </rPr>
          <t>Details:</t>
        </r>
        <r>
          <rPr>
            <sz val="9"/>
            <color indexed="81"/>
            <rFont val="Tahoma"/>
            <family val="2"/>
          </rPr>
          <t>Look for different kinds of rocks or minerals while on a rock hunt with your family or your den</t>
        </r>
      </text>
    </comment>
    <comment ref="N52" authorId="1" shapeId="0">
      <text>
        <r>
          <rPr>
            <b/>
            <sz val="9"/>
            <color indexed="81"/>
            <rFont val="Tahoma"/>
            <charset val="1"/>
          </rPr>
          <t>Detail:</t>
        </r>
        <r>
          <rPr>
            <sz val="9"/>
            <color indexed="81"/>
            <rFont val="Tahoma"/>
            <charset val="1"/>
          </rPr>
          <t xml:space="preserve">
Create a video of a wild creature doing something interesting, and share it with your family and den. </t>
        </r>
      </text>
    </comment>
    <comment ref="F53"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B54" authorId="0" shapeId="0">
      <text>
        <r>
          <rPr>
            <b/>
            <sz val="9"/>
            <color indexed="81"/>
            <rFont val="Tahoma"/>
            <family val="2"/>
          </rPr>
          <t xml:space="preserve">Details: </t>
        </r>
        <r>
          <rPr>
            <sz val="9"/>
            <color indexed="81"/>
            <rFont val="Tahoma"/>
            <family val="2"/>
          </rPr>
          <t xml:space="preserve">Under the supervision of your parent, guardian, or den leader, connect with a Scout in another country during an event such as Jamboree on the Air or Jamboree on the Internet or by other means.
</t>
        </r>
      </text>
    </comment>
    <comment ref="F54" authorId="0" shapeId="0">
      <text>
        <r>
          <rPr>
            <b/>
            <sz val="9"/>
            <color indexed="81"/>
            <rFont val="Tahoma"/>
            <family val="2"/>
          </rPr>
          <t xml:space="preserve">Details: </t>
        </r>
        <r>
          <rPr>
            <sz val="9"/>
            <color indexed="81"/>
            <rFont val="Tahoma"/>
            <family val="2"/>
          </rPr>
          <t xml:space="preserve">Recognize the purpose and the three classifications of swimming ability groups in Scouting.
</t>
        </r>
      </text>
    </comment>
    <comment ref="J54" authorId="0" shapeId="0">
      <text>
        <r>
          <rPr>
            <b/>
            <sz val="9"/>
            <color indexed="81"/>
            <rFont val="Tahoma"/>
            <family val="2"/>
          </rPr>
          <t>Details:</t>
        </r>
        <r>
          <rPr>
            <sz val="9"/>
            <color indexed="81"/>
            <rFont val="Tahoma"/>
            <family val="2"/>
          </rPr>
          <t xml:space="preserve">Identify the rocks you see on your rock hunt. Use the chart in your handbook that shows the three kinds of rocks and describes minerals to determine which types of rocks you have collected. 
</t>
        </r>
      </text>
    </comment>
    <comment ref="N54" authorId="1" shapeId="0">
      <text>
        <r>
          <rPr>
            <b/>
            <sz val="9"/>
            <color indexed="81"/>
            <rFont val="Tahoma"/>
            <charset val="1"/>
          </rPr>
          <t>Detail:</t>
        </r>
        <r>
          <rPr>
            <sz val="9"/>
            <color indexed="81"/>
            <rFont val="Tahoma"/>
            <charset val="1"/>
          </rPr>
          <t xml:space="preserve">
Identify three different groups of trees and the parts of a tree.</t>
        </r>
      </text>
    </comment>
    <comment ref="F55" authorId="1" shapeId="0">
      <text>
        <r>
          <rPr>
            <b/>
            <sz val="9"/>
            <color indexed="81"/>
            <rFont val="Tahoma"/>
            <family val="2"/>
          </rPr>
          <t>Detail:</t>
        </r>
        <r>
          <rPr>
            <sz val="9"/>
            <color indexed="81"/>
            <rFont val="Tahoma"/>
            <family val="2"/>
          </rPr>
          <t xml:space="preserve">
 Discuss the importance of learning the skills you need to know before going boating.</t>
        </r>
      </text>
    </comment>
    <comment ref="J55" authorId="0" shapeId="0">
      <text>
        <r>
          <rPr>
            <b/>
            <sz val="9"/>
            <color indexed="81"/>
            <rFont val="Tahoma"/>
            <family val="2"/>
          </rPr>
          <t xml:space="preserve">Details: </t>
        </r>
        <r>
          <rPr>
            <sz val="9"/>
            <color indexed="81"/>
            <rFont val="Tahoma"/>
            <family val="2"/>
          </rPr>
          <t xml:space="preserve">With a magnifying glass, take a closer look at your collection. Determine any differences between your specimens.
</t>
        </r>
      </text>
    </comment>
    <comment ref="N55" authorId="1" shapeId="0">
      <text>
        <r>
          <rPr>
            <b/>
            <sz val="9"/>
            <color indexed="81"/>
            <rFont val="Tahoma"/>
            <charset val="1"/>
          </rPr>
          <t>Detail:</t>
        </r>
        <r>
          <rPr>
            <sz val="9"/>
            <color indexed="81"/>
            <rFont val="Tahoma"/>
            <charset val="1"/>
          </rPr>
          <t xml:space="preserve">
Identify six trees common to the area where you live. Tell whether they are native to your area. Tell how both wildlife and humans use them</t>
        </r>
      </text>
    </comment>
    <comment ref="B56" authorId="0" shapeId="0">
      <text>
        <r>
          <rPr>
            <b/>
            <sz val="9"/>
            <color indexed="81"/>
            <rFont val="Tahoma"/>
            <family val="2"/>
          </rPr>
          <t xml:space="preserve">Details: </t>
        </r>
        <r>
          <rPr>
            <sz val="9"/>
            <color indexed="81"/>
            <rFont val="Tahoma"/>
            <family val="2"/>
          </rPr>
          <t xml:space="preserve">With the help of your den leader or family, plan and conduct a campout. If your chartered organization does not permit Cub Scout camping, you may substitute a family campout or a daylong outdoor activity with your den or pack. 
</t>
        </r>
      </text>
    </comment>
    <comment ref="F56" authorId="0" shapeId="0">
      <text>
        <r>
          <rPr>
            <b/>
            <sz val="9"/>
            <color indexed="81"/>
            <rFont val="Tahoma"/>
            <family val="2"/>
          </rPr>
          <t xml:space="preserve">Details: </t>
        </r>
        <r>
          <rPr>
            <sz val="9"/>
            <color indexed="81"/>
            <rFont val="Tahoma"/>
            <family val="2"/>
          </rPr>
          <t xml:space="preserve">Explain the meaning of “order of rescue” and demonstrate the reach and throw rescue techniques from land.
</t>
        </r>
      </text>
    </comment>
    <comment ref="J56" authorId="0" shapeId="0">
      <text>
        <r>
          <rPr>
            <b/>
            <sz val="9"/>
            <color indexed="81"/>
            <rFont val="Tahoma"/>
            <family val="2"/>
          </rPr>
          <t xml:space="preserve">Details: </t>
        </r>
        <r>
          <rPr>
            <sz val="9"/>
            <color indexed="81"/>
            <rFont val="Tahoma"/>
            <family val="2"/>
          </rPr>
          <t xml:space="preserve">Share what you see with your family or den.
</t>
        </r>
      </text>
    </comment>
    <comment ref="N56" authorId="0" shapeId="0">
      <text>
        <r>
          <rPr>
            <b/>
            <sz val="9"/>
            <color indexed="81"/>
            <rFont val="Tahoma"/>
            <family val="2"/>
          </rPr>
          <t xml:space="preserve">Details: </t>
        </r>
        <r>
          <rPr>
            <sz val="9"/>
            <color indexed="81"/>
            <rFont val="Tahoma"/>
            <family val="2"/>
          </rPr>
          <t xml:space="preserve">Identify six plants common to the area where you live. Tell which animals use them and for what purpose.
</t>
        </r>
      </text>
    </comment>
    <comment ref="B57" authorId="0" shapeId="0">
      <text>
        <r>
          <rPr>
            <b/>
            <sz val="9"/>
            <color indexed="81"/>
            <rFont val="Tahoma"/>
            <family val="2"/>
          </rPr>
          <t xml:space="preserve">Details: </t>
        </r>
        <r>
          <rPr>
            <sz val="9"/>
            <color indexed="81"/>
            <rFont val="Tahoma"/>
            <family val="2"/>
          </rPr>
          <t xml:space="preserve">On arrival at the campout, with your den and den leader or family, determine where to set up your tent. Demonstrate knowledge of what makes a good tent site and what makes a bad one. Set up your tent without help from an adult. 
</t>
        </r>
      </text>
    </comment>
    <comment ref="N57" authorId="0" shapeId="0">
      <text>
        <r>
          <rPr>
            <b/>
            <sz val="9"/>
            <color indexed="81"/>
            <rFont val="Tahoma"/>
            <family val="2"/>
          </rPr>
          <t xml:space="preserve">Details: </t>
        </r>
        <r>
          <rPr>
            <sz val="9"/>
            <color indexed="81"/>
            <rFont val="Tahoma"/>
            <family val="2"/>
          </rPr>
          <t xml:space="preserve">Visit a nature center, nursery, tree farm, or park, and speak with someone knowledgeable about trees and plants that are native to your area. Explain how plants and trees are important to our ecosystem and how they improve our environment.
</t>
        </r>
      </text>
    </comment>
    <comment ref="B58" authorId="0" shapeId="0">
      <text>
        <r>
          <rPr>
            <b/>
            <sz val="9"/>
            <color indexed="81"/>
            <rFont val="Tahoma"/>
            <family val="2"/>
          </rPr>
          <t xml:space="preserve">Details: </t>
        </r>
        <r>
          <rPr>
            <sz val="9"/>
            <color indexed="81"/>
            <rFont val="Tahoma"/>
            <family val="2"/>
          </rPr>
          <t xml:space="preserve">Once your tents are set up, discuss with your den what actions you should take in the case of the following extreme weather events which could require you to evacuate: a. Severe rainstorm causing flooding b. Severe thunderstorm with lightning or tornadoes c. Fire, earthquake, or other disaster that will require evacuation. </t>
        </r>
      </text>
    </comment>
    <comment ref="J58" authorId="0" shapeId="0">
      <text>
        <r>
          <rPr>
            <b/>
            <sz val="9"/>
            <color indexed="81"/>
            <rFont val="Tahoma"/>
            <family val="2"/>
          </rPr>
          <t xml:space="preserve">Details: </t>
        </r>
        <r>
          <rPr>
            <sz val="9"/>
            <color indexed="81"/>
            <rFont val="Tahoma"/>
            <family val="2"/>
          </rPr>
          <t xml:space="preserve">With your family or den, make a mineral test kit, and test rocks according to the Mohs scale of mineral hardness
</t>
        </r>
      </text>
    </comment>
    <comment ref="N58" authorId="0" shapeId="0">
      <text>
        <r>
          <rPr>
            <b/>
            <sz val="9"/>
            <color indexed="81"/>
            <rFont val="Tahoma"/>
            <family val="2"/>
          </rPr>
          <t xml:space="preserve">Details: </t>
        </r>
        <r>
          <rPr>
            <sz val="9"/>
            <color indexed="81"/>
            <rFont val="Tahoma"/>
            <family val="2"/>
          </rPr>
          <t xml:space="preserve">Develop a plan to care for and then plant at least one plant or tree, either indoors in a pot or outdoors. Tell how this plant or tree helps the environment in which it is planted and what the plant or tree will be used for.
</t>
        </r>
      </text>
    </comment>
    <comment ref="B59" authorId="0" shapeId="0">
      <text>
        <r>
          <rPr>
            <b/>
            <sz val="9"/>
            <color indexed="81"/>
            <rFont val="Tahoma"/>
            <family val="2"/>
          </rPr>
          <t>Details:</t>
        </r>
        <r>
          <rPr>
            <sz val="9"/>
            <color indexed="81"/>
            <rFont val="Tahoma"/>
            <family val="2"/>
          </rPr>
          <t xml:space="preserve">On a pack campout, work with your den leader or another adult to plan a campfire program with the other dens. Your campfire program should include an impressive opening, songs, skits, a Cubmaster’s minute, and an inspirational closing ceremony. </t>
        </r>
      </text>
    </comment>
    <comment ref="F59" authorId="0" shapeId="0">
      <text>
        <r>
          <rPr>
            <b/>
            <sz val="9"/>
            <color indexed="81"/>
            <rFont val="Tahoma"/>
            <family val="2"/>
          </rPr>
          <t xml:space="preserve">Details: </t>
        </r>
        <r>
          <rPr>
            <sz val="9"/>
            <color indexed="81"/>
            <rFont val="Tahoma"/>
            <family val="2"/>
          </rPr>
          <t xml:space="preserve">Demonstrate the precautions you must take before attempting to dive head first into the water, and attempt a front surface dive.
</t>
        </r>
      </text>
    </comment>
    <comment ref="N59" authorId="0" shapeId="0">
      <text>
        <r>
          <rPr>
            <b/>
            <sz val="9"/>
            <color indexed="81"/>
            <rFont val="Tahoma"/>
            <family val="2"/>
          </rPr>
          <t xml:space="preserve">Details: </t>
        </r>
        <r>
          <rPr>
            <sz val="9"/>
            <color indexed="81"/>
            <rFont val="Tahoma"/>
            <family val="2"/>
          </rPr>
          <t xml:space="preserve">Make a list of items in your home that are made from wood and share it with your den. Or with your den, take a walk and identify useful things made from wood.
</t>
        </r>
      </text>
    </comment>
    <comment ref="B60" authorId="1" shapeId="0">
      <text>
        <r>
          <rPr>
            <b/>
            <sz val="9"/>
            <color indexed="81"/>
            <rFont val="Tahoma"/>
            <charset val="1"/>
          </rPr>
          <t>Detail:</t>
        </r>
        <r>
          <rPr>
            <sz val="9"/>
            <color indexed="81"/>
            <rFont val="Tahoma"/>
            <charset val="1"/>
          </rPr>
          <t xml:space="preserve">
Show how to tie a bowline. Explain when the knot should be used and why. Teach it to another Scout who is not a Webelos Scout</t>
        </r>
      </text>
    </comment>
    <comment ref="F60" authorId="0" shapeId="0">
      <text>
        <r>
          <rPr>
            <b/>
            <sz val="9"/>
            <color indexed="81"/>
            <rFont val="Tahoma"/>
            <family val="2"/>
          </rPr>
          <t xml:space="preserve">Details: </t>
        </r>
        <r>
          <rPr>
            <sz val="9"/>
            <color indexed="81"/>
            <rFont val="Tahoma"/>
            <family val="2"/>
          </rPr>
          <t xml:space="preserve">Learn and demonstrate two of the following strokes:  crawl, sidestroke, breaststroke, or trudgen
</t>
        </r>
      </text>
    </comment>
    <comment ref="J60" authorId="0" shapeId="0">
      <text>
        <r>
          <rPr>
            <b/>
            <sz val="9"/>
            <color indexed="81"/>
            <rFont val="Tahoma"/>
            <family val="2"/>
          </rPr>
          <t xml:space="preserve">Details: </t>
        </r>
        <r>
          <rPr>
            <sz val="9"/>
            <color indexed="81"/>
            <rFont val="Tahoma"/>
            <family val="2"/>
          </rPr>
          <t xml:space="preserve">With your family or den, identify on a road map of your state some geological features in your area
</t>
        </r>
      </text>
    </comment>
    <comment ref="N60" authorId="1" shapeId="0">
      <text>
        <r>
          <rPr>
            <b/>
            <sz val="9"/>
            <color indexed="81"/>
            <rFont val="Tahoma"/>
            <charset val="1"/>
          </rPr>
          <t>Detail:</t>
        </r>
        <r>
          <rPr>
            <sz val="9"/>
            <color indexed="81"/>
            <rFont val="Tahoma"/>
            <charset val="1"/>
          </rPr>
          <t xml:space="preserve">
 Explain how the growth rings of a tree trunk tell its life story. Describe different types of tree bark and explain what the bark does for the tree.</t>
        </r>
      </text>
    </comment>
    <comment ref="B61" authorId="0" shapeId="0">
      <text>
        <r>
          <rPr>
            <b/>
            <sz val="9"/>
            <color indexed="81"/>
            <rFont val="Tahoma"/>
            <family val="2"/>
          </rPr>
          <t>Details:</t>
        </r>
        <r>
          <rPr>
            <sz val="9"/>
            <color indexed="81"/>
            <rFont val="Tahoma"/>
            <family val="2"/>
          </rPr>
          <t xml:space="preserve">
Go on a geocaching adventure with your den or family. Show how you used a GPS unit or a smartphone with a GPS application to locate a geocache.</t>
        </r>
      </text>
    </comment>
    <comment ref="F61" authorId="0" shapeId="0">
      <text>
        <r>
          <rPr>
            <b/>
            <sz val="9"/>
            <color indexed="81"/>
            <rFont val="Tahoma"/>
            <family val="2"/>
          </rPr>
          <t>Details:</t>
        </r>
        <r>
          <rPr>
            <sz val="9"/>
            <color indexed="81"/>
            <rFont val="Tahoma"/>
            <family val="2"/>
          </rPr>
          <t xml:space="preserve">Invite a member or former member of a lifeguard team, rescue squad, the U.S. Coast Guard, U.S. Navy, or other armed forces branch who has had swimming and rescue training to your den meeting.  Find out what training and other experiences this person has had. 
</t>
        </r>
      </text>
    </comment>
    <comment ref="B62" authorId="0" shapeId="0">
      <text>
        <r>
          <rPr>
            <b/>
            <sz val="9"/>
            <color indexed="81"/>
            <rFont val="Tahoma"/>
            <family val="2"/>
          </rPr>
          <t xml:space="preserve">Details: </t>
        </r>
        <r>
          <rPr>
            <sz val="9"/>
            <color indexed="81"/>
            <rFont val="Tahoma"/>
            <family val="2"/>
          </rPr>
          <t>Recite the Outdoor Code and the Leave No Trace Principles for Kids from memory. Talk about how you can demonstrate them while you are working on your Arrow of Light. After one outing, list the things you did to follow the Outdoor Code and Leave No Trace.</t>
        </r>
      </text>
    </comment>
    <comment ref="F62" authorId="0" shapeId="0">
      <text>
        <r>
          <rPr>
            <b/>
            <sz val="9"/>
            <color indexed="81"/>
            <rFont val="Tahoma"/>
            <family val="2"/>
          </rPr>
          <t>Details:</t>
        </r>
        <r>
          <rPr>
            <sz val="9"/>
            <color indexed="81"/>
            <rFont val="Tahoma"/>
            <family val="2"/>
          </rPr>
          <t xml:space="preserve">Demonstrate how to correctly fasten a life jacket that is the right size for you.  Jump into water over your head. Show how the life jacket keeps your head above water by swimming 25 feet.  Get out of the water, remove the life jacket and hang it where it will dry. 
</t>
        </r>
      </text>
    </comment>
    <comment ref="N62" authorId="1" shapeId="0">
      <text>
        <r>
          <rPr>
            <b/>
            <sz val="9"/>
            <color indexed="81"/>
            <rFont val="Tahoma"/>
            <charset val="1"/>
          </rPr>
          <t>Detail:</t>
        </r>
        <r>
          <rPr>
            <sz val="9"/>
            <color indexed="81"/>
            <rFont val="Tahoma"/>
            <charset val="1"/>
          </rPr>
          <t xml:space="preserve">
Create a record of the history of Scouting and your place in that history. </t>
        </r>
      </text>
    </comment>
    <comment ref="F63" authorId="1" shapeId="0">
      <text>
        <r>
          <rPr>
            <b/>
            <sz val="9"/>
            <color indexed="81"/>
            <rFont val="Tahoma"/>
            <family val="2"/>
          </rPr>
          <t>Detail:</t>
        </r>
        <r>
          <rPr>
            <sz val="9"/>
            <color indexed="81"/>
            <rFont val="Tahoma"/>
            <family val="2"/>
          </rPr>
          <t xml:space="preserve">
If you are a qualified swimmer, select a paddle of the proper size and paddle a canoe with an adult’s supervision. </t>
        </r>
      </text>
    </comment>
    <comment ref="N63" authorId="1" shapeId="0">
      <text>
        <r>
          <rPr>
            <b/>
            <sz val="9"/>
            <color indexed="81"/>
            <rFont val="Tahoma"/>
            <charset val="1"/>
          </rPr>
          <t>Detail:</t>
        </r>
        <r>
          <rPr>
            <sz val="9"/>
            <color indexed="81"/>
            <rFont val="Tahoma"/>
            <charset val="1"/>
          </rPr>
          <t xml:space="preserve">
With the help of your den leader, parent, or guardian and with your choice of media, go on a virtual journey to the past and create a timeline.</t>
        </r>
      </text>
    </comment>
    <comment ref="F66" authorId="1" shapeId="0">
      <text>
        <r>
          <rPr>
            <b/>
            <sz val="9"/>
            <color indexed="81"/>
            <rFont val="Tahoma"/>
            <charset val="1"/>
          </rPr>
          <t>Detail:</t>
        </r>
        <r>
          <rPr>
            <sz val="9"/>
            <color indexed="81"/>
            <rFont val="Tahoma"/>
            <charset val="1"/>
          </rPr>
          <t xml:space="preserve">
Visit an art museum, gallery, or exhibit. Discuss with an adult the art you saw. What did you like?</t>
        </r>
      </text>
    </comment>
    <comment ref="J66" authorId="0" shapeId="0">
      <text>
        <r>
          <rPr>
            <b/>
            <sz val="9"/>
            <color indexed="81"/>
            <rFont val="Tahoma"/>
            <family val="2"/>
          </rPr>
          <t xml:space="preserve">Details: </t>
        </r>
        <r>
          <rPr>
            <sz val="9"/>
            <color indexed="81"/>
            <rFont val="Tahoma"/>
            <family val="2"/>
          </rPr>
          <t xml:space="preserve">
 Go on an outing with your family or den to one of the nearby locations you discovered on your state map, and record what you see as you look at the geographical surroundings. Share with your family or den while on this outing what you notice that might change this location in the future (wind, water, ice, drought, erosion).
</t>
        </r>
      </text>
    </comment>
    <comment ref="B67" authorId="1" shapeId="0">
      <text>
        <r>
          <rPr>
            <b/>
            <sz val="9"/>
            <color indexed="81"/>
            <rFont val="Tahoma"/>
            <family val="2"/>
          </rPr>
          <t>Detail:</t>
        </r>
        <r>
          <rPr>
            <sz val="9"/>
            <color indexed="81"/>
            <rFont val="Tahoma"/>
            <family val="2"/>
          </rPr>
          <t xml:space="preserve">
With your parent, guardian, or religious or spiritual leader, discuss and make a plan to do two things you think will help you better do your duty to God. Do these things for a month. </t>
        </r>
      </text>
    </comment>
    <comment ref="F67" authorId="0" shapeId="0">
      <text>
        <r>
          <rPr>
            <b/>
            <sz val="9"/>
            <color indexed="81"/>
            <rFont val="Tahoma"/>
            <family val="2"/>
          </rPr>
          <t xml:space="preserve">Detail: </t>
        </r>
        <r>
          <rPr>
            <sz val="9"/>
            <color indexed="81"/>
            <rFont val="Tahoma"/>
            <family val="2"/>
          </rPr>
          <t>Create two self-portraits using two different techniques, such as drawing, painting, printmaking, sculpture, and computer illustration.</t>
        </r>
      </text>
    </comment>
    <comment ref="B68" authorId="1" shapeId="0">
      <text>
        <r>
          <rPr>
            <b/>
            <sz val="9"/>
            <color indexed="81"/>
            <rFont val="Tahoma"/>
            <family val="2"/>
          </rPr>
          <t>Detail:</t>
        </r>
        <r>
          <rPr>
            <sz val="9"/>
            <color indexed="81"/>
            <rFont val="Tahoma"/>
            <family val="2"/>
          </rPr>
          <t xml:space="preserve">
Discuss with your family how the Scout Oath and Scout Law relate to your beliefs about duty to God. </t>
        </r>
      </text>
    </comment>
    <comment ref="J68" authorId="0" shapeId="0">
      <text>
        <r>
          <rPr>
            <b/>
            <sz val="9"/>
            <color indexed="81"/>
            <rFont val="Tahoma"/>
            <family val="2"/>
          </rPr>
          <t xml:space="preserve">Details: </t>
        </r>
        <r>
          <rPr>
            <sz val="9"/>
            <color indexed="81"/>
            <rFont val="Tahoma"/>
            <family val="2"/>
          </rPr>
          <t xml:space="preserve">With your family or your den, visit with a geologist or earth scientist and discover the many career fields that are included in the science of geology
</t>
        </r>
      </text>
    </comment>
    <comment ref="N68" authorId="0" shapeId="0">
      <text>
        <r>
          <rPr>
            <b/>
            <sz val="9"/>
            <color indexed="81"/>
            <rFont val="Tahoma"/>
            <family val="2"/>
          </rPr>
          <t xml:space="preserve">Details: </t>
        </r>
        <r>
          <rPr>
            <sz val="9"/>
            <color indexed="81"/>
            <rFont val="Tahoma"/>
            <family val="2"/>
          </rPr>
          <t xml:space="preserve">Visit a facility that uses a sound mixer, and learn how it is used.
</t>
        </r>
      </text>
    </comment>
    <comment ref="B69" authorId="1" shapeId="0">
      <text>
        <r>
          <rPr>
            <b/>
            <sz val="9"/>
            <color indexed="81"/>
            <rFont val="Tahoma"/>
            <family val="2"/>
          </rPr>
          <t>Detail:</t>
        </r>
        <r>
          <rPr>
            <sz val="9"/>
            <color indexed="81"/>
            <rFont val="Tahoma"/>
            <family val="2"/>
          </rPr>
          <t xml:space="preserve">
For at least a month, pray or reverently meditate each day as taught by your family or faith community.  </t>
        </r>
      </text>
    </comment>
    <comment ref="F69" authorId="1" shapeId="0">
      <text>
        <r>
          <rPr>
            <b/>
            <sz val="9"/>
            <color indexed="81"/>
            <rFont val="Tahoma"/>
            <charset val="1"/>
          </rPr>
          <t>Detail:</t>
        </r>
        <r>
          <rPr>
            <sz val="9"/>
            <color indexed="81"/>
            <rFont val="Tahoma"/>
            <charset val="1"/>
          </rPr>
          <t xml:space="preserve">
Draw or paint an original picture outdoors, using the art materials of your choice. </t>
        </r>
      </text>
    </comment>
    <comment ref="J69" authorId="0" shapeId="0">
      <text>
        <r>
          <rPr>
            <b/>
            <sz val="9"/>
            <color indexed="81"/>
            <rFont val="Tahoma"/>
            <family val="2"/>
          </rPr>
          <t xml:space="preserve">Details: </t>
        </r>
        <r>
          <rPr>
            <sz val="9"/>
            <color indexed="81"/>
            <rFont val="Tahoma"/>
            <family val="2"/>
          </rPr>
          <t xml:space="preserve">Ask the geologist or earth scientist about the importance of fossils that are found. 
</t>
        </r>
      </text>
    </comment>
    <comment ref="B70" authorId="0" shapeId="0">
      <text>
        <r>
          <rPr>
            <b/>
            <sz val="9"/>
            <color indexed="81"/>
            <rFont val="Tahoma"/>
            <family val="2"/>
          </rPr>
          <t xml:space="preserve">Details: </t>
        </r>
        <r>
          <rPr>
            <sz val="9"/>
            <color indexed="81"/>
            <rFont val="Tahoma"/>
            <family val="2"/>
          </rPr>
          <t xml:space="preserve">Read at least two accounts of people in history who have done their duty to God. (This can include family members and ancestors.) List their names and how they showed their duty to God.
</t>
        </r>
      </text>
    </comment>
    <comment ref="J70" authorId="0" shapeId="0">
      <text>
        <r>
          <rPr>
            <b/>
            <sz val="9"/>
            <color indexed="81"/>
            <rFont val="Tahoma"/>
            <family val="2"/>
          </rPr>
          <t xml:space="preserve">Details: </t>
        </r>
        <r>
          <rPr>
            <sz val="9"/>
            <color indexed="81"/>
            <rFont val="Tahoma"/>
            <family val="2"/>
          </rPr>
          <t xml:space="preserve">Ask the geologist or earth scientist what you can do to help preserve our natural resources. 
</t>
        </r>
      </text>
    </comment>
    <comment ref="N70" authorId="0" shapeId="0">
      <text>
        <r>
          <rPr>
            <b/>
            <sz val="9"/>
            <color indexed="81"/>
            <rFont val="Tahoma"/>
            <family val="2"/>
          </rPr>
          <t xml:space="preserve">Details: </t>
        </r>
        <r>
          <rPr>
            <sz val="9"/>
            <color indexed="81"/>
            <rFont val="Tahoma"/>
            <family val="2"/>
          </rPr>
          <t>Make a musical instrument. Play it for your family, den, or pack</t>
        </r>
      </text>
    </comment>
    <comment ref="B71" authorId="1" shapeId="0">
      <text>
        <r>
          <rPr>
            <b/>
            <sz val="9"/>
            <color indexed="81"/>
            <rFont val="Tahoma"/>
            <family val="2"/>
          </rPr>
          <t>Detail:</t>
        </r>
        <r>
          <rPr>
            <sz val="9"/>
            <color indexed="81"/>
            <rFont val="Tahoma"/>
            <family val="2"/>
          </rPr>
          <t xml:space="preserve">
 Under the direction of your parent, guardian, or religious or spiritual leader, do an act of service for someone in your family, neighborhood, or community. Talk about your service with your family and your Webelos den leader. Tell your family, den, or den leader how it related to doing your duty to God.</t>
        </r>
      </text>
    </comment>
    <comment ref="F71" authorId="0" shapeId="0">
      <text>
        <r>
          <rPr>
            <b/>
            <sz val="9"/>
            <color indexed="81"/>
            <rFont val="Tahoma"/>
            <family val="2"/>
          </rPr>
          <t>Detail:</t>
        </r>
        <r>
          <rPr>
            <sz val="9"/>
            <color indexed="81"/>
            <rFont val="Tahoma"/>
            <family val="2"/>
          </rPr>
          <t xml:space="preserve">Create an object using clay that can be fired, baked in the oven, or air-dried.eparation and cooking. </t>
        </r>
      </text>
    </comment>
    <comment ref="J71" authorId="0" shapeId="0">
      <text>
        <r>
          <rPr>
            <b/>
            <sz val="9"/>
            <color indexed="81"/>
            <rFont val="Tahoma"/>
            <family val="2"/>
          </rPr>
          <t xml:space="preserve">Details: </t>
        </r>
        <r>
          <rPr>
            <sz val="9"/>
            <color indexed="81"/>
            <rFont val="Tahoma"/>
            <family val="2"/>
          </rPr>
          <t xml:space="preserve">Do at least one earth science demonstration or investigation with your den or with adult supervision, and explore geology in action. 
</t>
        </r>
      </text>
    </comment>
    <comment ref="N71" authorId="0" shapeId="0">
      <text>
        <r>
          <rPr>
            <b/>
            <sz val="9"/>
            <color indexed="81"/>
            <rFont val="Tahoma"/>
            <family val="2"/>
          </rPr>
          <t xml:space="preserve">Details: </t>
        </r>
        <r>
          <rPr>
            <sz val="9"/>
            <color indexed="81"/>
            <rFont val="Tahoma"/>
            <family val="2"/>
          </rPr>
          <t xml:space="preserve">Form a “band” with your den. Each member creates his own homemade musical instrument. Perform for your pack at a pack meeting. </t>
        </r>
      </text>
    </comment>
    <comment ref="F72" authorId="1" shapeId="0">
      <text>
        <r>
          <rPr>
            <b/>
            <sz val="9"/>
            <color indexed="81"/>
            <rFont val="Tahoma"/>
            <charset val="1"/>
          </rPr>
          <t>Detail:</t>
        </r>
        <r>
          <rPr>
            <sz val="9"/>
            <color indexed="81"/>
            <rFont val="Tahoma"/>
            <charset val="1"/>
          </rPr>
          <t xml:space="preserve"> Create a freestanding sculpture or mobile using wood, metal, papier-mâché, or found or recycled objects. </t>
        </r>
      </text>
    </comment>
    <comment ref="N72" authorId="0" shapeId="0">
      <text>
        <r>
          <rPr>
            <b/>
            <sz val="9"/>
            <color indexed="81"/>
            <rFont val="Tahoma"/>
            <family val="2"/>
          </rPr>
          <t xml:space="preserve">Details: </t>
        </r>
        <r>
          <rPr>
            <sz val="9"/>
            <color indexed="81"/>
            <rFont val="Tahoma"/>
            <family val="2"/>
          </rPr>
          <t xml:space="preserve">Play two tunes on any band or orchestra instrument. 
</t>
        </r>
      </text>
    </comment>
    <comment ref="F73" authorId="1" shapeId="0">
      <text>
        <r>
          <rPr>
            <b/>
            <sz val="9"/>
            <color indexed="81"/>
            <rFont val="Tahoma"/>
            <charset val="1"/>
          </rPr>
          <t>Detail:</t>
        </r>
        <r>
          <rPr>
            <sz val="9"/>
            <color indexed="81"/>
            <rFont val="Tahoma"/>
            <charset val="1"/>
          </rPr>
          <t xml:space="preserve"> Make a display of origami or kirigami projects. </t>
        </r>
      </text>
    </comment>
    <comment ref="J73" authorId="1" shapeId="0">
      <text>
        <r>
          <rPr>
            <b/>
            <sz val="9"/>
            <color indexed="81"/>
            <rFont val="Tahoma"/>
            <charset val="1"/>
          </rPr>
          <t>Detail:</t>
        </r>
        <r>
          <rPr>
            <sz val="9"/>
            <color indexed="81"/>
            <rFont val="Tahoma"/>
            <charset val="1"/>
          </rPr>
          <t xml:space="preserve">
Pick one type of engineer. With the help of the Internet, your local library, or a local engineer you may know or locate, discover and record in your book three things that describe what that engineer does. (Be sure to have your Webelos den leader, parent, or guardian’s permission to use the Internet.) Share your findings with your Webelos den. </t>
        </r>
      </text>
    </comment>
    <comment ref="F74" authorId="1" shapeId="0">
      <text>
        <r>
          <rPr>
            <b/>
            <sz val="9"/>
            <color indexed="81"/>
            <rFont val="Tahoma"/>
            <charset val="1"/>
          </rPr>
          <t>Detail:</t>
        </r>
        <r>
          <rPr>
            <sz val="9"/>
            <color indexed="81"/>
            <rFont val="Tahoma"/>
            <charset val="1"/>
          </rPr>
          <t xml:space="preserve"> Use a computer illustration or painting program to create a work of art. </t>
        </r>
      </text>
    </comment>
    <comment ref="N74" authorId="0" shapeId="0">
      <text>
        <r>
          <rPr>
            <b/>
            <sz val="9"/>
            <color indexed="81"/>
            <rFont val="Tahoma"/>
            <family val="2"/>
          </rPr>
          <t xml:space="preserve">Details: </t>
        </r>
        <r>
          <rPr>
            <sz val="9"/>
            <color indexed="81"/>
            <rFont val="Tahoma"/>
            <family val="2"/>
          </rPr>
          <t xml:space="preserve">Teach your den the words and melody of a song. Perform the song with your den at your den or pack meeting. 
</t>
        </r>
      </text>
    </comment>
    <comment ref="F75" authorId="1" shapeId="0">
      <text>
        <r>
          <rPr>
            <b/>
            <sz val="9"/>
            <color indexed="81"/>
            <rFont val="Tahoma"/>
            <charset val="1"/>
          </rPr>
          <t>Detail:</t>
        </r>
        <r>
          <rPr>
            <sz val="9"/>
            <color indexed="81"/>
            <rFont val="Tahoma"/>
            <charset val="1"/>
          </rPr>
          <t xml:space="preserve"> Create an original logo or design. Transfer the design onto a T-shirt, hat, or other object. </t>
        </r>
      </text>
    </comment>
    <comment ref="J75" authorId="1" shapeId="0">
      <text>
        <r>
          <rPr>
            <b/>
            <sz val="9"/>
            <color indexed="81"/>
            <rFont val="Tahoma"/>
            <charset val="1"/>
          </rPr>
          <t>Detail:</t>
        </r>
        <r>
          <rPr>
            <sz val="9"/>
            <color indexed="81"/>
            <rFont val="Tahoma"/>
            <charset val="1"/>
          </rPr>
          <t xml:space="preserve">
Examine a set of blueprints. Using these as a model, construct your own set of blueprints or plans to design a project.</t>
        </r>
      </text>
    </comment>
    <comment ref="N75" authorId="0" shapeId="0">
      <text>
        <r>
          <rPr>
            <b/>
            <sz val="9"/>
            <color indexed="81"/>
            <rFont val="Tahoma"/>
            <family val="2"/>
          </rPr>
          <t xml:space="preserve">Details: </t>
        </r>
        <r>
          <rPr>
            <sz val="9"/>
            <color indexed="81"/>
            <rFont val="Tahoma"/>
            <family val="2"/>
          </rPr>
          <t xml:space="preserve">
Create original words for a song. Perform it at your den or pack meeting. </t>
        </r>
      </text>
    </comment>
    <comment ref="F76" authorId="1" shapeId="0">
      <text>
        <r>
          <rPr>
            <b/>
            <sz val="9"/>
            <color indexed="81"/>
            <rFont val="Tahoma"/>
            <charset val="1"/>
          </rPr>
          <t>Detail:</t>
        </r>
        <r>
          <rPr>
            <sz val="9"/>
            <color indexed="81"/>
            <rFont val="Tahoma"/>
            <charset val="1"/>
          </rPr>
          <t xml:space="preserve"> Using a camera or other electronic device, take at least 10 photos of your family, a pet, or scenery. Use photo-editing software to crop, lighten or darken, and change some of the photos. </t>
        </r>
      </text>
    </comment>
    <comment ref="J76" authorId="0" shapeId="0">
      <text>
        <r>
          <rPr>
            <b/>
            <sz val="9"/>
            <color indexed="81"/>
            <rFont val="Tahoma"/>
            <family val="2"/>
          </rPr>
          <t xml:space="preserve">Details: </t>
        </r>
        <r>
          <rPr>
            <sz val="9"/>
            <color indexed="81"/>
            <rFont val="Tahoma"/>
            <family val="2"/>
          </rPr>
          <t xml:space="preserve">Using the blueprints or plans from your own design, construct your project. Your project may be something useful or something fun.
</t>
        </r>
      </text>
    </comment>
    <comment ref="N76" authorId="0" shapeId="0">
      <text>
        <r>
          <rPr>
            <b/>
            <sz val="9"/>
            <color indexed="81"/>
            <rFont val="Tahoma"/>
            <family val="2"/>
          </rPr>
          <t xml:space="preserve">Details: </t>
        </r>
        <r>
          <rPr>
            <sz val="9"/>
            <color indexed="81"/>
            <rFont val="Tahoma"/>
            <family val="2"/>
          </rPr>
          <t xml:space="preserve">Collaborate with your den to compose a den theme song. Perform it at your pack meeting.
</t>
        </r>
      </text>
    </comment>
    <comment ref="F77" authorId="1" shapeId="0">
      <text>
        <r>
          <rPr>
            <b/>
            <sz val="9"/>
            <color indexed="81"/>
            <rFont val="Tahoma"/>
            <charset val="1"/>
          </rPr>
          <t>Detail:</t>
        </r>
        <r>
          <rPr>
            <sz val="9"/>
            <color indexed="81"/>
            <rFont val="Tahoma"/>
            <charset val="1"/>
          </rPr>
          <t xml:space="preserve"> Create a comic strip with original characters. Include at least four panels to tell a story centered on one of the points of the Scout Law. Characters can be hand-drawn or computer-generated</t>
        </r>
      </text>
    </comment>
    <comment ref="J77" authorId="0" shapeId="0">
      <text>
        <r>
          <rPr>
            <b/>
            <sz val="9"/>
            <color indexed="81"/>
            <rFont val="Tahoma"/>
            <family val="2"/>
          </rPr>
          <t>Details:</t>
        </r>
        <r>
          <rPr>
            <sz val="9"/>
            <color indexed="81"/>
            <rFont val="Tahoma"/>
            <family val="2"/>
          </rPr>
          <t xml:space="preserve">Share your project with your Webelos den and your pack by displaying the project at a pack meeting. 
</t>
        </r>
      </text>
    </comment>
    <comment ref="N77" authorId="0" shapeId="0">
      <text>
        <r>
          <rPr>
            <b/>
            <sz val="9"/>
            <color indexed="81"/>
            <rFont val="Tahoma"/>
            <family val="2"/>
          </rPr>
          <t xml:space="preserve">Details </t>
        </r>
        <r>
          <rPr>
            <sz val="9"/>
            <color indexed="81"/>
            <rFont val="Tahoma"/>
            <family val="2"/>
          </rPr>
          <t xml:space="preserve">Write a song with words and music that expresses your feelings about an issue, a person, something you are learning, a point of the Scout Law, etc. Perform it at your den or pack meeting, alone or with a group. 
</t>
        </r>
      </text>
    </comment>
    <comment ref="J78" authorId="0" shapeId="0">
      <text>
        <r>
          <rPr>
            <b/>
            <sz val="9"/>
            <color indexed="81"/>
            <rFont val="Tahoma"/>
            <family val="2"/>
          </rPr>
          <t xml:space="preserve">Details: </t>
        </r>
        <r>
          <rPr>
            <sz val="9"/>
            <color indexed="81"/>
            <rFont val="Tahoma"/>
            <family val="2"/>
          </rPr>
          <t xml:space="preserve">Explore other fields of engineering and how they have helped form our past, present, and future
</t>
        </r>
      </text>
    </comment>
    <comment ref="N78" authorId="1" shapeId="0">
      <text>
        <r>
          <rPr>
            <b/>
            <sz val="9"/>
            <color indexed="81"/>
            <rFont val="Tahoma"/>
            <charset val="1"/>
          </rPr>
          <t>Detail:</t>
        </r>
        <r>
          <rPr>
            <sz val="9"/>
            <color indexed="81"/>
            <rFont val="Tahoma"/>
            <charset val="1"/>
          </rPr>
          <t xml:space="preserve">
Perform a musical number by yourself or with your Webelos den in front of an audience.</t>
        </r>
      </text>
    </comment>
    <comment ref="F79" authorId="1" shapeId="0">
      <text>
        <r>
          <rPr>
            <b/>
            <sz val="9"/>
            <color indexed="81"/>
            <rFont val="Tahoma"/>
            <charset val="1"/>
          </rPr>
          <t>Detail:</t>
        </r>
        <r>
          <rPr>
            <sz val="9"/>
            <color indexed="81"/>
            <rFont val="Tahoma"/>
            <charset val="1"/>
          </rPr>
          <t xml:space="preserve"> Create a hard-copy or digital portfolio of your projects. Share it with your family and members of your den or pack. </t>
        </r>
      </text>
    </comment>
    <comment ref="J79" authorId="1" shapeId="0">
      <text>
        <r>
          <rPr>
            <b/>
            <sz val="9"/>
            <color indexed="81"/>
            <rFont val="Tahoma"/>
            <family val="2"/>
          </rPr>
          <t>Detail:</t>
        </r>
        <r>
          <rPr>
            <sz val="9"/>
            <color indexed="81"/>
            <rFont val="Tahoma"/>
            <family val="2"/>
          </rPr>
          <t xml:space="preserve">
Pick and do two projects using the engineering skills you have learned. Share your projects with your den, and also exhibit them at a pack meeting. </t>
        </r>
      </text>
    </comment>
    <comment ref="F80" authorId="0" shapeId="0">
      <text>
        <r>
          <rPr>
            <b/>
            <sz val="9"/>
            <color indexed="81"/>
            <rFont val="Tahoma"/>
            <family val="2"/>
          </rPr>
          <t xml:space="preserve">Details: </t>
        </r>
        <r>
          <rPr>
            <sz val="9"/>
            <color indexed="81"/>
            <rFont val="Tahoma"/>
            <family val="2"/>
          </rPr>
          <t xml:space="preserve">Display your artwork in a pack, school, or community art show
</t>
        </r>
      </text>
    </comment>
  </commentList>
</comments>
</file>

<file path=xl/comments17.xml><?xml version="1.0" encoding="utf-8"?>
<comments xmlns="http://schemas.openxmlformats.org/spreadsheetml/2006/main">
  <authors>
    <author>Todd Lynch</author>
    <author>Detail</author>
  </authors>
  <commentList>
    <comment ref="N4" authorId="0" shapeId="0">
      <text>
        <r>
          <rPr>
            <b/>
            <sz val="9"/>
            <color indexed="81"/>
            <rFont val="Tahoma"/>
            <family val="2"/>
          </rPr>
          <t xml:space="preserve">Details: </t>
        </r>
        <r>
          <rPr>
            <sz val="9"/>
            <color indexed="81"/>
            <rFont val="Tahoma"/>
            <family val="2"/>
          </rPr>
          <t xml:space="preserve">Put a Fix It Tool Box together. Describe what each item in your toolbox can be used for. Show how to use three of the tools safely. 
</t>
        </r>
      </text>
    </comment>
    <comment ref="R4" authorId="1" shapeId="0">
      <text>
        <r>
          <rPr>
            <b/>
            <sz val="9"/>
            <color indexed="81"/>
            <rFont val="Tahoma"/>
            <charset val="1"/>
          </rPr>
          <t>Detail:</t>
        </r>
        <r>
          <rPr>
            <sz val="9"/>
            <color indexed="81"/>
            <rFont val="Tahoma"/>
            <charset val="1"/>
          </rPr>
          <t xml:space="preserve">
Write a story outline describing a real or imaginary Scouting adventure. Create a pictured storyboard that shows your story</t>
        </r>
      </text>
    </comment>
    <comment ref="J5" authorId="0" shapeId="0">
      <text>
        <r>
          <rPr>
            <b/>
            <sz val="9"/>
            <color indexed="81"/>
            <rFont val="Tahoma"/>
            <family val="2"/>
          </rPr>
          <t xml:space="preserve">Details: </t>
        </r>
        <r>
          <rPr>
            <sz val="9"/>
            <color indexed="81"/>
            <rFont val="Tahoma"/>
            <family val="2"/>
          </rPr>
          <t xml:space="preserve">Develop an awareness of the challenges of the blind through participation in an activity that simulates blindnes
</t>
        </r>
      </text>
    </comment>
    <comment ref="N5" authorId="0" shapeId="0">
      <text>
        <r>
          <rPr>
            <b/>
            <sz val="9"/>
            <color indexed="81"/>
            <rFont val="Tahoma"/>
            <family val="2"/>
          </rPr>
          <t xml:space="preserve">Details: </t>
        </r>
        <r>
          <rPr>
            <sz val="9"/>
            <color indexed="81"/>
            <rFont val="Tahoma"/>
            <family val="2"/>
          </rPr>
          <t xml:space="preserve">Be ready. With the help of an adult in your family, do the following
</t>
        </r>
      </text>
    </comment>
    <comment ref="R5" authorId="1" shapeId="0">
      <text>
        <r>
          <rPr>
            <b/>
            <sz val="9"/>
            <color indexed="81"/>
            <rFont val="Tahoma"/>
            <charset val="1"/>
          </rPr>
          <t>Detail:</t>
        </r>
        <r>
          <rPr>
            <sz val="9"/>
            <color indexed="81"/>
            <rFont val="Tahoma"/>
            <charset val="1"/>
          </rPr>
          <t xml:space="preserve">
Create either an animated or live action movie about yourself. Your movie should depict how you live by the Scout Oath and Law. </t>
        </r>
      </text>
    </comment>
    <comment ref="J6" authorId="0" shapeId="0">
      <text>
        <r>
          <rPr>
            <b/>
            <sz val="9"/>
            <color indexed="81"/>
            <rFont val="Tahoma"/>
            <family val="2"/>
          </rPr>
          <t>Details:</t>
        </r>
        <r>
          <rPr>
            <sz val="9"/>
            <color indexed="81"/>
            <rFont val="Tahoma"/>
            <family val="2"/>
          </rPr>
          <t xml:space="preserve">Participate in an activity that simulates severe visual impairment, but not blindness.
</t>
        </r>
      </text>
    </comment>
    <comment ref="N6" authorId="1" shapeId="0">
      <text>
        <r>
          <rPr>
            <b/>
            <sz val="9"/>
            <color indexed="81"/>
            <rFont val="Tahoma"/>
            <charset val="1"/>
          </rPr>
          <t>Detail:</t>
        </r>
        <r>
          <rPr>
            <sz val="9"/>
            <color indexed="81"/>
            <rFont val="Tahoma"/>
            <charset val="1"/>
          </rPr>
          <t xml:space="preserve">
Locate the electrical panel in your home. Determine if the electrical panel has fuses or breakers.</t>
        </r>
      </text>
    </comment>
    <comment ref="R6" authorId="1" shapeId="0">
      <text>
        <r>
          <rPr>
            <b/>
            <sz val="9"/>
            <color indexed="81"/>
            <rFont val="Tahoma"/>
            <charset val="1"/>
          </rPr>
          <t>Detail:</t>
        </r>
        <r>
          <rPr>
            <sz val="9"/>
            <color indexed="81"/>
            <rFont val="Tahoma"/>
            <charset val="1"/>
          </rPr>
          <t xml:space="preserve">
Share your movie with your family, den, or pack. </t>
        </r>
      </text>
    </comment>
    <comment ref="J7" authorId="0" shapeId="0">
      <text>
        <r>
          <rPr>
            <b/>
            <sz val="9"/>
            <color indexed="81"/>
            <rFont val="Tahoma"/>
            <family val="2"/>
          </rPr>
          <t xml:space="preserve">Details: </t>
        </r>
        <r>
          <rPr>
            <sz val="9"/>
            <color indexed="81"/>
            <rFont val="Tahoma"/>
            <family val="2"/>
          </rPr>
          <t xml:space="preserve">Participate in an activity that simulates the challenges of being deaf or hard of hearing.
</t>
        </r>
      </text>
    </comment>
    <comment ref="N7" authorId="0" shapeId="0">
      <text>
        <r>
          <rPr>
            <b/>
            <sz val="9"/>
            <color indexed="81"/>
            <rFont val="Tahoma"/>
            <family val="2"/>
          </rPr>
          <t xml:space="preserve">Details: </t>
        </r>
        <r>
          <rPr>
            <sz val="9"/>
            <color indexed="81"/>
            <rFont val="Tahoma"/>
            <family val="2"/>
          </rPr>
          <t xml:space="preserve">Determine what sort of heat is used to heat your home
</t>
        </r>
      </text>
    </comment>
    <comment ref="J8" authorId="1" shapeId="0">
      <text>
        <r>
          <rPr>
            <b/>
            <sz val="9"/>
            <color indexed="81"/>
            <rFont val="Tahoma"/>
            <charset val="1"/>
          </rPr>
          <t>Detail:</t>
        </r>
        <r>
          <rPr>
            <sz val="9"/>
            <color indexed="81"/>
            <rFont val="Tahoma"/>
            <charset val="1"/>
          </rPr>
          <t xml:space="preserve">
Engage in an activity that simulates mobility impairment.</t>
        </r>
      </text>
    </comment>
    <comment ref="N8" authorId="0" shapeId="0">
      <text>
        <r>
          <rPr>
            <b/>
            <sz val="9"/>
            <color indexed="81"/>
            <rFont val="Tahoma"/>
            <family val="2"/>
          </rPr>
          <t xml:space="preserve">Details: </t>
        </r>
        <r>
          <rPr>
            <sz val="9"/>
            <color indexed="81"/>
            <rFont val="Tahoma"/>
            <family val="2"/>
          </rPr>
          <t xml:space="preserve">Learn what you would do to shut off the water for a sink, a toilet, a washing machine, or a water heater. If there is a main shut-off valve for your home, show where it is located. 
</t>
        </r>
      </text>
    </comment>
    <comment ref="R8"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9" authorId="1" shapeId="0">
      <text>
        <r>
          <rPr>
            <b/>
            <sz val="9"/>
            <color indexed="81"/>
            <rFont val="Tahoma"/>
            <charset val="1"/>
          </rPr>
          <t>Detail:</t>
        </r>
        <r>
          <rPr>
            <sz val="9"/>
            <color indexed="81"/>
            <rFont val="Tahoma"/>
            <charset val="1"/>
          </rPr>
          <t xml:space="preserve">
Take part in an activity that simulates dexterity impairment.</t>
        </r>
      </text>
    </comment>
    <comment ref="N9" authorId="0" shapeId="0">
      <text>
        <r>
          <rPr>
            <b/>
            <sz val="9"/>
            <color indexed="81"/>
            <rFont val="Tahoma"/>
            <family val="2"/>
          </rPr>
          <t xml:space="preserve">Details: </t>
        </r>
        <r>
          <rPr>
            <sz val="9"/>
            <color indexed="81"/>
            <rFont val="Tahoma"/>
            <family val="2"/>
          </rPr>
          <t xml:space="preserve">Describe to your Webelos den leader what you would do to fix or make safe the following circumstances: 
</t>
        </r>
      </text>
    </comment>
    <comment ref="R9" authorId="1" shapeId="0">
      <text>
        <r>
          <rPr>
            <b/>
            <sz val="9"/>
            <color indexed="81"/>
            <rFont val="Tahoma"/>
            <charset val="1"/>
          </rPr>
          <t>Detail:</t>
        </r>
        <r>
          <rPr>
            <sz val="9"/>
            <color indexed="81"/>
            <rFont val="Tahoma"/>
            <charset val="1"/>
          </rPr>
          <t xml:space="preserve">
Interview a grandparent, another family elder, or a family friend about what life was like when he or she was growing up. Share his or her story with another family member. </t>
        </r>
      </text>
    </comment>
    <comment ref="J10" authorId="1" shapeId="0">
      <text>
        <r>
          <rPr>
            <b/>
            <sz val="9"/>
            <color indexed="81"/>
            <rFont val="Tahoma"/>
            <charset val="1"/>
          </rPr>
          <t>Detail:</t>
        </r>
        <r>
          <rPr>
            <sz val="9"/>
            <color indexed="81"/>
            <rFont val="Tahoma"/>
            <charset val="1"/>
          </rPr>
          <t xml:space="preserve">
With your den, participate in an activity that focuses on the acceptance of differences in general</t>
        </r>
      </text>
    </comment>
    <comment ref="R10" authorId="1" shapeId="0">
      <text>
        <r>
          <rPr>
            <b/>
            <sz val="9"/>
            <color indexed="81"/>
            <rFont val="Tahoma"/>
            <charset val="1"/>
          </rPr>
          <t>Detail:</t>
        </r>
        <r>
          <rPr>
            <sz val="9"/>
            <color indexed="81"/>
            <rFont val="Tahoma"/>
            <charset val="1"/>
          </rPr>
          <t xml:space="preserve">
 Talk with members of your family about your family name, history, traditions, and culture. Create a family tree of three generations, or make a poster or Web page that shows the origins of your ancestors. Or choose a special celebration or holiday that your family participates in, and create either a poster, picture, or photo slideshow of it. Share this project with your den.</t>
        </r>
      </text>
    </comment>
    <comment ref="R11" authorId="0" shapeId="0">
      <text>
        <r>
          <rPr>
            <b/>
            <sz val="9"/>
            <color indexed="81"/>
            <rFont val="Tahoma"/>
            <family val="2"/>
          </rPr>
          <t xml:space="preserve">Details: </t>
        </r>
        <r>
          <rPr>
            <sz val="9"/>
            <color indexed="81"/>
            <rFont val="Tahoma"/>
            <family val="2"/>
          </rPr>
          <t xml:space="preserve">Show your understanding of your duty to family by creating a chart listing the jobs that you and other family members have at home. Choose three of the jobs you are responsible for, and chart them for two weeks.
</t>
        </r>
      </text>
    </comment>
    <comment ref="J12" authorId="0" shapeId="0">
      <text>
        <r>
          <rPr>
            <b/>
            <sz val="9"/>
            <color indexed="81"/>
            <rFont val="Tahoma"/>
            <family val="2"/>
          </rPr>
          <t xml:space="preserve">Details: </t>
        </r>
        <r>
          <rPr>
            <sz val="9"/>
            <color indexed="81"/>
            <rFont val="Tahoma"/>
            <family val="2"/>
          </rPr>
          <t xml:space="preserve">Do a Good Turn for residents at a skilled nursing facility or retirement community. 
</t>
        </r>
      </text>
    </comment>
    <comment ref="R12" authorId="0" shapeId="0">
      <text>
        <r>
          <rPr>
            <b/>
            <sz val="9"/>
            <color indexed="81"/>
            <rFont val="Tahoma"/>
            <family val="2"/>
          </rPr>
          <t xml:space="preserve">Details: </t>
        </r>
        <r>
          <rPr>
            <sz val="9"/>
            <color indexed="81"/>
            <rFont val="Tahoma"/>
            <family val="2"/>
          </rPr>
          <t xml:space="preserve">Select ONE of the jobs below that belongs to another family member, and help that person complete it: a. Create a grocery shopping list for the week. b. Complete the laundry for your family one time. c. Help prepare meals for your family for one day.
</t>
        </r>
      </text>
    </comment>
    <comment ref="J13" authorId="0" shapeId="0">
      <text>
        <r>
          <rPr>
            <b/>
            <sz val="9"/>
            <color indexed="81"/>
            <rFont val="Tahoma"/>
            <family val="2"/>
          </rPr>
          <t xml:space="preserve">Details: </t>
        </r>
        <r>
          <rPr>
            <sz val="9"/>
            <color indexed="81"/>
            <rFont val="Tahoma"/>
            <family val="2"/>
          </rPr>
          <t xml:space="preserve">Invite an individual with a disability to visit your den, and discuss what activities he or she currently finds challenging or found challenging in the past. 
</t>
        </r>
      </text>
    </comment>
    <comment ref="N13" authorId="0" shapeId="0">
      <text>
        <r>
          <rPr>
            <b/>
            <sz val="9"/>
            <color indexed="81"/>
            <rFont val="Tahoma"/>
            <family val="2"/>
          </rPr>
          <t xml:space="preserve">Details: </t>
        </r>
        <r>
          <rPr>
            <sz val="9"/>
            <color indexed="81"/>
            <rFont val="Tahoma"/>
            <family val="2"/>
          </rPr>
          <t xml:space="preserve">Let’s Fix It. Select and do eight of the following. You will need an adult’s supervision for each of these Fix It projects
</t>
        </r>
      </text>
    </comment>
    <comment ref="R13" authorId="0" shapeId="0">
      <text>
        <r>
          <rPr>
            <b/>
            <sz val="9"/>
            <color indexed="81"/>
            <rFont val="Tahoma"/>
            <family val="2"/>
          </rPr>
          <t xml:space="preserve">Details: </t>
        </r>
        <r>
          <rPr>
            <sz val="9"/>
            <color indexed="81"/>
            <rFont val="Tahoma"/>
            <family val="2"/>
          </rPr>
          <t xml:space="preserve">Create a list of community service or conservation projects that you and your family can do together, and present it to your family. Select one project, plan it, and complete it with  your family. 
</t>
        </r>
      </text>
    </comment>
    <comment ref="J14" authorId="0" shapeId="0">
      <text>
        <r>
          <rPr>
            <b/>
            <sz val="9"/>
            <color indexed="81"/>
            <rFont val="Tahoma"/>
            <family val="2"/>
          </rPr>
          <t>Details :</t>
        </r>
        <r>
          <rPr>
            <sz val="9"/>
            <color indexed="81"/>
            <rFont val="Tahoma"/>
            <family val="2"/>
          </rPr>
          <t xml:space="preserve">Attend a disabilities event such as a Special Olympics competition, an adaptive sports event, a performance with sign language interpretation, or an activity with service dogs. Tell your den what you thought about the experience. </t>
        </r>
      </text>
    </comment>
    <comment ref="N14" authorId="0" shapeId="0">
      <text>
        <r>
          <rPr>
            <b/>
            <sz val="9"/>
            <color indexed="81"/>
            <rFont val="Tahoma"/>
            <family val="2"/>
          </rPr>
          <t xml:space="preserve">Details: </t>
        </r>
        <r>
          <rPr>
            <sz val="9"/>
            <color indexed="81"/>
            <rFont val="Tahoma"/>
            <family val="2"/>
          </rPr>
          <t xml:space="preserve">Show how to change a light bulb in a lamp or fixture. Determine the type of bulb you are replacing. Learn how to properly dispose of a compact fluorescent bulb.
</t>
        </r>
      </text>
    </comment>
    <comment ref="R14" authorId="0" shapeId="0">
      <text>
        <r>
          <rPr>
            <b/>
            <sz val="9"/>
            <color indexed="81"/>
            <rFont val="Tahoma"/>
            <family val="2"/>
          </rPr>
          <t xml:space="preserve">Details: </t>
        </r>
        <r>
          <rPr>
            <sz val="9"/>
            <color indexed="81"/>
            <rFont val="Tahoma"/>
            <family val="2"/>
          </rPr>
          <t xml:space="preserve">With the help of an adult, inspect your home and its surroundings. Make a list of hazards or security problems you find. Correct one problem you found, and tell what you did.
</t>
        </r>
      </text>
    </comment>
    <comment ref="F15" authorId="1" shapeId="0">
      <text>
        <r>
          <rPr>
            <b/>
            <sz val="9"/>
            <color indexed="81"/>
            <rFont val="Tahoma"/>
            <charset val="1"/>
          </rPr>
          <t>Detail:</t>
        </r>
        <r>
          <rPr>
            <sz val="9"/>
            <color indexed="81"/>
            <rFont val="Tahoma"/>
            <charset val="1"/>
          </rPr>
          <t xml:space="preserve">
Repeat from memory the Scout Oath, Scout Law, Scout motto, and Scout slogan. In your own words, explain the meaning of each to your den leader, parent, or guardian.</t>
        </r>
      </text>
    </comment>
    <comment ref="J15" authorId="0" shapeId="0">
      <text>
        <r>
          <rPr>
            <b/>
            <sz val="9"/>
            <color indexed="81"/>
            <rFont val="Tahoma"/>
            <family val="2"/>
          </rPr>
          <t xml:space="preserve">Details: </t>
        </r>
        <r>
          <rPr>
            <sz val="9"/>
            <color indexed="81"/>
            <rFont val="Tahoma"/>
            <family val="2"/>
          </rPr>
          <t xml:space="preserve">Talk to someone who works with people who have disabilities. Ask that person what they do and how he or she helps people with disabilities. 
</t>
        </r>
      </text>
    </comment>
    <comment ref="R15" authorId="0" shapeId="0">
      <text>
        <r>
          <rPr>
            <b/>
            <sz val="9"/>
            <color indexed="81"/>
            <rFont val="Tahoma"/>
            <family val="2"/>
          </rPr>
          <t xml:space="preserve">Details: </t>
        </r>
        <r>
          <rPr>
            <sz val="9"/>
            <color indexed="81"/>
            <rFont val="Tahoma"/>
            <family val="2"/>
          </rPr>
          <t xml:space="preserve">
 Hold a family meeting to plan an exciting family activity. The activity could include: a. A family reunion b. A family night c. A family outing 
</t>
        </r>
      </text>
    </comment>
    <comment ref="F16" authorId="1" shapeId="0">
      <text>
        <r>
          <rPr>
            <b/>
            <sz val="9"/>
            <color indexed="81"/>
            <rFont val="Tahoma"/>
            <charset val="1"/>
          </rPr>
          <t>Detail:</t>
        </r>
        <r>
          <rPr>
            <sz val="9"/>
            <color indexed="81"/>
            <rFont val="Tahoma"/>
            <charset val="1"/>
          </rPr>
          <t xml:space="preserve">
Explain what Scout spirit is. Describe for your den leader, parent, or guardian some ways you have shown Scout spirit by practicing the Scout Oath, Scout Law, Scout motto, and Scout slogan. </t>
        </r>
      </text>
    </comment>
    <comment ref="N16" authorId="0" shapeId="0">
      <text>
        <r>
          <rPr>
            <b/>
            <sz val="9"/>
            <color indexed="81"/>
            <rFont val="Tahoma"/>
            <family val="2"/>
          </rPr>
          <t xml:space="preserve">Details: </t>
        </r>
        <r>
          <rPr>
            <sz val="9"/>
            <color indexed="81"/>
            <rFont val="Tahoma"/>
            <family val="2"/>
          </rPr>
          <t xml:space="preserve">Tighten a loose handle or knob on a cabinet or a piece of furniture. 
</t>
        </r>
      </text>
    </comment>
    <comment ref="R16" authorId="1" shapeId="0">
      <text>
        <r>
          <rPr>
            <b/>
            <sz val="9"/>
            <color indexed="81"/>
            <rFont val="Tahoma"/>
            <charset val="1"/>
          </rPr>
          <t>Detail:</t>
        </r>
        <r>
          <rPr>
            <sz val="9"/>
            <color indexed="81"/>
            <rFont val="Tahoma"/>
            <charset val="1"/>
          </rPr>
          <t xml:space="preserve">
Have your family event. Afterward, tell your parent or guardian what you liked best about the event</t>
        </r>
      </text>
    </comment>
    <comment ref="F17" authorId="1" shapeId="0">
      <text>
        <r>
          <rPr>
            <b/>
            <sz val="9"/>
            <color indexed="81"/>
            <rFont val="Tahoma"/>
            <charset val="1"/>
          </rPr>
          <t xml:space="preserve">Detail: </t>
        </r>
        <r>
          <rPr>
            <sz val="9"/>
            <color indexed="81"/>
            <rFont val="Tahoma"/>
            <charset val="1"/>
          </rPr>
          <t>Give the Boy Scout sign, salute, and handshake. Explain when they should be used.</t>
        </r>
      </text>
    </comment>
    <comment ref="J17" authorId="0" shapeId="0">
      <text>
        <r>
          <rPr>
            <b/>
            <sz val="9"/>
            <color indexed="81"/>
            <rFont val="Tahoma"/>
            <family val="2"/>
          </rPr>
          <t xml:space="preserve">Details: </t>
        </r>
        <r>
          <rPr>
            <sz val="9"/>
            <color indexed="81"/>
            <rFont val="Tahoma"/>
            <family val="2"/>
          </rPr>
          <t xml:space="preserve">With the help of an adult, contact a service dog organization, and learn the entire process from pup training to assignment to a client
</t>
        </r>
      </text>
    </comment>
    <comment ref="F18" authorId="1" shapeId="0">
      <text>
        <r>
          <rPr>
            <b/>
            <sz val="9"/>
            <color indexed="81"/>
            <rFont val="Tahoma"/>
            <charset val="1"/>
          </rPr>
          <t>Detail:</t>
        </r>
        <r>
          <rPr>
            <sz val="9"/>
            <color indexed="81"/>
            <rFont val="Tahoma"/>
            <charset val="1"/>
          </rPr>
          <t xml:space="preserve"> Describe the First Class Scout badge, and tell what each part stands for. Explain the significance of the First Class Scout badge. </t>
        </r>
      </text>
    </comment>
    <comment ref="J18" authorId="0" shapeId="0">
      <text>
        <r>
          <rPr>
            <b/>
            <sz val="9"/>
            <color indexed="81"/>
            <rFont val="Tahoma"/>
            <family val="2"/>
          </rPr>
          <t xml:space="preserve">Details: </t>
        </r>
        <r>
          <rPr>
            <sz val="9"/>
            <color indexed="81"/>
            <rFont val="Tahoma"/>
            <family val="2"/>
          </rPr>
          <t xml:space="preserve">Participate in a service project that focuses on a specific disability
</t>
        </r>
      </text>
    </comment>
    <comment ref="R18" authorId="1" shapeId="0">
      <text>
        <r>
          <rPr>
            <b/>
            <sz val="9"/>
            <color indexed="81"/>
            <rFont val="Tahoma"/>
            <charset val="1"/>
          </rPr>
          <t>Detail:</t>
        </r>
        <r>
          <rPr>
            <sz val="9"/>
            <color indexed="81"/>
            <rFont val="Tahoma"/>
            <charset val="1"/>
          </rPr>
          <t xml:space="preserve">
Show the signals used by officials in one of these sports: football, basketball, baseball, soccer, or hockey.</t>
        </r>
      </text>
    </comment>
    <comment ref="F19" authorId="1" shapeId="0">
      <text>
        <r>
          <rPr>
            <b/>
            <sz val="9"/>
            <color indexed="81"/>
            <rFont val="Tahoma"/>
            <charset val="1"/>
          </rPr>
          <t xml:space="preserve">Detail: </t>
        </r>
        <r>
          <rPr>
            <sz val="9"/>
            <color indexed="81"/>
            <rFont val="Tahoma"/>
            <charset val="1"/>
          </rPr>
          <t xml:space="preserve">Repeat from memory the Outdoor Code. In your own words, explain what the Outdoor Code means to you. </t>
        </r>
      </text>
    </comment>
    <comment ref="J19" authorId="0" shapeId="0">
      <text>
        <r>
          <rPr>
            <b/>
            <sz val="9"/>
            <color indexed="81"/>
            <rFont val="Tahoma"/>
            <family val="2"/>
          </rPr>
          <t xml:space="preserve">Details: </t>
        </r>
        <r>
          <rPr>
            <sz val="9"/>
            <color indexed="81"/>
            <rFont val="Tahoma"/>
            <family val="2"/>
          </rPr>
          <t xml:space="preserve">Participate in an activity with an organization whose members are disabled. 
</t>
        </r>
      </text>
    </comment>
    <comment ref="F20" authorId="1" shapeId="0">
      <text>
        <r>
          <rPr>
            <b/>
            <sz val="9"/>
            <color indexed="81"/>
            <rFont val="Tahoma"/>
            <charset val="1"/>
          </rPr>
          <t>Detail:</t>
        </r>
        <r>
          <rPr>
            <sz val="9"/>
            <color indexed="81"/>
            <rFont val="Tahoma"/>
            <charset val="1"/>
          </rPr>
          <t xml:space="preserve">
Visit a Boy Scout troop meeting with your den members, leaders, and parent or guardian. After the meeting, do the following:</t>
        </r>
      </text>
    </comment>
    <comment ref="F21" authorId="1" shapeId="0">
      <text>
        <r>
          <rPr>
            <b/>
            <sz val="9"/>
            <color indexed="81"/>
            <rFont val="Tahoma"/>
            <charset val="1"/>
          </rPr>
          <t>Detail:</t>
        </r>
        <r>
          <rPr>
            <sz val="9"/>
            <color indexed="81"/>
            <rFont val="Tahoma"/>
            <charset val="1"/>
          </rPr>
          <t xml:space="preserve">
Describe how the Scouts in the troop provide its leadership</t>
        </r>
      </text>
    </comment>
    <comment ref="J21" authorId="1" shapeId="0">
      <text>
        <r>
          <rPr>
            <b/>
            <sz val="9"/>
            <color indexed="81"/>
            <rFont val="Tahoma"/>
            <charset val="1"/>
          </rPr>
          <t>Detail:</t>
        </r>
        <r>
          <rPr>
            <sz val="9"/>
            <color indexed="81"/>
            <rFont val="Tahoma"/>
            <charset val="1"/>
          </rPr>
          <t xml:space="preserve">
Learn about some basic tools and the proper use of each tool. Learn about and understand the need for safety when you work with tools.</t>
        </r>
      </text>
    </comment>
    <comment ref="N21" authorId="0" shapeId="0">
      <text>
        <r>
          <rPr>
            <b/>
            <sz val="9"/>
            <color indexed="81"/>
            <rFont val="Tahoma"/>
            <family val="2"/>
          </rPr>
          <t xml:space="preserve">Details: </t>
        </r>
        <r>
          <rPr>
            <sz val="9"/>
            <color indexed="81"/>
            <rFont val="Tahoma"/>
            <family val="2"/>
          </rPr>
          <t xml:space="preserve">Show how to replace a bulb in a taillight, turn signal, or parking light, or replace a headlight in a car.
</t>
        </r>
      </text>
    </comment>
    <comment ref="F22" authorId="1" shapeId="0">
      <text>
        <r>
          <rPr>
            <b/>
            <sz val="9"/>
            <color indexed="81"/>
            <rFont val="Tahoma"/>
            <charset val="1"/>
          </rPr>
          <t>Detail:</t>
        </r>
        <r>
          <rPr>
            <sz val="9"/>
            <color indexed="81"/>
            <rFont val="Tahoma"/>
            <charset val="1"/>
          </rPr>
          <t xml:space="preserve">
Describe the four steps of Boy Scout advancement.</t>
        </r>
      </text>
    </comment>
    <comment ref="J22" authorId="1" shapeId="0">
      <text>
        <r>
          <rPr>
            <b/>
            <sz val="9"/>
            <color indexed="81"/>
            <rFont val="Tahoma"/>
            <family val="2"/>
          </rPr>
          <t>Detail:</t>
        </r>
        <r>
          <rPr>
            <sz val="9"/>
            <color indexed="81"/>
            <rFont val="Tahoma"/>
            <family val="2"/>
          </rPr>
          <t xml:space="preserve">
With the guidance of your Webelos den leader, parent, or guardian, select a carpentry project and build it.</t>
        </r>
      </text>
    </comment>
    <comment ref="R22" authorId="0" shapeId="0">
      <text>
        <r>
          <rPr>
            <b/>
            <sz val="9"/>
            <color indexed="81"/>
            <rFont val="Tahoma"/>
            <family val="2"/>
          </rPr>
          <t xml:space="preserve">Details: </t>
        </r>
        <r>
          <rPr>
            <sz val="9"/>
            <color indexed="81"/>
            <rFont val="Tahoma"/>
            <family val="2"/>
          </rPr>
          <t xml:space="preserve">a. Explain what good sportsmanship means.
</t>
        </r>
      </text>
    </comment>
    <comment ref="F23" authorId="0" shapeId="0">
      <text>
        <r>
          <rPr>
            <b/>
            <sz val="9"/>
            <color indexed="81"/>
            <rFont val="Tahoma"/>
            <family val="2"/>
          </rPr>
          <t xml:space="preserve">Details: </t>
        </r>
        <r>
          <rPr>
            <sz val="9"/>
            <color indexed="81"/>
            <rFont val="Tahoma"/>
            <family val="2"/>
          </rPr>
          <t xml:space="preserve">Describe ranks in Boy Scouting and how they are earned. 
</t>
        </r>
      </text>
    </comment>
    <comment ref="J23" authorId="1" shapeId="0">
      <text>
        <r>
          <rPr>
            <b/>
            <sz val="9"/>
            <color indexed="81"/>
            <rFont val="Tahoma"/>
            <family val="2"/>
          </rPr>
          <t>Detail:</t>
        </r>
        <r>
          <rPr>
            <sz val="9"/>
            <color indexed="81"/>
            <rFont val="Tahoma"/>
            <family val="2"/>
          </rPr>
          <t xml:space="preserve">
List the tools that you use safely as you build your project; create a list of materials needed to build your project.</t>
        </r>
      </text>
    </comment>
    <comment ref="N23" authorId="0" shapeId="0">
      <text>
        <r>
          <rPr>
            <b/>
            <sz val="9"/>
            <color indexed="81"/>
            <rFont val="Tahoma"/>
            <family val="2"/>
          </rPr>
          <t xml:space="preserve">Details: </t>
        </r>
        <r>
          <rPr>
            <sz val="9"/>
            <color indexed="81"/>
            <rFont val="Tahoma"/>
            <family val="2"/>
          </rPr>
          <t xml:space="preserve">Make a repair to a bicycle, such as adjusting or lubricating the chain, inflating the tires, fixing a flat, or adjusting the seat or handlebars.
</t>
        </r>
      </text>
    </comment>
    <comment ref="R23" authorId="0" shapeId="0">
      <text>
        <r>
          <rPr>
            <b/>
            <sz val="9"/>
            <color indexed="81"/>
            <rFont val="Tahoma"/>
            <family val="2"/>
          </rPr>
          <t>Details:</t>
        </r>
        <r>
          <rPr>
            <sz val="9"/>
            <color indexed="81"/>
            <rFont val="Tahoma"/>
            <family val="2"/>
          </rPr>
          <t xml:space="preserve">. Role-play a situation that demonstrates good sportsmanship.
</t>
        </r>
      </text>
    </comment>
    <comment ref="F24" authorId="0" shapeId="0">
      <text>
        <r>
          <rPr>
            <b/>
            <sz val="9"/>
            <color indexed="81"/>
            <rFont val="Tahoma"/>
            <family val="2"/>
          </rPr>
          <t xml:space="preserve">Details: </t>
        </r>
        <r>
          <rPr>
            <sz val="9"/>
            <color indexed="81"/>
            <rFont val="Tahoma"/>
            <family val="2"/>
          </rPr>
          <t xml:space="preserve">Describe what merit badges are and how they are earned.. 
</t>
        </r>
      </text>
    </comment>
    <comment ref="J24" authorId="1" shapeId="0">
      <text>
        <r>
          <rPr>
            <b/>
            <sz val="9"/>
            <color indexed="81"/>
            <rFont val="Tahoma"/>
            <family val="2"/>
          </rPr>
          <t>Detail:</t>
        </r>
        <r>
          <rPr>
            <sz val="9"/>
            <color indexed="81"/>
            <rFont val="Tahoma"/>
            <family val="2"/>
          </rPr>
          <t xml:space="preserve">
Put a check mark next to the tools on your list that you used for the first time </t>
        </r>
      </text>
    </comment>
    <comment ref="N24" authorId="0" shapeId="0">
      <text>
        <r>
          <rPr>
            <b/>
            <sz val="9"/>
            <color indexed="81"/>
            <rFont val="Tahoma"/>
            <family val="2"/>
          </rPr>
          <t xml:space="preserve">Details: </t>
        </r>
        <r>
          <rPr>
            <sz val="9"/>
            <color indexed="81"/>
            <rFont val="Tahoma"/>
            <family val="2"/>
          </rPr>
          <t xml:space="preserve">Replace the wheels on a skateboard, a scooter, or a pair of inline skates. 
</t>
        </r>
      </text>
    </comment>
    <comment ref="R24" authorId="1" shapeId="0">
      <text>
        <r>
          <rPr>
            <b/>
            <sz val="9"/>
            <color indexed="81"/>
            <rFont val="Tahoma"/>
            <charset val="1"/>
          </rPr>
          <t>Detail:</t>
        </r>
        <r>
          <rPr>
            <sz val="9"/>
            <color indexed="81"/>
            <rFont val="Tahoma"/>
            <charset val="1"/>
          </rPr>
          <t xml:space="preserve">
Give an example of a time when you experienced or saw someone showing good sportsmanship. </t>
        </r>
      </text>
    </comment>
    <comment ref="F25" authorId="1" shapeId="0">
      <text>
        <r>
          <rPr>
            <b/>
            <sz val="9"/>
            <color indexed="81"/>
            <rFont val="Tahoma"/>
            <charset val="1"/>
          </rPr>
          <t>Detail:</t>
        </r>
        <r>
          <rPr>
            <sz val="9"/>
            <color indexed="81"/>
            <rFont val="Tahoma"/>
            <charset val="1"/>
          </rPr>
          <t xml:space="preserve">
Practice the patrol method in your den for one month by doing the following:</t>
        </r>
      </text>
    </comment>
    <comment ref="J25" authorId="1" shapeId="0">
      <text>
        <r>
          <rPr>
            <b/>
            <sz val="9"/>
            <color indexed="81"/>
            <rFont val="Tahoma"/>
            <family val="2"/>
          </rPr>
          <t>Detail:</t>
        </r>
        <r>
          <rPr>
            <sz val="9"/>
            <color indexed="81"/>
            <rFont val="Tahoma"/>
            <family val="2"/>
          </rPr>
          <t xml:space="preserve">
Learn about a construction career. With your Webelos den leader, parent, or guardian, visit a construction site, and interview someone working in a construction career</t>
        </r>
      </text>
    </comment>
    <comment ref="F26" authorId="1" shapeId="0">
      <text>
        <r>
          <rPr>
            <b/>
            <sz val="9"/>
            <color indexed="81"/>
            <rFont val="Tahoma"/>
            <charset val="1"/>
          </rPr>
          <t>Detail:</t>
        </r>
        <r>
          <rPr>
            <sz val="9"/>
            <color indexed="81"/>
            <rFont val="Tahoma"/>
            <charset val="1"/>
          </rPr>
          <t xml:space="preserve">
Explain the patrol method. Describe the types of patrols that might be part of a Boy Scout troop. </t>
        </r>
      </text>
    </comment>
    <comment ref="J27" authorId="1" shapeId="0">
      <text>
        <r>
          <rPr>
            <b/>
            <sz val="9"/>
            <color indexed="81"/>
            <rFont val="Tahoma"/>
            <charset val="1"/>
          </rPr>
          <t>Detail:</t>
        </r>
        <r>
          <rPr>
            <sz val="9"/>
            <color indexed="81"/>
            <rFont val="Tahoma"/>
            <charset val="1"/>
          </rPr>
          <t xml:space="preserve">
Discover what it means to be a hero. Invite a local hero to meet with your den.</t>
        </r>
      </text>
    </comment>
    <comment ref="N27" authorId="0" shapeId="0">
      <text>
        <r>
          <rPr>
            <b/>
            <sz val="9"/>
            <color indexed="81"/>
            <rFont val="Tahoma"/>
            <family val="2"/>
          </rPr>
          <t xml:space="preserve">Details: </t>
        </r>
        <r>
          <rPr>
            <sz val="9"/>
            <color indexed="81"/>
            <rFont val="Tahoma"/>
            <family val="2"/>
          </rPr>
          <t xml:space="preserve">
</t>
        </r>
      </text>
    </comment>
    <comment ref="F28" authorId="1" shapeId="0">
      <text>
        <r>
          <rPr>
            <b/>
            <sz val="9"/>
            <color indexed="81"/>
            <rFont val="Tahoma"/>
            <charset val="1"/>
          </rPr>
          <t>Detail:</t>
        </r>
        <r>
          <rPr>
            <sz val="9"/>
            <color indexed="81"/>
            <rFont val="Tahoma"/>
            <charset val="1"/>
          </rPr>
          <t xml:space="preserve">
Develop a patrol name and emblem (if your den does not already have one), as well as a patrol flag and yell. Explain how a patrol name, emblem, flag, and yell create patrol spirit. </t>
        </r>
      </text>
    </comment>
    <comment ref="J28" authorId="0" shapeId="0">
      <text>
        <r>
          <rPr>
            <b/>
            <sz val="9"/>
            <color indexed="81"/>
            <rFont val="Tahoma"/>
            <family val="2"/>
          </rPr>
          <t xml:space="preserve">Details: </t>
        </r>
        <r>
          <rPr>
            <sz val="9"/>
            <color indexed="81"/>
            <rFont val="Tahoma"/>
            <family val="2"/>
          </rPr>
          <t xml:space="preserve">Identify how citizens can be heroes in their communities
</t>
        </r>
      </text>
    </comment>
    <comment ref="F29" authorId="1" shapeId="0">
      <text>
        <r>
          <rPr>
            <b/>
            <sz val="9"/>
            <color indexed="81"/>
            <rFont val="Tahoma"/>
            <charset val="1"/>
          </rPr>
          <t>Detail:</t>
        </r>
        <r>
          <rPr>
            <sz val="9"/>
            <color indexed="81"/>
            <rFont val="Tahoma"/>
            <charset val="1"/>
          </rPr>
          <t xml:space="preserve">
As a patrol, make plans with a troop to participate in a Boy Scout troop’s campout or other outdoor activity. </t>
        </r>
      </text>
    </comment>
    <comment ref="J29" authorId="0" shapeId="0">
      <text>
        <r>
          <rPr>
            <b/>
            <sz val="9"/>
            <color indexed="81"/>
            <rFont val="Tahoma"/>
            <family val="2"/>
          </rPr>
          <t xml:space="preserve">Details: </t>
        </r>
        <r>
          <rPr>
            <sz val="9"/>
            <color indexed="81"/>
            <rFont val="Tahoma"/>
            <family val="2"/>
          </rPr>
          <t xml:space="preserve">Recognize a hero in your community by presenting him or her with a “My Hero Award.” . 
</t>
        </r>
      </text>
    </comment>
    <comment ref="F30" authorId="1" shapeId="0">
      <text>
        <r>
          <rPr>
            <b/>
            <sz val="9"/>
            <color indexed="81"/>
            <rFont val="Tahoma"/>
            <charset val="1"/>
          </rPr>
          <t>Detail:</t>
        </r>
        <r>
          <rPr>
            <sz val="9"/>
            <color indexed="81"/>
            <rFont val="Tahoma"/>
            <charset val="1"/>
          </rPr>
          <t xml:space="preserve">
With your Webelos den leader, parent, or guardian, participate in a Boy Scout troop’s campout or other outdoor activity. Use the patrol method while on the outing. </t>
        </r>
      </text>
    </comment>
    <comment ref="J30" authorId="0" shapeId="0">
      <text>
        <r>
          <rPr>
            <b/>
            <sz val="9"/>
            <color indexed="81"/>
            <rFont val="Tahoma"/>
            <family val="2"/>
          </rPr>
          <t xml:space="preserve">Details: </t>
        </r>
        <r>
          <rPr>
            <sz val="9"/>
            <color indexed="81"/>
            <rFont val="Tahoma"/>
            <family val="2"/>
          </rPr>
          <t xml:space="preserve">Learn about a real-life hero from another part of the world who has helped the world be a better place. </t>
        </r>
      </text>
    </comment>
    <comment ref="N30" authorId="0" shapeId="0">
      <text>
        <r>
          <rPr>
            <b/>
            <sz val="9"/>
            <color indexed="81"/>
            <rFont val="Tahoma"/>
            <family val="2"/>
          </rPr>
          <t xml:space="preserve">Details: </t>
        </r>
        <r>
          <rPr>
            <sz val="9"/>
            <color indexed="81"/>
            <rFont val="Tahoma"/>
            <family val="2"/>
          </rPr>
          <t xml:space="preserve">Change the battery in a smoke detector or a carbon monoxide detector, and test its operation.
</t>
        </r>
      </text>
    </comment>
    <comment ref="F31" authorId="0" shapeId="0">
      <text>
        <r>
          <rPr>
            <b/>
            <sz val="9"/>
            <color indexed="81"/>
            <rFont val="Tahoma"/>
            <family val="2"/>
          </rPr>
          <t xml:space="preserve">Details: </t>
        </r>
        <r>
          <rPr>
            <sz val="9"/>
            <color indexed="81"/>
            <rFont val="Tahoma"/>
            <family val="2"/>
          </rPr>
          <t xml:space="preserve">Before your hike, plan and prepare a nutritious lunch. Enjoy it on your hike, and clean up afterward.
</t>
        </r>
      </text>
    </comment>
    <comment ref="F32" authorId="0" shapeId="0">
      <text>
        <r>
          <rPr>
            <b/>
            <sz val="9"/>
            <color indexed="81"/>
            <rFont val="Tahoma"/>
            <family val="2"/>
          </rPr>
          <t xml:space="preserve">Details: </t>
        </r>
        <r>
          <rPr>
            <sz val="9"/>
            <color indexed="81"/>
            <rFont val="Tahoma"/>
            <family val="2"/>
          </rPr>
          <t xml:space="preserve">Show how to tie a square knot, two half hitches, and a taut-line hitch. Explain how each knot is used. </t>
        </r>
      </text>
    </comment>
    <comment ref="N32" authorId="0" shapeId="0">
      <text>
        <r>
          <rPr>
            <b/>
            <sz val="9"/>
            <color indexed="81"/>
            <rFont val="Tahoma"/>
            <family val="2"/>
          </rPr>
          <t xml:space="preserve">Details: </t>
        </r>
        <r>
          <rPr>
            <sz val="9"/>
            <color indexed="81"/>
            <rFont val="Tahoma"/>
            <family val="2"/>
          </rPr>
          <t xml:space="preserve">Find wall studs, and help an adult hang a curtain rod or a picture
</t>
        </r>
      </text>
    </comment>
    <comment ref="F33" authorId="0" shapeId="0">
      <text>
        <r>
          <rPr>
            <b/>
            <sz val="9"/>
            <color indexed="81"/>
            <rFont val="Tahoma"/>
            <family val="2"/>
          </rPr>
          <t xml:space="preserve">Details: </t>
        </r>
        <r>
          <rPr>
            <sz val="9"/>
            <color indexed="81"/>
            <rFont val="Tahoma"/>
            <family val="2"/>
          </rPr>
          <t xml:space="preserve">Show the proper care of a rope by learning how to whip and fuse the ends of different kinds of rope.
</t>
        </r>
      </text>
    </comment>
    <comment ref="N33" authorId="0" shapeId="0">
      <text>
        <r>
          <rPr>
            <b/>
            <sz val="9"/>
            <color indexed="81"/>
            <rFont val="Tahoma"/>
            <family val="2"/>
          </rPr>
          <t xml:space="preserve">Details: </t>
        </r>
        <r>
          <rPr>
            <sz val="9"/>
            <color indexed="81"/>
            <rFont val="Tahoma"/>
            <family val="2"/>
          </rPr>
          <t xml:space="preserve">
Take an old item, such as a small piece of furniture, a broken toy, or a picture frame, and rebuild and/or refinish it. Show your work to an adult or your Webelos leader
</t>
        </r>
      </text>
    </comment>
    <comment ref="F34" authorId="0" shapeId="0">
      <text>
        <r>
          <rPr>
            <b/>
            <sz val="9"/>
            <color indexed="81"/>
            <rFont val="Tahoma"/>
            <family val="2"/>
          </rPr>
          <t xml:space="preserve">Details: </t>
        </r>
        <r>
          <rPr>
            <sz val="9"/>
            <color indexed="81"/>
            <rFont val="Tahoma"/>
            <family val="2"/>
          </rPr>
          <t xml:space="preserve">Demonstrate your knowledge of the pocketknife safety rules and the pocketknife pledge. Earn your Whittling Chip card if you have not already done so. 
</t>
        </r>
      </text>
    </comment>
    <comment ref="J34" authorId="0" shapeId="0">
      <text>
        <r>
          <rPr>
            <b/>
            <sz val="9"/>
            <color indexed="81"/>
            <rFont val="Tahoma"/>
            <family val="2"/>
          </rPr>
          <t xml:space="preserve">Details: </t>
        </r>
        <r>
          <rPr>
            <sz val="9"/>
            <color indexed="81"/>
            <rFont val="Tahoma"/>
            <family val="2"/>
          </rPr>
          <t xml:space="preserve">http://framebomb.com/instructions.html
</t>
        </r>
      </text>
    </comment>
    <comment ref="N34" authorId="0" shapeId="0">
      <text>
        <r>
          <rPr>
            <b/>
            <sz val="9"/>
            <color indexed="81"/>
            <rFont val="Tahoma"/>
            <family val="2"/>
          </rPr>
          <t xml:space="preserve">Details: </t>
        </r>
        <r>
          <rPr>
            <sz val="9"/>
            <color indexed="81"/>
            <rFont val="Tahoma"/>
            <family val="2"/>
          </rPr>
          <t xml:space="preserve">. Do a Fix It project agreed upon with your parent.   
</t>
        </r>
      </text>
    </comment>
    <comment ref="J35" authorId="1" shapeId="0">
      <text>
        <r>
          <rPr>
            <b/>
            <sz val="9"/>
            <color indexed="81"/>
            <rFont val="Tahoma"/>
            <charset val="1"/>
          </rPr>
          <t>Detail:</t>
        </r>
        <r>
          <rPr>
            <sz val="9"/>
            <color indexed="81"/>
            <rFont val="Tahoma"/>
            <charset val="1"/>
          </rPr>
          <t xml:space="preserve">
 With the help of an adult, demonstrate one way to light a fire without using matches. </t>
        </r>
      </text>
    </comment>
    <comment ref="J36" authorId="1" shapeId="0">
      <text>
        <r>
          <rPr>
            <b/>
            <sz val="9"/>
            <color indexed="81"/>
            <rFont val="Tahoma"/>
            <charset val="1"/>
          </rPr>
          <t>Detail:</t>
        </r>
        <r>
          <rPr>
            <sz val="9"/>
            <color indexed="81"/>
            <rFont val="Tahoma"/>
            <charset val="1"/>
          </rPr>
          <t xml:space="preserve">
On a campout with your den or family, cook two different recipes that do not require pots and pans.</t>
        </r>
      </text>
    </comment>
    <comment ref="N36" authorId="1" shapeId="0">
      <text>
        <r>
          <rPr>
            <b/>
            <sz val="9"/>
            <color indexed="81"/>
            <rFont val="Tahoma"/>
            <charset val="1"/>
          </rPr>
          <t>Detail:</t>
        </r>
        <r>
          <rPr>
            <sz val="9"/>
            <color indexed="81"/>
            <rFont val="Tahoma"/>
            <charset val="1"/>
          </rPr>
          <t xml:space="preserve">
Explain the safety rules that you need to follow before participating in boating.</t>
        </r>
      </text>
    </comment>
    <comment ref="J37" authorId="0" shapeId="0">
      <text>
        <r>
          <rPr>
            <b/>
            <sz val="9"/>
            <color indexed="81"/>
            <rFont val="Tahoma"/>
            <family val="2"/>
          </rPr>
          <t xml:space="preserve">Details: </t>
        </r>
        <r>
          <rPr>
            <sz val="9"/>
            <color indexed="81"/>
            <rFont val="Tahoma"/>
            <family val="2"/>
          </rPr>
          <t>Using tree limbs or branches that have already fallen or been cut, build a shelter that will protect you overnight.</t>
        </r>
      </text>
    </comment>
    <comment ref="N37" authorId="1" shapeId="0">
      <text>
        <r>
          <rPr>
            <b/>
            <sz val="9"/>
            <color indexed="81"/>
            <rFont val="Tahoma"/>
            <charset val="1"/>
          </rPr>
          <t>Detail:</t>
        </r>
        <r>
          <rPr>
            <sz val="9"/>
            <color indexed="81"/>
            <rFont val="Tahoma"/>
            <charset val="1"/>
          </rPr>
          <t xml:space="preserve">
Identify the equipment needed when going boating. </t>
        </r>
      </text>
    </comment>
    <comment ref="F38" authorId="0" shapeId="0">
      <text>
        <r>
          <rPr>
            <b/>
            <sz val="9"/>
            <color indexed="81"/>
            <rFont val="Tahoma"/>
            <family val="2"/>
          </rPr>
          <t xml:space="preserve">Detail: </t>
        </r>
        <r>
          <rPr>
            <sz val="9"/>
            <color indexed="81"/>
            <rFont val="Tahoma"/>
            <family val="2"/>
          </rPr>
          <t xml:space="preserve">Discover which hand tools are the best ones to have in your tool box. Learn the rules for using these tools safely. Practice with at least four of these tools before beginning a project. 
</t>
        </r>
      </text>
    </comment>
    <comment ref="J38" authorId="1" shapeId="0">
      <text>
        <r>
          <rPr>
            <b/>
            <sz val="9"/>
            <color indexed="81"/>
            <rFont val="Tahoma"/>
            <charset val="1"/>
          </rPr>
          <t>Detail:</t>
        </r>
        <r>
          <rPr>
            <sz val="9"/>
            <color indexed="81"/>
            <rFont val="Tahoma"/>
            <charset val="1"/>
          </rPr>
          <t xml:space="preserve">
Draw a Rube Goldberg–type machine. Include at least six steps to complete your action. </t>
        </r>
      </text>
    </comment>
    <comment ref="N38" authorId="1" shapeId="0">
      <text>
        <r>
          <rPr>
            <b/>
            <sz val="9"/>
            <color indexed="81"/>
            <rFont val="Tahoma"/>
            <charset val="1"/>
          </rPr>
          <t>Detail:</t>
        </r>
        <r>
          <rPr>
            <sz val="9"/>
            <color indexed="81"/>
            <rFont val="Tahoma"/>
            <charset val="1"/>
          </rPr>
          <t xml:space="preserve">
Demonstrate correct rowing or paddling form. Explain how rowing and canoeing are good exercise. </t>
        </r>
      </text>
    </comment>
    <comment ref="F39" authorId="1" shapeId="0">
      <text>
        <r>
          <rPr>
            <b/>
            <sz val="9"/>
            <color indexed="81"/>
            <rFont val="Tahoma"/>
            <charset val="1"/>
          </rPr>
          <t>Detail:</t>
        </r>
        <r>
          <rPr>
            <sz val="9"/>
            <color indexed="81"/>
            <rFont val="Tahoma"/>
            <charset val="1"/>
          </rPr>
          <t xml:space="preserve">
An experiment is a “fair test” to compare possible explanations. Draw a picture of a fair test that shows what you need to do to test a fertilizer’s effects on plant growth</t>
        </r>
      </text>
    </comment>
    <comment ref="J39" authorId="0" shapeId="0">
      <text>
        <r>
          <rPr>
            <b/>
            <sz val="9"/>
            <color indexed="81"/>
            <rFont val="Tahoma"/>
            <family val="2"/>
          </rPr>
          <t xml:space="preserve">Details: </t>
        </r>
        <r>
          <rPr>
            <sz val="9"/>
            <color indexed="81"/>
            <rFont val="Tahoma"/>
            <family val="2"/>
          </rPr>
          <t xml:space="preserve">Learn what items should be in an outdoor survival kit that you can carry in a small bag or box that easily fits in a day pack. Assemble your own small survival kit, and explain to your den leader why the items you chose are important for survival. 
</t>
        </r>
      </text>
    </comment>
    <comment ref="N39" authorId="0" shapeId="0">
      <text>
        <r>
          <rPr>
            <b/>
            <sz val="9"/>
            <color indexed="81"/>
            <rFont val="Tahoma"/>
            <family val="2"/>
          </rPr>
          <t xml:space="preserve">Details: </t>
        </r>
        <r>
          <rPr>
            <sz val="9"/>
            <color indexed="81"/>
            <rFont val="Tahoma"/>
            <family val="2"/>
          </rPr>
          <t xml:space="preserve">Explain the importance of response personnel or lifeguards in a swimming area. 
</t>
        </r>
      </text>
    </comment>
    <comment ref="F40" authorId="0" shapeId="0">
      <text>
        <r>
          <rPr>
            <b/>
            <sz val="9"/>
            <color indexed="81"/>
            <rFont val="Tahoma"/>
            <family val="2"/>
          </rPr>
          <t xml:space="preserve">Details: </t>
        </r>
        <r>
          <rPr>
            <sz val="9"/>
            <color indexed="81"/>
            <rFont val="Tahoma"/>
            <family val="2"/>
          </rPr>
          <t xml:space="preserve">Visit a museum, a college, a laboratory, an observatory, a zoo, an aquarium, or other facility that employs scientists. Prepare three questions ahead of time, and talk to a scientist about his or her work. 
</t>
        </r>
      </text>
    </comment>
    <comment ref="J40" authorId="0" shapeId="0">
      <text>
        <r>
          <rPr>
            <b/>
            <sz val="9"/>
            <color indexed="81"/>
            <rFont val="Tahoma"/>
            <family val="2"/>
          </rPr>
          <t xml:space="preserve">Details: </t>
        </r>
        <r>
          <rPr>
            <sz val="9"/>
            <color indexed="81"/>
            <rFont val="Tahoma"/>
            <family val="2"/>
          </rPr>
          <t xml:space="preserve">Show you can live “off the grid” by minimizing your use of electricity for one week. Keep a log of what you did. Discuss with your den members how you adjusted to this lifestyle.
</t>
        </r>
      </text>
    </comment>
    <comment ref="B41" authorId="0" shapeId="0">
      <text>
        <r>
          <rPr>
            <b/>
            <sz val="9"/>
            <color indexed="81"/>
            <rFont val="Tahoma"/>
            <charset val="1"/>
          </rPr>
          <t xml:space="preserve">Details: </t>
        </r>
        <r>
          <rPr>
            <sz val="9"/>
            <color indexed="81"/>
            <rFont val="Tahoma"/>
            <family val="2"/>
          </rPr>
          <t>Explain the history of the United States flag. Show how to properly display the flag in public, and help lead a flag ceremony</t>
        </r>
        <r>
          <rPr>
            <sz val="9"/>
            <color indexed="81"/>
            <rFont val="Tahoma"/>
            <charset val="1"/>
          </rPr>
          <t xml:space="preserve">
</t>
        </r>
      </text>
    </comment>
    <comment ref="J41" authorId="0" shapeId="0">
      <text>
        <r>
          <rPr>
            <b/>
            <sz val="9"/>
            <color indexed="81"/>
            <rFont val="Tahoma"/>
            <family val="2"/>
          </rPr>
          <t xml:space="preserve">Details: </t>
        </r>
        <r>
          <rPr>
            <sz val="9"/>
            <color indexed="81"/>
            <rFont val="Tahoma"/>
            <family val="2"/>
          </rPr>
          <t xml:space="preserve">With your den, invent a game that can be played without using electricity and using minimal equipment or simple items. </t>
        </r>
      </text>
    </comment>
    <comment ref="B42" authorId="0" shapeId="0">
      <text>
        <r>
          <rPr>
            <b/>
            <sz val="9"/>
            <color indexed="81"/>
            <rFont val="Tahoma"/>
            <family val="2"/>
          </rPr>
          <t xml:space="preserve">Details: </t>
        </r>
        <r>
          <rPr>
            <sz val="9"/>
            <color indexed="81"/>
            <rFont val="Tahoma"/>
            <family val="2"/>
          </rPr>
          <t xml:space="preserve">Learn about and describe your rights and duties as a citizen, and explain what it means to be loyal to your country. </t>
        </r>
      </text>
    </comment>
    <comment ref="F42" authorId="0" shapeId="0">
      <text>
        <r>
          <rPr>
            <b/>
            <sz val="9"/>
            <color indexed="81"/>
            <rFont val="Tahoma"/>
            <family val="2"/>
          </rPr>
          <t xml:space="preserve">Details: </t>
        </r>
        <r>
          <rPr>
            <sz val="9"/>
            <color indexed="81"/>
            <rFont val="Tahoma"/>
            <family val="2"/>
          </rPr>
          <t xml:space="preserve">Carry out the experiment you designed for requirement 1, above. Report what you learned about the effect of fertilizer on the plants that you grew.
</t>
        </r>
      </text>
    </comment>
    <comment ref="J42" authorId="0" shapeId="0">
      <text>
        <r>
          <rPr>
            <b/>
            <sz val="9"/>
            <color indexed="81"/>
            <rFont val="Tahoma"/>
            <family val="2"/>
          </rPr>
          <t xml:space="preserve">Details: </t>
        </r>
        <r>
          <rPr>
            <sz val="9"/>
            <color indexed="81"/>
            <rFont val="Tahoma"/>
            <family val="2"/>
          </rPr>
          <t xml:space="preserve">  Name your game, write down the rules once you have decided on them, then play the game at two different den meetings or outings. </t>
        </r>
      </text>
    </comment>
    <comment ref="N42" authorId="1" shapeId="0">
      <text>
        <r>
          <rPr>
            <b/>
            <sz val="9"/>
            <color indexed="81"/>
            <rFont val="Tahoma"/>
            <charset val="1"/>
          </rPr>
          <t>Detail:</t>
        </r>
        <r>
          <rPr>
            <sz val="9"/>
            <color indexed="81"/>
            <rFont val="Tahoma"/>
            <charset val="1"/>
          </rPr>
          <t xml:space="preserve">
Collect and care for an “insect, amphibian, or reptile zoo.” You might have crickets, ants, grasshoppers, a lizard, or a toad. Study them for a while and then let them go. Share your experience with your Webelos den.</t>
        </r>
      </text>
    </comment>
    <comment ref="B43" authorId="0" shapeId="0">
      <text>
        <r>
          <rPr>
            <b/>
            <sz val="9"/>
            <color indexed="81"/>
            <rFont val="Tahoma"/>
            <family val="2"/>
          </rPr>
          <t xml:space="preserve">Details: </t>
        </r>
        <r>
          <rPr>
            <sz val="9"/>
            <color indexed="81"/>
            <rFont val="Tahoma"/>
            <family val="2"/>
          </rPr>
          <t xml:space="preserve">Discuss in your Webelos den the term “rule of law,” and talk about how it applies to you in your everyday life. 
</t>
        </r>
      </text>
    </comment>
    <comment ref="F43" authorId="0" shapeId="0">
      <text>
        <r>
          <rPr>
            <b/>
            <sz val="9"/>
            <color indexed="81"/>
            <rFont val="Tahoma"/>
            <family val="2"/>
          </rPr>
          <t xml:space="preserve">Details: </t>
        </r>
        <r>
          <rPr>
            <sz val="9"/>
            <color indexed="81"/>
            <rFont val="Tahoma"/>
            <family val="2"/>
          </rPr>
          <t xml:space="preserve">Carry out the experiment you designed for requirement 1, but change the independent variable. Report what you learned about the effect of changing the variable on the plants that you grew. 
</t>
        </r>
      </text>
    </comment>
    <comment ref="J43" authorId="0" shapeId="0">
      <text>
        <r>
          <rPr>
            <b/>
            <sz val="9"/>
            <color indexed="81"/>
            <rFont val="Tahoma"/>
            <family val="2"/>
          </rPr>
          <t>Details:</t>
        </r>
        <r>
          <rPr>
            <sz val="9"/>
            <color indexed="81"/>
            <rFont val="Tahoma"/>
            <family val="2"/>
          </rPr>
          <t xml:space="preserve">Teach your game to the members of your pack or other Scouts.
</t>
        </r>
      </text>
    </comment>
    <comment ref="N43" authorId="1" shapeId="0">
      <text>
        <r>
          <rPr>
            <b/>
            <sz val="9"/>
            <color indexed="81"/>
            <rFont val="Tahoma"/>
            <charset val="1"/>
          </rPr>
          <t>Detail:</t>
        </r>
        <r>
          <rPr>
            <sz val="9"/>
            <color indexed="81"/>
            <rFont val="Tahoma"/>
            <charset val="1"/>
          </rPr>
          <t xml:space="preserve">
Set up an aquarium or terrarium. Keep it for at least a month. Share your experience with your  Webelos den by showing them photos or drawings of your project or by having them visit to see  your project.</t>
        </r>
      </text>
    </comment>
    <comment ref="B44" authorId="0" shapeId="0">
      <text>
        <r>
          <rPr>
            <b/>
            <sz val="9"/>
            <color indexed="81"/>
            <rFont val="Tahoma"/>
            <family val="2"/>
          </rPr>
          <t xml:space="preserve">Details: </t>
        </r>
        <r>
          <rPr>
            <sz val="9"/>
            <color indexed="81"/>
            <rFont val="Tahoma"/>
            <family val="2"/>
          </rPr>
          <t xml:space="preserve">Meet with a government leader, and learn about his or her role in your community. Discuss with the leader an important issue facing your community. 
</t>
        </r>
      </text>
    </comment>
    <comment ref="F44" authorId="0" shapeId="0">
      <text>
        <r>
          <rPr>
            <b/>
            <sz val="9"/>
            <color indexed="81"/>
            <rFont val="Tahoma"/>
            <family val="2"/>
          </rPr>
          <t xml:space="preserve">Details: </t>
        </r>
        <r>
          <rPr>
            <sz val="9"/>
            <color indexed="81"/>
            <rFont val="Tahoma"/>
            <family val="2"/>
          </rPr>
          <t xml:space="preserve">Build a model solar system. Chart the distances between the planets so that the model is to scale. Use what you learn from this requirement to explain the value of making a model in science. </t>
        </r>
      </text>
    </comment>
    <comment ref="J44" authorId="0" shapeId="0">
      <text>
        <r>
          <rPr>
            <b/>
            <sz val="9"/>
            <color indexed="81"/>
            <rFont val="Tahoma"/>
            <family val="2"/>
          </rPr>
          <t xml:space="preserve">Details: </t>
        </r>
        <r>
          <rPr>
            <sz val="9"/>
            <color indexed="81"/>
            <rFont val="Tahoma"/>
            <family val="2"/>
          </rPr>
          <t xml:space="preserve">. With your den, demonstrate two different ways to treat drinking water to  remove impurities. 
</t>
        </r>
      </text>
    </comment>
    <comment ref="N44" authorId="1" shapeId="0">
      <text>
        <r>
          <rPr>
            <b/>
            <sz val="9"/>
            <color indexed="81"/>
            <rFont val="Tahoma"/>
            <charset val="1"/>
          </rPr>
          <t>Detail:</t>
        </r>
        <r>
          <rPr>
            <sz val="9"/>
            <color indexed="81"/>
            <rFont val="Tahoma"/>
            <charset val="1"/>
          </rPr>
          <t xml:space="preserve">
 Watch for birds in your yard, neighborhood, or town for one week. Identify the birds you see, and write down where and when you saw them.</t>
        </r>
      </text>
    </comment>
    <comment ref="B45" authorId="0" shapeId="0">
      <text>
        <r>
          <rPr>
            <b/>
            <sz val="9"/>
            <color indexed="81"/>
            <rFont val="Tahoma"/>
            <family val="2"/>
          </rPr>
          <t xml:space="preserve">Details: </t>
        </r>
        <r>
          <rPr>
            <sz val="9"/>
            <color indexed="81"/>
            <rFont val="Tahoma"/>
            <family val="2"/>
          </rPr>
          <t xml:space="preserve">Learn about your family’s expenses, and help brainstorm ways to save money. Plan and manage a budget. </t>
        </r>
      </text>
    </comment>
    <comment ref="F45" authorId="0" shapeId="0">
      <text>
        <r>
          <rPr>
            <b/>
            <sz val="9"/>
            <color indexed="81"/>
            <rFont val="Tahoma"/>
            <family val="2"/>
          </rPr>
          <t xml:space="preserve">Details: </t>
        </r>
        <r>
          <rPr>
            <sz val="9"/>
            <color indexed="81"/>
            <rFont val="Tahoma"/>
            <family val="2"/>
          </rPr>
          <t xml:space="preserve">With adult supervision, build and launch a model rocket. Use the rocket to design a fair test to answer a question about force or motion.
</t>
        </r>
      </text>
    </comment>
    <comment ref="J45" authorId="0" shapeId="0">
      <text>
        <r>
          <rPr>
            <b/>
            <sz val="9"/>
            <color indexed="81"/>
            <rFont val="Tahoma"/>
            <family val="2"/>
          </rPr>
          <t xml:space="preserve">Details: </t>
        </r>
        <r>
          <rPr>
            <sz val="9"/>
            <color indexed="81"/>
            <rFont val="Tahoma"/>
            <family val="2"/>
          </rPr>
          <t xml:space="preserve">Discuss what to do if you become lost in the woods. Tell what the letters “S-T-O-P” stand for. Tell what the universal emergency signal is. Describe three ways to signal for help. Demonstrate one of them. Describe what you can do you do to help rescuers  find you.
</t>
        </r>
      </text>
    </comment>
    <comment ref="N45" authorId="1" shapeId="0">
      <text>
        <r>
          <rPr>
            <b/>
            <sz val="9"/>
            <color indexed="81"/>
            <rFont val="Tahoma"/>
            <charset val="1"/>
          </rPr>
          <t>Detail:</t>
        </r>
        <r>
          <rPr>
            <sz val="9"/>
            <color indexed="81"/>
            <rFont val="Tahoma"/>
            <charset val="1"/>
          </rPr>
          <t xml:space="preserve">
Learn about the bird flyways closest to your home. Find out which birds use these flyways. </t>
        </r>
      </text>
    </comment>
    <comment ref="B46" authorId="0" shapeId="0">
      <text>
        <r>
          <rPr>
            <b/>
            <sz val="9"/>
            <color indexed="81"/>
            <rFont val="Tahoma"/>
            <family val="2"/>
          </rPr>
          <t>Details:</t>
        </r>
        <r>
          <rPr>
            <sz val="9"/>
            <color indexed="81"/>
            <rFont val="Tahoma"/>
            <family val="2"/>
          </rPr>
          <t xml:space="preserve"> Learn about energy use in your community and in other parts of our world.
</t>
        </r>
      </text>
    </comment>
    <comment ref="F46" authorId="0" shapeId="0">
      <text>
        <r>
          <rPr>
            <b/>
            <sz val="9"/>
            <color indexed="81"/>
            <rFont val="Tahoma"/>
            <family val="2"/>
          </rPr>
          <t xml:space="preserve">Details: </t>
        </r>
        <r>
          <rPr>
            <sz val="9"/>
            <color indexed="81"/>
            <rFont val="Tahoma"/>
            <family val="2"/>
          </rPr>
          <t xml:space="preserve">Create two circuits of three light bulbs and a battery. Construct one as a series circuit and the other as a parallel circuit
</t>
        </r>
      </text>
    </comment>
    <comment ref="J46" authorId="1" shapeId="0">
      <text>
        <r>
          <rPr>
            <b/>
            <sz val="9"/>
            <color indexed="81"/>
            <rFont val="Tahoma"/>
            <charset val="1"/>
          </rPr>
          <t>Detail:</t>
        </r>
        <r>
          <rPr>
            <sz val="9"/>
            <color indexed="81"/>
            <rFont val="Tahoma"/>
            <charset val="1"/>
          </rPr>
          <t xml:space="preserve">
Make a list of four qualities you think a leader should have in an emergency and why they are important to have. Pick two of them, and act them out for your den. Describe how each relates to a point of the Scout Law. Describe how working on this adventure gave you a better understanding of the Boy Scout motto.</t>
        </r>
      </text>
    </comment>
    <comment ref="N46" authorId="1" shapeId="0">
      <text>
        <r>
          <rPr>
            <b/>
            <sz val="9"/>
            <color indexed="81"/>
            <rFont val="Tahoma"/>
            <charset val="1"/>
          </rPr>
          <t>Detail:</t>
        </r>
        <r>
          <rPr>
            <sz val="9"/>
            <color indexed="81"/>
            <rFont val="Tahoma"/>
            <charset val="1"/>
          </rPr>
          <t xml:space="preserve">
Watch at least four wild creatures (reptiles, amphibians, arachnids, fish, insects, or mammals) in the wild. Describe the kind of place (forest, field, marsh, yard, or park) where you saw them. Tell what they were doing. </t>
        </r>
      </text>
    </comment>
    <comment ref="B47" authorId="0" shapeId="0">
      <text>
        <r>
          <rPr>
            <b/>
            <sz val="9"/>
            <color indexed="81"/>
            <rFont val="Tahoma"/>
            <family val="2"/>
          </rPr>
          <t xml:space="preserve">Details: </t>
        </r>
        <r>
          <rPr>
            <sz val="9"/>
            <color indexed="81"/>
            <rFont val="Tahoma"/>
            <family val="2"/>
          </rPr>
          <t xml:space="preserve">Identify one energy problem in your community, and find out what has caused it. 
</t>
        </r>
      </text>
    </comment>
    <comment ref="F47" authorId="0" shapeId="0">
      <text>
        <r>
          <rPr>
            <b/>
            <sz val="9"/>
            <color indexed="81"/>
            <rFont val="Tahoma"/>
            <family val="2"/>
          </rPr>
          <t xml:space="preserve">Details: </t>
        </r>
        <r>
          <rPr>
            <sz val="9"/>
            <color indexed="81"/>
            <rFont val="Tahoma"/>
            <family val="2"/>
          </rPr>
          <t xml:space="preserve">Study the night sky. Sketch the appearance of the North Star (Polaris) and the Big Dipper (part of the Ursa Major constellation) over at least six hours. Describe what you observed, and explain the meaning of your observations. 
</t>
        </r>
      </text>
    </comment>
    <comment ref="N47" authorId="1" shapeId="0">
      <text>
        <r>
          <rPr>
            <b/>
            <sz val="9"/>
            <color indexed="81"/>
            <rFont val="Tahoma"/>
            <charset val="1"/>
          </rPr>
          <t>Detail:</t>
        </r>
        <r>
          <rPr>
            <sz val="9"/>
            <color indexed="81"/>
            <rFont val="Tahoma"/>
            <charset val="1"/>
          </rPr>
          <t xml:space="preserve">
Identify an insect, reptile, bird, or wild animal that is found only in your area of the country. Tell why it survives in your area.</t>
        </r>
      </text>
    </comment>
    <comment ref="B48" authorId="0" shapeId="0">
      <text>
        <r>
          <rPr>
            <b/>
            <sz val="9"/>
            <color indexed="81"/>
            <rFont val="Tahoma"/>
            <family val="2"/>
          </rPr>
          <t xml:space="preserve">Details: </t>
        </r>
        <r>
          <rPr>
            <sz val="9"/>
            <color indexed="81"/>
            <rFont val="Tahoma"/>
            <family val="2"/>
          </rPr>
          <t xml:space="preserve">With the assistance of your den leader or parent, participate in an event that would help lead others in recycling and conserving resources. 
</t>
        </r>
      </text>
    </comment>
    <comment ref="F48" authorId="0" shapeId="0">
      <text>
        <r>
          <rPr>
            <b/>
            <sz val="9"/>
            <color indexed="81"/>
            <rFont val="Tahoma"/>
            <family val="2"/>
          </rPr>
          <t xml:space="preserve">Details: </t>
        </r>
        <r>
          <rPr>
            <sz val="9"/>
            <color indexed="81"/>
            <rFont val="Tahoma"/>
            <family val="2"/>
          </rPr>
          <t xml:space="preserve">With adult assistance, explore safe chemical reactions with household materials.     Using two substances, observe what happens when the amounts of the reactants  are increased.  
</t>
        </r>
      </text>
    </comment>
    <comment ref="N48" authorId="1" shapeId="0">
      <text>
        <r>
          <rPr>
            <b/>
            <sz val="9"/>
            <color indexed="81"/>
            <rFont val="Tahoma"/>
            <charset val="1"/>
          </rPr>
          <t>Detail:</t>
        </r>
        <r>
          <rPr>
            <sz val="9"/>
            <color indexed="81"/>
            <rFont val="Tahoma"/>
            <charset val="1"/>
          </rPr>
          <t xml:space="preserve">
Give examples of at least two of the following: a. A producer, a consumer, and a decomposer in the food chain of an ecosystem b. One way humans have changed the balance of nature c. How you can help protect the balance of nature </t>
        </r>
      </text>
    </comment>
    <comment ref="B49" authorId="0" shapeId="0">
      <text>
        <r>
          <rPr>
            <b/>
            <sz val="9"/>
            <color indexed="81"/>
            <rFont val="Tahoma"/>
            <family val="2"/>
          </rPr>
          <t xml:space="preserve">Details: </t>
        </r>
        <r>
          <rPr>
            <sz val="9"/>
            <color indexed="81"/>
            <rFont val="Tahoma"/>
            <family val="2"/>
          </rPr>
          <t xml:space="preserve">Show that you are an active leader by planning an activity without your den leader’s help.
</t>
        </r>
      </text>
    </comment>
    <comment ref="F49" authorId="0" shapeId="0">
      <text>
        <r>
          <rPr>
            <b/>
            <sz val="9"/>
            <color indexed="81"/>
            <rFont val="Tahoma"/>
            <family val="2"/>
          </rPr>
          <t xml:space="preserve">Details: </t>
        </r>
        <r>
          <rPr>
            <sz val="9"/>
            <color indexed="81"/>
            <rFont val="Tahoma"/>
            <family val="2"/>
          </rPr>
          <t xml:space="preserve">Explore properties of motion on a playground. How does the weight of a person affect how fast they slide down a slide or how fast a swing moves? Design a fair test to answer one of those questions
</t>
        </r>
      </text>
    </comment>
    <comment ref="N49" authorId="1" shapeId="0">
      <text>
        <r>
          <rPr>
            <b/>
            <sz val="9"/>
            <color indexed="81"/>
            <rFont val="Tahoma"/>
            <charset val="1"/>
          </rPr>
          <t>Detail:</t>
        </r>
        <r>
          <rPr>
            <sz val="9"/>
            <color indexed="81"/>
            <rFont val="Tahoma"/>
            <charset val="1"/>
          </rPr>
          <t xml:space="preserve">
Learn about aquatic ecosystems and wetlands in your area. Talk with your Webelos den leader or family about the important role aquatic ecosystems and wetlands play in supporting life cycles of wildlife and humans, and list three ways you can help. </t>
        </r>
      </text>
    </comment>
    <comment ref="F50" authorId="0" shapeId="0">
      <text>
        <r>
          <rPr>
            <b/>
            <sz val="9"/>
            <color indexed="81"/>
            <rFont val="Tahoma"/>
            <family val="2"/>
          </rPr>
          <t xml:space="preserve">Details: </t>
        </r>
        <r>
          <rPr>
            <sz val="9"/>
            <color indexed="81"/>
            <rFont val="Tahoma"/>
            <family val="2"/>
          </rPr>
          <t xml:space="preserve">Read a biography of a scientist. Tell your den leader or the other members of your den what the scientist was famous for and why his or her work is important.
</t>
        </r>
      </text>
    </comment>
    <comment ref="J50" authorId="0" shapeId="0">
      <text>
        <r>
          <rPr>
            <b/>
            <sz val="9"/>
            <color indexed="81"/>
            <rFont val="Tahoma"/>
            <family val="2"/>
          </rPr>
          <t>Details:</t>
        </r>
        <r>
          <rPr>
            <sz val="9"/>
            <color indexed="81"/>
            <rFont val="Tahoma"/>
            <family val="2"/>
          </rPr>
          <t>Explain why this kind of science is an important part of your world.</t>
        </r>
      </text>
    </comment>
    <comment ref="N50" authorId="1" shapeId="0">
      <text>
        <r>
          <rPr>
            <b/>
            <sz val="9"/>
            <color indexed="81"/>
            <rFont val="Tahoma"/>
            <charset val="1"/>
          </rPr>
          <t>Detail:</t>
        </r>
        <r>
          <rPr>
            <sz val="9"/>
            <color indexed="81"/>
            <rFont val="Tahoma"/>
            <charset val="1"/>
          </rPr>
          <t xml:space="preserve">
Do a color-morphing investigation. Explain what you learned. </t>
        </r>
      </text>
    </comment>
    <comment ref="B51" authorId="0" shapeId="0">
      <text>
        <r>
          <rPr>
            <b/>
            <sz val="9"/>
            <color indexed="81"/>
            <rFont val="Tahoma"/>
            <family val="2"/>
          </rPr>
          <t xml:space="preserve">Details: </t>
        </r>
        <r>
          <rPr>
            <sz val="9"/>
            <color indexed="81"/>
            <rFont val="Tahoma"/>
            <family val="2"/>
          </rPr>
          <t xml:space="preserve">Learn about Scouting in another part of the world. With the help of your parent or your den leader, pick one country where Scouting exists, and research its Scouting program.
</t>
        </r>
      </text>
    </comment>
    <comment ref="J51" authorId="0" shapeId="0">
      <text>
        <r>
          <rPr>
            <b/>
            <sz val="9"/>
            <color indexed="81"/>
            <rFont val="Tahoma"/>
            <family val="2"/>
          </rPr>
          <t xml:space="preserve">Details: </t>
        </r>
        <r>
          <rPr>
            <sz val="9"/>
            <color indexed="81"/>
            <rFont val="Tahoma"/>
            <family val="2"/>
          </rPr>
          <t xml:space="preserve">Share with your family or with your den what you learned about the meaning of geology. 
</t>
        </r>
      </text>
    </comment>
    <comment ref="N51" authorId="1" shapeId="0">
      <text>
        <r>
          <rPr>
            <b/>
            <sz val="9"/>
            <color indexed="81"/>
            <rFont val="Tahoma"/>
            <charset val="1"/>
          </rPr>
          <t xml:space="preserve">Detail:  </t>
        </r>
        <r>
          <rPr>
            <sz val="9"/>
            <color indexed="81"/>
            <rFont val="Tahoma"/>
            <charset val="1"/>
          </rPr>
          <t>Visit a museum of natural history, a nature center, or a zoo with your family, Webelos den, or pack. Tell what you saw.</t>
        </r>
      </text>
    </comment>
    <comment ref="B52" authorId="0" shapeId="0">
      <text>
        <r>
          <rPr>
            <b/>
            <sz val="9"/>
            <color indexed="81"/>
            <rFont val="Tahoma"/>
            <family val="2"/>
          </rPr>
          <t xml:space="preserve">Details: </t>
        </r>
        <r>
          <rPr>
            <sz val="9"/>
            <color indexed="81"/>
            <rFont val="Tahoma"/>
            <family val="2"/>
          </rPr>
          <t xml:space="preserve">Set up an exhibit at a pack meeting to share information about the World Friendship Fund.
</t>
        </r>
      </text>
    </comment>
    <comment ref="F52"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J52" authorId="0" shapeId="0">
      <text>
        <r>
          <rPr>
            <b/>
            <sz val="9"/>
            <color indexed="81"/>
            <rFont val="Tahoma"/>
            <family val="2"/>
          </rPr>
          <t>Details:</t>
        </r>
        <r>
          <rPr>
            <sz val="9"/>
            <color indexed="81"/>
            <rFont val="Tahoma"/>
            <family val="2"/>
          </rPr>
          <t>Look for different kinds of rocks or minerals while on a rock hunt with your family or your den</t>
        </r>
      </text>
    </comment>
    <comment ref="N52" authorId="1" shapeId="0">
      <text>
        <r>
          <rPr>
            <b/>
            <sz val="9"/>
            <color indexed="81"/>
            <rFont val="Tahoma"/>
            <charset val="1"/>
          </rPr>
          <t>Detail:</t>
        </r>
        <r>
          <rPr>
            <sz val="9"/>
            <color indexed="81"/>
            <rFont val="Tahoma"/>
            <charset val="1"/>
          </rPr>
          <t xml:space="preserve">
Create a video of a wild creature doing something interesting, and share it with your family and den. </t>
        </r>
      </text>
    </comment>
    <comment ref="F53" authorId="1" shapeId="0">
      <text>
        <r>
          <rPr>
            <b/>
            <sz val="9"/>
            <color indexed="81"/>
            <rFont val="Tahoma"/>
            <family val="2"/>
          </rPr>
          <t>Detail:</t>
        </r>
        <r>
          <rPr>
            <sz val="9"/>
            <color indexed="81"/>
            <rFont val="Tahoma"/>
            <family val="2"/>
          </rPr>
          <t xml:space="preserve">
State the safety precautions you need to take before doing any water activity. </t>
        </r>
      </text>
    </comment>
    <comment ref="B54" authorId="0" shapeId="0">
      <text>
        <r>
          <rPr>
            <b/>
            <sz val="9"/>
            <color indexed="81"/>
            <rFont val="Tahoma"/>
            <family val="2"/>
          </rPr>
          <t xml:space="preserve">Details: </t>
        </r>
        <r>
          <rPr>
            <sz val="9"/>
            <color indexed="81"/>
            <rFont val="Tahoma"/>
            <family val="2"/>
          </rPr>
          <t xml:space="preserve">Under the supervision of your parent, guardian, or den leader, connect with a Scout in another country during an event such as Jamboree on the Air or Jamboree on the Internet or by other means.
</t>
        </r>
      </text>
    </comment>
    <comment ref="F54" authorId="0" shapeId="0">
      <text>
        <r>
          <rPr>
            <b/>
            <sz val="9"/>
            <color indexed="81"/>
            <rFont val="Tahoma"/>
            <family val="2"/>
          </rPr>
          <t xml:space="preserve">Details: </t>
        </r>
        <r>
          <rPr>
            <sz val="9"/>
            <color indexed="81"/>
            <rFont val="Tahoma"/>
            <family val="2"/>
          </rPr>
          <t xml:space="preserve">Recognize the purpose and the three classifications of swimming ability groups in Scouting.
</t>
        </r>
      </text>
    </comment>
    <comment ref="J54" authorId="0" shapeId="0">
      <text>
        <r>
          <rPr>
            <b/>
            <sz val="9"/>
            <color indexed="81"/>
            <rFont val="Tahoma"/>
            <family val="2"/>
          </rPr>
          <t>Details:</t>
        </r>
        <r>
          <rPr>
            <sz val="9"/>
            <color indexed="81"/>
            <rFont val="Tahoma"/>
            <family val="2"/>
          </rPr>
          <t xml:space="preserve">Identify the rocks you see on your rock hunt. Use the chart in your handbook that shows the three kinds of rocks and describes minerals to determine which types of rocks you have collected. 
</t>
        </r>
      </text>
    </comment>
    <comment ref="N54" authorId="1" shapeId="0">
      <text>
        <r>
          <rPr>
            <b/>
            <sz val="9"/>
            <color indexed="81"/>
            <rFont val="Tahoma"/>
            <charset val="1"/>
          </rPr>
          <t>Detail:</t>
        </r>
        <r>
          <rPr>
            <sz val="9"/>
            <color indexed="81"/>
            <rFont val="Tahoma"/>
            <charset val="1"/>
          </rPr>
          <t xml:space="preserve">
Identify three different groups of trees and the parts of a tree.</t>
        </r>
      </text>
    </comment>
    <comment ref="F55" authorId="1" shapeId="0">
      <text>
        <r>
          <rPr>
            <b/>
            <sz val="9"/>
            <color indexed="81"/>
            <rFont val="Tahoma"/>
            <family val="2"/>
          </rPr>
          <t>Detail:</t>
        </r>
        <r>
          <rPr>
            <sz val="9"/>
            <color indexed="81"/>
            <rFont val="Tahoma"/>
            <family val="2"/>
          </rPr>
          <t xml:space="preserve">
 Discuss the importance of learning the skills you need to know before going boating.</t>
        </r>
      </text>
    </comment>
    <comment ref="J55" authorId="0" shapeId="0">
      <text>
        <r>
          <rPr>
            <b/>
            <sz val="9"/>
            <color indexed="81"/>
            <rFont val="Tahoma"/>
            <family val="2"/>
          </rPr>
          <t xml:space="preserve">Details: </t>
        </r>
        <r>
          <rPr>
            <sz val="9"/>
            <color indexed="81"/>
            <rFont val="Tahoma"/>
            <family val="2"/>
          </rPr>
          <t xml:space="preserve">With a magnifying glass, take a closer look at your collection. Determine any differences between your specimens.
</t>
        </r>
      </text>
    </comment>
    <comment ref="N55" authorId="1" shapeId="0">
      <text>
        <r>
          <rPr>
            <b/>
            <sz val="9"/>
            <color indexed="81"/>
            <rFont val="Tahoma"/>
            <charset val="1"/>
          </rPr>
          <t>Detail:</t>
        </r>
        <r>
          <rPr>
            <sz val="9"/>
            <color indexed="81"/>
            <rFont val="Tahoma"/>
            <charset val="1"/>
          </rPr>
          <t xml:space="preserve">
Identify six trees common to the area where you live. Tell whether they are native to your area. Tell how both wildlife and humans use them</t>
        </r>
      </text>
    </comment>
    <comment ref="B56" authorId="0" shapeId="0">
      <text>
        <r>
          <rPr>
            <b/>
            <sz val="9"/>
            <color indexed="81"/>
            <rFont val="Tahoma"/>
            <family val="2"/>
          </rPr>
          <t xml:space="preserve">Details: </t>
        </r>
        <r>
          <rPr>
            <sz val="9"/>
            <color indexed="81"/>
            <rFont val="Tahoma"/>
            <family val="2"/>
          </rPr>
          <t xml:space="preserve">With the help of your den leader or family, plan and conduct a campout. If your chartered organization does not permit Cub Scout camping, you may substitute a family campout or a daylong outdoor activity with your den or pack. 
</t>
        </r>
      </text>
    </comment>
    <comment ref="F56" authorId="0" shapeId="0">
      <text>
        <r>
          <rPr>
            <b/>
            <sz val="9"/>
            <color indexed="81"/>
            <rFont val="Tahoma"/>
            <family val="2"/>
          </rPr>
          <t xml:space="preserve">Details: </t>
        </r>
        <r>
          <rPr>
            <sz val="9"/>
            <color indexed="81"/>
            <rFont val="Tahoma"/>
            <family val="2"/>
          </rPr>
          <t xml:space="preserve">Explain the meaning of “order of rescue” and demonstrate the reach and throw rescue techniques from land.
</t>
        </r>
      </text>
    </comment>
    <comment ref="J56" authorId="0" shapeId="0">
      <text>
        <r>
          <rPr>
            <b/>
            <sz val="9"/>
            <color indexed="81"/>
            <rFont val="Tahoma"/>
            <family val="2"/>
          </rPr>
          <t xml:space="preserve">Details: </t>
        </r>
        <r>
          <rPr>
            <sz val="9"/>
            <color indexed="81"/>
            <rFont val="Tahoma"/>
            <family val="2"/>
          </rPr>
          <t xml:space="preserve">Share what you see with your family or den.
</t>
        </r>
      </text>
    </comment>
    <comment ref="N56" authorId="0" shapeId="0">
      <text>
        <r>
          <rPr>
            <b/>
            <sz val="9"/>
            <color indexed="81"/>
            <rFont val="Tahoma"/>
            <family val="2"/>
          </rPr>
          <t xml:space="preserve">Details: </t>
        </r>
        <r>
          <rPr>
            <sz val="9"/>
            <color indexed="81"/>
            <rFont val="Tahoma"/>
            <family val="2"/>
          </rPr>
          <t xml:space="preserve">Identify six plants common to the area where you live. Tell which animals use them and for what purpose.
</t>
        </r>
      </text>
    </comment>
    <comment ref="B57" authorId="0" shapeId="0">
      <text>
        <r>
          <rPr>
            <b/>
            <sz val="9"/>
            <color indexed="81"/>
            <rFont val="Tahoma"/>
            <family val="2"/>
          </rPr>
          <t xml:space="preserve">Details: </t>
        </r>
        <r>
          <rPr>
            <sz val="9"/>
            <color indexed="81"/>
            <rFont val="Tahoma"/>
            <family val="2"/>
          </rPr>
          <t xml:space="preserve">On arrival at the campout, with your den and den leader or family, determine where to set up your tent. Demonstrate knowledge of what makes a good tent site and what makes a bad one. Set up your tent without help from an adult. 
</t>
        </r>
      </text>
    </comment>
    <comment ref="N57" authorId="0" shapeId="0">
      <text>
        <r>
          <rPr>
            <b/>
            <sz val="9"/>
            <color indexed="81"/>
            <rFont val="Tahoma"/>
            <family val="2"/>
          </rPr>
          <t xml:space="preserve">Details: </t>
        </r>
        <r>
          <rPr>
            <sz val="9"/>
            <color indexed="81"/>
            <rFont val="Tahoma"/>
            <family val="2"/>
          </rPr>
          <t xml:space="preserve">Visit a nature center, nursery, tree farm, or park, and speak with someone knowledgeable about trees and plants that are native to your area. Explain how plants and trees are important to our ecosystem and how they improve our environment.
</t>
        </r>
      </text>
    </comment>
    <comment ref="B58" authorId="0" shapeId="0">
      <text>
        <r>
          <rPr>
            <b/>
            <sz val="9"/>
            <color indexed="81"/>
            <rFont val="Tahoma"/>
            <family val="2"/>
          </rPr>
          <t xml:space="preserve">Details: </t>
        </r>
        <r>
          <rPr>
            <sz val="9"/>
            <color indexed="81"/>
            <rFont val="Tahoma"/>
            <family val="2"/>
          </rPr>
          <t xml:space="preserve">Once your tents are set up, discuss with your den what actions you should take in the case of the following extreme weather events which could require you to evacuate: a. Severe rainstorm causing flooding b. Severe thunderstorm with lightning or tornadoes c. Fire, earthquake, or other disaster that will require evacuation. </t>
        </r>
      </text>
    </comment>
    <comment ref="J58" authorId="0" shapeId="0">
      <text>
        <r>
          <rPr>
            <b/>
            <sz val="9"/>
            <color indexed="81"/>
            <rFont val="Tahoma"/>
            <family val="2"/>
          </rPr>
          <t xml:space="preserve">Details: </t>
        </r>
        <r>
          <rPr>
            <sz val="9"/>
            <color indexed="81"/>
            <rFont val="Tahoma"/>
            <family val="2"/>
          </rPr>
          <t xml:space="preserve">With your family or den, make a mineral test kit, and test rocks according to the Mohs scale of mineral hardness
</t>
        </r>
      </text>
    </comment>
    <comment ref="N58" authorId="0" shapeId="0">
      <text>
        <r>
          <rPr>
            <b/>
            <sz val="9"/>
            <color indexed="81"/>
            <rFont val="Tahoma"/>
            <family val="2"/>
          </rPr>
          <t xml:space="preserve">Details: </t>
        </r>
        <r>
          <rPr>
            <sz val="9"/>
            <color indexed="81"/>
            <rFont val="Tahoma"/>
            <family val="2"/>
          </rPr>
          <t xml:space="preserve">Develop a plan to care for and then plant at least one plant or tree, either indoors in a pot or outdoors. Tell how this plant or tree helps the environment in which it is planted and what the plant or tree will be used for.
</t>
        </r>
      </text>
    </comment>
    <comment ref="B59" authorId="0" shapeId="0">
      <text>
        <r>
          <rPr>
            <b/>
            <sz val="9"/>
            <color indexed="81"/>
            <rFont val="Tahoma"/>
            <family val="2"/>
          </rPr>
          <t>Details:</t>
        </r>
        <r>
          <rPr>
            <sz val="9"/>
            <color indexed="81"/>
            <rFont val="Tahoma"/>
            <family val="2"/>
          </rPr>
          <t xml:space="preserve">On a pack campout, work with your den leader or another adult to plan a campfire program with the other dens. Your campfire program should include an impressive opening, songs, skits, a Cubmaster’s minute, and an inspirational closing ceremony. </t>
        </r>
      </text>
    </comment>
    <comment ref="F59" authorId="0" shapeId="0">
      <text>
        <r>
          <rPr>
            <b/>
            <sz val="9"/>
            <color indexed="81"/>
            <rFont val="Tahoma"/>
            <family val="2"/>
          </rPr>
          <t xml:space="preserve">Details: </t>
        </r>
        <r>
          <rPr>
            <sz val="9"/>
            <color indexed="81"/>
            <rFont val="Tahoma"/>
            <family val="2"/>
          </rPr>
          <t xml:space="preserve">Demonstrate the precautions you must take before attempting to dive head first into the water, and attempt a front surface dive.
</t>
        </r>
      </text>
    </comment>
    <comment ref="N59" authorId="0" shapeId="0">
      <text>
        <r>
          <rPr>
            <b/>
            <sz val="9"/>
            <color indexed="81"/>
            <rFont val="Tahoma"/>
            <family val="2"/>
          </rPr>
          <t xml:space="preserve">Details: </t>
        </r>
        <r>
          <rPr>
            <sz val="9"/>
            <color indexed="81"/>
            <rFont val="Tahoma"/>
            <family val="2"/>
          </rPr>
          <t xml:space="preserve">Make a list of items in your home that are made from wood and share it with your den. Or with your den, take a walk and identify useful things made from wood.
</t>
        </r>
      </text>
    </comment>
    <comment ref="B60" authorId="1" shapeId="0">
      <text>
        <r>
          <rPr>
            <b/>
            <sz val="9"/>
            <color indexed="81"/>
            <rFont val="Tahoma"/>
            <charset val="1"/>
          </rPr>
          <t>Detail:</t>
        </r>
        <r>
          <rPr>
            <sz val="9"/>
            <color indexed="81"/>
            <rFont val="Tahoma"/>
            <charset val="1"/>
          </rPr>
          <t xml:space="preserve">
Show how to tie a bowline. Explain when the knot should be used and why. Teach it to another Scout who is not a Webelos Scout</t>
        </r>
      </text>
    </comment>
    <comment ref="F60" authorId="0" shapeId="0">
      <text>
        <r>
          <rPr>
            <b/>
            <sz val="9"/>
            <color indexed="81"/>
            <rFont val="Tahoma"/>
            <family val="2"/>
          </rPr>
          <t xml:space="preserve">Details: </t>
        </r>
        <r>
          <rPr>
            <sz val="9"/>
            <color indexed="81"/>
            <rFont val="Tahoma"/>
            <family val="2"/>
          </rPr>
          <t xml:space="preserve">Learn and demonstrate two of the following strokes:  crawl, sidestroke, breaststroke, or trudgen
</t>
        </r>
      </text>
    </comment>
    <comment ref="J60" authorId="0" shapeId="0">
      <text>
        <r>
          <rPr>
            <b/>
            <sz val="9"/>
            <color indexed="81"/>
            <rFont val="Tahoma"/>
            <family val="2"/>
          </rPr>
          <t xml:space="preserve">Details: </t>
        </r>
        <r>
          <rPr>
            <sz val="9"/>
            <color indexed="81"/>
            <rFont val="Tahoma"/>
            <family val="2"/>
          </rPr>
          <t xml:space="preserve">With your family or den, identify on a road map of your state some geological features in your area
</t>
        </r>
      </text>
    </comment>
    <comment ref="N60" authorId="1" shapeId="0">
      <text>
        <r>
          <rPr>
            <b/>
            <sz val="9"/>
            <color indexed="81"/>
            <rFont val="Tahoma"/>
            <charset val="1"/>
          </rPr>
          <t>Detail:</t>
        </r>
        <r>
          <rPr>
            <sz val="9"/>
            <color indexed="81"/>
            <rFont val="Tahoma"/>
            <charset val="1"/>
          </rPr>
          <t xml:space="preserve">
 Explain how the growth rings of a tree trunk tell its life story. Describe different types of tree bark and explain what the bark does for the tree.</t>
        </r>
      </text>
    </comment>
    <comment ref="B61" authorId="0" shapeId="0">
      <text>
        <r>
          <rPr>
            <b/>
            <sz val="9"/>
            <color indexed="81"/>
            <rFont val="Tahoma"/>
            <family val="2"/>
          </rPr>
          <t>Details:</t>
        </r>
        <r>
          <rPr>
            <sz val="9"/>
            <color indexed="81"/>
            <rFont val="Tahoma"/>
            <family val="2"/>
          </rPr>
          <t xml:space="preserve">
Go on a geocaching adventure with your den or family. Show how you used a GPS unit or a smartphone with a GPS application to locate a geocache.</t>
        </r>
      </text>
    </comment>
    <comment ref="F61" authorId="0" shapeId="0">
      <text>
        <r>
          <rPr>
            <b/>
            <sz val="9"/>
            <color indexed="81"/>
            <rFont val="Tahoma"/>
            <family val="2"/>
          </rPr>
          <t>Details:</t>
        </r>
        <r>
          <rPr>
            <sz val="9"/>
            <color indexed="81"/>
            <rFont val="Tahoma"/>
            <family val="2"/>
          </rPr>
          <t xml:space="preserve">Invite a member or former member of a lifeguard team, rescue squad, the U.S. Coast Guard, U.S. Navy, or other armed forces branch who has had swimming and rescue training to your den meeting.  Find out what training and other experiences this person has had. 
</t>
        </r>
      </text>
    </comment>
    <comment ref="B62" authorId="0" shapeId="0">
      <text>
        <r>
          <rPr>
            <b/>
            <sz val="9"/>
            <color indexed="81"/>
            <rFont val="Tahoma"/>
            <family val="2"/>
          </rPr>
          <t xml:space="preserve">Details: </t>
        </r>
        <r>
          <rPr>
            <sz val="9"/>
            <color indexed="81"/>
            <rFont val="Tahoma"/>
            <family val="2"/>
          </rPr>
          <t>Recite the Outdoor Code and the Leave No Trace Principles for Kids from memory. Talk about how you can demonstrate them while you are working on your Arrow of Light. After one outing, list the things you did to follow the Outdoor Code and Leave No Trace.</t>
        </r>
      </text>
    </comment>
    <comment ref="F62" authorId="0" shapeId="0">
      <text>
        <r>
          <rPr>
            <b/>
            <sz val="9"/>
            <color indexed="81"/>
            <rFont val="Tahoma"/>
            <family val="2"/>
          </rPr>
          <t>Details:</t>
        </r>
        <r>
          <rPr>
            <sz val="9"/>
            <color indexed="81"/>
            <rFont val="Tahoma"/>
            <family val="2"/>
          </rPr>
          <t xml:space="preserve">Demonstrate how to correctly fasten a life jacket that is the right size for you.  Jump into water over your head. Show how the life jacket keeps your head above water by swimming 25 feet.  Get out of the water, remove the life jacket and hang it where it will dry. 
</t>
        </r>
      </text>
    </comment>
    <comment ref="N62" authorId="1" shapeId="0">
      <text>
        <r>
          <rPr>
            <b/>
            <sz val="9"/>
            <color indexed="81"/>
            <rFont val="Tahoma"/>
            <charset val="1"/>
          </rPr>
          <t>Detail:</t>
        </r>
        <r>
          <rPr>
            <sz val="9"/>
            <color indexed="81"/>
            <rFont val="Tahoma"/>
            <charset val="1"/>
          </rPr>
          <t xml:space="preserve">
Create a record of the history of Scouting and your place in that history. </t>
        </r>
      </text>
    </comment>
    <comment ref="F63" authorId="1" shapeId="0">
      <text>
        <r>
          <rPr>
            <b/>
            <sz val="9"/>
            <color indexed="81"/>
            <rFont val="Tahoma"/>
            <family val="2"/>
          </rPr>
          <t>Detail:</t>
        </r>
        <r>
          <rPr>
            <sz val="9"/>
            <color indexed="81"/>
            <rFont val="Tahoma"/>
            <family val="2"/>
          </rPr>
          <t xml:space="preserve">
If you are a qualified swimmer, select a paddle of the proper size and paddle a canoe with an adult’s supervision. </t>
        </r>
      </text>
    </comment>
    <comment ref="N63" authorId="1" shapeId="0">
      <text>
        <r>
          <rPr>
            <b/>
            <sz val="9"/>
            <color indexed="81"/>
            <rFont val="Tahoma"/>
            <charset val="1"/>
          </rPr>
          <t>Detail:</t>
        </r>
        <r>
          <rPr>
            <sz val="9"/>
            <color indexed="81"/>
            <rFont val="Tahoma"/>
            <charset val="1"/>
          </rPr>
          <t xml:space="preserve">
With the help of your den leader, parent, or guardian and with your choice of media, go on a virtual journey to the past and create a timeline.</t>
        </r>
      </text>
    </comment>
    <comment ref="F66" authorId="1" shapeId="0">
      <text>
        <r>
          <rPr>
            <b/>
            <sz val="9"/>
            <color indexed="81"/>
            <rFont val="Tahoma"/>
            <charset val="1"/>
          </rPr>
          <t>Detail:</t>
        </r>
        <r>
          <rPr>
            <sz val="9"/>
            <color indexed="81"/>
            <rFont val="Tahoma"/>
            <charset val="1"/>
          </rPr>
          <t xml:space="preserve">
Visit an art museum, gallery, or exhibit. Discuss with an adult the art you saw. What did you like?</t>
        </r>
      </text>
    </comment>
    <comment ref="J66" authorId="0" shapeId="0">
      <text>
        <r>
          <rPr>
            <b/>
            <sz val="9"/>
            <color indexed="81"/>
            <rFont val="Tahoma"/>
            <family val="2"/>
          </rPr>
          <t xml:space="preserve">Details: </t>
        </r>
        <r>
          <rPr>
            <sz val="9"/>
            <color indexed="81"/>
            <rFont val="Tahoma"/>
            <family val="2"/>
          </rPr>
          <t xml:space="preserve">
 Go on an outing with your family or den to one of the nearby locations you discovered on your state map, and record what you see as you look at the geographical surroundings. Share with your family or den while on this outing what you notice that might change this location in the future (wind, water, ice, drought, erosion).
</t>
        </r>
      </text>
    </comment>
    <comment ref="B67" authorId="1" shapeId="0">
      <text>
        <r>
          <rPr>
            <b/>
            <sz val="9"/>
            <color indexed="81"/>
            <rFont val="Tahoma"/>
            <family val="2"/>
          </rPr>
          <t>Detail:</t>
        </r>
        <r>
          <rPr>
            <sz val="9"/>
            <color indexed="81"/>
            <rFont val="Tahoma"/>
            <family val="2"/>
          </rPr>
          <t xml:space="preserve">
With your parent, guardian, or religious or spiritual leader, discuss and make a plan to do two things you think will help you better do your duty to God. Do these things for a month. </t>
        </r>
      </text>
    </comment>
    <comment ref="F67" authorId="0" shapeId="0">
      <text>
        <r>
          <rPr>
            <b/>
            <sz val="9"/>
            <color indexed="81"/>
            <rFont val="Tahoma"/>
            <family val="2"/>
          </rPr>
          <t xml:space="preserve">Detail: </t>
        </r>
        <r>
          <rPr>
            <sz val="9"/>
            <color indexed="81"/>
            <rFont val="Tahoma"/>
            <family val="2"/>
          </rPr>
          <t>Create two self-portraits using two different techniques, such as drawing, painting, printmaking, sculpture, and computer illustration.</t>
        </r>
      </text>
    </comment>
    <comment ref="B68" authorId="1" shapeId="0">
      <text>
        <r>
          <rPr>
            <b/>
            <sz val="9"/>
            <color indexed="81"/>
            <rFont val="Tahoma"/>
            <family val="2"/>
          </rPr>
          <t>Detail:</t>
        </r>
        <r>
          <rPr>
            <sz val="9"/>
            <color indexed="81"/>
            <rFont val="Tahoma"/>
            <family val="2"/>
          </rPr>
          <t xml:space="preserve">
Discuss with your family how the Scout Oath and Scout Law relate to your beliefs about duty to God. </t>
        </r>
      </text>
    </comment>
    <comment ref="J68" authorId="0" shapeId="0">
      <text>
        <r>
          <rPr>
            <b/>
            <sz val="9"/>
            <color indexed="81"/>
            <rFont val="Tahoma"/>
            <family val="2"/>
          </rPr>
          <t xml:space="preserve">Details: </t>
        </r>
        <r>
          <rPr>
            <sz val="9"/>
            <color indexed="81"/>
            <rFont val="Tahoma"/>
            <family val="2"/>
          </rPr>
          <t xml:space="preserve">With your family or your den, visit with a geologist or earth scientist and discover the many career fields that are included in the science of geology
</t>
        </r>
      </text>
    </comment>
    <comment ref="N68" authorId="0" shapeId="0">
      <text>
        <r>
          <rPr>
            <b/>
            <sz val="9"/>
            <color indexed="81"/>
            <rFont val="Tahoma"/>
            <family val="2"/>
          </rPr>
          <t xml:space="preserve">Details: </t>
        </r>
        <r>
          <rPr>
            <sz val="9"/>
            <color indexed="81"/>
            <rFont val="Tahoma"/>
            <family val="2"/>
          </rPr>
          <t xml:space="preserve">Visit a facility that uses a sound mixer, and learn how it is used.
</t>
        </r>
      </text>
    </comment>
    <comment ref="B69" authorId="1" shapeId="0">
      <text>
        <r>
          <rPr>
            <b/>
            <sz val="9"/>
            <color indexed="81"/>
            <rFont val="Tahoma"/>
            <family val="2"/>
          </rPr>
          <t>Detail:</t>
        </r>
        <r>
          <rPr>
            <sz val="9"/>
            <color indexed="81"/>
            <rFont val="Tahoma"/>
            <family val="2"/>
          </rPr>
          <t xml:space="preserve">
For at least a month, pray or reverently meditate each day as taught by your family or faith community.  </t>
        </r>
      </text>
    </comment>
    <comment ref="F69" authorId="1" shapeId="0">
      <text>
        <r>
          <rPr>
            <b/>
            <sz val="9"/>
            <color indexed="81"/>
            <rFont val="Tahoma"/>
            <charset val="1"/>
          </rPr>
          <t>Detail:</t>
        </r>
        <r>
          <rPr>
            <sz val="9"/>
            <color indexed="81"/>
            <rFont val="Tahoma"/>
            <charset val="1"/>
          </rPr>
          <t xml:space="preserve">
Draw or paint an original picture outdoors, using the art materials of your choice. </t>
        </r>
      </text>
    </comment>
    <comment ref="J69" authorId="0" shapeId="0">
      <text>
        <r>
          <rPr>
            <b/>
            <sz val="9"/>
            <color indexed="81"/>
            <rFont val="Tahoma"/>
            <family val="2"/>
          </rPr>
          <t xml:space="preserve">Details: </t>
        </r>
        <r>
          <rPr>
            <sz val="9"/>
            <color indexed="81"/>
            <rFont val="Tahoma"/>
            <family val="2"/>
          </rPr>
          <t xml:space="preserve">Ask the geologist or earth scientist about the importance of fossils that are found. 
</t>
        </r>
      </text>
    </comment>
    <comment ref="B70" authorId="0" shapeId="0">
      <text>
        <r>
          <rPr>
            <b/>
            <sz val="9"/>
            <color indexed="81"/>
            <rFont val="Tahoma"/>
            <family val="2"/>
          </rPr>
          <t xml:space="preserve">Details: </t>
        </r>
        <r>
          <rPr>
            <sz val="9"/>
            <color indexed="81"/>
            <rFont val="Tahoma"/>
            <family val="2"/>
          </rPr>
          <t xml:space="preserve">Read at least two accounts of people in history who have done their duty to God. (This can include family members and ancestors.) List their names and how they showed their duty to God.
</t>
        </r>
      </text>
    </comment>
    <comment ref="J70" authorId="0" shapeId="0">
      <text>
        <r>
          <rPr>
            <b/>
            <sz val="9"/>
            <color indexed="81"/>
            <rFont val="Tahoma"/>
            <family val="2"/>
          </rPr>
          <t xml:space="preserve">Details: </t>
        </r>
        <r>
          <rPr>
            <sz val="9"/>
            <color indexed="81"/>
            <rFont val="Tahoma"/>
            <family val="2"/>
          </rPr>
          <t xml:space="preserve">Ask the geologist or earth scientist what you can do to help preserve our natural resources. 
</t>
        </r>
      </text>
    </comment>
    <comment ref="N70" authorId="0" shapeId="0">
      <text>
        <r>
          <rPr>
            <b/>
            <sz val="9"/>
            <color indexed="81"/>
            <rFont val="Tahoma"/>
            <family val="2"/>
          </rPr>
          <t xml:space="preserve">Details: </t>
        </r>
        <r>
          <rPr>
            <sz val="9"/>
            <color indexed="81"/>
            <rFont val="Tahoma"/>
            <family val="2"/>
          </rPr>
          <t>Make a musical instrument. Play it for your family, den, or pack</t>
        </r>
      </text>
    </comment>
    <comment ref="B71" authorId="1" shapeId="0">
      <text>
        <r>
          <rPr>
            <b/>
            <sz val="9"/>
            <color indexed="81"/>
            <rFont val="Tahoma"/>
            <family val="2"/>
          </rPr>
          <t>Detail:</t>
        </r>
        <r>
          <rPr>
            <sz val="9"/>
            <color indexed="81"/>
            <rFont val="Tahoma"/>
            <family val="2"/>
          </rPr>
          <t xml:space="preserve">
 Under the direction of your parent, guardian, or religious or spiritual leader, do an act of service for someone in your family, neighborhood, or community. Talk about your service with your family and your Webelos den leader. Tell your family, den, or den leader how it related to doing your duty to God.</t>
        </r>
      </text>
    </comment>
    <comment ref="F71" authorId="0" shapeId="0">
      <text>
        <r>
          <rPr>
            <b/>
            <sz val="9"/>
            <color indexed="81"/>
            <rFont val="Tahoma"/>
            <family val="2"/>
          </rPr>
          <t>Detail:</t>
        </r>
        <r>
          <rPr>
            <sz val="9"/>
            <color indexed="81"/>
            <rFont val="Tahoma"/>
            <family val="2"/>
          </rPr>
          <t xml:space="preserve">Create an object using clay that can be fired, baked in the oven, or air-dried.eparation and cooking. </t>
        </r>
      </text>
    </comment>
    <comment ref="J71" authorId="0" shapeId="0">
      <text>
        <r>
          <rPr>
            <b/>
            <sz val="9"/>
            <color indexed="81"/>
            <rFont val="Tahoma"/>
            <family val="2"/>
          </rPr>
          <t xml:space="preserve">Details: </t>
        </r>
        <r>
          <rPr>
            <sz val="9"/>
            <color indexed="81"/>
            <rFont val="Tahoma"/>
            <family val="2"/>
          </rPr>
          <t xml:space="preserve">Do at least one earth science demonstration or investigation with your den or with adult supervision, and explore geology in action. 
</t>
        </r>
      </text>
    </comment>
    <comment ref="N71" authorId="0" shapeId="0">
      <text>
        <r>
          <rPr>
            <b/>
            <sz val="9"/>
            <color indexed="81"/>
            <rFont val="Tahoma"/>
            <family val="2"/>
          </rPr>
          <t xml:space="preserve">Details: </t>
        </r>
        <r>
          <rPr>
            <sz val="9"/>
            <color indexed="81"/>
            <rFont val="Tahoma"/>
            <family val="2"/>
          </rPr>
          <t xml:space="preserve">Form a “band” with your den. Each member creates his own homemade musical instrument. Perform for your pack at a pack meeting. </t>
        </r>
      </text>
    </comment>
    <comment ref="F72" authorId="1" shapeId="0">
      <text>
        <r>
          <rPr>
            <b/>
            <sz val="9"/>
            <color indexed="81"/>
            <rFont val="Tahoma"/>
            <charset val="1"/>
          </rPr>
          <t>Detail:</t>
        </r>
        <r>
          <rPr>
            <sz val="9"/>
            <color indexed="81"/>
            <rFont val="Tahoma"/>
            <charset val="1"/>
          </rPr>
          <t xml:space="preserve"> Create a freestanding sculpture or mobile using wood, metal, papier-mâché, or found or recycled objects. </t>
        </r>
      </text>
    </comment>
    <comment ref="N72" authorId="0" shapeId="0">
      <text>
        <r>
          <rPr>
            <b/>
            <sz val="9"/>
            <color indexed="81"/>
            <rFont val="Tahoma"/>
            <family val="2"/>
          </rPr>
          <t xml:space="preserve">Details: </t>
        </r>
        <r>
          <rPr>
            <sz val="9"/>
            <color indexed="81"/>
            <rFont val="Tahoma"/>
            <family val="2"/>
          </rPr>
          <t xml:space="preserve">Play two tunes on any band or orchestra instrument. 
</t>
        </r>
      </text>
    </comment>
    <comment ref="F73" authorId="1" shapeId="0">
      <text>
        <r>
          <rPr>
            <b/>
            <sz val="9"/>
            <color indexed="81"/>
            <rFont val="Tahoma"/>
            <charset val="1"/>
          </rPr>
          <t>Detail:</t>
        </r>
        <r>
          <rPr>
            <sz val="9"/>
            <color indexed="81"/>
            <rFont val="Tahoma"/>
            <charset val="1"/>
          </rPr>
          <t xml:space="preserve"> Make a display of origami or kirigami projects. </t>
        </r>
      </text>
    </comment>
    <comment ref="J73" authorId="1" shapeId="0">
      <text>
        <r>
          <rPr>
            <b/>
            <sz val="9"/>
            <color indexed="81"/>
            <rFont val="Tahoma"/>
            <charset val="1"/>
          </rPr>
          <t>Detail:</t>
        </r>
        <r>
          <rPr>
            <sz val="9"/>
            <color indexed="81"/>
            <rFont val="Tahoma"/>
            <charset val="1"/>
          </rPr>
          <t xml:space="preserve">
Pick one type of engineer. With the help of the Internet, your local library, or a local engineer you may know or locate, discover and record in your book three things that describe what that engineer does. (Be sure to have your Webelos den leader, parent, or guardian’s permission to use the Internet.) Share your findings with your Webelos den. </t>
        </r>
      </text>
    </comment>
    <comment ref="F74" authorId="1" shapeId="0">
      <text>
        <r>
          <rPr>
            <b/>
            <sz val="9"/>
            <color indexed="81"/>
            <rFont val="Tahoma"/>
            <charset val="1"/>
          </rPr>
          <t>Detail:</t>
        </r>
        <r>
          <rPr>
            <sz val="9"/>
            <color indexed="81"/>
            <rFont val="Tahoma"/>
            <charset val="1"/>
          </rPr>
          <t xml:space="preserve"> Use a computer illustration or painting program to create a work of art. </t>
        </r>
      </text>
    </comment>
    <comment ref="N74" authorId="0" shapeId="0">
      <text>
        <r>
          <rPr>
            <b/>
            <sz val="9"/>
            <color indexed="81"/>
            <rFont val="Tahoma"/>
            <family val="2"/>
          </rPr>
          <t xml:space="preserve">Details: </t>
        </r>
        <r>
          <rPr>
            <sz val="9"/>
            <color indexed="81"/>
            <rFont val="Tahoma"/>
            <family val="2"/>
          </rPr>
          <t xml:space="preserve">Teach your den the words and melody of a song. Perform the song with your den at your den or pack meeting. 
</t>
        </r>
      </text>
    </comment>
    <comment ref="F75" authorId="1" shapeId="0">
      <text>
        <r>
          <rPr>
            <b/>
            <sz val="9"/>
            <color indexed="81"/>
            <rFont val="Tahoma"/>
            <charset val="1"/>
          </rPr>
          <t>Detail:</t>
        </r>
        <r>
          <rPr>
            <sz val="9"/>
            <color indexed="81"/>
            <rFont val="Tahoma"/>
            <charset val="1"/>
          </rPr>
          <t xml:space="preserve"> Create an original logo or design. Transfer the design onto a T-shirt, hat, or other object. </t>
        </r>
      </text>
    </comment>
    <comment ref="J75" authorId="1" shapeId="0">
      <text>
        <r>
          <rPr>
            <b/>
            <sz val="9"/>
            <color indexed="81"/>
            <rFont val="Tahoma"/>
            <charset val="1"/>
          </rPr>
          <t>Detail:</t>
        </r>
        <r>
          <rPr>
            <sz val="9"/>
            <color indexed="81"/>
            <rFont val="Tahoma"/>
            <charset val="1"/>
          </rPr>
          <t xml:space="preserve">
Examine a set of blueprints. Using these as a model, construct your own set of blueprints or plans to design a project.</t>
        </r>
      </text>
    </comment>
    <comment ref="N75" authorId="0" shapeId="0">
      <text>
        <r>
          <rPr>
            <b/>
            <sz val="9"/>
            <color indexed="81"/>
            <rFont val="Tahoma"/>
            <family val="2"/>
          </rPr>
          <t xml:space="preserve">Details: </t>
        </r>
        <r>
          <rPr>
            <sz val="9"/>
            <color indexed="81"/>
            <rFont val="Tahoma"/>
            <family val="2"/>
          </rPr>
          <t xml:space="preserve">
Create original words for a song. Perform it at your den or pack meeting. </t>
        </r>
      </text>
    </comment>
    <comment ref="F76" authorId="1" shapeId="0">
      <text>
        <r>
          <rPr>
            <b/>
            <sz val="9"/>
            <color indexed="81"/>
            <rFont val="Tahoma"/>
            <charset val="1"/>
          </rPr>
          <t>Detail:</t>
        </r>
        <r>
          <rPr>
            <sz val="9"/>
            <color indexed="81"/>
            <rFont val="Tahoma"/>
            <charset val="1"/>
          </rPr>
          <t xml:space="preserve"> Using a camera or other electronic device, take at least 10 photos of your family, a pet, or scenery. Use photo-editing software to crop, lighten or darken, and change some of the photos. </t>
        </r>
      </text>
    </comment>
    <comment ref="J76" authorId="0" shapeId="0">
      <text>
        <r>
          <rPr>
            <b/>
            <sz val="9"/>
            <color indexed="81"/>
            <rFont val="Tahoma"/>
            <family val="2"/>
          </rPr>
          <t xml:space="preserve">Details: </t>
        </r>
        <r>
          <rPr>
            <sz val="9"/>
            <color indexed="81"/>
            <rFont val="Tahoma"/>
            <family val="2"/>
          </rPr>
          <t xml:space="preserve">Using the blueprints or plans from your own design, construct your project. Your project may be something useful or something fun.
</t>
        </r>
      </text>
    </comment>
    <comment ref="N76" authorId="0" shapeId="0">
      <text>
        <r>
          <rPr>
            <b/>
            <sz val="9"/>
            <color indexed="81"/>
            <rFont val="Tahoma"/>
            <family val="2"/>
          </rPr>
          <t xml:space="preserve">Details: </t>
        </r>
        <r>
          <rPr>
            <sz val="9"/>
            <color indexed="81"/>
            <rFont val="Tahoma"/>
            <family val="2"/>
          </rPr>
          <t xml:space="preserve">Collaborate with your den to compose a den theme song. Perform it at your pack meeting.
</t>
        </r>
      </text>
    </comment>
    <comment ref="F77" authorId="1" shapeId="0">
      <text>
        <r>
          <rPr>
            <b/>
            <sz val="9"/>
            <color indexed="81"/>
            <rFont val="Tahoma"/>
            <charset val="1"/>
          </rPr>
          <t>Detail:</t>
        </r>
        <r>
          <rPr>
            <sz val="9"/>
            <color indexed="81"/>
            <rFont val="Tahoma"/>
            <charset val="1"/>
          </rPr>
          <t xml:space="preserve"> Create a comic strip with original characters. Include at least four panels to tell a story centered on one of the points of the Scout Law. Characters can be hand-drawn or computer-generated</t>
        </r>
      </text>
    </comment>
    <comment ref="J77" authorId="0" shapeId="0">
      <text>
        <r>
          <rPr>
            <b/>
            <sz val="9"/>
            <color indexed="81"/>
            <rFont val="Tahoma"/>
            <family val="2"/>
          </rPr>
          <t>Details:</t>
        </r>
        <r>
          <rPr>
            <sz val="9"/>
            <color indexed="81"/>
            <rFont val="Tahoma"/>
            <family val="2"/>
          </rPr>
          <t xml:space="preserve">Share your project with your Webelos den and your pack by displaying the project at a pack meeting. 
</t>
        </r>
      </text>
    </comment>
    <comment ref="N77" authorId="0" shapeId="0">
      <text>
        <r>
          <rPr>
            <b/>
            <sz val="9"/>
            <color indexed="81"/>
            <rFont val="Tahoma"/>
            <family val="2"/>
          </rPr>
          <t xml:space="preserve">Details </t>
        </r>
        <r>
          <rPr>
            <sz val="9"/>
            <color indexed="81"/>
            <rFont val="Tahoma"/>
            <family val="2"/>
          </rPr>
          <t xml:space="preserve">Write a song with words and music that expresses your feelings about an issue, a person, something you are learning, a point of the Scout Law, etc. Perform it at your den or pack meeting, alone or with a group. 
</t>
        </r>
      </text>
    </comment>
    <comment ref="J78" authorId="0" shapeId="0">
      <text>
        <r>
          <rPr>
            <b/>
            <sz val="9"/>
            <color indexed="81"/>
            <rFont val="Tahoma"/>
            <family val="2"/>
          </rPr>
          <t xml:space="preserve">Details: </t>
        </r>
        <r>
          <rPr>
            <sz val="9"/>
            <color indexed="81"/>
            <rFont val="Tahoma"/>
            <family val="2"/>
          </rPr>
          <t xml:space="preserve">Explore other fields of engineering and how they have helped form our past, present, and future
</t>
        </r>
      </text>
    </comment>
    <comment ref="N78" authorId="1" shapeId="0">
      <text>
        <r>
          <rPr>
            <b/>
            <sz val="9"/>
            <color indexed="81"/>
            <rFont val="Tahoma"/>
            <charset val="1"/>
          </rPr>
          <t>Detail:</t>
        </r>
        <r>
          <rPr>
            <sz val="9"/>
            <color indexed="81"/>
            <rFont val="Tahoma"/>
            <charset val="1"/>
          </rPr>
          <t xml:space="preserve">
Perform a musical number by yourself or with your Webelos den in front of an audience.</t>
        </r>
      </text>
    </comment>
    <comment ref="F79" authorId="1" shapeId="0">
      <text>
        <r>
          <rPr>
            <b/>
            <sz val="9"/>
            <color indexed="81"/>
            <rFont val="Tahoma"/>
            <charset val="1"/>
          </rPr>
          <t>Detail:</t>
        </r>
        <r>
          <rPr>
            <sz val="9"/>
            <color indexed="81"/>
            <rFont val="Tahoma"/>
            <charset val="1"/>
          </rPr>
          <t xml:space="preserve"> Create a hard-copy or digital portfolio of your projects. Share it with your family and members of your den or pack. </t>
        </r>
      </text>
    </comment>
    <comment ref="J79" authorId="1" shapeId="0">
      <text>
        <r>
          <rPr>
            <b/>
            <sz val="9"/>
            <color indexed="81"/>
            <rFont val="Tahoma"/>
            <family val="2"/>
          </rPr>
          <t>Detail:</t>
        </r>
        <r>
          <rPr>
            <sz val="9"/>
            <color indexed="81"/>
            <rFont val="Tahoma"/>
            <family val="2"/>
          </rPr>
          <t xml:space="preserve">
Pick and do two projects using the engineering skills you have learned. Share your projects with your den, and also exhibit them at a pack meeting. </t>
        </r>
      </text>
    </comment>
    <comment ref="F80" authorId="0" shapeId="0">
      <text>
        <r>
          <rPr>
            <b/>
            <sz val="9"/>
            <color indexed="81"/>
            <rFont val="Tahoma"/>
            <family val="2"/>
          </rPr>
          <t xml:space="preserve">Details: </t>
        </r>
        <r>
          <rPr>
            <sz val="9"/>
            <color indexed="81"/>
            <rFont val="Tahoma"/>
            <family val="2"/>
          </rPr>
          <t xml:space="preserve">Display your artwork in a pack, school, or community art show
</t>
        </r>
      </text>
    </comment>
  </commentList>
</comments>
</file>

<file path=xl/sharedStrings.xml><?xml version="1.0" encoding="utf-8"?>
<sst xmlns="http://schemas.openxmlformats.org/spreadsheetml/2006/main" count="7626" uniqueCount="424">
  <si>
    <t>Status: (P)artial or (C)omplete</t>
  </si>
  <si>
    <r>
      <t xml:space="preserve">   Enter </t>
    </r>
    <r>
      <rPr>
        <b/>
        <sz val="10"/>
        <rFont val="Arial"/>
        <family val="2"/>
      </rPr>
      <t>A</t>
    </r>
    <r>
      <rPr>
        <sz val="10"/>
        <rFont val="Arial"/>
        <family val="2"/>
      </rPr>
      <t xml:space="preserve"> for achievement credit</t>
    </r>
  </si>
  <si>
    <t>First, please enter your Pack Number in the box:</t>
  </si>
  <si>
    <t>Next, please enter your Den number in this box:</t>
  </si>
  <si>
    <t>How to enter Scout Names in the spreadsheet:</t>
  </si>
  <si>
    <t>What's the purpose of the Summary page?</t>
  </si>
  <si>
    <r>
      <t>Instructions and FAQs</t>
    </r>
    <r>
      <rPr>
        <b/>
        <sz val="10"/>
        <rFont val="Arial"/>
        <family val="2"/>
      </rPr>
      <t>:</t>
    </r>
  </si>
  <si>
    <t>What's the purpose of the individual scout pages?</t>
  </si>
  <si>
    <t>The summary page is for keeping track, at a glance, of where you are awards-wise.  You can see what the boys have earned and what you have already awarded them.  If you enter dates, you can see when you gave them that award.  That also means you can see what awards you still owe them.</t>
  </si>
  <si>
    <t>What's the password?</t>
  </si>
  <si>
    <t>Awards</t>
  </si>
  <si>
    <t>What about sharing and editing this sheet?</t>
  </si>
  <si>
    <t>1.  You have my permission to share this spreadsheet, absolutely free of charge, to any scouter anywhere.</t>
  </si>
  <si>
    <t>4.  You have my permission to e-mail me with suggestions for improvements you'd like to see, but please don't be offended if I don't use your suggestions.</t>
  </si>
  <si>
    <t>Earned</t>
  </si>
  <si>
    <t>Awarded</t>
  </si>
  <si>
    <t>How can you contact me?</t>
  </si>
  <si>
    <t>Show &amp; explain Cub Scout Sign</t>
  </si>
  <si>
    <t>Show &amp; explain Cub Handshake</t>
  </si>
  <si>
    <t>Say &amp; explain Cub Scout Motto</t>
  </si>
  <si>
    <t>Give &amp; explain Cub Scout Salute</t>
  </si>
  <si>
    <t>Complete booklet exercises</t>
  </si>
  <si>
    <t>Bobcat Badge</t>
  </si>
  <si>
    <t>Summary
Page</t>
  </si>
  <si>
    <t>Bobcat</t>
  </si>
  <si>
    <t>Bobcat Rank</t>
  </si>
  <si>
    <t>Primary Adult</t>
  </si>
  <si>
    <t>Second Adult</t>
  </si>
  <si>
    <t xml:space="preserve">Relationship: </t>
  </si>
  <si>
    <t xml:space="preserve">Name: </t>
  </si>
  <si>
    <t xml:space="preserve">Address: </t>
  </si>
  <si>
    <t xml:space="preserve">City, State  ZIP: </t>
  </si>
  <si>
    <t xml:space="preserve">Home Phone: </t>
  </si>
  <si>
    <t xml:space="preserve">Work Phone: </t>
  </si>
  <si>
    <t xml:space="preserve">Cell Phone: </t>
  </si>
  <si>
    <t xml:space="preserve">Home e-mail: </t>
  </si>
  <si>
    <t xml:space="preserve">Work e-mail: </t>
  </si>
  <si>
    <t>The Parent Contact Info page is simply there to give you a place to collect parent info for your scouts.  Use it or not.  It will have no effect on the rest of the sheet.  This is just there as a tool for you.</t>
  </si>
  <si>
    <t>Attendance    Attendance    Attendance    Attendance    Attendance    Attendance    Attendance    Attendance    Attendance    Attendance    Attendance    Attendance    Attendance    Attendance    Attendance    Attendance    Attendance</t>
  </si>
  <si>
    <t>Attendance</t>
  </si>
  <si>
    <r>
      <t xml:space="preserve">   Enter </t>
    </r>
    <r>
      <rPr>
        <b/>
        <sz val="10"/>
        <rFont val="Arial"/>
        <family val="2"/>
      </rPr>
      <t>A</t>
    </r>
    <r>
      <rPr>
        <sz val="10"/>
        <rFont val="Arial"/>
        <family val="2"/>
      </rPr>
      <t xml:space="preserve"> to indicated Attendance at the Event.</t>
    </r>
  </si>
  <si>
    <t>Date</t>
  </si>
  <si>
    <t>Event Attended (Den Meeting, Field Trip, Day Camp, etc)</t>
  </si>
  <si>
    <t>The Parent Contact Info page:</t>
  </si>
  <si>
    <t>The Attendance page:</t>
  </si>
  <si>
    <t>The Attendance page is used to help you keep track of who was present at various events, such as Den Meetings, Den Outings, Pack Meetings, Campouts, etc.</t>
  </si>
  <si>
    <t>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t>
  </si>
  <si>
    <t xml:space="preserve">Scout's Full Name: </t>
  </si>
  <si>
    <t xml:space="preserve">Birthday: </t>
  </si>
  <si>
    <t>Key</t>
  </si>
  <si>
    <r>
      <t>C</t>
    </r>
    <r>
      <rPr>
        <sz val="10"/>
        <rFont val="Arial"/>
        <family val="2"/>
      </rPr>
      <t xml:space="preserve"> = Complete</t>
    </r>
  </si>
  <si>
    <r>
      <t>P</t>
    </r>
    <r>
      <rPr>
        <sz val="10"/>
        <rFont val="Arial"/>
        <family val="2"/>
      </rPr>
      <t xml:space="preserve"> = Partially Complete</t>
    </r>
  </si>
  <si>
    <t>Recharter    Recharter    Recharter</t>
  </si>
  <si>
    <r>
      <t xml:space="preserve">Enter a </t>
    </r>
    <r>
      <rPr>
        <b/>
        <sz val="10"/>
        <rFont val="Arial"/>
        <family val="2"/>
      </rPr>
      <t>P</t>
    </r>
    <r>
      <rPr>
        <sz val="10"/>
        <rFont val="Arial"/>
        <family val="2"/>
      </rPr>
      <t xml:space="preserve"> to indicate Paid</t>
    </r>
  </si>
  <si>
    <t>National Dues</t>
  </si>
  <si>
    <t>Boy's Life</t>
  </si>
  <si>
    <t>Pack Dues</t>
  </si>
  <si>
    <t>Insurance</t>
  </si>
  <si>
    <t xml:space="preserve">Enter amount for National Dues: </t>
  </si>
  <si>
    <t xml:space="preserve">Enter amount for Boy's Life: </t>
  </si>
  <si>
    <t xml:space="preserve">Enter amount for Pack Dues: </t>
  </si>
  <si>
    <t xml:space="preserve">Enter amount for Insurance: </t>
  </si>
  <si>
    <t>Troubleshooting &amp; Frequently Asked Questions</t>
  </si>
  <si>
    <t>Double-Click on the Tabs at the bottom of the page that say "Scout 1", "Scout 2", etc.  That will hightlight the text.  Simply type the boy's name on the tab.  That will cause his name to proliferate thoughout the spreadsheet.  If you're using OpenOffice Calc, you'll need to unprotect the sheet, right-click on the tab, choose rename and change the name, then re-protect the sheet.</t>
  </si>
  <si>
    <t>Learn &amp; Say the Scout Oath</t>
  </si>
  <si>
    <t>Learn &amp; Say the Scout Law</t>
  </si>
  <si>
    <t>Learn &amp; Say Scout Oath</t>
  </si>
  <si>
    <t>Complete Booklet Exercises</t>
  </si>
  <si>
    <t>Cyber Chip</t>
  </si>
  <si>
    <t>1a</t>
  </si>
  <si>
    <t>1b</t>
  </si>
  <si>
    <t>1c</t>
  </si>
  <si>
    <t>3a</t>
  </si>
  <si>
    <t>3b</t>
  </si>
  <si>
    <r>
      <t>A</t>
    </r>
    <r>
      <rPr>
        <sz val="10"/>
        <rFont val="Arial"/>
        <family val="2"/>
      </rPr>
      <t xml:space="preserve"> = Adventure Item Completed</t>
    </r>
  </si>
  <si>
    <t xml:space="preserve"> </t>
  </si>
  <si>
    <t>2a</t>
  </si>
  <si>
    <t>2b</t>
  </si>
  <si>
    <t>4a</t>
  </si>
  <si>
    <t>4b</t>
  </si>
  <si>
    <t>2c</t>
  </si>
  <si>
    <t>P=Partial, C=Complete</t>
  </si>
  <si>
    <t>3.  You have my permission to modify this sheet in any way to suit your own needs, however, if you do, please change the name of the document and remove all references to me before posting it anywhere.</t>
  </si>
  <si>
    <r>
      <t xml:space="preserve">2.  You have my permission to post this spreadsheet on any server willing to host it.  </t>
    </r>
    <r>
      <rPr>
        <u/>
        <sz val="10"/>
        <rFont val="Arial"/>
        <family val="2"/>
      </rPr>
      <t/>
    </r>
  </si>
  <si>
    <t>1. Read, commit to, and sign the Level I Internet Safety Pledge. (BSA Cyber Chip blue card)</t>
  </si>
  <si>
    <t>2. Watch the video “Bad Netiquette Stinks.” (NetSmartz.org/scouting)</t>
  </si>
  <si>
    <t>3. Play the Router’s Birthday Surprise Interactive Adventure, and print the completion certificate to give to your den leader. (NetSmartz.org/scouting)</t>
  </si>
  <si>
    <t>4. Show and tell your family, den leader, den, or pack what you have learned.</t>
  </si>
  <si>
    <t>Note: All Cyber Chips will expire annually. Each Scout will need to “recharge” the chip by going back to the Netsmartz Recharge area. This space will hold new information, news, and a place for the Scout to recommit to net safety and netiquette. Then, with the unit leader, the Scout can add the new date to the Cyber Chip card or certificate.</t>
  </si>
  <si>
    <t>How to enter credit on the Core Adventures, Elective Adventures, Cyber Chip and Bobcat pages:</t>
  </si>
  <si>
    <r>
      <t xml:space="preserve">To enter credit, enter an </t>
    </r>
    <r>
      <rPr>
        <b/>
        <sz val="10"/>
        <rFont val="Arial"/>
        <family val="2"/>
      </rPr>
      <t>A</t>
    </r>
    <r>
      <rPr>
        <sz val="10"/>
        <rFont val="Arial"/>
        <family val="2"/>
      </rPr>
      <t xml:space="preserve"> in the appropriate box as a boy completes each requirement.</t>
    </r>
  </si>
  <si>
    <t>Complete booklet exercises (Bobcat portion)</t>
  </si>
  <si>
    <t>Core Adventures</t>
  </si>
  <si>
    <t>Elective Adventures</t>
  </si>
  <si>
    <t>2d</t>
  </si>
  <si>
    <t>Do either Requirement 1 or Requirement 2</t>
  </si>
  <si>
    <t>Earn the Religious Emblem of your Faith</t>
  </si>
  <si>
    <t>Do the following:</t>
  </si>
  <si>
    <t>tmlynch@live.com</t>
  </si>
  <si>
    <r>
      <t xml:space="preserve">You will </t>
    </r>
    <r>
      <rPr>
        <b/>
        <sz val="10"/>
        <rFont val="Arial"/>
        <family val="2"/>
      </rPr>
      <t>never</t>
    </r>
    <r>
      <rPr>
        <sz val="10"/>
        <rFont val="Arial"/>
        <family val="2"/>
      </rPr>
      <t xml:space="preserve"> enter any information on the individual scout pages. (With the exception of whether or not they have completed the book insert.)  Those pages are for you to occasionally print out and hand to the parents.  You can use them to let a parent know what their son has and has not completed.  You can also use that page to make homework assignments for boys that are behind the other boys in the den.</t>
    </r>
  </si>
  <si>
    <t>Todd M. Lynch</t>
  </si>
  <si>
    <t>Original File created by:</t>
  </si>
  <si>
    <t>Steve Coker, Pack 415, Suwanee, GA</t>
  </si>
  <si>
    <t>Cubmaster</t>
  </si>
  <si>
    <t>Pack 444, Elkton, MD</t>
  </si>
  <si>
    <t>2e</t>
  </si>
  <si>
    <t>5a</t>
  </si>
  <si>
    <t>5b</t>
  </si>
  <si>
    <t>2f</t>
  </si>
  <si>
    <t>Recite the Outdoor Code and Leave no Trace from memory</t>
  </si>
  <si>
    <t>Adventures in Science</t>
  </si>
  <si>
    <t>Draw a picture of a "Fair Test"</t>
  </si>
  <si>
    <t>Visit somewhere that employs scientists</t>
  </si>
  <si>
    <t>Complete any 4 of the following</t>
  </si>
  <si>
    <t>3c</t>
  </si>
  <si>
    <t>3d</t>
  </si>
  <si>
    <t>3e</t>
  </si>
  <si>
    <t>3f</t>
  </si>
  <si>
    <t>3g</t>
  </si>
  <si>
    <t>3h</t>
  </si>
  <si>
    <t>3i</t>
  </si>
  <si>
    <t>Carry out the experiment from Req.1</t>
  </si>
  <si>
    <t>Do 3a, but change the independent variable</t>
  </si>
  <si>
    <t>Build a model solar system</t>
  </si>
  <si>
    <t>Build and launch a model rocket</t>
  </si>
  <si>
    <t>Create two circuits of 3 light bulbs and a battery</t>
  </si>
  <si>
    <t>Study the night sky</t>
  </si>
  <si>
    <t>Explore safe chemical reactions</t>
  </si>
  <si>
    <t>Explore properties of motion on a playground</t>
  </si>
  <si>
    <t>Read a biography of a scientist</t>
  </si>
  <si>
    <t>2g</t>
  </si>
  <si>
    <t>2h</t>
  </si>
  <si>
    <t>Aquanaut</t>
  </si>
  <si>
    <t>State the safety precautions before water activity</t>
  </si>
  <si>
    <t>Know purpose and 3 classes of BSA swimming groups</t>
  </si>
  <si>
    <t>Discuss importance of skills before boating</t>
  </si>
  <si>
    <t>Explain order of rescue, Demonstrate reach and throw</t>
  </si>
  <si>
    <t>Attempt BSA swimming test</t>
  </si>
  <si>
    <t>Demonstrate precautions before head first dive</t>
  </si>
  <si>
    <t>Learn and demonstrate 2 swimming strokes</t>
  </si>
  <si>
    <t>Invite someone w/swimming/rescue training to den</t>
  </si>
  <si>
    <t>Demostrate proper use of Life Jacket</t>
  </si>
  <si>
    <t>Paddle a canoe</t>
  </si>
  <si>
    <t>Art Explosion</t>
  </si>
  <si>
    <t>Do 1-5</t>
  </si>
  <si>
    <t>Do any 2 from 6-10</t>
  </si>
  <si>
    <t>Do all of these</t>
  </si>
  <si>
    <t>Visit an art museum, gallery or exhibit</t>
  </si>
  <si>
    <t>Create 2 self-portraits using 2 techniques</t>
  </si>
  <si>
    <t>Do 2 of the following</t>
  </si>
  <si>
    <t>Draw or paint an original picture outdoors</t>
  </si>
  <si>
    <t>Use clay to sculpt a simple form</t>
  </si>
  <si>
    <t>Create an object using clay that can be fired</t>
  </si>
  <si>
    <t>Create a freestanding sculpture or mobile</t>
  </si>
  <si>
    <t>Make a display of origami projects</t>
  </si>
  <si>
    <t>Use a computer to create a work of art</t>
  </si>
  <si>
    <t>Create an original logo or design</t>
  </si>
  <si>
    <t>Take at least 10 photos</t>
  </si>
  <si>
    <t>Create a comic strip</t>
  </si>
  <si>
    <t>Choose 1 of the below methods to show your artwork</t>
  </si>
  <si>
    <t>Create a hard copy or digital portfolio</t>
  </si>
  <si>
    <t>Display your artwork in an artshow</t>
  </si>
  <si>
    <t>Simulate being deaf or hard of hearing</t>
  </si>
  <si>
    <t>Simulate being blind</t>
  </si>
  <si>
    <t>Simulate being visually impaired</t>
  </si>
  <si>
    <t>Simulate being dexterity impaired</t>
  </si>
  <si>
    <t>Activity that focuses on acceptance of differences</t>
  </si>
  <si>
    <t>Simulate being mobility impaired</t>
  </si>
  <si>
    <t>7a</t>
  </si>
  <si>
    <t>7b</t>
  </si>
  <si>
    <t>7c</t>
  </si>
  <si>
    <t>7d</t>
  </si>
  <si>
    <t>7e</t>
  </si>
  <si>
    <t>7g</t>
  </si>
  <si>
    <t>7h</t>
  </si>
  <si>
    <t>7i</t>
  </si>
  <si>
    <t>Do a Good Turn for residents in a nursing home</t>
  </si>
  <si>
    <t>Invite someone w/disability to visit your den</t>
  </si>
  <si>
    <t>Attend disabilites event, IE: Special Olympics</t>
  </si>
  <si>
    <t>Talk to someone who works with people w/ disabilities</t>
  </si>
  <si>
    <t>Using American Sign Language, Sign the Scout Oath</t>
  </si>
  <si>
    <t>Contact a service dog org., learn about training</t>
  </si>
  <si>
    <t>Participate in a disability centered service project</t>
  </si>
  <si>
    <t>Activity w/ org whose members are disabled.</t>
  </si>
  <si>
    <t>Build It</t>
  </si>
  <si>
    <t>Learn about some basic tools and proper use</t>
  </si>
  <si>
    <t>Select a carpentry project and build it</t>
  </si>
  <si>
    <t>List tools and materials needed to build project</t>
  </si>
  <si>
    <t>Put a check mark next to tools using for 1st time</t>
  </si>
  <si>
    <t>Learn about construction career, visit a site.</t>
  </si>
  <si>
    <t>Build My Own Hero</t>
  </si>
  <si>
    <t>Invite a Local Hero to meet your den</t>
  </si>
  <si>
    <t>Identify how citizens can be heroes</t>
  </si>
  <si>
    <t>Recognize a local hero with a "My Hero Award"</t>
  </si>
  <si>
    <t>Learn about a  hero from another part of the world</t>
  </si>
  <si>
    <t>Learn about a Scout hero</t>
  </si>
  <si>
    <t>Create your own superhero</t>
  </si>
  <si>
    <t>Castaway</t>
  </si>
  <si>
    <t>Do 2 of these</t>
  </si>
  <si>
    <t>Light a fire without matches</t>
  </si>
  <si>
    <t>Cook 2 recipes w/o pots and pans</t>
  </si>
  <si>
    <t>Build a shelter that will protect you overnight</t>
  </si>
  <si>
    <t>Assemble an outdoor survival kit</t>
  </si>
  <si>
    <t>Minimize your use of electricity for 1 week</t>
  </si>
  <si>
    <t>Invent a game without electricity and minimal equipment</t>
  </si>
  <si>
    <t>Name your game and play it twice</t>
  </si>
  <si>
    <t>Teach your game to other Scouts</t>
  </si>
  <si>
    <t>Demonstrate 2 ways to treat drinking water</t>
  </si>
  <si>
    <t>Discuss what to do if lost in the woods</t>
  </si>
  <si>
    <t>List 4 qualities leader should have in emergency</t>
  </si>
  <si>
    <t>6a</t>
  </si>
  <si>
    <t>6b</t>
  </si>
  <si>
    <t>6c</t>
  </si>
  <si>
    <t>7b i</t>
  </si>
  <si>
    <t>7b ii</t>
  </si>
  <si>
    <t>7b iii</t>
  </si>
  <si>
    <t>Do either 7a or 7b</t>
  </si>
  <si>
    <t>Explain meaning of the word "geology"</t>
  </si>
  <si>
    <t>Explain why this kind of science is important</t>
  </si>
  <si>
    <t>Share what you learned about geology</t>
  </si>
  <si>
    <t>Go on a rock hunt</t>
  </si>
  <si>
    <t>Identify the rocks you see on your rock hunt</t>
  </si>
  <si>
    <t>With a magnifying glass take a closer look</t>
  </si>
  <si>
    <t>Share what you have learned</t>
  </si>
  <si>
    <t>Make a mineral test kit</t>
  </si>
  <si>
    <t>Record the results in your handbook</t>
  </si>
  <si>
    <t>On a road map, identify some geological features</t>
  </si>
  <si>
    <t>Identify geological materials used in building your home</t>
  </si>
  <si>
    <t>Identify geological materials used in your community</t>
  </si>
  <si>
    <t>Record the items you find</t>
  </si>
  <si>
    <t>Go on an outing to one of the sites from Req 5</t>
  </si>
  <si>
    <t>Visit a geologist of Earth Scientist</t>
  </si>
  <si>
    <t>Ask them about the importance of fossils</t>
  </si>
  <si>
    <t>Ask them what you can do to preserve natural resources</t>
  </si>
  <si>
    <t>Do 1 earth science demonstration w/your den</t>
  </si>
  <si>
    <t>Engineer</t>
  </si>
  <si>
    <t>Describe what an engineer does</t>
  </si>
  <si>
    <t>Examine blueprints. Construct your own for a project</t>
  </si>
  <si>
    <t>Using your blueprints construct your project</t>
  </si>
  <si>
    <t>Share your project</t>
  </si>
  <si>
    <t>Explore other fields of engineering</t>
  </si>
  <si>
    <t xml:space="preserve">Do 2 projects using engineering skils </t>
  </si>
  <si>
    <t>4c</t>
  </si>
  <si>
    <t>4d</t>
  </si>
  <si>
    <t>4e</t>
  </si>
  <si>
    <t>4f</t>
  </si>
  <si>
    <t>4g</t>
  </si>
  <si>
    <t>4h</t>
  </si>
  <si>
    <t>4i</t>
  </si>
  <si>
    <t>4j</t>
  </si>
  <si>
    <t>4k</t>
  </si>
  <si>
    <t>4l</t>
  </si>
  <si>
    <t>4m</t>
  </si>
  <si>
    <t>4n</t>
  </si>
  <si>
    <t>4o</t>
  </si>
  <si>
    <t>4p</t>
  </si>
  <si>
    <t>4q</t>
  </si>
  <si>
    <t>4r</t>
  </si>
  <si>
    <t>4s</t>
  </si>
  <si>
    <t>4t</t>
  </si>
  <si>
    <t>4u</t>
  </si>
  <si>
    <t>Put a Fix-It Tollbox together</t>
  </si>
  <si>
    <t>Locate the electrical panel in your home</t>
  </si>
  <si>
    <t>Determine what sort of heat is in your home</t>
  </si>
  <si>
    <t>Learn how to shut off the water in your home</t>
  </si>
  <si>
    <t>Describe how you would fix the following things</t>
  </si>
  <si>
    <t>Overflowing toilet</t>
  </si>
  <si>
    <t>Clogged kitchen sink</t>
  </si>
  <si>
    <t>Some, but not all the lights go out</t>
  </si>
  <si>
    <t>Select 8 of the following to fix</t>
  </si>
  <si>
    <t>Fix a squeaky door or cabinet hinge</t>
  </si>
  <si>
    <t>Tighten a loose handle or knob</t>
  </si>
  <si>
    <t>Demonstrate how to stop a toilet from running</t>
  </si>
  <si>
    <t>Replace a furnace filter</t>
  </si>
  <si>
    <t>Wash a car</t>
  </si>
  <si>
    <t>Check the oil level and tire pressure on a car</t>
  </si>
  <si>
    <t>Fix It</t>
  </si>
  <si>
    <t>Replace a headlight, tailight, turn signal, etc</t>
  </si>
  <si>
    <t>Make a repair to a bicycle</t>
  </si>
  <si>
    <t>Replace the wheels on a skateboard, etc.</t>
  </si>
  <si>
    <t>Help an adult prepare and paint a room</t>
  </si>
  <si>
    <t>Help an adult replace or repair a wall or floor tile</t>
  </si>
  <si>
    <t>Help an adult install or repair a lock</t>
  </si>
  <si>
    <t>Help an adult fix a slow or clogged drain</t>
  </si>
  <si>
    <t>Help an adult install or repair a mailbox</t>
  </si>
  <si>
    <t>Help an adult fix a leaky faucet</t>
  </si>
  <si>
    <t>Find wall studs, help hang a picture</t>
  </si>
  <si>
    <t>Rebuild an old item such as furniture or a toy</t>
  </si>
  <si>
    <t>Do an agreed upon fix it project</t>
  </si>
  <si>
    <t>Show how to change a light bulb</t>
  </si>
  <si>
    <t>Help an adult change a tire on a car</t>
  </si>
  <si>
    <t>Change the battery in a smoke or CO detector</t>
  </si>
  <si>
    <t>Game Design</t>
  </si>
  <si>
    <t>Decide on the elements of your game</t>
  </si>
  <si>
    <t>List 5 of the online safety rules</t>
  </si>
  <si>
    <t>Create your game</t>
  </si>
  <si>
    <t>Teach an adult or another Scout your game</t>
  </si>
  <si>
    <t>Into the Wild</t>
  </si>
  <si>
    <t>Do 6 Requirements from 1-9</t>
  </si>
  <si>
    <t>9a</t>
  </si>
  <si>
    <t>9b</t>
  </si>
  <si>
    <t>Collect and care for your own private zoo</t>
  </si>
  <si>
    <t>Set up an aquarium or terrarium</t>
  </si>
  <si>
    <t>Watch for birds for 1 week</t>
  </si>
  <si>
    <t>Learn about bird flyways</t>
  </si>
  <si>
    <t>Watch at least 4 wild creatures in the wild</t>
  </si>
  <si>
    <t>Identify a creature that is only in your area of the country</t>
  </si>
  <si>
    <t>Give examples of ecosystems issues</t>
  </si>
  <si>
    <t>Learn about aquatic ecosystems</t>
  </si>
  <si>
    <t>Do 1 of the following</t>
  </si>
  <si>
    <t>Visit a natural history museum or zoo</t>
  </si>
  <si>
    <t>Create a video of a wild creature</t>
  </si>
  <si>
    <t>Identify 3 groups of trees &amp; parts of a tree</t>
  </si>
  <si>
    <t>Identify 6 trees common to your area</t>
  </si>
  <si>
    <t>Identify 6 plants common to your area</t>
  </si>
  <si>
    <t>Visit a nature center, nursery, park, etc</t>
  </si>
  <si>
    <t>Develop a plan to care for, then plant a plant or tree</t>
  </si>
  <si>
    <t>Make a list of wood items in your home</t>
  </si>
  <si>
    <t>Explain how growth rings tell a tree's story</t>
  </si>
  <si>
    <t>Looking Back, Looking Forward</t>
  </si>
  <si>
    <t>Create a record of the history of Scouting</t>
  </si>
  <si>
    <t>Go on a virtual journey of the past.</t>
  </si>
  <si>
    <t>Create your own time capsule</t>
  </si>
  <si>
    <t>Maestro!</t>
  </si>
  <si>
    <t>Do a or b</t>
  </si>
  <si>
    <t>Attend a live musical performance</t>
  </si>
  <si>
    <t>Visit a facility that uses a sound mixer</t>
  </si>
  <si>
    <t>Make a musical instrument</t>
  </si>
  <si>
    <t>Form a band with your den</t>
  </si>
  <si>
    <t>Play 2 tunes on any band instrument</t>
  </si>
  <si>
    <t>Teach your den a song</t>
  </si>
  <si>
    <t>Create original words for a song</t>
  </si>
  <si>
    <t>Compose a den theme song</t>
  </si>
  <si>
    <t>Write a song that expresses your feelings</t>
  </si>
  <si>
    <t>Perform a musical number</t>
  </si>
  <si>
    <t>Moviemaking</t>
  </si>
  <si>
    <t>Write a story outline. Create a storyboard.</t>
  </si>
  <si>
    <t>Create either a live action or animated movie</t>
  </si>
  <si>
    <t>Share your movie</t>
  </si>
  <si>
    <t>Project Family</t>
  </si>
  <si>
    <t>Interview a family member about life growing up</t>
  </si>
  <si>
    <t>Talk with family members about family history</t>
  </si>
  <si>
    <t>Create a job chart. Choose 3 jobs. Chart for 2 weeks</t>
  </si>
  <si>
    <t>Help another family member with a specific job</t>
  </si>
  <si>
    <t>List service projects your family can do together</t>
  </si>
  <si>
    <t>Inspect your home for hazards</t>
  </si>
  <si>
    <t>Hold a family meeting to plan an activity</t>
  </si>
  <si>
    <t>Have your family event</t>
  </si>
  <si>
    <t>Sportsman</t>
  </si>
  <si>
    <t>Show the signal used by officials in a sport</t>
  </si>
  <si>
    <t>While a Webelos, participate in 2 individual sports</t>
  </si>
  <si>
    <t>While a Webelos, participate in 2 team sports</t>
  </si>
  <si>
    <t>Do the following</t>
  </si>
  <si>
    <t>Explain good sportsmanship</t>
  </si>
  <si>
    <t>Role play good sportsmanship</t>
  </si>
  <si>
    <t>Give an example of when you experienced it</t>
  </si>
  <si>
    <t>Do 1-5 then choose 2 of 6-8</t>
  </si>
  <si>
    <t>Aware and Care</t>
  </si>
  <si>
    <t>Build MY Own Hero</t>
  </si>
  <si>
    <t>Into the Woods</t>
  </si>
  <si>
    <t>Webelos Elective Adventures</t>
  </si>
  <si>
    <t>Webelos Den Member for 6 Months?</t>
  </si>
  <si>
    <t>Earth Rocks!</t>
  </si>
  <si>
    <t>First, I wouldn't recommend unprotecting the spreadsheet.  It has been locked for your protection.  Basically, it has been locked to keep you from messing up the formulas.  It's designed as such that if you are getting a message telling you that a cell is protected, then you are trying to type in the wrong box.  But if you must know, the password is:  "aol".</t>
  </si>
  <si>
    <t xml:space="preserve">First, most issues can be solved by carefully reading these instructions.  I encourage you to re-read this entire page before you do anything else.  This spreadsheet was designed using Excel 2013 and I have not tested it using other programs. This file was not made by me. I have modified this filed based off of another persons work. I am not an expert at Excel so if there are some errors, my apologies.  This file was originally made by Steve Coker of Pack 415 in Sewanee, GA. I have just modified it for the Arrow of Light requirements as I could not find a Arrow of Light version. If you need some help, I'll be happy to try and assist you. please email me at: </t>
  </si>
  <si>
    <t>Building a Better World</t>
  </si>
  <si>
    <t>Explaing the history of the US flag</t>
  </si>
  <si>
    <t>Learn about your rights as a citizen</t>
  </si>
  <si>
    <t>Meet with a government leader</t>
  </si>
  <si>
    <t>Plan and manage a budget</t>
  </si>
  <si>
    <t>Learn about energy use in your community</t>
  </si>
  <si>
    <t>Identify one energy problem in your community</t>
  </si>
  <si>
    <t>Participate in a recycling/conservation event</t>
  </si>
  <si>
    <t>Show you are a leader by planning an activity</t>
  </si>
  <si>
    <t>Do one of these</t>
  </si>
  <si>
    <t>Learn about Scouting in another part of the world</t>
  </si>
  <si>
    <t>Set up an exhibit about the World Friendship Fund</t>
  </si>
  <si>
    <t>Find a brother den in another country</t>
  </si>
  <si>
    <t>Connect with a Scout in another country</t>
  </si>
  <si>
    <t>10a</t>
  </si>
  <si>
    <t>10b</t>
  </si>
  <si>
    <t>10c</t>
  </si>
  <si>
    <t>10d</t>
  </si>
  <si>
    <t>Discuss the "rules of law"</t>
  </si>
  <si>
    <t>Camper</t>
  </si>
  <si>
    <t>Conduct a campout</t>
  </si>
  <si>
    <t>On arrival set up your tent</t>
  </si>
  <si>
    <t>Discuss tent evacuation in case of hazardous weather</t>
  </si>
  <si>
    <t>Plan a campfire program</t>
  </si>
  <si>
    <t>Tie a bowline</t>
  </si>
  <si>
    <t>Go on a geocaching adventure</t>
  </si>
  <si>
    <t>Duty to God in Action</t>
  </si>
  <si>
    <t>Complete 2a or at least 2 of 2b-2e</t>
  </si>
  <si>
    <t>Make a plan to do 2 things to do your duty to God</t>
  </si>
  <si>
    <t>Discuss how Scout Oath and Law relate to your beliefs</t>
  </si>
  <si>
    <t>For at least a month pray or meditate daily</t>
  </si>
  <si>
    <t>Read at least 2 accounts of people who did duty to God</t>
  </si>
  <si>
    <t>Do an act of service for someone in your community</t>
  </si>
  <si>
    <t>Prepare to be a Boy Scout by completing these</t>
  </si>
  <si>
    <t>1d</t>
  </si>
  <si>
    <t>1e</t>
  </si>
  <si>
    <t>Repeat Scout Oath, Law, Motto, Slogan</t>
  </si>
  <si>
    <t>Explain what Scout Spirit is</t>
  </si>
  <si>
    <t>Give Boy Scout sign, salute and handshake</t>
  </si>
  <si>
    <t>Describe First Class Scout badge</t>
  </si>
  <si>
    <t>Repeat Outdoor Code</t>
  </si>
  <si>
    <t>Visit a Boy Scout Meeting</t>
  </si>
  <si>
    <t>Describe how Scouts in troop provide leadership</t>
  </si>
  <si>
    <t>Describe 4 steps of Boy Scout advancement</t>
  </si>
  <si>
    <t>Describe ranks in Boy Scouting and how earned</t>
  </si>
  <si>
    <t>Describe merit badges and how earned</t>
  </si>
  <si>
    <t>Practice patrol method in den for 1 month</t>
  </si>
  <si>
    <t>Explain patrol method</t>
  </si>
  <si>
    <t>Hold an election to choose patrol leader</t>
  </si>
  <si>
    <t>Develop a patrol name, emblem, flag and yell</t>
  </si>
  <si>
    <t>As a patrol make plans to participate in a troops campout</t>
  </si>
  <si>
    <t>With your den participate in a Troops campout</t>
  </si>
  <si>
    <t>Show: square knot, 2 half hitches, taut-line hitch</t>
  </si>
  <si>
    <t>Whip and fuse ends of different kinds of rope</t>
  </si>
  <si>
    <t>Demonstrate knowledge of pocketknife safety</t>
  </si>
  <si>
    <t>Scouting Adventure</t>
  </si>
  <si>
    <t>Arrow of Light Badge</t>
  </si>
  <si>
    <t>Arrow of LIght Core Adventures</t>
  </si>
  <si>
    <t>Arrow of Light CORE Adventures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</si>
</sst>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09]mmm\-yy;@"/>
    <numFmt numFmtId="165" formatCode="m/d/yy;@"/>
    <numFmt numFmtId="166" formatCode="mm/dd/yy;@"/>
    <numFmt numFmtId="167" formatCode="&quot;$&quot;#,##0.00"/>
  </numFmts>
  <fonts count="41">
    <font>
      <sz val="10"/>
      <name val="Arial"/>
    </font>
    <font>
      <sz val="10"/>
      <name val="Arial"/>
      <family val="2"/>
    </font>
    <font>
      <sz val="8"/>
      <name val="Arial"/>
      <family val="2"/>
    </font>
    <font>
      <b/>
      <sz val="10"/>
      <name val="Arial"/>
      <family val="2"/>
    </font>
    <font>
      <sz val="10"/>
      <name val="Arial"/>
      <family val="2"/>
    </font>
    <font>
      <b/>
      <sz val="12"/>
      <name val="Arial"/>
      <family val="2"/>
    </font>
    <font>
      <sz val="10"/>
      <name val="Geneva"/>
    </font>
    <font>
      <b/>
      <sz val="11"/>
      <name val="Arial"/>
      <family val="2"/>
    </font>
    <font>
      <b/>
      <sz val="8"/>
      <name val="Arial"/>
      <family val="2"/>
    </font>
    <font>
      <sz val="8"/>
      <name val="Arial"/>
      <family val="2"/>
    </font>
    <font>
      <b/>
      <u/>
      <sz val="10"/>
      <name val="Arial"/>
      <family val="2"/>
    </font>
    <font>
      <sz val="9"/>
      <name val="Arial"/>
      <family val="2"/>
    </font>
    <font>
      <b/>
      <sz val="14"/>
      <name val="Arial"/>
      <family val="2"/>
    </font>
    <font>
      <u/>
      <sz val="10"/>
      <name val="Arial"/>
      <family val="2"/>
    </font>
    <font>
      <u/>
      <sz val="10"/>
      <color indexed="12"/>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9"/>
      <color indexed="81"/>
      <name val="Tahoma"/>
      <family val="2"/>
    </font>
    <font>
      <b/>
      <sz val="9"/>
      <color indexed="81"/>
      <name val="Tahoma"/>
      <family val="2"/>
    </font>
    <font>
      <sz val="10"/>
      <color theme="1"/>
      <name val="Arial"/>
      <family val="2"/>
    </font>
    <font>
      <sz val="9"/>
      <color indexed="81"/>
      <name val="Tahoma"/>
      <charset val="1"/>
    </font>
    <font>
      <b/>
      <sz val="9"/>
      <color indexed="81"/>
      <name val="Tahoma"/>
      <charset val="1"/>
    </font>
    <font>
      <i/>
      <sz val="8"/>
      <name val="Arial"/>
      <family val="2"/>
    </font>
    <font>
      <b/>
      <i/>
      <sz val="8"/>
      <name val="Arial"/>
      <family val="2"/>
    </font>
    <font>
      <b/>
      <sz val="16"/>
      <color rgb="FFFFFF00"/>
      <name val="Arial"/>
      <family val="2"/>
    </font>
    <font>
      <b/>
      <sz val="14"/>
      <color rgb="FFFFFF00"/>
      <name val="Arial"/>
      <family val="2"/>
    </font>
  </fonts>
  <fills count="24">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7"/>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249977111117893"/>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4">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4" borderId="0" applyNumberFormat="0" applyBorder="0" applyAlignment="0" applyProtection="0"/>
    <xf numFmtId="0" fontId="16" fillId="6" borderId="0" applyNumberFormat="0" applyBorder="0" applyAlignment="0" applyProtection="0"/>
    <xf numFmtId="0" fontId="16" fillId="3"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6" borderId="0" applyNumberFormat="0" applyBorder="0" applyAlignment="0" applyProtection="0"/>
    <xf numFmtId="0" fontId="16" fillId="4"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8" borderId="0" applyNumberFormat="0" applyBorder="0" applyAlignment="0" applyProtection="0"/>
    <xf numFmtId="0" fontId="17" fillId="6" borderId="0" applyNumberFormat="0" applyBorder="0" applyAlignment="0" applyProtection="0"/>
    <xf numFmtId="0" fontId="17" fillId="3" borderId="0" applyNumberFormat="0" applyBorder="0" applyAlignment="0" applyProtection="0"/>
    <xf numFmtId="0" fontId="17" fillId="11"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9" fillId="16" borderId="1" applyNumberFormat="0" applyAlignment="0" applyProtection="0"/>
    <xf numFmtId="0" fontId="20" fillId="17" borderId="2" applyNumberFormat="0" applyAlignment="0" applyProtection="0"/>
    <xf numFmtId="0" fontId="21" fillId="0" borderId="0" applyNumberFormat="0" applyFill="0" applyBorder="0" applyAlignment="0" applyProtection="0"/>
    <xf numFmtId="0" fontId="22" fillId="6"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14" fillId="0" borderId="0" applyNumberFormat="0" applyFill="0" applyBorder="0" applyAlignment="0" applyProtection="0">
      <alignment vertical="top"/>
      <protection locked="0"/>
    </xf>
    <xf numFmtId="0" fontId="26" fillId="7" borderId="1" applyNumberFormat="0" applyAlignment="0" applyProtection="0"/>
    <xf numFmtId="0" fontId="27" fillId="0" borderId="6" applyNumberFormat="0" applyFill="0" applyAlignment="0" applyProtection="0"/>
    <xf numFmtId="0" fontId="28" fillId="7" borderId="0" applyNumberFormat="0" applyBorder="0" applyAlignment="0" applyProtection="0"/>
    <xf numFmtId="0" fontId="6" fillId="0" borderId="0"/>
    <xf numFmtId="0" fontId="1" fillId="4" borderId="7" applyNumberFormat="0" applyFont="0" applyAlignment="0" applyProtection="0"/>
    <xf numFmtId="0" fontId="29" fillId="16"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27" fillId="0" borderId="0" applyNumberFormat="0" applyFill="0" applyBorder="0" applyAlignment="0" applyProtection="0"/>
  </cellStyleXfs>
  <cellXfs count="308">
    <xf numFmtId="0" fontId="0" fillId="0" borderId="0" xfId="0"/>
    <xf numFmtId="0" fontId="3" fillId="0" borderId="0" xfId="0" applyFont="1"/>
    <xf numFmtId="0" fontId="0" fillId="0" borderId="0" xfId="0" applyBorder="1"/>
    <xf numFmtId="0" fontId="0" fillId="0" borderId="10" xfId="0" applyBorder="1" applyAlignment="1" applyProtection="1">
      <alignment horizontal="center" vertical="center"/>
      <protection locked="0"/>
    </xf>
    <xf numFmtId="0" fontId="5" fillId="0" borderId="11" xfId="0" applyFont="1" applyBorder="1" applyAlignment="1" applyProtection="1"/>
    <xf numFmtId="0" fontId="7" fillId="0" borderId="13" xfId="0" applyFont="1" applyBorder="1" applyAlignment="1" applyProtection="1">
      <alignment horizontal="left"/>
    </xf>
    <xf numFmtId="0" fontId="0" fillId="0" borderId="14" xfId="0" applyBorder="1" applyProtection="1"/>
    <xf numFmtId="0" fontId="3" fillId="0" borderId="15" xfId="0" applyFont="1" applyBorder="1" applyAlignment="1" applyProtection="1">
      <alignment horizontal="left" wrapText="1"/>
    </xf>
    <xf numFmtId="0" fontId="0" fillId="0" borderId="0" xfId="0" applyBorder="1" applyProtection="1"/>
    <xf numFmtId="0" fontId="0" fillId="0" borderId="0" xfId="0" applyBorder="1" applyAlignment="1" applyProtection="1">
      <alignment horizontal="center" textRotation="90"/>
    </xf>
    <xf numFmtId="0" fontId="0" fillId="0" borderId="0" xfId="0" applyProtection="1"/>
    <xf numFmtId="0" fontId="0" fillId="0" borderId="0" xfId="0" applyAlignment="1">
      <alignment horizontal="center"/>
    </xf>
    <xf numFmtId="0" fontId="4" fillId="0" borderId="0" xfId="0" applyFont="1"/>
    <xf numFmtId="0" fontId="0" fillId="0" borderId="0" xfId="0" applyBorder="1" applyAlignment="1">
      <alignment horizontal="center"/>
    </xf>
    <xf numFmtId="0" fontId="0" fillId="0" borderId="10" xfId="0" applyBorder="1" applyAlignment="1">
      <alignment horizontal="center"/>
    </xf>
    <xf numFmtId="0" fontId="6" fillId="0" borderId="20" xfId="0" applyFont="1" applyBorder="1" applyAlignment="1">
      <alignment horizontal="right"/>
    </xf>
    <xf numFmtId="0" fontId="6" fillId="0" borderId="10" xfId="0" applyFont="1" applyBorder="1" applyAlignment="1">
      <alignment horizontal="center"/>
    </xf>
    <xf numFmtId="0" fontId="6" fillId="0" borderId="19" xfId="0" applyFont="1" applyBorder="1" applyAlignment="1">
      <alignment horizontal="center"/>
    </xf>
    <xf numFmtId="0" fontId="4" fillId="0" borderId="10" xfId="0" applyFont="1" applyBorder="1" applyAlignment="1">
      <alignment horizontal="center"/>
    </xf>
    <xf numFmtId="0" fontId="0" fillId="0" borderId="10" xfId="0" applyBorder="1" applyAlignment="1" applyProtection="1">
      <alignment horizontal="center"/>
      <protection locked="0"/>
    </xf>
    <xf numFmtId="0" fontId="0" fillId="0" borderId="19" xfId="0" applyBorder="1" applyAlignment="1" applyProtection="1">
      <alignment horizontal="center"/>
      <protection locked="0"/>
    </xf>
    <xf numFmtId="164" fontId="0" fillId="0" borderId="21" xfId="0" applyNumberFormat="1" applyBorder="1" applyAlignment="1" applyProtection="1">
      <alignment horizontal="center"/>
      <protection locked="0"/>
    </xf>
    <xf numFmtId="164" fontId="0" fillId="0" borderId="24" xfId="0" applyNumberFormat="1" applyBorder="1" applyAlignment="1" applyProtection="1">
      <alignment horizontal="center"/>
      <protection locked="0"/>
    </xf>
    <xf numFmtId="0" fontId="3" fillId="0" borderId="0" xfId="0" applyFont="1" applyAlignment="1" applyProtection="1"/>
    <xf numFmtId="0" fontId="0" fillId="0" borderId="25" xfId="0" applyBorder="1" applyAlignment="1" applyProtection="1"/>
    <xf numFmtId="0" fontId="0" fillId="0" borderId="0" xfId="0" applyBorder="1" applyAlignment="1" applyProtection="1"/>
    <xf numFmtId="0" fontId="0" fillId="0" borderId="0" xfId="0" applyFill="1" applyProtection="1"/>
    <xf numFmtId="0" fontId="0" fillId="0" borderId="27" xfId="0" applyBorder="1" applyProtection="1"/>
    <xf numFmtId="0" fontId="3" fillId="0" borderId="0" xfId="0" applyFont="1" applyBorder="1" applyAlignment="1"/>
    <xf numFmtId="0" fontId="0" fillId="0" borderId="19" xfId="0" applyBorder="1" applyAlignment="1">
      <alignment horizontal="right"/>
    </xf>
    <xf numFmtId="0" fontId="4" fillId="0" borderId="0" xfId="0" applyFont="1" applyBorder="1" applyAlignment="1">
      <alignment horizontal="left"/>
    </xf>
    <xf numFmtId="0" fontId="4" fillId="0" borderId="0" xfId="0" applyFont="1" applyBorder="1" applyAlignment="1">
      <alignment horizontal="center"/>
    </xf>
    <xf numFmtId="0" fontId="0" fillId="0" borderId="15" xfId="0" applyBorder="1" applyProtection="1"/>
    <xf numFmtId="0" fontId="3" fillId="0" borderId="16" xfId="0" applyFont="1" applyBorder="1" applyAlignment="1" applyProtection="1">
      <alignment horizontal="center"/>
    </xf>
    <xf numFmtId="0" fontId="3" fillId="0" borderId="12" xfId="0" applyFont="1" applyBorder="1" applyAlignment="1" applyProtection="1"/>
    <xf numFmtId="0" fontId="4" fillId="0" borderId="18" xfId="0" applyFont="1" applyBorder="1" applyAlignment="1" applyProtection="1"/>
    <xf numFmtId="0" fontId="0" fillId="0" borderId="15" xfId="0" applyBorder="1" applyAlignment="1" applyProtection="1">
      <alignment horizontal="right"/>
    </xf>
    <xf numFmtId="0" fontId="0" fillId="0" borderId="15" xfId="0" quotePrefix="1" applyBorder="1" applyAlignment="1" applyProtection="1">
      <alignment horizontal="right"/>
    </xf>
    <xf numFmtId="0" fontId="0" fillId="0" borderId="0" xfId="0" applyAlignment="1" applyProtection="1"/>
    <xf numFmtId="0" fontId="3" fillId="0" borderId="0" xfId="0" applyFont="1" applyBorder="1" applyAlignment="1">
      <alignment horizontal="right"/>
    </xf>
    <xf numFmtId="0" fontId="3" fillId="0" borderId="0" xfId="0" applyFont="1" applyAlignment="1"/>
    <xf numFmtId="0" fontId="0" fillId="0" borderId="10" xfId="0" applyFill="1" applyBorder="1" applyAlignment="1" applyProtection="1">
      <alignment horizontal="center"/>
      <protection locked="0"/>
    </xf>
    <xf numFmtId="0" fontId="5" fillId="0" borderId="0" xfId="0" applyFont="1"/>
    <xf numFmtId="0" fontId="0" fillId="0" borderId="15" xfId="0" applyBorder="1" applyProtection="1">
      <protection locked="0"/>
    </xf>
    <xf numFmtId="0" fontId="0" fillId="0" borderId="0" xfId="0" applyBorder="1" applyProtection="1">
      <protection locked="0"/>
    </xf>
    <xf numFmtId="0" fontId="3" fillId="0" borderId="25" xfId="0" applyFont="1" applyBorder="1" applyAlignment="1">
      <alignment horizontal="right"/>
    </xf>
    <xf numFmtId="0" fontId="0" fillId="0" borderId="26" xfId="0" applyBorder="1" applyProtection="1">
      <protection locked="0"/>
    </xf>
    <xf numFmtId="0" fontId="0" fillId="0" borderId="25" xfId="0" applyBorder="1" applyProtection="1">
      <protection locked="0"/>
    </xf>
    <xf numFmtId="0" fontId="3" fillId="0" borderId="0" xfId="0" applyFont="1" applyAlignment="1" applyProtection="1">
      <alignment horizontal="center"/>
    </xf>
    <xf numFmtId="0" fontId="5" fillId="0" borderId="11" xfId="0" applyFont="1" applyFill="1" applyBorder="1" applyAlignment="1" applyProtection="1">
      <alignment horizontal="center" textRotation="90"/>
    </xf>
    <xf numFmtId="0" fontId="5" fillId="0" borderId="13" xfId="0" applyFont="1" applyBorder="1" applyAlignment="1" applyProtection="1"/>
    <xf numFmtId="0" fontId="0" fillId="0" borderId="26" xfId="0" applyBorder="1" applyProtection="1"/>
    <xf numFmtId="0" fontId="3" fillId="0" borderId="17" xfId="0" applyFont="1" applyFill="1" applyBorder="1" applyAlignment="1" applyProtection="1">
      <alignment horizontal="center"/>
    </xf>
    <xf numFmtId="0" fontId="0" fillId="0" borderId="18" xfId="0" applyBorder="1" applyAlignment="1" applyProtection="1">
      <protection locked="0"/>
    </xf>
    <xf numFmtId="0" fontId="0" fillId="0" borderId="18" xfId="0" applyBorder="1" applyAlignment="1" applyProtection="1">
      <alignment horizontal="left"/>
      <protection locked="0"/>
    </xf>
    <xf numFmtId="0" fontId="0" fillId="0" borderId="10" xfId="0" applyBorder="1" applyAlignment="1" applyProtection="1">
      <alignment horizontal="left"/>
      <protection locked="0"/>
    </xf>
    <xf numFmtId="0" fontId="4" fillId="0" borderId="10" xfId="0" applyFont="1" applyBorder="1" applyAlignment="1" applyProtection="1">
      <alignment horizontal="center"/>
      <protection locked="0"/>
    </xf>
    <xf numFmtId="0" fontId="0" fillId="0" borderId="18" xfId="0" applyFill="1" applyBorder="1" applyAlignment="1" applyProtection="1">
      <alignment horizontal="left"/>
      <protection locked="0"/>
    </xf>
    <xf numFmtId="0" fontId="0" fillId="0" borderId="10" xfId="0" applyBorder="1" applyProtection="1">
      <protection locked="0"/>
    </xf>
    <xf numFmtId="0" fontId="11" fillId="0" borderId="18" xfId="0" applyFont="1" applyFill="1" applyBorder="1" applyAlignment="1" applyProtection="1">
      <alignment horizontal="left"/>
      <protection locked="0"/>
    </xf>
    <xf numFmtId="0" fontId="1" fillId="0" borderId="18" xfId="0" applyFont="1" applyBorder="1" applyAlignment="1" applyProtection="1">
      <alignment horizontal="left"/>
      <protection locked="0"/>
    </xf>
    <xf numFmtId="0" fontId="11" fillId="0" borderId="18" xfId="0" applyFont="1" applyBorder="1" applyAlignment="1" applyProtection="1">
      <alignment horizontal="left"/>
      <protection locked="0"/>
    </xf>
    <xf numFmtId="0" fontId="0" fillId="0" borderId="30" xfId="0" applyBorder="1" applyAlignment="1" applyProtection="1">
      <alignment horizontal="left"/>
      <protection locked="0"/>
    </xf>
    <xf numFmtId="0" fontId="0" fillId="0" borderId="30" xfId="0" applyBorder="1" applyProtection="1">
      <protection locked="0"/>
    </xf>
    <xf numFmtId="0" fontId="3" fillId="0" borderId="0" xfId="0" applyFont="1" applyAlignment="1">
      <alignment horizontal="center"/>
    </xf>
    <xf numFmtId="166" fontId="4" fillId="0" borderId="10" xfId="0" applyNumberFormat="1" applyFont="1" applyFill="1" applyBorder="1" applyAlignment="1" applyProtection="1">
      <alignment horizontal="center"/>
      <protection locked="0"/>
    </xf>
    <xf numFmtId="0" fontId="3" fillId="0" borderId="0" xfId="0" applyFont="1" applyAlignment="1">
      <alignment horizontal="right"/>
    </xf>
    <xf numFmtId="0" fontId="0" fillId="0" borderId="0" xfId="0" applyProtection="1">
      <protection locked="0"/>
    </xf>
    <xf numFmtId="0" fontId="3" fillId="0" borderId="25" xfId="0" applyFont="1" applyBorder="1"/>
    <xf numFmtId="0" fontId="0" fillId="0" borderId="25" xfId="0" applyBorder="1" applyProtection="1"/>
    <xf numFmtId="0" fontId="3" fillId="0" borderId="14" xfId="0" applyFont="1" applyBorder="1"/>
    <xf numFmtId="0" fontId="3" fillId="0" borderId="27" xfId="0" applyFont="1" applyBorder="1"/>
    <xf numFmtId="0" fontId="0" fillId="18" borderId="16" xfId="0" applyFill="1" applyBorder="1" applyProtection="1">
      <protection locked="0"/>
    </xf>
    <xf numFmtId="0" fontId="0" fillId="0" borderId="11" xfId="0" applyBorder="1"/>
    <xf numFmtId="0" fontId="0" fillId="0" borderId="29" xfId="0" applyBorder="1" applyProtection="1">
      <protection locked="0"/>
    </xf>
    <xf numFmtId="0" fontId="0" fillId="0" borderId="0" xfId="0" applyAlignment="1">
      <alignment vertical="center"/>
    </xf>
    <xf numFmtId="0" fontId="0" fillId="0" borderId="19" xfId="0" applyBorder="1" applyAlignment="1">
      <alignment horizontal="center"/>
    </xf>
    <xf numFmtId="0" fontId="0" fillId="0" borderId="12" xfId="0" applyBorder="1" applyAlignment="1">
      <alignment horizontal="center"/>
    </xf>
    <xf numFmtId="0" fontId="12" fillId="0" borderId="0" xfId="0" applyFont="1" applyFill="1" applyAlignment="1">
      <alignment vertical="center"/>
    </xf>
    <xf numFmtId="0" fontId="6" fillId="0" borderId="0" xfId="0" applyFont="1" applyBorder="1" applyAlignment="1">
      <alignment horizontal="center"/>
    </xf>
    <xf numFmtId="0" fontId="0" fillId="0" borderId="11" xfId="0" applyBorder="1" applyAlignment="1"/>
    <xf numFmtId="0" fontId="0" fillId="0" borderId="12" xfId="0" applyBorder="1" applyAlignment="1"/>
    <xf numFmtId="0" fontId="6" fillId="0" borderId="12" xfId="0" applyFont="1" applyBorder="1" applyAlignment="1">
      <alignment horizontal="right"/>
    </xf>
    <xf numFmtId="0" fontId="6" fillId="0" borderId="12" xfId="0" applyFont="1" applyBorder="1" applyAlignment="1">
      <alignment horizontal="center"/>
    </xf>
    <xf numFmtId="0" fontId="12" fillId="0" borderId="0" xfId="0" applyFont="1" applyFill="1" applyAlignment="1">
      <alignment horizontal="center" vertic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29" xfId="0" applyBorder="1" applyAlignment="1"/>
    <xf numFmtId="0" fontId="14" fillId="0" borderId="0" xfId="34" applyAlignment="1" applyProtection="1"/>
    <xf numFmtId="0" fontId="7" fillId="0" borderId="12" xfId="0" applyFont="1" applyBorder="1" applyAlignment="1" applyProtection="1">
      <alignment horizontal="center"/>
    </xf>
    <xf numFmtId="0" fontId="3" fillId="0" borderId="0" xfId="0" applyFont="1" applyBorder="1" applyAlignment="1" applyProtection="1">
      <alignment horizontal="center"/>
    </xf>
    <xf numFmtId="0" fontId="0" fillId="0" borderId="0" xfId="0" applyFill="1" applyBorder="1" applyAlignment="1" applyProtection="1">
      <alignment horizontal="center"/>
    </xf>
    <xf numFmtId="0" fontId="0" fillId="0" borderId="15" xfId="0" applyBorder="1" applyAlignment="1" applyProtection="1">
      <alignment horizontal="left" wrapText="1"/>
    </xf>
    <xf numFmtId="0" fontId="0" fillId="0" borderId="10" xfId="0" applyBorder="1" applyAlignment="1" applyProtection="1">
      <alignment horizontal="left" wrapText="1"/>
      <protection locked="0"/>
    </xf>
    <xf numFmtId="0" fontId="0" fillId="0" borderId="0" xfId="0" applyAlignment="1" applyProtection="1">
      <alignment horizontal="left" wrapText="1"/>
    </xf>
    <xf numFmtId="0" fontId="0" fillId="0" borderId="15" xfId="0" quotePrefix="1" applyBorder="1" applyAlignment="1" applyProtection="1">
      <alignment horizontal="left" wrapText="1"/>
    </xf>
    <xf numFmtId="0" fontId="0" fillId="0" borderId="10" xfId="0" applyBorder="1" applyAlignment="1" applyProtection="1">
      <alignment horizontal="center"/>
    </xf>
    <xf numFmtId="0" fontId="34" fillId="0" borderId="0" xfId="0" applyFont="1" applyAlignment="1" applyProtection="1">
      <alignment vertical="top" wrapText="1"/>
    </xf>
    <xf numFmtId="0" fontId="4" fillId="0" borderId="10" xfId="0" applyFont="1" applyBorder="1" applyAlignment="1" applyProtection="1">
      <alignment horizontal="left"/>
    </xf>
    <xf numFmtId="0" fontId="0" fillId="0" borderId="19" xfId="0" applyBorder="1" applyAlignment="1" applyProtection="1">
      <alignment horizontal="center"/>
    </xf>
    <xf numFmtId="0" fontId="0" fillId="0" borderId="12" xfId="0" applyBorder="1" applyAlignment="1" applyProtection="1">
      <alignment horizontal="center"/>
    </xf>
    <xf numFmtId="0" fontId="3" fillId="0" borderId="12" xfId="0" applyFont="1" applyBorder="1" applyAlignment="1" applyProtection="1">
      <alignment horizontal="left"/>
    </xf>
    <xf numFmtId="0" fontId="4" fillId="0" borderId="12" xfId="0" applyFont="1" applyBorder="1" applyAlignment="1" applyProtection="1">
      <alignment horizontal="left"/>
    </xf>
    <xf numFmtId="0" fontId="1" fillId="0" borderId="10" xfId="0" applyFont="1" applyBorder="1" applyAlignment="1" applyProtection="1">
      <alignment horizontal="center"/>
      <protection locked="0"/>
    </xf>
    <xf numFmtId="0" fontId="0" fillId="0" borderId="0" xfId="0" applyBorder="1" applyAlignment="1" applyProtection="1">
      <alignment horizontal="right"/>
    </xf>
    <xf numFmtId="0" fontId="3" fillId="0" borderId="0" xfId="0" applyFont="1" applyAlignment="1" applyProtection="1">
      <alignment horizontal="left"/>
    </xf>
    <xf numFmtId="0" fontId="3" fillId="0" borderId="0" xfId="0" applyFont="1" applyBorder="1" applyAlignment="1" applyProtection="1">
      <alignment horizontal="left"/>
    </xf>
    <xf numFmtId="0" fontId="0" fillId="0" borderId="0" xfId="0" applyFill="1" applyBorder="1" applyProtection="1"/>
    <xf numFmtId="0" fontId="0" fillId="0" borderId="0" xfId="0" applyAlignment="1" applyProtection="1">
      <alignment wrapText="1"/>
    </xf>
    <xf numFmtId="0" fontId="3" fillId="0" borderId="0" xfId="0" applyFont="1" applyProtection="1"/>
    <xf numFmtId="0" fontId="10" fillId="0" borderId="0" xfId="0" applyFont="1" applyAlignment="1" applyProtection="1"/>
    <xf numFmtId="166" fontId="0" fillId="0" borderId="0" xfId="0" applyNumberFormat="1" applyAlignment="1" applyProtection="1">
      <alignment horizontal="center"/>
    </xf>
    <xf numFmtId="0" fontId="0" fillId="0" borderId="0" xfId="0" quotePrefix="1" applyProtection="1"/>
    <xf numFmtId="0" fontId="3" fillId="0" borderId="0" xfId="0" applyFont="1" applyAlignment="1" applyProtection="1">
      <alignment vertical="top"/>
    </xf>
    <xf numFmtId="166" fontId="0" fillId="0" borderId="0" xfId="0" applyNumberFormat="1" applyAlignment="1" applyProtection="1">
      <alignment horizontal="center" vertical="top"/>
    </xf>
    <xf numFmtId="165" fontId="0" fillId="0" borderId="0" xfId="0" applyNumberFormat="1" applyAlignment="1" applyProtection="1">
      <alignment horizontal="center"/>
    </xf>
    <xf numFmtId="0" fontId="3" fillId="0" borderId="18" xfId="0" applyFont="1" applyBorder="1" applyAlignment="1" applyProtection="1">
      <alignment horizontal="left"/>
    </xf>
    <xf numFmtId="0" fontId="4" fillId="0" borderId="12" xfId="0" applyFont="1" applyBorder="1" applyProtection="1"/>
    <xf numFmtId="0" fontId="4" fillId="0" borderId="0" xfId="0" applyFont="1" applyBorder="1" applyProtection="1"/>
    <xf numFmtId="0" fontId="3" fillId="0" borderId="28" xfId="0" applyFont="1" applyBorder="1" applyAlignment="1" applyProtection="1">
      <alignment horizontal="center" vertical="center" wrapText="1"/>
    </xf>
    <xf numFmtId="0" fontId="0" fillId="0" borderId="23" xfId="0" applyBorder="1" applyProtection="1"/>
    <xf numFmtId="0" fontId="0" fillId="0" borderId="22" xfId="0" applyBorder="1" applyAlignment="1" applyProtection="1">
      <alignment horizontal="center" textRotation="90"/>
    </xf>
    <xf numFmtId="0" fontId="0" fillId="0" borderId="21" xfId="0" applyBorder="1" applyAlignment="1" applyProtection="1">
      <alignment horizontal="center" textRotation="90"/>
    </xf>
    <xf numFmtId="0" fontId="0" fillId="0" borderId="24" xfId="0" applyBorder="1" applyAlignment="1" applyProtection="1">
      <alignment horizontal="center" textRotation="90"/>
    </xf>
    <xf numFmtId="0" fontId="3" fillId="0" borderId="23" xfId="0" applyFont="1" applyBorder="1" applyProtection="1"/>
    <xf numFmtId="0" fontId="0" fillId="0" borderId="22" xfId="0" applyBorder="1" applyAlignment="1" applyProtection="1">
      <alignment horizontal="center" vertical="center"/>
    </xf>
    <xf numFmtId="0" fontId="4" fillId="0" borderId="18" xfId="0" applyFont="1" applyBorder="1" applyAlignment="1" applyProtection="1">
      <alignment horizontal="left"/>
    </xf>
    <xf numFmtId="0" fontId="0" fillId="0" borderId="0" xfId="0" applyAlignment="1" applyProtection="1">
      <alignment horizontal="center" vertical="center"/>
    </xf>
    <xf numFmtId="164" fontId="0" fillId="0" borderId="0" xfId="0" applyNumberFormat="1" applyBorder="1" applyAlignment="1" applyProtection="1">
      <alignment horizontal="center"/>
    </xf>
    <xf numFmtId="0" fontId="0" fillId="0" borderId="0" xfId="0" applyBorder="1" applyAlignment="1" applyProtection="1">
      <alignment horizontal="center" vertical="center"/>
    </xf>
    <xf numFmtId="164" fontId="0" fillId="0" borderId="0" xfId="0" applyNumberFormat="1" applyAlignment="1" applyProtection="1">
      <alignment horizontal="center"/>
    </xf>
    <xf numFmtId="0" fontId="0" fillId="0" borderId="0" xfId="0" applyBorder="1" applyAlignment="1" applyProtection="1">
      <alignment horizontal="center"/>
    </xf>
    <xf numFmtId="0" fontId="0" fillId="0" borderId="0" xfId="0" applyAlignment="1" applyProtection="1">
      <alignment horizontal="center"/>
    </xf>
    <xf numFmtId="0" fontId="1" fillId="0" borderId="10" xfId="0" applyFont="1" applyBorder="1" applyAlignment="1" applyProtection="1">
      <alignment horizontal="left"/>
    </xf>
    <xf numFmtId="0" fontId="1" fillId="0" borderId="10" xfId="0" applyFont="1" applyBorder="1" applyAlignment="1" applyProtection="1">
      <alignment horizontal="center"/>
    </xf>
    <xf numFmtId="0" fontId="1" fillId="0" borderId="19" xfId="0" applyFont="1" applyBorder="1" applyAlignment="1" applyProtection="1">
      <alignment horizontal="left"/>
    </xf>
    <xf numFmtId="0" fontId="1" fillId="0" borderId="19" xfId="0" applyFont="1" applyBorder="1" applyAlignment="1" applyProtection="1">
      <alignment horizontal="center"/>
    </xf>
    <xf numFmtId="0" fontId="1" fillId="0" borderId="17" xfId="0" applyFont="1" applyBorder="1" applyAlignment="1" applyProtection="1">
      <alignment horizontal="left"/>
    </xf>
    <xf numFmtId="0" fontId="4" fillId="19" borderId="10" xfId="0" applyFont="1" applyFill="1" applyBorder="1" applyAlignment="1" applyProtection="1">
      <alignment horizontal="center"/>
    </xf>
    <xf numFmtId="0" fontId="0" fillId="19" borderId="10" xfId="0" applyFill="1" applyBorder="1" applyAlignment="1" applyProtection="1">
      <alignment horizontal="center"/>
    </xf>
    <xf numFmtId="0" fontId="0" fillId="0" borderId="0" xfId="0" applyAlignment="1" applyProtection="1">
      <alignment horizontal="left"/>
    </xf>
    <xf numFmtId="0" fontId="0" fillId="0" borderId="14" xfId="0" applyBorder="1" applyAlignment="1" applyProtection="1">
      <alignment horizontal="left"/>
    </xf>
    <xf numFmtId="0" fontId="0" fillId="0" borderId="27" xfId="0" applyBorder="1" applyAlignment="1" applyProtection="1">
      <alignment horizontal="left"/>
    </xf>
    <xf numFmtId="0" fontId="1" fillId="0" borderId="10" xfId="0" applyFont="1" applyBorder="1" applyProtection="1"/>
    <xf numFmtId="0" fontId="0" fillId="20" borderId="10" xfId="0" applyFill="1" applyBorder="1" applyAlignment="1" applyProtection="1">
      <alignment horizontal="center" vertical="center"/>
    </xf>
    <xf numFmtId="0" fontId="4" fillId="0" borderId="17" xfId="0" applyFont="1" applyBorder="1" applyAlignment="1" applyProtection="1">
      <alignment horizontal="left"/>
    </xf>
    <xf numFmtId="0" fontId="1" fillId="0" borderId="10" xfId="0" applyFont="1" applyBorder="1" applyAlignment="1" applyProtection="1">
      <alignment horizontal="center" vertical="center"/>
      <protection locked="0"/>
    </xf>
    <xf numFmtId="0" fontId="5" fillId="0" borderId="11" xfId="0" applyFont="1" applyBorder="1" applyAlignment="1" applyProtection="1">
      <alignment horizontal="left"/>
    </xf>
    <xf numFmtId="0" fontId="4" fillId="0" borderId="30" xfId="0" applyFont="1" applyBorder="1" applyAlignment="1" applyProtection="1">
      <alignment horizontal="left"/>
    </xf>
    <xf numFmtId="0" fontId="4" fillId="0" borderId="15" xfId="0" applyFont="1" applyBorder="1" applyAlignment="1" applyProtection="1">
      <alignment horizontal="left"/>
    </xf>
    <xf numFmtId="0" fontId="0" fillId="0" borderId="30" xfId="0" applyBorder="1" applyAlignment="1" applyProtection="1">
      <alignment horizontal="left"/>
    </xf>
    <xf numFmtId="0" fontId="4" fillId="0" borderId="19" xfId="0" applyFont="1" applyBorder="1" applyAlignment="1" applyProtection="1">
      <alignment horizontal="left"/>
    </xf>
    <xf numFmtId="0" fontId="4" fillId="0" borderId="13" xfId="0" applyFont="1" applyBorder="1" applyAlignment="1" applyProtection="1">
      <alignment horizontal="left"/>
    </xf>
    <xf numFmtId="0" fontId="0" fillId="19" borderId="10" xfId="0" applyFill="1" applyBorder="1" applyAlignment="1" applyProtection="1">
      <alignment horizontal="center" vertical="center"/>
    </xf>
    <xf numFmtId="0" fontId="4" fillId="19" borderId="10" xfId="0" applyFont="1" applyFill="1" applyBorder="1" applyAlignment="1" applyProtection="1">
      <alignment horizontal="center" vertical="center"/>
    </xf>
    <xf numFmtId="0" fontId="1" fillId="0" borderId="19" xfId="0" applyFont="1" applyBorder="1" applyProtection="1"/>
    <xf numFmtId="0" fontId="1" fillId="0" borderId="17" xfId="0" applyFont="1" applyBorder="1" applyProtection="1"/>
    <xf numFmtId="0" fontId="0" fillId="0" borderId="0" xfId="0" applyAlignment="1">
      <alignment horizontal="center"/>
    </xf>
    <xf numFmtId="0" fontId="1" fillId="0" borderId="10" xfId="0" applyFont="1" applyBorder="1" applyAlignment="1">
      <alignment horizontal="left"/>
    </xf>
    <xf numFmtId="0" fontId="1" fillId="0" borderId="10" xfId="0" applyFont="1" applyFill="1" applyBorder="1" applyAlignment="1">
      <alignment horizontal="left"/>
    </xf>
    <xf numFmtId="0" fontId="6" fillId="0" borderId="14" xfId="0" applyFont="1" applyBorder="1" applyAlignment="1">
      <alignment horizontal="right"/>
    </xf>
    <xf numFmtId="0" fontId="6" fillId="0" borderId="20" xfId="0" applyFont="1" applyBorder="1" applyAlignment="1">
      <alignment horizontal="center"/>
    </xf>
    <xf numFmtId="0" fontId="1" fillId="0" borderId="10" xfId="0" applyFont="1" applyBorder="1" applyAlignment="1" applyProtection="1">
      <alignment horizontal="left" wrapText="1"/>
      <protection locked="0"/>
    </xf>
    <xf numFmtId="0" fontId="7" fillId="21" borderId="13" xfId="0" applyFont="1" applyFill="1" applyBorder="1" applyAlignment="1" applyProtection="1">
      <alignment horizontal="left"/>
    </xf>
    <xf numFmtId="0" fontId="3" fillId="21" borderId="15" xfId="0" applyFont="1" applyFill="1" applyBorder="1" applyAlignment="1" applyProtection="1">
      <alignment horizontal="left" wrapText="1"/>
    </xf>
    <xf numFmtId="0" fontId="0" fillId="21" borderId="15" xfId="0" applyFill="1" applyBorder="1" applyAlignment="1" applyProtection="1"/>
    <xf numFmtId="0" fontId="0" fillId="21" borderId="26" xfId="0" applyFill="1" applyBorder="1" applyAlignment="1" applyProtection="1"/>
    <xf numFmtId="0" fontId="0" fillId="21" borderId="0" xfId="0" applyFill="1" applyProtection="1"/>
    <xf numFmtId="0" fontId="1" fillId="0" borderId="18" xfId="0" applyFont="1" applyBorder="1" applyProtection="1"/>
    <xf numFmtId="0" fontId="11" fillId="0" borderId="18" xfId="0" applyFont="1" applyBorder="1" applyProtection="1"/>
    <xf numFmtId="0" fontId="1" fillId="0" borderId="30" xfId="0" applyFont="1" applyBorder="1" applyAlignment="1" applyProtection="1">
      <alignment horizontal="left"/>
    </xf>
    <xf numFmtId="0" fontId="1" fillId="0" borderId="20" xfId="0" applyFont="1" applyBorder="1" applyAlignment="1">
      <alignment horizontal="right"/>
    </xf>
    <xf numFmtId="0" fontId="1" fillId="0" borderId="0" xfId="0" applyFont="1" applyProtection="1"/>
    <xf numFmtId="0" fontId="1" fillId="0" borderId="20" xfId="0" applyFont="1" applyFill="1" applyBorder="1" applyProtection="1"/>
    <xf numFmtId="0" fontId="1" fillId="19" borderId="10" xfId="0" applyFont="1" applyFill="1" applyBorder="1" applyAlignment="1" applyProtection="1">
      <alignment horizontal="center"/>
    </xf>
    <xf numFmtId="0" fontId="1" fillId="19" borderId="10" xfId="0" applyFont="1" applyFill="1" applyBorder="1" applyAlignment="1" applyProtection="1">
      <alignment horizontal="center" vertical="center"/>
    </xf>
    <xf numFmtId="0" fontId="1" fillId="0" borderId="0" xfId="0" applyFont="1" applyProtection="1">
      <protection locked="0"/>
    </xf>
    <xf numFmtId="0" fontId="37" fillId="0" borderId="0" xfId="0" applyFont="1" applyProtection="1"/>
    <xf numFmtId="0" fontId="38" fillId="0" borderId="0" xfId="0" applyFont="1" applyProtection="1"/>
    <xf numFmtId="166" fontId="37" fillId="0" borderId="0" xfId="0" applyNumberFormat="1" applyFont="1" applyAlignment="1" applyProtection="1">
      <alignment horizontal="center"/>
    </xf>
    <xf numFmtId="0" fontId="37" fillId="0" borderId="0" xfId="0" quotePrefix="1" applyFont="1" applyProtection="1"/>
    <xf numFmtId="0" fontId="4" fillId="22" borderId="25" xfId="0" applyFont="1" applyFill="1" applyBorder="1" applyAlignment="1" applyProtection="1"/>
    <xf numFmtId="0" fontId="2" fillId="0" borderId="10" xfId="0" applyFont="1" applyBorder="1" applyAlignment="1" applyProtection="1">
      <alignment horizontal="left"/>
    </xf>
    <xf numFmtId="1" fontId="6" fillId="22" borderId="10" xfId="38" applyNumberFormat="1" applyFont="1" applyFill="1" applyBorder="1" applyAlignment="1" applyProtection="1"/>
    <xf numFmtId="0" fontId="1" fillId="20" borderId="10" xfId="0" applyFont="1" applyFill="1" applyBorder="1" applyAlignment="1" applyProtection="1">
      <alignment horizontal="center" vertical="center"/>
    </xf>
    <xf numFmtId="0" fontId="2" fillId="0" borderId="10" xfId="0" applyFont="1" applyBorder="1" applyProtection="1"/>
    <xf numFmtId="0" fontId="11" fillId="0" borderId="10" xfId="0" applyFont="1" applyBorder="1" applyProtection="1"/>
    <xf numFmtId="0" fontId="1" fillId="0" borderId="0" xfId="0" applyFont="1" applyAlignment="1" applyProtection="1">
      <alignment horizontal="left"/>
    </xf>
    <xf numFmtId="0" fontId="1" fillId="0" borderId="0" xfId="0" applyFont="1" applyFill="1" applyBorder="1" applyProtection="1"/>
    <xf numFmtId="0" fontId="2" fillId="0" borderId="18" xfId="0" applyFont="1" applyBorder="1" applyProtection="1"/>
    <xf numFmtId="0" fontId="11" fillId="0" borderId="17" xfId="0" applyFont="1" applyBorder="1" applyProtection="1"/>
    <xf numFmtId="0" fontId="1" fillId="0" borderId="14" xfId="0" applyFont="1" applyBorder="1" applyAlignment="1">
      <alignment horizontal="right"/>
    </xf>
    <xf numFmtId="0" fontId="1" fillId="0" borderId="29" xfId="0" applyFont="1" applyBorder="1" applyAlignment="1" applyProtection="1">
      <alignment horizontal="left"/>
    </xf>
    <xf numFmtId="0" fontId="1" fillId="0" borderId="10" xfId="0" applyFont="1" applyFill="1" applyBorder="1" applyProtection="1"/>
    <xf numFmtId="0" fontId="3" fillId="23" borderId="12" xfId="0" applyFont="1" applyFill="1" applyBorder="1" applyAlignment="1" applyProtection="1"/>
    <xf numFmtId="0" fontId="4" fillId="23" borderId="18" xfId="0" applyFont="1" applyFill="1" applyBorder="1" applyAlignment="1" applyProtection="1"/>
    <xf numFmtId="0" fontId="3" fillId="23" borderId="25" xfId="0" applyFont="1" applyFill="1" applyBorder="1" applyAlignment="1" applyProtection="1">
      <alignment horizontal="left"/>
    </xf>
    <xf numFmtId="0" fontId="3" fillId="23" borderId="0" xfId="0" applyFont="1" applyFill="1" applyBorder="1" applyAlignment="1" applyProtection="1"/>
    <xf numFmtId="0" fontId="11" fillId="0" borderId="10" xfId="0" applyFont="1" applyBorder="1" applyAlignment="1" applyProtection="1">
      <alignment horizontal="left"/>
    </xf>
    <xf numFmtId="0" fontId="3" fillId="23" borderId="18" xfId="0" applyFont="1" applyFill="1" applyBorder="1" applyAlignment="1" applyProtection="1">
      <alignment horizontal="left"/>
    </xf>
    <xf numFmtId="0" fontId="0" fillId="23" borderId="0" xfId="0" applyFill="1" applyBorder="1" applyProtection="1"/>
    <xf numFmtId="0" fontId="2" fillId="0" borderId="19" xfId="0" applyFont="1" applyBorder="1" applyAlignment="1" applyProtection="1">
      <alignment horizontal="left"/>
    </xf>
    <xf numFmtId="0" fontId="11" fillId="0" borderId="19" xfId="0" applyFont="1" applyBorder="1" applyAlignment="1" applyProtection="1">
      <alignment horizontal="left"/>
    </xf>
    <xf numFmtId="0" fontId="0" fillId="23" borderId="0" xfId="0" applyFill="1" applyProtection="1"/>
    <xf numFmtId="0" fontId="0" fillId="23" borderId="10" xfId="0" applyFill="1" applyBorder="1" applyAlignment="1" applyProtection="1">
      <alignment horizontal="left"/>
    </xf>
    <xf numFmtId="0" fontId="4" fillId="23" borderId="25" xfId="0" applyFont="1" applyFill="1" applyBorder="1" applyAlignment="1" applyProtection="1"/>
    <xf numFmtId="0" fontId="0" fillId="23" borderId="0" xfId="0" applyFill="1" applyBorder="1" applyAlignment="1" applyProtection="1">
      <alignment horizontal="left"/>
    </xf>
    <xf numFmtId="0" fontId="0" fillId="23" borderId="0" xfId="0" applyFill="1" applyBorder="1" applyAlignment="1" applyProtection="1">
      <alignment horizontal="center" textRotation="90"/>
    </xf>
    <xf numFmtId="1" fontId="6" fillId="23" borderId="10" xfId="38" applyNumberFormat="1" applyFont="1" applyFill="1" applyBorder="1" applyAlignment="1" applyProtection="1"/>
    <xf numFmtId="1" fontId="6" fillId="23" borderId="25" xfId="38" applyNumberFormat="1" applyFont="1" applyFill="1" applyBorder="1" applyAlignment="1" applyProtection="1"/>
    <xf numFmtId="0" fontId="3" fillId="23" borderId="15" xfId="0" applyFont="1" applyFill="1" applyBorder="1" applyAlignment="1" applyProtection="1">
      <alignment horizontal="left"/>
    </xf>
    <xf numFmtId="0" fontId="4" fillId="23" borderId="0" xfId="0" applyFont="1" applyFill="1" applyBorder="1" applyProtection="1"/>
    <xf numFmtId="0" fontId="4" fillId="23" borderId="18" xfId="0" applyFont="1" applyFill="1" applyBorder="1" applyProtection="1"/>
    <xf numFmtId="0" fontId="3" fillId="23" borderId="30" xfId="0" applyFont="1" applyFill="1" applyBorder="1" applyAlignment="1" applyProtection="1">
      <alignment horizontal="left"/>
    </xf>
    <xf numFmtId="0" fontId="3" fillId="23" borderId="23" xfId="0" applyFont="1" applyFill="1" applyBorder="1" applyProtection="1"/>
    <xf numFmtId="0" fontId="0" fillId="23" borderId="22" xfId="0" applyFill="1" applyBorder="1" applyAlignment="1" applyProtection="1">
      <alignment horizontal="center" vertical="center"/>
    </xf>
    <xf numFmtId="164" fontId="0" fillId="23" borderId="21" xfId="0" applyNumberFormat="1" applyFill="1" applyBorder="1" applyAlignment="1" applyProtection="1">
      <alignment horizontal="center"/>
    </xf>
    <xf numFmtId="164" fontId="0" fillId="23" borderId="24" xfId="0" applyNumberFormat="1" applyFill="1" applyBorder="1" applyAlignment="1" applyProtection="1">
      <alignment horizontal="center"/>
    </xf>
    <xf numFmtId="0" fontId="6" fillId="23" borderId="16" xfId="0" applyFont="1" applyFill="1" applyBorder="1" applyAlignment="1" applyProtection="1">
      <alignment horizontal="center"/>
      <protection locked="0"/>
    </xf>
    <xf numFmtId="0" fontId="1" fillId="23" borderId="16" xfId="0" applyFont="1" applyFill="1" applyBorder="1" applyProtection="1">
      <protection locked="0"/>
    </xf>
    <xf numFmtId="0" fontId="3" fillId="23" borderId="0" xfId="0" applyFont="1" applyFill="1"/>
    <xf numFmtId="0" fontId="0" fillId="23" borderId="0" xfId="0" applyFill="1"/>
    <xf numFmtId="0" fontId="0" fillId="23" borderId="0" xfId="0" applyFill="1" applyBorder="1" applyAlignment="1">
      <alignment horizontal="center"/>
    </xf>
    <xf numFmtId="0" fontId="0" fillId="23" borderId="10" xfId="0" applyFill="1" applyBorder="1" applyAlignment="1">
      <alignment horizontal="center"/>
    </xf>
    <xf numFmtId="0" fontId="0" fillId="23" borderId="25" xfId="0" applyFill="1" applyBorder="1" applyAlignment="1">
      <alignment horizontal="center"/>
    </xf>
    <xf numFmtId="0" fontId="4" fillId="23" borderId="25" xfId="0" applyFont="1" applyFill="1" applyBorder="1" applyProtection="1"/>
    <xf numFmtId="0" fontId="39" fillId="23" borderId="0" xfId="0" applyFont="1" applyFill="1"/>
    <xf numFmtId="0" fontId="0" fillId="0" borderId="0" xfId="0" quotePrefix="1" applyAlignment="1" applyProtection="1">
      <alignment horizontal="left" vertical="top" wrapText="1"/>
    </xf>
    <xf numFmtId="0" fontId="0" fillId="0" borderId="0" xfId="0" applyAlignment="1" applyProtection="1">
      <alignment horizontal="left" vertical="top" wrapText="1"/>
    </xf>
    <xf numFmtId="0" fontId="0" fillId="0" borderId="0" xfId="0" quotePrefix="1" applyAlignment="1" applyProtection="1">
      <alignment horizontal="left"/>
    </xf>
    <xf numFmtId="0" fontId="0" fillId="0" borderId="0" xfId="0" applyAlignment="1" applyProtection="1">
      <alignment horizontal="left"/>
    </xf>
    <xf numFmtId="0" fontId="0" fillId="0" borderId="0" xfId="0" quotePrefix="1" applyAlignment="1" applyProtection="1">
      <alignment vertical="top" wrapText="1"/>
    </xf>
    <xf numFmtId="0" fontId="0" fillId="0" borderId="0" xfId="0" applyAlignment="1" applyProtection="1">
      <alignment vertical="top" wrapText="1"/>
    </xf>
    <xf numFmtId="0" fontId="0" fillId="0" borderId="0" xfId="0" quotePrefix="1" applyAlignment="1" applyProtection="1">
      <alignment horizontal="left" vertical="top"/>
    </xf>
    <xf numFmtId="0" fontId="3" fillId="0" borderId="0" xfId="0" applyFont="1" applyAlignment="1" applyProtection="1">
      <alignment horizontal="left"/>
    </xf>
    <xf numFmtId="0" fontId="1" fillId="0" borderId="0" xfId="0" applyFont="1" applyAlignment="1" applyProtection="1">
      <alignment horizontal="left" vertical="top" wrapText="1"/>
    </xf>
    <xf numFmtId="0" fontId="1" fillId="0" borderId="0" xfId="0" applyFont="1" applyAlignment="1" applyProtection="1">
      <alignment wrapText="1"/>
    </xf>
    <xf numFmtId="0" fontId="0" fillId="0" borderId="0" xfId="0" applyAlignment="1" applyProtection="1">
      <alignment wrapText="1"/>
    </xf>
    <xf numFmtId="0" fontId="0" fillId="0" borderId="0" xfId="0" applyAlignment="1" applyProtection="1">
      <alignment horizontal="left" vertical="center" wrapText="1"/>
    </xf>
    <xf numFmtId="0" fontId="0" fillId="0" borderId="0" xfId="0" applyAlignment="1" applyProtection="1">
      <alignment horizontal="left" wrapText="1"/>
    </xf>
    <xf numFmtId="0" fontId="10" fillId="0" borderId="0" xfId="0" applyFont="1" applyAlignment="1" applyProtection="1">
      <alignment horizontal="left"/>
    </xf>
    <xf numFmtId="0" fontId="3" fillId="0" borderId="31" xfId="0" applyFont="1" applyBorder="1" applyAlignment="1" applyProtection="1">
      <alignment horizontal="left"/>
    </xf>
    <xf numFmtId="0" fontId="1" fillId="0" borderId="0" xfId="0" applyFont="1" applyAlignment="1" applyProtection="1">
      <alignment horizontal="left" wrapText="1"/>
    </xf>
    <xf numFmtId="0" fontId="14" fillId="0" borderId="0" xfId="34" applyAlignment="1" applyProtection="1">
      <alignment horizontal="left"/>
    </xf>
    <xf numFmtId="0" fontId="0" fillId="0" borderId="0" xfId="0" applyAlignment="1" applyProtection="1">
      <alignment vertical="center" wrapText="1"/>
    </xf>
    <xf numFmtId="0" fontId="5" fillId="23" borderId="0" xfId="0" applyNumberFormat="1" applyFont="1" applyFill="1" applyBorder="1" applyAlignment="1" applyProtection="1">
      <alignment horizontal="center" textRotation="90"/>
    </xf>
    <xf numFmtId="0" fontId="5" fillId="23" borderId="14" xfId="0" applyFont="1" applyFill="1" applyBorder="1" applyAlignment="1" applyProtection="1">
      <alignment horizontal="center" textRotation="90"/>
    </xf>
    <xf numFmtId="0" fontId="15" fillId="0" borderId="19" xfId="0" applyFont="1" applyBorder="1" applyAlignment="1" applyProtection="1">
      <alignment horizontal="center" textRotation="90"/>
    </xf>
    <xf numFmtId="0" fontId="15" fillId="0" borderId="20" xfId="0" applyFont="1" applyBorder="1" applyAlignment="1" applyProtection="1">
      <alignment horizontal="center" textRotation="90"/>
    </xf>
    <xf numFmtId="0" fontId="15" fillId="0" borderId="17" xfId="0" applyFont="1" applyBorder="1" applyAlignment="1" applyProtection="1">
      <alignment horizontal="center" textRotation="90"/>
    </xf>
    <xf numFmtId="0" fontId="0" fillId="0" borderId="14" xfId="0" applyBorder="1" applyAlignment="1" applyProtection="1">
      <alignment horizontal="center" vertical="top"/>
    </xf>
    <xf numFmtId="0" fontId="0" fillId="0" borderId="15" xfId="0" applyBorder="1" applyAlignment="1" applyProtection="1">
      <alignment horizontal="center" vertical="top"/>
    </xf>
    <xf numFmtId="0" fontId="5" fillId="0" borderId="14"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23" borderId="0" xfId="0" applyFont="1" applyFill="1" applyBorder="1" applyAlignment="1" applyProtection="1">
      <alignment horizontal="center" textRotation="90"/>
    </xf>
    <xf numFmtId="0" fontId="5" fillId="23" borderId="19" xfId="0" applyFont="1" applyFill="1" applyBorder="1" applyAlignment="1">
      <alignment horizontal="center" textRotation="90"/>
    </xf>
    <xf numFmtId="0" fontId="5" fillId="23" borderId="20" xfId="0" applyFont="1" applyFill="1" applyBorder="1" applyAlignment="1">
      <alignment horizontal="center" textRotation="90"/>
    </xf>
    <xf numFmtId="0" fontId="5" fillId="23" borderId="17" xfId="0" applyFont="1" applyFill="1" applyBorder="1" applyAlignment="1">
      <alignment horizontal="center" textRotation="90"/>
    </xf>
    <xf numFmtId="0" fontId="0" fillId="0" borderId="10" xfId="0" applyBorder="1" applyAlignment="1">
      <alignment horizontal="left" vertical="top"/>
    </xf>
    <xf numFmtId="0" fontId="3" fillId="0" borderId="0" xfId="0" applyFont="1" applyAlignment="1">
      <alignment horizontal="right" vertical="center"/>
    </xf>
    <xf numFmtId="167" fontId="0" fillId="0" borderId="25" xfId="0" applyNumberFormat="1" applyBorder="1" applyAlignment="1" applyProtection="1">
      <alignment horizontal="center" vertical="center"/>
      <protection locked="0"/>
    </xf>
    <xf numFmtId="0" fontId="0" fillId="0" borderId="10" xfId="0" applyBorder="1" applyAlignment="1">
      <alignment horizontal="left" vertical="center"/>
    </xf>
    <xf numFmtId="0" fontId="0" fillId="0" borderId="14" xfId="0" applyBorder="1" applyAlignment="1">
      <alignment horizontal="center"/>
    </xf>
    <xf numFmtId="0" fontId="0" fillId="0" borderId="0" xfId="0" applyAlignment="1">
      <alignment horizontal="center"/>
    </xf>
    <xf numFmtId="0" fontId="7" fillId="0" borderId="12" xfId="0" applyFont="1" applyBorder="1" applyAlignment="1" applyProtection="1">
      <alignment horizontal="center"/>
    </xf>
    <xf numFmtId="0" fontId="7" fillId="0" borderId="13" xfId="0" applyFont="1" applyBorder="1" applyAlignment="1" applyProtection="1">
      <alignment horizontal="center"/>
    </xf>
    <xf numFmtId="0" fontId="3" fillId="0" borderId="0" xfId="0" applyFont="1" applyBorder="1" applyAlignment="1" applyProtection="1">
      <alignment horizontal="center"/>
    </xf>
    <xf numFmtId="0" fontId="3" fillId="0" borderId="15" xfId="0" applyFont="1" applyBorder="1" applyAlignment="1" applyProtection="1">
      <alignment horizontal="center"/>
    </xf>
    <xf numFmtId="167" fontId="0" fillId="0" borderId="18" xfId="0" applyNumberFormat="1" applyBorder="1" applyAlignment="1" applyProtection="1">
      <alignment horizontal="center" vertical="center"/>
      <protection locked="0"/>
    </xf>
    <xf numFmtId="0" fontId="0" fillId="0" borderId="29" xfId="0" applyBorder="1" applyAlignment="1" applyProtection="1"/>
    <xf numFmtId="0" fontId="0" fillId="0" borderId="30" xfId="0" applyBorder="1" applyAlignment="1" applyProtection="1"/>
    <xf numFmtId="0" fontId="0" fillId="0" borderId="29" xfId="0" applyBorder="1" applyAlignment="1" applyProtection="1">
      <alignment wrapText="1"/>
    </xf>
    <xf numFmtId="0" fontId="0" fillId="0" borderId="30" xfId="0" applyBorder="1" applyAlignment="1" applyProtection="1">
      <alignment wrapText="1"/>
    </xf>
    <xf numFmtId="0" fontId="3" fillId="0" borderId="29" xfId="0" applyFont="1" applyBorder="1" applyAlignment="1" applyProtection="1">
      <alignment horizontal="center"/>
    </xf>
    <xf numFmtId="0" fontId="3" fillId="0" borderId="33" xfId="0" applyFont="1" applyBorder="1" applyAlignment="1" applyProtection="1">
      <alignment horizontal="center"/>
    </xf>
    <xf numFmtId="0" fontId="8" fillId="23" borderId="18" xfId="0" applyFont="1" applyFill="1" applyBorder="1" applyAlignment="1" applyProtection="1">
      <alignment horizontal="left" wrapText="1"/>
    </xf>
    <xf numFmtId="0" fontId="9" fillId="23" borderId="18" xfId="0" applyFont="1" applyFill="1" applyBorder="1" applyAlignment="1" applyProtection="1">
      <alignment horizontal="left" wrapText="1"/>
    </xf>
    <xf numFmtId="0" fontId="0" fillId="0" borderId="14" xfId="0" applyBorder="1" applyAlignment="1" applyProtection="1">
      <alignment horizontal="left"/>
    </xf>
    <xf numFmtId="0" fontId="0" fillId="0" borderId="0" xfId="0" applyBorder="1" applyAlignment="1" applyProtection="1">
      <alignment horizontal="left"/>
    </xf>
    <xf numFmtId="0" fontId="0" fillId="0" borderId="15" xfId="0" applyBorder="1" applyAlignment="1" applyProtection="1">
      <alignment horizontal="left"/>
    </xf>
    <xf numFmtId="0" fontId="0" fillId="0" borderId="27" xfId="0" applyBorder="1" applyAlignment="1" applyProtection="1">
      <alignment horizontal="left"/>
    </xf>
    <xf numFmtId="0" fontId="0" fillId="0" borderId="25" xfId="0" applyBorder="1" applyAlignment="1" applyProtection="1">
      <alignment horizontal="left"/>
    </xf>
    <xf numFmtId="0" fontId="0" fillId="0" borderId="26" xfId="0" applyBorder="1" applyAlignment="1" applyProtection="1">
      <alignment horizontal="left"/>
    </xf>
    <xf numFmtId="0" fontId="5" fillId="23" borderId="0" xfId="0" applyFont="1" applyFill="1" applyBorder="1" applyAlignment="1" applyProtection="1">
      <alignment horizontal="center" vertical="center" textRotation="90"/>
    </xf>
    <xf numFmtId="0" fontId="8" fillId="0" borderId="18" xfId="0" applyFont="1" applyBorder="1" applyAlignment="1" applyProtection="1">
      <alignment horizontal="left" wrapText="1"/>
    </xf>
    <xf numFmtId="0" fontId="9" fillId="0" borderId="18" xfId="0" applyFont="1" applyBorder="1" applyAlignment="1" applyProtection="1">
      <alignment horizontal="left" wrapText="1"/>
    </xf>
    <xf numFmtId="0" fontId="34" fillId="0" borderId="29" xfId="0" applyFont="1" applyBorder="1" applyAlignment="1" applyProtection="1">
      <alignment horizontal="left" vertical="top" wrapText="1"/>
    </xf>
    <xf numFmtId="0" fontId="34" fillId="0" borderId="30" xfId="0" applyFont="1" applyBorder="1" applyAlignment="1" applyProtection="1">
      <alignment horizontal="left" vertical="top" wrapText="1"/>
    </xf>
    <xf numFmtId="0" fontId="34" fillId="0" borderId="29" xfId="34" applyFont="1" applyBorder="1" applyAlignment="1" applyProtection="1">
      <alignment horizontal="left" vertical="top" wrapText="1"/>
    </xf>
    <xf numFmtId="0" fontId="34" fillId="0" borderId="30" xfId="34" applyFont="1" applyBorder="1" applyAlignment="1" applyProtection="1">
      <alignment horizontal="left" vertical="top" wrapText="1"/>
    </xf>
    <xf numFmtId="0" fontId="34" fillId="0" borderId="27" xfId="0" applyFont="1" applyBorder="1" applyAlignment="1" applyProtection="1">
      <alignment horizontal="left" vertical="top" wrapText="1"/>
    </xf>
    <xf numFmtId="0" fontId="34" fillId="0" borderId="26" xfId="0" applyFont="1" applyBorder="1" applyAlignment="1" applyProtection="1">
      <alignment horizontal="left" vertical="top" wrapText="1"/>
    </xf>
    <xf numFmtId="0" fontId="5" fillId="23" borderId="0" xfId="0" applyFont="1" applyFill="1" applyBorder="1" applyAlignment="1" applyProtection="1">
      <alignment horizontal="center" vertical="top" textRotation="90"/>
    </xf>
    <xf numFmtId="0" fontId="8" fillId="23" borderId="25" xfId="0" applyFont="1" applyFill="1" applyBorder="1" applyAlignment="1" applyProtection="1">
      <alignment horizontal="left" wrapText="1"/>
    </xf>
    <xf numFmtId="0" fontId="9" fillId="23" borderId="25" xfId="0" applyFont="1" applyFill="1" applyBorder="1" applyAlignment="1" applyProtection="1">
      <alignment horizontal="left" wrapText="1"/>
    </xf>
    <xf numFmtId="0" fontId="5" fillId="23" borderId="0" xfId="0" applyFont="1" applyFill="1" applyAlignment="1" applyProtection="1">
      <alignment horizontal="center" vertical="center" textRotation="90"/>
    </xf>
    <xf numFmtId="0" fontId="5" fillId="23" borderId="0" xfId="0" applyFont="1" applyFill="1" applyAlignment="1" applyProtection="1">
      <alignment horizontal="right" textRotation="90"/>
    </xf>
    <xf numFmtId="0" fontId="0" fillId="0" borderId="0" xfId="0" applyFill="1" applyBorder="1" applyAlignment="1" applyProtection="1">
      <alignment horizontal="center" textRotation="90"/>
    </xf>
    <xf numFmtId="0" fontId="0" fillId="0" borderId="0" xfId="0" applyFill="1" applyBorder="1" applyAlignment="1" applyProtection="1">
      <alignment horizontal="center"/>
    </xf>
    <xf numFmtId="0" fontId="5" fillId="23" borderId="0" xfId="0" applyFont="1" applyFill="1" applyAlignment="1" applyProtection="1">
      <alignment horizontal="center" textRotation="90"/>
    </xf>
    <xf numFmtId="0" fontId="15" fillId="0" borderId="29" xfId="0" applyFont="1" applyBorder="1" applyAlignment="1" applyProtection="1">
      <alignment horizontal="center" textRotation="90"/>
    </xf>
    <xf numFmtId="0" fontId="15" fillId="0" borderId="30" xfId="0" applyFont="1" applyBorder="1" applyAlignment="1" applyProtection="1">
      <alignment horizontal="center" textRotation="90"/>
    </xf>
    <xf numFmtId="0" fontId="15" fillId="0" borderId="32" xfId="0" applyFont="1" applyBorder="1" applyAlignment="1" applyProtection="1">
      <alignment horizontal="center" textRotation="90"/>
    </xf>
    <xf numFmtId="0" fontId="12" fillId="23" borderId="0" xfId="0" applyFont="1" applyFill="1" applyAlignment="1">
      <alignment horizontal="center" vertical="center"/>
    </xf>
    <xf numFmtId="0" fontId="40" fillId="23" borderId="0" xfId="0" applyFont="1" applyFill="1" applyBorder="1" applyAlignment="1">
      <alignment horizontal="center" vertical="center"/>
    </xf>
    <xf numFmtId="0" fontId="40" fillId="23" borderId="25" xfId="0" applyFont="1" applyFill="1" applyBorder="1" applyAlignment="1">
      <alignment horizontal="center" vertical="center"/>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_Electives"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1">
    <dxf>
      <font>
        <b/>
        <i val="0"/>
        <condense val="0"/>
        <extend val="0"/>
        <color indexed="9"/>
      </font>
      <fill>
        <patternFill>
          <bgColor indexed="2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mlynch@live.com" TargetMode="External"/><Relationship Id="rId2" Type="http://schemas.openxmlformats.org/officeDocument/2006/relationships/hyperlink" Target="http://www.geocities.com/~pack215/cub-tracker.html" TargetMode="External"/><Relationship Id="rId1" Type="http://schemas.openxmlformats.org/officeDocument/2006/relationships/hyperlink" Target="mailto:tmlynch@live.co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6"/>
  <sheetViews>
    <sheetView showGridLines="0" zoomScale="115" zoomScaleNormal="115" workbookViewId="0">
      <selection activeCell="M36" sqref="M36"/>
    </sheetView>
  </sheetViews>
  <sheetFormatPr defaultRowHeight="12.75"/>
  <cols>
    <col min="1" max="1" width="4.140625" style="10" customWidth="1"/>
    <col min="2" max="2" width="13.42578125" style="10" customWidth="1"/>
    <col min="3" max="3" width="8" style="10" customWidth="1"/>
    <col min="4" max="4" width="9.140625" style="10"/>
    <col min="5" max="5" width="11" style="10" customWidth="1"/>
    <col min="6" max="9" width="9.140625" style="10"/>
    <col min="10" max="10" width="8.42578125" style="10" customWidth="1"/>
    <col min="11" max="16384" width="9.140625" style="10"/>
  </cols>
  <sheetData>
    <row r="1" spans="1:10">
      <c r="A1" s="242" t="s">
        <v>6</v>
      </c>
      <c r="B1" s="242"/>
      <c r="C1" s="242"/>
      <c r="D1" s="242"/>
      <c r="E1" s="242"/>
      <c r="F1" s="242"/>
      <c r="G1" s="242"/>
      <c r="H1" s="242"/>
      <c r="I1" s="242"/>
      <c r="J1" s="242"/>
    </row>
    <row r="2" spans="1:10" ht="9" customHeight="1" thickBot="1"/>
    <row r="3" spans="1:10" ht="13.5" thickBot="1">
      <c r="A3" s="236" t="s">
        <v>2</v>
      </c>
      <c r="B3" s="236"/>
      <c r="C3" s="236"/>
      <c r="D3" s="236"/>
      <c r="E3" s="243"/>
      <c r="F3" s="72"/>
    </row>
    <row r="4" spans="1:10" ht="9" customHeight="1" thickBot="1"/>
    <row r="5" spans="1:10" ht="13.5" thickBot="1">
      <c r="A5" s="236" t="s">
        <v>3</v>
      </c>
      <c r="B5" s="236"/>
      <c r="C5" s="236"/>
      <c r="D5" s="236"/>
      <c r="E5" s="243"/>
      <c r="F5" s="72"/>
    </row>
    <row r="6" spans="1:10">
      <c r="A6" s="107"/>
      <c r="B6" s="107"/>
      <c r="C6" s="107"/>
      <c r="D6" s="107"/>
      <c r="E6" s="108"/>
      <c r="F6" s="109"/>
    </row>
    <row r="7" spans="1:10">
      <c r="A7" s="236" t="s">
        <v>4</v>
      </c>
      <c r="B7" s="236"/>
      <c r="C7" s="236"/>
      <c r="D7" s="236"/>
      <c r="E7" s="236"/>
      <c r="F7" s="236"/>
      <c r="G7" s="236"/>
      <c r="H7" s="236"/>
      <c r="I7" s="236"/>
      <c r="J7" s="236"/>
    </row>
    <row r="8" spans="1:10" ht="51" customHeight="1">
      <c r="B8" s="230" t="s">
        <v>63</v>
      </c>
      <c r="C8" s="230"/>
      <c r="D8" s="230"/>
      <c r="E8" s="230"/>
      <c r="F8" s="230"/>
      <c r="G8" s="230"/>
      <c r="H8" s="230"/>
      <c r="I8" s="230"/>
      <c r="J8" s="230"/>
    </row>
    <row r="9" spans="1:10" ht="20.25" customHeight="1">
      <c r="A9" s="236" t="s">
        <v>89</v>
      </c>
      <c r="B9" s="236"/>
      <c r="C9" s="236"/>
      <c r="D9" s="236"/>
      <c r="E9" s="236"/>
      <c r="F9" s="236"/>
      <c r="G9" s="236"/>
      <c r="H9" s="236"/>
      <c r="I9" s="236"/>
      <c r="J9" s="236"/>
    </row>
    <row r="10" spans="1:10" ht="12.75" customHeight="1">
      <c r="B10" s="237" t="s">
        <v>90</v>
      </c>
      <c r="C10" s="230"/>
      <c r="D10" s="230"/>
      <c r="E10" s="230"/>
      <c r="F10" s="230"/>
      <c r="G10" s="230"/>
      <c r="H10" s="230"/>
      <c r="I10" s="230"/>
      <c r="J10" s="230"/>
    </row>
    <row r="11" spans="1:10" ht="20.25" customHeight="1">
      <c r="A11" s="236" t="s">
        <v>43</v>
      </c>
      <c r="B11" s="236"/>
      <c r="C11" s="236"/>
      <c r="D11" s="236"/>
      <c r="E11" s="236"/>
      <c r="F11" s="236"/>
      <c r="G11" s="236"/>
      <c r="H11" s="236"/>
      <c r="I11" s="236"/>
      <c r="J11" s="236"/>
    </row>
    <row r="12" spans="1:10" ht="25.5" customHeight="1">
      <c r="B12" s="230" t="s">
        <v>37</v>
      </c>
      <c r="C12" s="230"/>
      <c r="D12" s="230"/>
      <c r="E12" s="230"/>
      <c r="F12" s="230"/>
      <c r="G12" s="230"/>
      <c r="H12" s="230"/>
      <c r="I12" s="230"/>
      <c r="J12" s="230"/>
    </row>
    <row r="13" spans="1:10" ht="20.25" customHeight="1">
      <c r="A13" s="236" t="s">
        <v>44</v>
      </c>
      <c r="B13" s="236"/>
      <c r="C13" s="236"/>
      <c r="D13" s="236"/>
      <c r="E13" s="236"/>
      <c r="F13" s="236"/>
      <c r="G13" s="236"/>
      <c r="H13" s="236"/>
      <c r="I13" s="236"/>
      <c r="J13" s="236"/>
    </row>
    <row r="14" spans="1:10" ht="25.5" customHeight="1">
      <c r="B14" s="230" t="s">
        <v>45</v>
      </c>
      <c r="C14" s="230"/>
      <c r="D14" s="230"/>
      <c r="E14" s="230"/>
      <c r="F14" s="230"/>
      <c r="G14" s="230"/>
      <c r="H14" s="230"/>
      <c r="I14" s="230"/>
      <c r="J14" s="230"/>
    </row>
    <row r="15" spans="1:10" ht="20.25" customHeight="1">
      <c r="A15" s="236" t="s">
        <v>5</v>
      </c>
      <c r="B15" s="236"/>
      <c r="C15" s="236"/>
      <c r="D15" s="236"/>
      <c r="E15" s="236"/>
      <c r="F15" s="236"/>
      <c r="G15" s="236"/>
      <c r="H15" s="236"/>
      <c r="I15" s="236"/>
      <c r="J15" s="236"/>
    </row>
    <row r="16" spans="1:10" ht="38.25" customHeight="1">
      <c r="B16" s="241" t="s">
        <v>8</v>
      </c>
      <c r="C16" s="241"/>
      <c r="D16" s="241"/>
      <c r="E16" s="241"/>
      <c r="F16" s="241"/>
      <c r="G16" s="241"/>
      <c r="H16" s="241"/>
      <c r="I16" s="241"/>
      <c r="J16" s="241"/>
    </row>
    <row r="17" spans="1:10" ht="20.25" customHeight="1">
      <c r="A17" s="236" t="s">
        <v>7</v>
      </c>
      <c r="B17" s="236"/>
      <c r="C17" s="236"/>
      <c r="D17" s="236"/>
      <c r="E17" s="236"/>
      <c r="F17" s="236"/>
      <c r="G17" s="236"/>
      <c r="H17" s="236"/>
      <c r="I17" s="236"/>
      <c r="J17" s="236"/>
    </row>
    <row r="18" spans="1:10" ht="51" customHeight="1">
      <c r="B18" s="244" t="s">
        <v>99</v>
      </c>
      <c r="C18" s="241"/>
      <c r="D18" s="241"/>
      <c r="E18" s="241"/>
      <c r="F18" s="241"/>
      <c r="G18" s="241"/>
      <c r="H18" s="241"/>
      <c r="I18" s="241"/>
      <c r="J18" s="241"/>
    </row>
    <row r="19" spans="1:10" ht="20.25" customHeight="1">
      <c r="A19" s="111" t="s">
        <v>62</v>
      </c>
      <c r="B19" s="96"/>
      <c r="C19" s="96"/>
      <c r="D19" s="96"/>
      <c r="E19" s="96"/>
      <c r="F19" s="96"/>
      <c r="G19" s="96"/>
      <c r="H19" s="96"/>
      <c r="I19" s="96"/>
      <c r="J19" s="96"/>
    </row>
    <row r="20" spans="1:10" ht="78.75" customHeight="1">
      <c r="A20" s="111"/>
      <c r="B20" s="238" t="s">
        <v>364</v>
      </c>
      <c r="C20" s="239"/>
      <c r="D20" s="239"/>
      <c r="E20" s="239"/>
      <c r="F20" s="239"/>
      <c r="G20" s="239"/>
      <c r="H20" s="239"/>
      <c r="I20" s="239"/>
      <c r="J20" s="239"/>
    </row>
    <row r="21" spans="1:10" ht="15" customHeight="1">
      <c r="B21" s="90" t="s">
        <v>98</v>
      </c>
    </row>
    <row r="22" spans="1:10" ht="20.25" customHeight="1">
      <c r="A22" s="236" t="s">
        <v>9</v>
      </c>
      <c r="B22" s="236"/>
      <c r="C22" s="236"/>
      <c r="D22" s="236"/>
      <c r="E22" s="236"/>
      <c r="F22" s="236"/>
      <c r="G22" s="236"/>
      <c r="H22" s="236"/>
      <c r="I22" s="236"/>
      <c r="J22" s="236"/>
    </row>
    <row r="23" spans="1:10" ht="66" customHeight="1">
      <c r="B23" s="238" t="s">
        <v>363</v>
      </c>
      <c r="C23" s="239"/>
      <c r="D23" s="239"/>
      <c r="E23" s="239"/>
      <c r="F23" s="239"/>
      <c r="G23" s="239"/>
      <c r="H23" s="239"/>
      <c r="I23" s="239"/>
      <c r="J23" s="239"/>
    </row>
    <row r="24" spans="1:10" ht="25.5" customHeight="1">
      <c r="A24" s="236" t="s">
        <v>11</v>
      </c>
      <c r="B24" s="236"/>
      <c r="C24" s="236"/>
      <c r="D24" s="236"/>
      <c r="E24" s="236"/>
      <c r="F24" s="236"/>
      <c r="G24" s="236"/>
      <c r="H24" s="236"/>
      <c r="I24" s="236"/>
      <c r="J24" s="236"/>
    </row>
    <row r="25" spans="1:10" s="110" customFormat="1" ht="28.5" customHeight="1">
      <c r="B25" s="240" t="s">
        <v>12</v>
      </c>
      <c r="C25" s="240"/>
      <c r="D25" s="240"/>
      <c r="E25" s="240"/>
      <c r="F25" s="240"/>
      <c r="G25" s="240"/>
      <c r="H25" s="240"/>
      <c r="I25" s="240"/>
      <c r="J25" s="240"/>
    </row>
    <row r="26" spans="1:10" ht="18.75" customHeight="1">
      <c r="B26" s="240" t="s">
        <v>83</v>
      </c>
      <c r="C26" s="240"/>
      <c r="D26" s="240"/>
      <c r="E26" s="240"/>
      <c r="F26" s="240"/>
      <c r="G26" s="240"/>
      <c r="H26" s="240"/>
      <c r="I26" s="240"/>
      <c r="J26" s="240"/>
    </row>
    <row r="27" spans="1:10" ht="24" customHeight="1">
      <c r="B27" s="246" t="s">
        <v>82</v>
      </c>
      <c r="C27" s="246"/>
      <c r="D27" s="246"/>
      <c r="E27" s="246"/>
      <c r="F27" s="246"/>
      <c r="G27" s="246"/>
      <c r="H27" s="246"/>
      <c r="I27" s="246"/>
      <c r="J27" s="246"/>
    </row>
    <row r="28" spans="1:10" ht="42.75" customHeight="1">
      <c r="B28" s="240" t="s">
        <v>13</v>
      </c>
      <c r="C28" s="240"/>
      <c r="D28" s="240"/>
      <c r="E28" s="240"/>
      <c r="F28" s="240"/>
      <c r="G28" s="240"/>
      <c r="H28" s="240"/>
      <c r="I28" s="240"/>
      <c r="J28" s="240"/>
    </row>
    <row r="29" spans="1:10" ht="20.25" customHeight="1">
      <c r="A29" s="236" t="s">
        <v>16</v>
      </c>
      <c r="B29" s="236"/>
      <c r="C29" s="236"/>
      <c r="D29" s="236"/>
      <c r="E29" s="236"/>
      <c r="F29" s="236"/>
      <c r="G29" s="236"/>
      <c r="H29" s="236"/>
      <c r="I29" s="236"/>
      <c r="J29" s="236"/>
    </row>
    <row r="30" spans="1:10">
      <c r="B30" s="245" t="s">
        <v>98</v>
      </c>
      <c r="C30" s="245"/>
      <c r="D30" s="245"/>
      <c r="E30" s="245"/>
      <c r="F30" s="245"/>
      <c r="G30" s="245"/>
      <c r="H30" s="245"/>
      <c r="I30" s="245"/>
      <c r="J30" s="245"/>
    </row>
    <row r="32" spans="1:10">
      <c r="A32" s="112" t="s">
        <v>100</v>
      </c>
      <c r="B32" s="112"/>
      <c r="C32" s="112"/>
      <c r="D32" s="112"/>
      <c r="E32" s="112"/>
      <c r="F32" s="112"/>
      <c r="G32" s="112"/>
      <c r="H32" s="112"/>
      <c r="I32" s="112"/>
      <c r="J32" s="112"/>
    </row>
    <row r="33" spans="1:10">
      <c r="A33" s="174" t="s">
        <v>103</v>
      </c>
      <c r="B33" s="111"/>
      <c r="C33" s="113"/>
      <c r="D33" s="114"/>
    </row>
    <row r="34" spans="1:10">
      <c r="A34" s="174" t="s">
        <v>104</v>
      </c>
      <c r="C34" s="113"/>
    </row>
    <row r="37" spans="1:10">
      <c r="A37" s="179" t="s">
        <v>101</v>
      </c>
      <c r="B37" s="180"/>
      <c r="C37" s="181"/>
      <c r="D37" s="182"/>
    </row>
    <row r="38" spans="1:10">
      <c r="A38" s="179" t="s">
        <v>102</v>
      </c>
      <c r="B38" s="179"/>
      <c r="C38" s="181"/>
      <c r="D38" s="179"/>
    </row>
    <row r="39" spans="1:10">
      <c r="C39" s="113"/>
    </row>
    <row r="40" spans="1:10" ht="25.5" customHeight="1">
      <c r="B40" s="115"/>
      <c r="C40" s="116"/>
      <c r="D40" s="233"/>
      <c r="E40" s="234"/>
      <c r="F40" s="234"/>
      <c r="G40" s="234"/>
      <c r="H40" s="234"/>
      <c r="I40" s="234"/>
      <c r="J40" s="234"/>
    </row>
    <row r="41" spans="1:10">
      <c r="C41" s="113"/>
    </row>
    <row r="42" spans="1:10" ht="25.5" customHeight="1">
      <c r="B42" s="115"/>
      <c r="C42" s="116"/>
      <c r="D42" s="233"/>
      <c r="E42" s="234"/>
      <c r="F42" s="234"/>
      <c r="G42" s="234"/>
      <c r="H42" s="234"/>
      <c r="I42" s="234"/>
      <c r="J42" s="234"/>
    </row>
    <row r="43" spans="1:10">
      <c r="C43" s="113"/>
      <c r="D43" s="114"/>
    </row>
    <row r="44" spans="1:10">
      <c r="C44" s="113"/>
    </row>
    <row r="45" spans="1:10" ht="12.75" customHeight="1">
      <c r="B45" s="115"/>
      <c r="C45" s="116"/>
      <c r="D45" s="233"/>
      <c r="E45" s="234"/>
      <c r="F45" s="234"/>
      <c r="G45" s="234"/>
      <c r="H45" s="234"/>
      <c r="I45" s="234"/>
      <c r="J45" s="234"/>
    </row>
    <row r="46" spans="1:10">
      <c r="C46" s="113"/>
    </row>
    <row r="47" spans="1:10">
      <c r="B47" s="115"/>
      <c r="C47" s="116"/>
      <c r="D47" s="233"/>
      <c r="E47" s="234"/>
      <c r="F47" s="234"/>
      <c r="G47" s="234"/>
      <c r="H47" s="234"/>
      <c r="I47" s="234"/>
      <c r="J47" s="234"/>
    </row>
    <row r="48" spans="1:10">
      <c r="C48" s="117"/>
    </row>
    <row r="49" spans="2:10">
      <c r="B49" s="115"/>
      <c r="C49" s="116"/>
      <c r="D49" s="233"/>
      <c r="E49" s="234"/>
      <c r="F49" s="234"/>
      <c r="G49" s="234"/>
      <c r="H49" s="234"/>
      <c r="I49" s="234"/>
      <c r="J49" s="234"/>
    </row>
    <row r="50" spans="2:10">
      <c r="C50" s="117"/>
    </row>
    <row r="51" spans="2:10">
      <c r="B51" s="115"/>
      <c r="C51" s="116"/>
      <c r="D51" s="233"/>
      <c r="E51" s="234"/>
      <c r="F51" s="234"/>
      <c r="G51" s="234"/>
      <c r="H51" s="234"/>
      <c r="I51" s="234"/>
      <c r="J51" s="234"/>
    </row>
    <row r="52" spans="2:10" ht="25.5" customHeight="1">
      <c r="C52" s="117"/>
      <c r="D52" s="229"/>
      <c r="E52" s="229"/>
      <c r="F52" s="229"/>
      <c r="G52" s="229"/>
      <c r="H52" s="229"/>
      <c r="I52" s="229"/>
      <c r="J52" s="229"/>
    </row>
    <row r="53" spans="2:10">
      <c r="C53" s="117"/>
    </row>
    <row r="54" spans="2:10">
      <c r="B54" s="115"/>
      <c r="C54" s="116"/>
      <c r="D54" s="233"/>
      <c r="E54" s="234"/>
      <c r="F54" s="234"/>
      <c r="G54" s="234"/>
      <c r="H54" s="234"/>
      <c r="I54" s="234"/>
      <c r="J54" s="234"/>
    </row>
    <row r="55" spans="2:10">
      <c r="C55" s="117"/>
      <c r="D55" s="229"/>
      <c r="E55" s="229"/>
      <c r="F55" s="229"/>
      <c r="G55" s="229"/>
      <c r="H55" s="229"/>
      <c r="I55" s="229"/>
      <c r="J55" s="229"/>
    </row>
    <row r="56" spans="2:10" ht="25.5" customHeight="1">
      <c r="C56" s="117"/>
      <c r="D56" s="229"/>
      <c r="E56" s="229"/>
      <c r="F56" s="229"/>
      <c r="G56" s="229"/>
      <c r="H56" s="229"/>
      <c r="I56" s="229"/>
      <c r="J56" s="229"/>
    </row>
    <row r="57" spans="2:10">
      <c r="C57" s="117"/>
    </row>
    <row r="58" spans="2:10" ht="12.75" customHeight="1">
      <c r="B58" s="115"/>
      <c r="C58" s="116"/>
      <c r="D58" s="235"/>
      <c r="E58" s="235"/>
      <c r="F58" s="235"/>
      <c r="G58" s="235"/>
      <c r="H58" s="235"/>
      <c r="I58" s="235"/>
      <c r="J58" s="235"/>
    </row>
    <row r="59" spans="2:10">
      <c r="C59" s="117"/>
      <c r="D59" s="114"/>
    </row>
    <row r="60" spans="2:10">
      <c r="C60" s="117"/>
    </row>
    <row r="61" spans="2:10" ht="25.5" customHeight="1">
      <c r="B61" s="115"/>
      <c r="C61" s="116"/>
      <c r="D61" s="229"/>
      <c r="E61" s="229"/>
      <c r="F61" s="229"/>
      <c r="G61" s="229"/>
      <c r="H61" s="229"/>
      <c r="I61" s="229"/>
      <c r="J61" s="229"/>
    </row>
    <row r="62" spans="2:10">
      <c r="C62" s="117"/>
    </row>
    <row r="63" spans="2:10" ht="25.5" customHeight="1">
      <c r="B63" s="115"/>
      <c r="C63" s="116"/>
      <c r="D63" s="229"/>
      <c r="E63" s="230"/>
      <c r="F63" s="230"/>
      <c r="G63" s="230"/>
      <c r="H63" s="230"/>
      <c r="I63" s="230"/>
      <c r="J63" s="230"/>
    </row>
    <row r="64" spans="2:10">
      <c r="C64" s="117"/>
      <c r="D64" s="231"/>
      <c r="E64" s="232"/>
      <c r="F64" s="232"/>
      <c r="G64" s="232"/>
      <c r="H64" s="232"/>
      <c r="I64" s="232"/>
      <c r="J64" s="232"/>
    </row>
    <row r="65" spans="2:10">
      <c r="C65" s="117"/>
    </row>
    <row r="66" spans="2:10">
      <c r="B66" s="115"/>
      <c r="C66" s="116"/>
      <c r="D66" s="229"/>
      <c r="E66" s="230"/>
      <c r="F66" s="230"/>
      <c r="G66" s="230"/>
      <c r="H66" s="230"/>
      <c r="I66" s="230"/>
      <c r="J66" s="230"/>
    </row>
    <row r="67" spans="2:10">
      <c r="C67" s="117"/>
      <c r="D67" s="114"/>
    </row>
    <row r="68" spans="2:10">
      <c r="C68" s="117"/>
      <c r="D68" s="114"/>
    </row>
    <row r="69" spans="2:10" ht="25.5" customHeight="1">
      <c r="C69" s="117"/>
      <c r="D69" s="229"/>
      <c r="E69" s="229"/>
      <c r="F69" s="229"/>
      <c r="G69" s="229"/>
      <c r="H69" s="229"/>
      <c r="I69" s="229"/>
      <c r="J69" s="229"/>
    </row>
    <row r="70" spans="2:10">
      <c r="C70" s="117"/>
    </row>
    <row r="71" spans="2:10">
      <c r="B71" s="115"/>
      <c r="C71" s="116"/>
      <c r="D71" s="229"/>
      <c r="E71" s="230"/>
      <c r="F71" s="230"/>
      <c r="G71" s="230"/>
      <c r="H71" s="230"/>
      <c r="I71" s="230"/>
      <c r="J71" s="230"/>
    </row>
    <row r="72" spans="2:10">
      <c r="C72" s="117"/>
    </row>
    <row r="73" spans="2:10">
      <c r="B73" s="115"/>
      <c r="C73" s="116"/>
      <c r="D73" s="229"/>
      <c r="E73" s="230"/>
      <c r="F73" s="230"/>
      <c r="G73" s="230"/>
      <c r="H73" s="230"/>
      <c r="I73" s="230"/>
      <c r="J73" s="230"/>
    </row>
    <row r="74" spans="2:10" ht="25.5" customHeight="1">
      <c r="D74" s="233"/>
      <c r="E74" s="234"/>
      <c r="F74" s="234"/>
      <c r="G74" s="234"/>
      <c r="H74" s="234"/>
      <c r="I74" s="234"/>
      <c r="J74" s="234"/>
    </row>
    <row r="76" spans="2:10" ht="25.5" customHeight="1">
      <c r="B76" s="115"/>
      <c r="C76" s="116"/>
      <c r="D76" s="229"/>
      <c r="E76" s="230"/>
      <c r="F76" s="230"/>
      <c r="G76" s="230"/>
      <c r="H76" s="230"/>
      <c r="I76" s="230"/>
      <c r="J76" s="230"/>
    </row>
  </sheetData>
  <sheetProtection selectLockedCells="1"/>
  <mergeCells count="45">
    <mergeCell ref="B26:J26"/>
    <mergeCell ref="B30:J30"/>
    <mergeCell ref="B27:J27"/>
    <mergeCell ref="B28:J28"/>
    <mergeCell ref="A29:J29"/>
    <mergeCell ref="A22:J22"/>
    <mergeCell ref="B18:J18"/>
    <mergeCell ref="A15:J15"/>
    <mergeCell ref="A17:J17"/>
    <mergeCell ref="B20:J20"/>
    <mergeCell ref="A7:J7"/>
    <mergeCell ref="A1:J1"/>
    <mergeCell ref="B8:J8"/>
    <mergeCell ref="A3:E3"/>
    <mergeCell ref="A5:E5"/>
    <mergeCell ref="A9:J9"/>
    <mergeCell ref="B10:J10"/>
    <mergeCell ref="B23:J23"/>
    <mergeCell ref="D51:J51"/>
    <mergeCell ref="D49:J49"/>
    <mergeCell ref="D45:J45"/>
    <mergeCell ref="D42:J42"/>
    <mergeCell ref="A11:J11"/>
    <mergeCell ref="B12:J12"/>
    <mergeCell ref="D47:J47"/>
    <mergeCell ref="D40:J40"/>
    <mergeCell ref="A13:J13"/>
    <mergeCell ref="B14:J14"/>
    <mergeCell ref="A24:J24"/>
    <mergeCell ref="B25:J25"/>
    <mergeCell ref="B16:J16"/>
    <mergeCell ref="D52:J52"/>
    <mergeCell ref="D66:J66"/>
    <mergeCell ref="D61:J61"/>
    <mergeCell ref="D56:J56"/>
    <mergeCell ref="D55:J55"/>
    <mergeCell ref="D54:J54"/>
    <mergeCell ref="D58:J58"/>
    <mergeCell ref="D76:J76"/>
    <mergeCell ref="D73:J73"/>
    <mergeCell ref="D71:J71"/>
    <mergeCell ref="D63:J63"/>
    <mergeCell ref="D64:J64"/>
    <mergeCell ref="D69:J69"/>
    <mergeCell ref="D74:J74"/>
  </mergeCells>
  <phoneticPr fontId="2" type="noConversion"/>
  <hyperlinks>
    <hyperlink ref="B30" r:id="rId1"/>
    <hyperlink ref="E24" r:id="rId2" display="http://www.geocities.com/~pack215/cub-tracker.html"/>
    <hyperlink ref="B21" r:id="rId3"/>
  </hyperlinks>
  <pageMargins left="0.75" right="0.75" top="1" bottom="1" header="0.5" footer="0.5"/>
  <pageSetup scale="82" orientation="portrait" horizontalDpi="4294967293" r:id="rId4"/>
  <headerFooter alignWithMargins="0">
    <oddHeader xml:space="preserve">&amp;C&amp;"Arial,Bold"&amp;14Arrow of Light Advancement&amp;12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5"/>
  <sheetViews>
    <sheetView showGridLines="0" zoomScale="85" zoomScaleNormal="85" workbookViewId="0">
      <selection activeCell="C2" sqref="C2"/>
    </sheetView>
  </sheetViews>
  <sheetFormatPr defaultRowHeight="12.75"/>
  <cols>
    <col min="1" max="1" width="3.140625" customWidth="1"/>
    <col min="2" max="2" width="18" customWidth="1"/>
    <col min="3" max="3" width="32.85546875" customWidth="1"/>
    <col min="4" max="4" width="15.140625" customWidth="1"/>
    <col min="5" max="5" width="32.85546875" customWidth="1"/>
    <col min="6" max="6" width="2.85546875" customWidth="1"/>
  </cols>
  <sheetData>
    <row r="1" spans="1:6" ht="28.5" customHeight="1">
      <c r="A1" s="247" t="s">
        <v>46</v>
      </c>
      <c r="B1" s="42" t="str">
        <f ca="1">'Scout 1'!B1</f>
        <v>Scout 1</v>
      </c>
      <c r="F1" s="247" t="s">
        <v>46</v>
      </c>
    </row>
    <row r="2" spans="1:6" ht="12.75" customHeight="1">
      <c r="A2" s="247"/>
      <c r="B2" s="66" t="s">
        <v>47</v>
      </c>
      <c r="C2" s="178"/>
      <c r="F2" s="247"/>
    </row>
    <row r="3" spans="1:6" ht="12.75" customHeight="1">
      <c r="A3" s="247"/>
      <c r="B3" s="66" t="s">
        <v>48</v>
      </c>
      <c r="C3" s="178"/>
      <c r="F3" s="247"/>
    </row>
    <row r="4" spans="1:6">
      <c r="A4" s="247"/>
      <c r="B4" s="40"/>
      <c r="C4" s="64" t="s">
        <v>26</v>
      </c>
      <c r="E4" s="64" t="s">
        <v>27</v>
      </c>
      <c r="F4" s="247"/>
    </row>
    <row r="5" spans="1:6">
      <c r="A5" s="247"/>
      <c r="B5" s="39" t="s">
        <v>28</v>
      </c>
      <c r="C5" s="43"/>
      <c r="D5" s="39" t="s">
        <v>28</v>
      </c>
      <c r="E5" s="44"/>
      <c r="F5" s="247"/>
    </row>
    <row r="6" spans="1:6">
      <c r="A6" s="247"/>
      <c r="B6" s="39" t="s">
        <v>29</v>
      </c>
      <c r="C6" s="43"/>
      <c r="D6" s="39" t="s">
        <v>29</v>
      </c>
      <c r="E6" s="44"/>
      <c r="F6" s="247"/>
    </row>
    <row r="7" spans="1:6">
      <c r="A7" s="247"/>
      <c r="B7" s="39" t="s">
        <v>30</v>
      </c>
      <c r="C7" s="43"/>
      <c r="D7" s="39" t="s">
        <v>30</v>
      </c>
      <c r="E7" s="44"/>
      <c r="F7" s="247"/>
    </row>
    <row r="8" spans="1:6">
      <c r="A8" s="247"/>
      <c r="B8" s="39" t="s">
        <v>31</v>
      </c>
      <c r="C8" s="43"/>
      <c r="D8" s="39" t="s">
        <v>31</v>
      </c>
      <c r="E8" s="44"/>
      <c r="F8" s="247"/>
    </row>
    <row r="9" spans="1:6">
      <c r="A9" s="247"/>
      <c r="B9" s="39" t="s">
        <v>32</v>
      </c>
      <c r="C9" s="43"/>
      <c r="D9" s="39" t="s">
        <v>32</v>
      </c>
      <c r="E9" s="44"/>
      <c r="F9" s="247"/>
    </row>
    <row r="10" spans="1:6">
      <c r="A10" s="247"/>
      <c r="B10" s="39" t="s">
        <v>33</v>
      </c>
      <c r="C10" s="43"/>
      <c r="D10" s="39" t="s">
        <v>33</v>
      </c>
      <c r="E10" s="44"/>
      <c r="F10" s="247"/>
    </row>
    <row r="11" spans="1:6">
      <c r="A11" s="247"/>
      <c r="B11" s="39" t="s">
        <v>34</v>
      </c>
      <c r="C11" s="43"/>
      <c r="D11" s="39" t="s">
        <v>34</v>
      </c>
      <c r="E11" s="44"/>
      <c r="F11" s="247"/>
    </row>
    <row r="12" spans="1:6">
      <c r="A12" s="247"/>
      <c r="B12" s="39" t="s">
        <v>35</v>
      </c>
      <c r="C12" s="43"/>
      <c r="D12" s="39" t="s">
        <v>35</v>
      </c>
      <c r="E12" s="44"/>
      <c r="F12" s="247"/>
    </row>
    <row r="13" spans="1:6">
      <c r="A13" s="247"/>
      <c r="B13" s="45" t="s">
        <v>36</v>
      </c>
      <c r="C13" s="46"/>
      <c r="D13" s="45" t="s">
        <v>36</v>
      </c>
      <c r="E13" s="47"/>
      <c r="F13" s="247"/>
    </row>
    <row r="14" spans="1:6" ht="28.5" customHeight="1">
      <c r="A14" s="247"/>
      <c r="B14" s="42" t="str">
        <f ca="1">'Scout 2'!B1</f>
        <v>Scout 2</v>
      </c>
      <c r="F14" s="247"/>
    </row>
    <row r="15" spans="1:6" ht="12.75" customHeight="1">
      <c r="A15" s="247"/>
      <c r="B15" s="66" t="s">
        <v>47</v>
      </c>
      <c r="C15" s="67"/>
      <c r="F15" s="247"/>
    </row>
    <row r="16" spans="1:6" ht="12.75" customHeight="1">
      <c r="A16" s="247"/>
      <c r="B16" s="66" t="s">
        <v>48</v>
      </c>
      <c r="C16" s="67"/>
      <c r="F16" s="247"/>
    </row>
    <row r="17" spans="1:6">
      <c r="A17" s="247"/>
      <c r="B17" s="40"/>
      <c r="C17" s="64" t="s">
        <v>26</v>
      </c>
      <c r="E17" s="64" t="s">
        <v>27</v>
      </c>
      <c r="F17" s="247"/>
    </row>
    <row r="18" spans="1:6">
      <c r="A18" s="247"/>
      <c r="B18" s="39" t="s">
        <v>28</v>
      </c>
      <c r="C18" s="43"/>
      <c r="D18" s="39" t="s">
        <v>28</v>
      </c>
      <c r="E18" s="44"/>
      <c r="F18" s="247"/>
    </row>
    <row r="19" spans="1:6">
      <c r="A19" s="247"/>
      <c r="B19" s="39" t="s">
        <v>29</v>
      </c>
      <c r="C19" s="43"/>
      <c r="D19" s="39" t="s">
        <v>29</v>
      </c>
      <c r="E19" s="44"/>
      <c r="F19" s="247"/>
    </row>
    <row r="20" spans="1:6">
      <c r="A20" s="247"/>
      <c r="B20" s="39" t="s">
        <v>30</v>
      </c>
      <c r="C20" s="43"/>
      <c r="D20" s="39" t="s">
        <v>30</v>
      </c>
      <c r="E20" s="44"/>
      <c r="F20" s="247"/>
    </row>
    <row r="21" spans="1:6">
      <c r="A21" s="247"/>
      <c r="B21" s="39" t="s">
        <v>31</v>
      </c>
      <c r="C21" s="43"/>
      <c r="D21" s="39" t="s">
        <v>31</v>
      </c>
      <c r="E21" s="44"/>
      <c r="F21" s="247"/>
    </row>
    <row r="22" spans="1:6">
      <c r="A22" s="247"/>
      <c r="B22" s="39" t="s">
        <v>32</v>
      </c>
      <c r="C22" s="43"/>
      <c r="D22" s="39" t="s">
        <v>32</v>
      </c>
      <c r="E22" s="44"/>
      <c r="F22" s="247"/>
    </row>
    <row r="23" spans="1:6">
      <c r="A23" s="247"/>
      <c r="B23" s="39" t="s">
        <v>33</v>
      </c>
      <c r="C23" s="43"/>
      <c r="D23" s="39" t="s">
        <v>33</v>
      </c>
      <c r="E23" s="44"/>
      <c r="F23" s="247"/>
    </row>
    <row r="24" spans="1:6">
      <c r="A24" s="247"/>
      <c r="B24" s="39" t="s">
        <v>34</v>
      </c>
      <c r="C24" s="43"/>
      <c r="D24" s="39" t="s">
        <v>34</v>
      </c>
      <c r="E24" s="44"/>
      <c r="F24" s="247"/>
    </row>
    <row r="25" spans="1:6">
      <c r="A25" s="247"/>
      <c r="B25" s="39" t="s">
        <v>35</v>
      </c>
      <c r="C25" s="43"/>
      <c r="D25" s="39" t="s">
        <v>35</v>
      </c>
      <c r="E25" s="44"/>
      <c r="F25" s="247"/>
    </row>
    <row r="26" spans="1:6">
      <c r="A26" s="247"/>
      <c r="B26" s="45" t="s">
        <v>36</v>
      </c>
      <c r="C26" s="46"/>
      <c r="D26" s="45" t="s">
        <v>36</v>
      </c>
      <c r="E26" s="47"/>
      <c r="F26" s="247"/>
    </row>
    <row r="27" spans="1:6" ht="28.5" customHeight="1">
      <c r="A27" s="247"/>
      <c r="B27" s="42" t="str">
        <f ca="1">'Scout 3'!B1</f>
        <v>Scout 3</v>
      </c>
      <c r="F27" s="247"/>
    </row>
    <row r="28" spans="1:6" ht="12.75" customHeight="1">
      <c r="A28" s="247"/>
      <c r="B28" s="66" t="s">
        <v>47</v>
      </c>
      <c r="C28" s="67"/>
      <c r="F28" s="247"/>
    </row>
    <row r="29" spans="1:6" ht="12.75" customHeight="1">
      <c r="A29" s="247"/>
      <c r="B29" s="66" t="s">
        <v>48</v>
      </c>
      <c r="C29" s="67"/>
      <c r="F29" s="247"/>
    </row>
    <row r="30" spans="1:6">
      <c r="A30" s="247"/>
      <c r="B30" s="40"/>
      <c r="C30" s="64" t="s">
        <v>26</v>
      </c>
      <c r="E30" s="64" t="s">
        <v>27</v>
      </c>
      <c r="F30" s="247"/>
    </row>
    <row r="31" spans="1:6">
      <c r="A31" s="247"/>
      <c r="B31" s="39" t="s">
        <v>28</v>
      </c>
      <c r="C31" s="43"/>
      <c r="D31" s="39" t="s">
        <v>28</v>
      </c>
      <c r="E31" s="44"/>
      <c r="F31" s="247"/>
    </row>
    <row r="32" spans="1:6">
      <c r="A32" s="247"/>
      <c r="B32" s="39" t="s">
        <v>29</v>
      </c>
      <c r="C32" s="43"/>
      <c r="D32" s="39" t="s">
        <v>29</v>
      </c>
      <c r="E32" s="44"/>
      <c r="F32" s="247"/>
    </row>
    <row r="33" spans="1:6">
      <c r="A33" s="247"/>
      <c r="B33" s="39" t="s">
        <v>30</v>
      </c>
      <c r="C33" s="43"/>
      <c r="D33" s="39" t="s">
        <v>30</v>
      </c>
      <c r="E33" s="44"/>
      <c r="F33" s="247"/>
    </row>
    <row r="34" spans="1:6">
      <c r="A34" s="247"/>
      <c r="B34" s="39" t="s">
        <v>31</v>
      </c>
      <c r="C34" s="43"/>
      <c r="D34" s="39" t="s">
        <v>31</v>
      </c>
      <c r="E34" s="44"/>
      <c r="F34" s="247"/>
    </row>
    <row r="35" spans="1:6">
      <c r="A35" s="247"/>
      <c r="B35" s="39" t="s">
        <v>32</v>
      </c>
      <c r="C35" s="43"/>
      <c r="D35" s="39" t="s">
        <v>32</v>
      </c>
      <c r="E35" s="44"/>
      <c r="F35" s="247"/>
    </row>
    <row r="36" spans="1:6">
      <c r="A36" s="247"/>
      <c r="B36" s="39" t="s">
        <v>33</v>
      </c>
      <c r="C36" s="43"/>
      <c r="D36" s="39" t="s">
        <v>33</v>
      </c>
      <c r="E36" s="44"/>
      <c r="F36" s="247"/>
    </row>
    <row r="37" spans="1:6">
      <c r="A37" s="247"/>
      <c r="B37" s="39" t="s">
        <v>34</v>
      </c>
      <c r="C37" s="43"/>
      <c r="D37" s="39" t="s">
        <v>34</v>
      </c>
      <c r="E37" s="44"/>
      <c r="F37" s="247"/>
    </row>
    <row r="38" spans="1:6">
      <c r="A38" s="247"/>
      <c r="B38" s="39" t="s">
        <v>35</v>
      </c>
      <c r="C38" s="43"/>
      <c r="D38" s="39" t="s">
        <v>35</v>
      </c>
      <c r="E38" s="44"/>
      <c r="F38" s="247"/>
    </row>
    <row r="39" spans="1:6">
      <c r="A39" s="247"/>
      <c r="B39" s="45" t="s">
        <v>36</v>
      </c>
      <c r="C39" s="46"/>
      <c r="D39" s="45" t="s">
        <v>36</v>
      </c>
      <c r="E39" s="47"/>
      <c r="F39" s="247"/>
    </row>
    <row r="40" spans="1:6" ht="28.5" customHeight="1">
      <c r="A40" s="247"/>
      <c r="B40" s="42" t="str">
        <f ca="1">'Scout 4'!B1</f>
        <v>Scout 4</v>
      </c>
      <c r="F40" s="247"/>
    </row>
    <row r="41" spans="1:6" ht="12.75" customHeight="1">
      <c r="A41" s="247"/>
      <c r="B41" s="66" t="s">
        <v>47</v>
      </c>
      <c r="C41" s="67"/>
      <c r="F41" s="247"/>
    </row>
    <row r="42" spans="1:6" ht="12.75" customHeight="1">
      <c r="A42" s="247"/>
      <c r="B42" s="66" t="s">
        <v>48</v>
      </c>
      <c r="C42" s="67"/>
      <c r="F42" s="247"/>
    </row>
    <row r="43" spans="1:6">
      <c r="A43" s="247"/>
      <c r="B43" s="23"/>
      <c r="C43" s="64" t="s">
        <v>26</v>
      </c>
      <c r="E43" s="64" t="s">
        <v>27</v>
      </c>
      <c r="F43" s="247"/>
    </row>
    <row r="44" spans="1:6">
      <c r="A44" s="247"/>
      <c r="B44" s="39" t="s">
        <v>28</v>
      </c>
      <c r="C44" s="43"/>
      <c r="D44" s="39" t="s">
        <v>28</v>
      </c>
      <c r="E44" s="44"/>
      <c r="F44" s="247"/>
    </row>
    <row r="45" spans="1:6">
      <c r="A45" s="247"/>
      <c r="B45" s="39" t="s">
        <v>29</v>
      </c>
      <c r="C45" s="43"/>
      <c r="D45" s="39" t="s">
        <v>29</v>
      </c>
      <c r="E45" s="44"/>
      <c r="F45" s="247"/>
    </row>
    <row r="46" spans="1:6">
      <c r="A46" s="247"/>
      <c r="B46" s="39" t="s">
        <v>30</v>
      </c>
      <c r="C46" s="43"/>
      <c r="D46" s="39" t="s">
        <v>30</v>
      </c>
      <c r="E46" s="44"/>
      <c r="F46" s="247"/>
    </row>
    <row r="47" spans="1:6">
      <c r="A47" s="247"/>
      <c r="B47" s="39" t="s">
        <v>31</v>
      </c>
      <c r="C47" s="43"/>
      <c r="D47" s="39" t="s">
        <v>31</v>
      </c>
      <c r="E47" s="44"/>
      <c r="F47" s="247"/>
    </row>
    <row r="48" spans="1:6">
      <c r="A48" s="247"/>
      <c r="B48" s="39" t="s">
        <v>32</v>
      </c>
      <c r="C48" s="43"/>
      <c r="D48" s="39" t="s">
        <v>32</v>
      </c>
      <c r="E48" s="44"/>
      <c r="F48" s="247"/>
    </row>
    <row r="49" spans="1:6">
      <c r="A49" s="247"/>
      <c r="B49" s="39" t="s">
        <v>33</v>
      </c>
      <c r="C49" s="43"/>
      <c r="D49" s="39" t="s">
        <v>33</v>
      </c>
      <c r="E49" s="44"/>
      <c r="F49" s="247"/>
    </row>
    <row r="50" spans="1:6">
      <c r="A50" s="247"/>
      <c r="B50" s="39" t="s">
        <v>34</v>
      </c>
      <c r="C50" s="43"/>
      <c r="D50" s="39" t="s">
        <v>34</v>
      </c>
      <c r="E50" s="44"/>
      <c r="F50" s="247"/>
    </row>
    <row r="51" spans="1:6">
      <c r="A51" s="247"/>
      <c r="B51" s="39" t="s">
        <v>35</v>
      </c>
      <c r="C51" s="43"/>
      <c r="D51" s="39" t="s">
        <v>35</v>
      </c>
      <c r="E51" s="44"/>
      <c r="F51" s="247"/>
    </row>
    <row r="52" spans="1:6">
      <c r="A52" s="247"/>
      <c r="B52" s="45" t="s">
        <v>36</v>
      </c>
      <c r="C52" s="46"/>
      <c r="D52" s="45" t="s">
        <v>36</v>
      </c>
      <c r="E52" s="47"/>
      <c r="F52" s="247"/>
    </row>
    <row r="53" spans="1:6" ht="28.5" customHeight="1">
      <c r="A53" s="247"/>
      <c r="B53" s="42" t="str">
        <f ca="1">'Scout 5'!B1</f>
        <v>Scout 5</v>
      </c>
      <c r="F53" s="247"/>
    </row>
    <row r="54" spans="1:6" ht="12.75" customHeight="1">
      <c r="A54" s="247"/>
      <c r="B54" s="66" t="s">
        <v>47</v>
      </c>
      <c r="C54" s="67"/>
      <c r="F54" s="247"/>
    </row>
    <row r="55" spans="1:6" ht="12.75" customHeight="1">
      <c r="A55" s="247"/>
      <c r="B55" s="66" t="s">
        <v>48</v>
      </c>
      <c r="C55" s="67"/>
      <c r="F55" s="247"/>
    </row>
    <row r="56" spans="1:6">
      <c r="A56" s="247"/>
      <c r="B56" s="40"/>
      <c r="C56" s="64" t="s">
        <v>26</v>
      </c>
      <c r="E56" s="64" t="s">
        <v>27</v>
      </c>
      <c r="F56" s="247"/>
    </row>
    <row r="57" spans="1:6">
      <c r="A57" s="247"/>
      <c r="B57" s="39" t="s">
        <v>28</v>
      </c>
      <c r="C57" s="43"/>
      <c r="D57" s="39" t="s">
        <v>28</v>
      </c>
      <c r="E57" s="44"/>
      <c r="F57" s="247"/>
    </row>
    <row r="58" spans="1:6">
      <c r="A58" s="247"/>
      <c r="B58" s="39" t="s">
        <v>29</v>
      </c>
      <c r="C58" s="43"/>
      <c r="D58" s="39" t="s">
        <v>29</v>
      </c>
      <c r="E58" s="44"/>
      <c r="F58" s="247"/>
    </row>
    <row r="59" spans="1:6">
      <c r="A59" s="247"/>
      <c r="B59" s="39" t="s">
        <v>30</v>
      </c>
      <c r="C59" s="43"/>
      <c r="D59" s="39" t="s">
        <v>30</v>
      </c>
      <c r="E59" s="44"/>
      <c r="F59" s="247"/>
    </row>
    <row r="60" spans="1:6">
      <c r="A60" s="247"/>
      <c r="B60" s="39" t="s">
        <v>31</v>
      </c>
      <c r="C60" s="43"/>
      <c r="D60" s="39" t="s">
        <v>31</v>
      </c>
      <c r="E60" s="44"/>
      <c r="F60" s="247"/>
    </row>
    <row r="61" spans="1:6">
      <c r="A61" s="247"/>
      <c r="B61" s="39" t="s">
        <v>32</v>
      </c>
      <c r="C61" s="43"/>
      <c r="D61" s="39" t="s">
        <v>32</v>
      </c>
      <c r="E61" s="44"/>
      <c r="F61" s="247"/>
    </row>
    <row r="62" spans="1:6">
      <c r="A62" s="247"/>
      <c r="B62" s="39" t="s">
        <v>33</v>
      </c>
      <c r="C62" s="43"/>
      <c r="D62" s="39" t="s">
        <v>33</v>
      </c>
      <c r="E62" s="44"/>
      <c r="F62" s="247"/>
    </row>
    <row r="63" spans="1:6">
      <c r="A63" s="247"/>
      <c r="B63" s="39" t="s">
        <v>34</v>
      </c>
      <c r="C63" s="43"/>
      <c r="D63" s="39" t="s">
        <v>34</v>
      </c>
      <c r="E63" s="44"/>
      <c r="F63" s="247"/>
    </row>
    <row r="64" spans="1:6">
      <c r="A64" s="247"/>
      <c r="B64" s="39" t="s">
        <v>35</v>
      </c>
      <c r="C64" s="43"/>
      <c r="D64" s="39" t="s">
        <v>35</v>
      </c>
      <c r="E64" s="44"/>
      <c r="F64" s="247"/>
    </row>
    <row r="65" spans="1:6">
      <c r="A65" s="247"/>
      <c r="B65" s="45" t="s">
        <v>36</v>
      </c>
      <c r="C65" s="46"/>
      <c r="D65" s="45" t="s">
        <v>36</v>
      </c>
      <c r="E65" s="47"/>
      <c r="F65" s="247"/>
    </row>
    <row r="66" spans="1:6" ht="28.5" customHeight="1">
      <c r="A66" s="247"/>
      <c r="B66" s="42" t="str">
        <f ca="1">'Scout 6'!B1</f>
        <v>Scout 6</v>
      </c>
      <c r="F66" s="247"/>
    </row>
    <row r="67" spans="1:6" ht="12.75" customHeight="1">
      <c r="A67" s="247"/>
      <c r="B67" s="66" t="s">
        <v>47</v>
      </c>
      <c r="C67" s="67"/>
      <c r="F67" s="247"/>
    </row>
    <row r="68" spans="1:6" ht="12.75" customHeight="1">
      <c r="A68" s="247"/>
      <c r="B68" s="66" t="s">
        <v>48</v>
      </c>
      <c r="C68" s="67"/>
      <c r="F68" s="247"/>
    </row>
    <row r="69" spans="1:6">
      <c r="A69" s="247"/>
      <c r="B69" s="40"/>
      <c r="C69" s="64" t="s">
        <v>26</v>
      </c>
      <c r="E69" s="64" t="s">
        <v>27</v>
      </c>
      <c r="F69" s="247"/>
    </row>
    <row r="70" spans="1:6">
      <c r="A70" s="247"/>
      <c r="B70" s="39" t="s">
        <v>28</v>
      </c>
      <c r="C70" s="43"/>
      <c r="D70" s="39" t="s">
        <v>28</v>
      </c>
      <c r="E70" s="44"/>
      <c r="F70" s="247"/>
    </row>
    <row r="71" spans="1:6">
      <c r="A71" s="247"/>
      <c r="B71" s="39" t="s">
        <v>29</v>
      </c>
      <c r="C71" s="43"/>
      <c r="D71" s="39" t="s">
        <v>29</v>
      </c>
      <c r="E71" s="44"/>
      <c r="F71" s="247"/>
    </row>
    <row r="72" spans="1:6">
      <c r="A72" s="247"/>
      <c r="B72" s="39" t="s">
        <v>30</v>
      </c>
      <c r="C72" s="43"/>
      <c r="D72" s="39" t="s">
        <v>30</v>
      </c>
      <c r="E72" s="44"/>
      <c r="F72" s="247"/>
    </row>
    <row r="73" spans="1:6">
      <c r="A73" s="247"/>
      <c r="B73" s="39" t="s">
        <v>31</v>
      </c>
      <c r="C73" s="43"/>
      <c r="D73" s="39" t="s">
        <v>31</v>
      </c>
      <c r="E73" s="44"/>
      <c r="F73" s="247"/>
    </row>
    <row r="74" spans="1:6">
      <c r="A74" s="247"/>
      <c r="B74" s="39" t="s">
        <v>32</v>
      </c>
      <c r="C74" s="43"/>
      <c r="D74" s="39" t="s">
        <v>32</v>
      </c>
      <c r="E74" s="44"/>
      <c r="F74" s="247"/>
    </row>
    <row r="75" spans="1:6">
      <c r="A75" s="247"/>
      <c r="B75" s="39" t="s">
        <v>33</v>
      </c>
      <c r="C75" s="43"/>
      <c r="D75" s="39" t="s">
        <v>33</v>
      </c>
      <c r="E75" s="44"/>
      <c r="F75" s="247"/>
    </row>
    <row r="76" spans="1:6">
      <c r="A76" s="247"/>
      <c r="B76" s="39" t="s">
        <v>34</v>
      </c>
      <c r="C76" s="43"/>
      <c r="D76" s="39" t="s">
        <v>34</v>
      </c>
      <c r="E76" s="44"/>
      <c r="F76" s="247"/>
    </row>
    <row r="77" spans="1:6">
      <c r="A77" s="247"/>
      <c r="B77" s="39" t="s">
        <v>35</v>
      </c>
      <c r="C77" s="43"/>
      <c r="D77" s="39" t="s">
        <v>35</v>
      </c>
      <c r="E77" s="44"/>
      <c r="F77" s="247"/>
    </row>
    <row r="78" spans="1:6">
      <c r="A78" s="247"/>
      <c r="B78" s="45" t="s">
        <v>36</v>
      </c>
      <c r="C78" s="46"/>
      <c r="D78" s="45" t="s">
        <v>36</v>
      </c>
      <c r="E78" s="47"/>
      <c r="F78" s="247"/>
    </row>
    <row r="79" spans="1:6" ht="28.5" customHeight="1">
      <c r="A79" s="247"/>
      <c r="B79" s="42" t="str">
        <f ca="1">'Scout 7'!B1</f>
        <v>Scout 7</v>
      </c>
      <c r="F79" s="247"/>
    </row>
    <row r="80" spans="1:6" ht="12.75" customHeight="1">
      <c r="A80" s="247"/>
      <c r="B80" s="66" t="s">
        <v>47</v>
      </c>
      <c r="C80" s="67"/>
      <c r="F80" s="247"/>
    </row>
    <row r="81" spans="1:6" ht="12.75" customHeight="1">
      <c r="A81" s="247"/>
      <c r="B81" s="66" t="s">
        <v>48</v>
      </c>
      <c r="C81" s="67"/>
      <c r="F81" s="247"/>
    </row>
    <row r="82" spans="1:6">
      <c r="A82" s="247"/>
      <c r="B82" s="40"/>
      <c r="C82" s="64" t="s">
        <v>26</v>
      </c>
      <c r="E82" s="64" t="s">
        <v>27</v>
      </c>
      <c r="F82" s="247"/>
    </row>
    <row r="83" spans="1:6">
      <c r="A83" s="247"/>
      <c r="B83" s="39" t="s">
        <v>28</v>
      </c>
      <c r="C83" s="43"/>
      <c r="D83" s="39" t="s">
        <v>28</v>
      </c>
      <c r="E83" s="44"/>
      <c r="F83" s="247"/>
    </row>
    <row r="84" spans="1:6">
      <c r="A84" s="247"/>
      <c r="B84" s="39" t="s">
        <v>29</v>
      </c>
      <c r="C84" s="43"/>
      <c r="D84" s="39" t="s">
        <v>29</v>
      </c>
      <c r="E84" s="44"/>
      <c r="F84" s="247"/>
    </row>
    <row r="85" spans="1:6">
      <c r="A85" s="247"/>
      <c r="B85" s="39" t="s">
        <v>30</v>
      </c>
      <c r="C85" s="43"/>
      <c r="D85" s="39" t="s">
        <v>30</v>
      </c>
      <c r="E85" s="44"/>
      <c r="F85" s="247"/>
    </row>
    <row r="86" spans="1:6">
      <c r="A86" s="247"/>
      <c r="B86" s="39" t="s">
        <v>31</v>
      </c>
      <c r="C86" s="43"/>
      <c r="D86" s="39" t="s">
        <v>31</v>
      </c>
      <c r="E86" s="44"/>
      <c r="F86" s="247"/>
    </row>
    <row r="87" spans="1:6">
      <c r="A87" s="247"/>
      <c r="B87" s="39" t="s">
        <v>32</v>
      </c>
      <c r="C87" s="43"/>
      <c r="D87" s="39" t="s">
        <v>32</v>
      </c>
      <c r="E87" s="44"/>
      <c r="F87" s="247"/>
    </row>
    <row r="88" spans="1:6">
      <c r="A88" s="247"/>
      <c r="B88" s="39" t="s">
        <v>33</v>
      </c>
      <c r="C88" s="43"/>
      <c r="D88" s="39" t="s">
        <v>33</v>
      </c>
      <c r="E88" s="44"/>
      <c r="F88" s="247"/>
    </row>
    <row r="89" spans="1:6">
      <c r="A89" s="247"/>
      <c r="B89" s="39" t="s">
        <v>34</v>
      </c>
      <c r="C89" s="43"/>
      <c r="D89" s="39" t="s">
        <v>34</v>
      </c>
      <c r="E89" s="44"/>
      <c r="F89" s="247"/>
    </row>
    <row r="90" spans="1:6">
      <c r="A90" s="247"/>
      <c r="B90" s="39" t="s">
        <v>35</v>
      </c>
      <c r="C90" s="43"/>
      <c r="D90" s="39" t="s">
        <v>35</v>
      </c>
      <c r="E90" s="44"/>
      <c r="F90" s="247"/>
    </row>
    <row r="91" spans="1:6">
      <c r="A91" s="247"/>
      <c r="B91" s="45" t="s">
        <v>36</v>
      </c>
      <c r="C91" s="46"/>
      <c r="D91" s="45" t="s">
        <v>36</v>
      </c>
      <c r="E91" s="47"/>
      <c r="F91" s="247"/>
    </row>
    <row r="92" spans="1:6" ht="28.5" customHeight="1">
      <c r="A92" s="247"/>
      <c r="B92" s="42" t="str">
        <f ca="1">'Scout 8'!B1</f>
        <v>Scout 8</v>
      </c>
      <c r="F92" s="247"/>
    </row>
    <row r="93" spans="1:6" ht="12.75" customHeight="1">
      <c r="A93" s="247"/>
      <c r="B93" s="66" t="s">
        <v>47</v>
      </c>
      <c r="C93" s="67"/>
      <c r="F93" s="247"/>
    </row>
    <row r="94" spans="1:6" ht="12.75" customHeight="1">
      <c r="A94" s="247"/>
      <c r="B94" s="66" t="s">
        <v>48</v>
      </c>
      <c r="C94" s="67"/>
      <c r="F94" s="247"/>
    </row>
    <row r="95" spans="1:6">
      <c r="A95" s="247"/>
      <c r="B95" s="40"/>
      <c r="C95" s="64" t="s">
        <v>26</v>
      </c>
      <c r="E95" s="64" t="s">
        <v>27</v>
      </c>
      <c r="F95" s="247"/>
    </row>
    <row r="96" spans="1:6">
      <c r="A96" s="247"/>
      <c r="B96" s="39" t="s">
        <v>28</v>
      </c>
      <c r="C96" s="43"/>
      <c r="D96" s="39" t="s">
        <v>28</v>
      </c>
      <c r="E96" s="44"/>
      <c r="F96" s="247"/>
    </row>
    <row r="97" spans="1:6">
      <c r="A97" s="247"/>
      <c r="B97" s="39" t="s">
        <v>29</v>
      </c>
      <c r="C97" s="43"/>
      <c r="D97" s="39" t="s">
        <v>29</v>
      </c>
      <c r="E97" s="44"/>
      <c r="F97" s="247"/>
    </row>
    <row r="98" spans="1:6">
      <c r="A98" s="247"/>
      <c r="B98" s="39" t="s">
        <v>30</v>
      </c>
      <c r="C98" s="43"/>
      <c r="D98" s="39" t="s">
        <v>30</v>
      </c>
      <c r="E98" s="44"/>
      <c r="F98" s="247"/>
    </row>
    <row r="99" spans="1:6">
      <c r="A99" s="247"/>
      <c r="B99" s="39" t="s">
        <v>31</v>
      </c>
      <c r="C99" s="43"/>
      <c r="D99" s="39" t="s">
        <v>31</v>
      </c>
      <c r="E99" s="44"/>
      <c r="F99" s="247"/>
    </row>
    <row r="100" spans="1:6">
      <c r="A100" s="247"/>
      <c r="B100" s="39" t="s">
        <v>32</v>
      </c>
      <c r="C100" s="43"/>
      <c r="D100" s="39" t="s">
        <v>32</v>
      </c>
      <c r="E100" s="44"/>
      <c r="F100" s="247"/>
    </row>
    <row r="101" spans="1:6">
      <c r="A101" s="247"/>
      <c r="B101" s="39" t="s">
        <v>33</v>
      </c>
      <c r="C101" s="43"/>
      <c r="D101" s="39" t="s">
        <v>33</v>
      </c>
      <c r="E101" s="44"/>
      <c r="F101" s="247"/>
    </row>
    <row r="102" spans="1:6">
      <c r="A102" s="247"/>
      <c r="B102" s="39" t="s">
        <v>34</v>
      </c>
      <c r="C102" s="43"/>
      <c r="D102" s="39" t="s">
        <v>34</v>
      </c>
      <c r="E102" s="44"/>
      <c r="F102" s="247"/>
    </row>
    <row r="103" spans="1:6">
      <c r="A103" s="247"/>
      <c r="B103" s="39" t="s">
        <v>35</v>
      </c>
      <c r="C103" s="43"/>
      <c r="D103" s="39" t="s">
        <v>35</v>
      </c>
      <c r="E103" s="44"/>
      <c r="F103" s="247"/>
    </row>
    <row r="104" spans="1:6">
      <c r="A104" s="247"/>
      <c r="B104" s="45" t="s">
        <v>36</v>
      </c>
      <c r="C104" s="46"/>
      <c r="D104" s="45" t="s">
        <v>36</v>
      </c>
      <c r="E104" s="47"/>
      <c r="F104" s="247"/>
    </row>
    <row r="105" spans="1:6" ht="28.5" customHeight="1">
      <c r="A105" s="247"/>
      <c r="B105" s="42" t="str">
        <f ca="1">'Scout 9'!B1</f>
        <v>Scout 9</v>
      </c>
      <c r="F105" s="247"/>
    </row>
    <row r="106" spans="1:6" ht="12.75" customHeight="1">
      <c r="A106" s="247"/>
      <c r="B106" s="66" t="s">
        <v>47</v>
      </c>
      <c r="C106" s="67"/>
      <c r="F106" s="247"/>
    </row>
    <row r="107" spans="1:6" ht="12.75" customHeight="1">
      <c r="A107" s="247"/>
      <c r="B107" s="66" t="s">
        <v>48</v>
      </c>
      <c r="C107" s="67"/>
      <c r="F107" s="247"/>
    </row>
    <row r="108" spans="1:6">
      <c r="A108" s="247"/>
      <c r="B108" s="40"/>
      <c r="C108" s="64" t="s">
        <v>26</v>
      </c>
      <c r="E108" s="64" t="s">
        <v>27</v>
      </c>
      <c r="F108" s="247"/>
    </row>
    <row r="109" spans="1:6">
      <c r="A109" s="247"/>
      <c r="B109" s="39" t="s">
        <v>28</v>
      </c>
      <c r="C109" s="43"/>
      <c r="D109" s="39" t="s">
        <v>28</v>
      </c>
      <c r="E109" s="44"/>
      <c r="F109" s="247"/>
    </row>
    <row r="110" spans="1:6">
      <c r="A110" s="247"/>
      <c r="B110" s="39" t="s">
        <v>29</v>
      </c>
      <c r="C110" s="43"/>
      <c r="D110" s="39" t="s">
        <v>29</v>
      </c>
      <c r="E110" s="44"/>
      <c r="F110" s="247"/>
    </row>
    <row r="111" spans="1:6">
      <c r="A111" s="247"/>
      <c r="B111" s="39" t="s">
        <v>30</v>
      </c>
      <c r="C111" s="43"/>
      <c r="D111" s="39" t="s">
        <v>30</v>
      </c>
      <c r="E111" s="44"/>
      <c r="F111" s="247"/>
    </row>
    <row r="112" spans="1:6">
      <c r="A112" s="247"/>
      <c r="B112" s="39" t="s">
        <v>31</v>
      </c>
      <c r="C112" s="43"/>
      <c r="D112" s="39" t="s">
        <v>31</v>
      </c>
      <c r="E112" s="44"/>
      <c r="F112" s="247"/>
    </row>
    <row r="113" spans="1:6">
      <c r="A113" s="247"/>
      <c r="B113" s="39" t="s">
        <v>32</v>
      </c>
      <c r="C113" s="43"/>
      <c r="D113" s="39" t="s">
        <v>32</v>
      </c>
      <c r="E113" s="44"/>
      <c r="F113" s="247"/>
    </row>
    <row r="114" spans="1:6">
      <c r="A114" s="247"/>
      <c r="B114" s="39" t="s">
        <v>33</v>
      </c>
      <c r="C114" s="43"/>
      <c r="D114" s="39" t="s">
        <v>33</v>
      </c>
      <c r="E114" s="44"/>
      <c r="F114" s="247"/>
    </row>
    <row r="115" spans="1:6">
      <c r="A115" s="247"/>
      <c r="B115" s="39" t="s">
        <v>34</v>
      </c>
      <c r="C115" s="43"/>
      <c r="D115" s="39" t="s">
        <v>34</v>
      </c>
      <c r="E115" s="44"/>
      <c r="F115" s="247"/>
    </row>
    <row r="116" spans="1:6">
      <c r="A116" s="247"/>
      <c r="B116" s="39" t="s">
        <v>35</v>
      </c>
      <c r="C116" s="43"/>
      <c r="D116" s="39" t="s">
        <v>35</v>
      </c>
      <c r="E116" s="44"/>
      <c r="F116" s="247"/>
    </row>
    <row r="117" spans="1:6">
      <c r="A117" s="247"/>
      <c r="B117" s="45" t="s">
        <v>36</v>
      </c>
      <c r="C117" s="46"/>
      <c r="D117" s="45" t="s">
        <v>36</v>
      </c>
      <c r="E117" s="47"/>
      <c r="F117" s="247"/>
    </row>
    <row r="118" spans="1:6" ht="28.5" customHeight="1">
      <c r="A118" s="247"/>
      <c r="B118" s="42" t="str">
        <f ca="1">'Scout 10'!B1</f>
        <v>Scout 10</v>
      </c>
      <c r="F118" s="247"/>
    </row>
    <row r="119" spans="1:6" ht="12.75" customHeight="1">
      <c r="A119" s="247"/>
      <c r="B119" s="66" t="s">
        <v>47</v>
      </c>
      <c r="C119" s="67"/>
      <c r="F119" s="247"/>
    </row>
    <row r="120" spans="1:6" ht="12.75" customHeight="1">
      <c r="A120" s="247"/>
      <c r="B120" s="66" t="s">
        <v>48</v>
      </c>
      <c r="C120" s="67"/>
      <c r="F120" s="247"/>
    </row>
    <row r="121" spans="1:6">
      <c r="A121" s="247"/>
      <c r="B121" s="40"/>
      <c r="C121" s="64" t="s">
        <v>26</v>
      </c>
      <c r="E121" s="64" t="s">
        <v>27</v>
      </c>
      <c r="F121" s="247"/>
    </row>
    <row r="122" spans="1:6">
      <c r="A122" s="247"/>
      <c r="B122" s="39" t="s">
        <v>28</v>
      </c>
      <c r="C122" s="43"/>
      <c r="D122" s="39" t="s">
        <v>28</v>
      </c>
      <c r="E122" s="44"/>
      <c r="F122" s="247"/>
    </row>
    <row r="123" spans="1:6">
      <c r="A123" s="247"/>
      <c r="B123" s="39" t="s">
        <v>29</v>
      </c>
      <c r="C123" s="43"/>
      <c r="D123" s="39" t="s">
        <v>29</v>
      </c>
      <c r="E123" s="44"/>
      <c r="F123" s="247"/>
    </row>
    <row r="124" spans="1:6">
      <c r="A124" s="247"/>
      <c r="B124" s="39" t="s">
        <v>30</v>
      </c>
      <c r="C124" s="43"/>
      <c r="D124" s="39" t="s">
        <v>30</v>
      </c>
      <c r="E124" s="44"/>
      <c r="F124" s="247"/>
    </row>
    <row r="125" spans="1:6">
      <c r="A125" s="247"/>
      <c r="B125" s="39" t="s">
        <v>31</v>
      </c>
      <c r="C125" s="43"/>
      <c r="D125" s="39" t="s">
        <v>31</v>
      </c>
      <c r="E125" s="44"/>
      <c r="F125" s="247"/>
    </row>
    <row r="126" spans="1:6">
      <c r="A126" s="247"/>
      <c r="B126" s="39" t="s">
        <v>32</v>
      </c>
      <c r="C126" s="43"/>
      <c r="D126" s="39" t="s">
        <v>32</v>
      </c>
      <c r="E126" s="44"/>
      <c r="F126" s="247"/>
    </row>
    <row r="127" spans="1:6">
      <c r="A127" s="247"/>
      <c r="B127" s="39" t="s">
        <v>33</v>
      </c>
      <c r="C127" s="43"/>
      <c r="D127" s="39" t="s">
        <v>33</v>
      </c>
      <c r="E127" s="44"/>
      <c r="F127" s="247"/>
    </row>
    <row r="128" spans="1:6">
      <c r="A128" s="247"/>
      <c r="B128" s="39" t="s">
        <v>34</v>
      </c>
      <c r="C128" s="43"/>
      <c r="D128" s="39" t="s">
        <v>34</v>
      </c>
      <c r="E128" s="44"/>
      <c r="F128" s="247"/>
    </row>
    <row r="129" spans="1:6">
      <c r="A129" s="247"/>
      <c r="B129" s="39" t="s">
        <v>35</v>
      </c>
      <c r="C129" s="43"/>
      <c r="D129" s="39" t="s">
        <v>35</v>
      </c>
      <c r="E129" s="44"/>
      <c r="F129" s="247"/>
    </row>
    <row r="130" spans="1:6">
      <c r="A130" s="247"/>
      <c r="B130" s="45" t="s">
        <v>36</v>
      </c>
      <c r="C130" s="46"/>
      <c r="D130" s="45" t="s">
        <v>36</v>
      </c>
      <c r="E130" s="47"/>
      <c r="F130" s="247"/>
    </row>
    <row r="131" spans="1:6" ht="28.5" customHeight="1">
      <c r="A131" s="247"/>
      <c r="B131" s="42" t="str">
        <f ca="1">'Scout 11'!B1</f>
        <v>Scout 11</v>
      </c>
      <c r="F131" s="247"/>
    </row>
    <row r="132" spans="1:6" ht="12.75" customHeight="1">
      <c r="A132" s="247"/>
      <c r="B132" s="66" t="s">
        <v>47</v>
      </c>
      <c r="C132" s="67"/>
      <c r="F132" s="247"/>
    </row>
    <row r="133" spans="1:6" ht="12.75" customHeight="1">
      <c r="A133" s="247"/>
      <c r="B133" s="66" t="s">
        <v>48</v>
      </c>
      <c r="C133" s="67"/>
      <c r="F133" s="247"/>
    </row>
    <row r="134" spans="1:6">
      <c r="A134" s="247"/>
      <c r="B134" s="40"/>
      <c r="C134" s="64" t="s">
        <v>26</v>
      </c>
      <c r="E134" s="64" t="s">
        <v>27</v>
      </c>
      <c r="F134" s="247"/>
    </row>
    <row r="135" spans="1:6">
      <c r="A135" s="247"/>
      <c r="B135" s="39" t="s">
        <v>28</v>
      </c>
      <c r="C135" s="43"/>
      <c r="D135" s="39" t="s">
        <v>28</v>
      </c>
      <c r="E135" s="44"/>
      <c r="F135" s="247"/>
    </row>
    <row r="136" spans="1:6">
      <c r="A136" s="247"/>
      <c r="B136" s="39" t="s">
        <v>29</v>
      </c>
      <c r="C136" s="43"/>
      <c r="D136" s="39" t="s">
        <v>29</v>
      </c>
      <c r="E136" s="44"/>
      <c r="F136" s="247"/>
    </row>
    <row r="137" spans="1:6">
      <c r="A137" s="247"/>
      <c r="B137" s="39" t="s">
        <v>30</v>
      </c>
      <c r="C137" s="43"/>
      <c r="D137" s="39" t="s">
        <v>30</v>
      </c>
      <c r="E137" s="44"/>
      <c r="F137" s="247"/>
    </row>
    <row r="138" spans="1:6">
      <c r="A138" s="247"/>
      <c r="B138" s="39" t="s">
        <v>31</v>
      </c>
      <c r="C138" s="43"/>
      <c r="D138" s="39" t="s">
        <v>31</v>
      </c>
      <c r="E138" s="44"/>
      <c r="F138" s="247"/>
    </row>
    <row r="139" spans="1:6">
      <c r="A139" s="247"/>
      <c r="B139" s="39" t="s">
        <v>32</v>
      </c>
      <c r="C139" s="43"/>
      <c r="D139" s="39" t="s">
        <v>32</v>
      </c>
      <c r="E139" s="44"/>
      <c r="F139" s="247"/>
    </row>
    <row r="140" spans="1:6">
      <c r="A140" s="247"/>
      <c r="B140" s="39" t="s">
        <v>33</v>
      </c>
      <c r="C140" s="43"/>
      <c r="D140" s="39" t="s">
        <v>33</v>
      </c>
      <c r="E140" s="44"/>
      <c r="F140" s="247"/>
    </row>
    <row r="141" spans="1:6">
      <c r="A141" s="247"/>
      <c r="B141" s="39" t="s">
        <v>34</v>
      </c>
      <c r="C141" s="43"/>
      <c r="D141" s="39" t="s">
        <v>34</v>
      </c>
      <c r="E141" s="44"/>
      <c r="F141" s="247"/>
    </row>
    <row r="142" spans="1:6">
      <c r="A142" s="247"/>
      <c r="B142" s="39" t="s">
        <v>35</v>
      </c>
      <c r="C142" s="43"/>
      <c r="D142" s="39" t="s">
        <v>35</v>
      </c>
      <c r="E142" s="44"/>
      <c r="F142" s="247"/>
    </row>
    <row r="143" spans="1:6">
      <c r="A143" s="247"/>
      <c r="B143" s="45" t="s">
        <v>36</v>
      </c>
      <c r="C143" s="46"/>
      <c r="D143" s="45" t="s">
        <v>36</v>
      </c>
      <c r="E143" s="47"/>
      <c r="F143" s="247"/>
    </row>
    <row r="144" spans="1:6" ht="28.5" customHeight="1">
      <c r="A144" s="247"/>
      <c r="B144" s="42" t="str">
        <f ca="1">'Scout 12'!B1</f>
        <v>Scout 12</v>
      </c>
      <c r="F144" s="247"/>
    </row>
    <row r="145" spans="1:6" ht="12.75" customHeight="1">
      <c r="A145" s="247"/>
      <c r="B145" s="66" t="s">
        <v>47</v>
      </c>
      <c r="C145" s="67"/>
      <c r="F145" s="247"/>
    </row>
    <row r="146" spans="1:6" ht="12.75" customHeight="1">
      <c r="A146" s="247"/>
      <c r="B146" s="66" t="s">
        <v>48</v>
      </c>
      <c r="C146" s="67"/>
      <c r="F146" s="247"/>
    </row>
    <row r="147" spans="1:6">
      <c r="A147" s="247"/>
      <c r="B147" s="40"/>
      <c r="C147" s="64" t="s">
        <v>26</v>
      </c>
      <c r="E147" s="64" t="s">
        <v>27</v>
      </c>
      <c r="F147" s="247"/>
    </row>
    <row r="148" spans="1:6">
      <c r="A148" s="247"/>
      <c r="B148" s="39" t="s">
        <v>28</v>
      </c>
      <c r="C148" s="43"/>
      <c r="D148" s="39" t="s">
        <v>28</v>
      </c>
      <c r="E148" s="44"/>
      <c r="F148" s="247"/>
    </row>
    <row r="149" spans="1:6">
      <c r="A149" s="247"/>
      <c r="B149" s="39" t="s">
        <v>29</v>
      </c>
      <c r="C149" s="43"/>
      <c r="D149" s="39" t="s">
        <v>29</v>
      </c>
      <c r="E149" s="44"/>
      <c r="F149" s="247"/>
    </row>
    <row r="150" spans="1:6">
      <c r="A150" s="247"/>
      <c r="B150" s="39" t="s">
        <v>30</v>
      </c>
      <c r="C150" s="43"/>
      <c r="D150" s="39" t="s">
        <v>30</v>
      </c>
      <c r="E150" s="44"/>
      <c r="F150" s="247"/>
    </row>
    <row r="151" spans="1:6">
      <c r="A151" s="247"/>
      <c r="B151" s="39" t="s">
        <v>31</v>
      </c>
      <c r="C151" s="43"/>
      <c r="D151" s="39" t="s">
        <v>31</v>
      </c>
      <c r="E151" s="44"/>
      <c r="F151" s="247"/>
    </row>
    <row r="152" spans="1:6">
      <c r="A152" s="247"/>
      <c r="B152" s="39" t="s">
        <v>32</v>
      </c>
      <c r="C152" s="43"/>
      <c r="D152" s="39" t="s">
        <v>32</v>
      </c>
      <c r="E152" s="44"/>
      <c r="F152" s="247"/>
    </row>
    <row r="153" spans="1:6">
      <c r="A153" s="247"/>
      <c r="B153" s="39" t="s">
        <v>33</v>
      </c>
      <c r="C153" s="43"/>
      <c r="D153" s="39" t="s">
        <v>33</v>
      </c>
      <c r="E153" s="44"/>
      <c r="F153" s="247"/>
    </row>
    <row r="154" spans="1:6">
      <c r="A154" s="247"/>
      <c r="B154" s="39" t="s">
        <v>34</v>
      </c>
      <c r="C154" s="43"/>
      <c r="D154" s="39" t="s">
        <v>34</v>
      </c>
      <c r="E154" s="44"/>
      <c r="F154" s="247"/>
    </row>
    <row r="155" spans="1:6">
      <c r="A155" s="247"/>
      <c r="B155" s="39" t="s">
        <v>35</v>
      </c>
      <c r="C155" s="43"/>
      <c r="D155" s="39" t="s">
        <v>35</v>
      </c>
      <c r="E155" s="44"/>
      <c r="F155" s="247"/>
    </row>
    <row r="156" spans="1:6">
      <c r="A156" s="247"/>
      <c r="B156" s="45" t="s">
        <v>36</v>
      </c>
      <c r="C156" s="46"/>
      <c r="D156" s="45" t="s">
        <v>36</v>
      </c>
      <c r="E156" s="47"/>
      <c r="F156" s="247"/>
    </row>
    <row r="157" spans="1:6" ht="28.5" customHeight="1">
      <c r="A157" s="247"/>
      <c r="B157" s="42" t="str">
        <f ca="1">'Scout 13'!B1</f>
        <v>Scout 13</v>
      </c>
      <c r="F157" s="247"/>
    </row>
    <row r="158" spans="1:6" ht="12.75" customHeight="1">
      <c r="A158" s="247"/>
      <c r="B158" s="66" t="s">
        <v>47</v>
      </c>
      <c r="C158" s="67"/>
      <c r="F158" s="247"/>
    </row>
    <row r="159" spans="1:6" ht="12.75" customHeight="1">
      <c r="A159" s="247"/>
      <c r="B159" s="66" t="s">
        <v>48</v>
      </c>
      <c r="C159" s="67"/>
      <c r="F159" s="247"/>
    </row>
    <row r="160" spans="1:6">
      <c r="A160" s="247"/>
      <c r="B160" s="40"/>
      <c r="C160" s="64" t="s">
        <v>26</v>
      </c>
      <c r="E160" s="64" t="s">
        <v>27</v>
      </c>
      <c r="F160" s="247"/>
    </row>
    <row r="161" spans="1:6">
      <c r="A161" s="247"/>
      <c r="B161" s="39" t="s">
        <v>28</v>
      </c>
      <c r="C161" s="43"/>
      <c r="D161" s="39" t="s">
        <v>28</v>
      </c>
      <c r="E161" s="44"/>
      <c r="F161" s="247"/>
    </row>
    <row r="162" spans="1:6">
      <c r="A162" s="247"/>
      <c r="B162" s="39" t="s">
        <v>29</v>
      </c>
      <c r="C162" s="43"/>
      <c r="D162" s="39" t="s">
        <v>29</v>
      </c>
      <c r="E162" s="44"/>
      <c r="F162" s="247"/>
    </row>
    <row r="163" spans="1:6">
      <c r="A163" s="247"/>
      <c r="B163" s="39" t="s">
        <v>30</v>
      </c>
      <c r="C163" s="43"/>
      <c r="D163" s="39" t="s">
        <v>30</v>
      </c>
      <c r="E163" s="44"/>
      <c r="F163" s="247"/>
    </row>
    <row r="164" spans="1:6">
      <c r="A164" s="247"/>
      <c r="B164" s="39" t="s">
        <v>31</v>
      </c>
      <c r="C164" s="43"/>
      <c r="D164" s="39" t="s">
        <v>31</v>
      </c>
      <c r="E164" s="44"/>
      <c r="F164" s="247"/>
    </row>
    <row r="165" spans="1:6">
      <c r="A165" s="247"/>
      <c r="B165" s="39" t="s">
        <v>32</v>
      </c>
      <c r="C165" s="43"/>
      <c r="D165" s="39" t="s">
        <v>32</v>
      </c>
      <c r="E165" s="44"/>
      <c r="F165" s="247"/>
    </row>
    <row r="166" spans="1:6">
      <c r="A166" s="247"/>
      <c r="B166" s="39" t="s">
        <v>33</v>
      </c>
      <c r="C166" s="43"/>
      <c r="D166" s="39" t="s">
        <v>33</v>
      </c>
      <c r="E166" s="44"/>
      <c r="F166" s="247"/>
    </row>
    <row r="167" spans="1:6">
      <c r="A167" s="247"/>
      <c r="B167" s="39" t="s">
        <v>34</v>
      </c>
      <c r="C167" s="43"/>
      <c r="D167" s="39" t="s">
        <v>34</v>
      </c>
      <c r="E167" s="44"/>
      <c r="F167" s="247"/>
    </row>
    <row r="168" spans="1:6">
      <c r="A168" s="247"/>
      <c r="B168" s="39" t="s">
        <v>35</v>
      </c>
      <c r="C168" s="43"/>
      <c r="D168" s="39" t="s">
        <v>35</v>
      </c>
      <c r="E168" s="44"/>
      <c r="F168" s="247"/>
    </row>
    <row r="169" spans="1:6">
      <c r="A169" s="247"/>
      <c r="B169" s="45" t="s">
        <v>36</v>
      </c>
      <c r="C169" s="46"/>
      <c r="D169" s="45" t="s">
        <v>36</v>
      </c>
      <c r="E169" s="47"/>
      <c r="F169" s="247"/>
    </row>
    <row r="170" spans="1:6" ht="28.5" customHeight="1">
      <c r="A170" s="247"/>
      <c r="B170" s="42" t="str">
        <f ca="1">'Scout 14'!B1</f>
        <v>Scout 14</v>
      </c>
      <c r="F170" s="247"/>
    </row>
    <row r="171" spans="1:6" ht="12.75" customHeight="1">
      <c r="A171" s="247"/>
      <c r="B171" s="66" t="s">
        <v>47</v>
      </c>
      <c r="C171" s="67"/>
      <c r="F171" s="247"/>
    </row>
    <row r="172" spans="1:6" ht="12.75" customHeight="1">
      <c r="A172" s="247"/>
      <c r="B172" s="66" t="s">
        <v>48</v>
      </c>
      <c r="C172" s="67"/>
      <c r="F172" s="247"/>
    </row>
    <row r="173" spans="1:6">
      <c r="A173" s="247"/>
      <c r="B173" s="40"/>
      <c r="C173" s="64" t="s">
        <v>26</v>
      </c>
      <c r="E173" s="64" t="s">
        <v>27</v>
      </c>
      <c r="F173" s="247"/>
    </row>
    <row r="174" spans="1:6">
      <c r="A174" s="247"/>
      <c r="B174" s="39" t="s">
        <v>28</v>
      </c>
      <c r="C174" s="43"/>
      <c r="D174" s="39" t="s">
        <v>28</v>
      </c>
      <c r="E174" s="44"/>
      <c r="F174" s="247"/>
    </row>
    <row r="175" spans="1:6">
      <c r="A175" s="247"/>
      <c r="B175" s="39" t="s">
        <v>29</v>
      </c>
      <c r="C175" s="43"/>
      <c r="D175" s="39" t="s">
        <v>29</v>
      </c>
      <c r="E175" s="44"/>
      <c r="F175" s="247"/>
    </row>
    <row r="176" spans="1:6">
      <c r="A176" s="247"/>
      <c r="B176" s="39" t="s">
        <v>30</v>
      </c>
      <c r="C176" s="43"/>
      <c r="D176" s="39" t="s">
        <v>30</v>
      </c>
      <c r="E176" s="44"/>
      <c r="F176" s="247"/>
    </row>
    <row r="177" spans="1:6">
      <c r="A177" s="247"/>
      <c r="B177" s="39" t="s">
        <v>31</v>
      </c>
      <c r="C177" s="43"/>
      <c r="D177" s="39" t="s">
        <v>31</v>
      </c>
      <c r="E177" s="44"/>
      <c r="F177" s="247"/>
    </row>
    <row r="178" spans="1:6">
      <c r="A178" s="247"/>
      <c r="B178" s="39" t="s">
        <v>32</v>
      </c>
      <c r="C178" s="43"/>
      <c r="D178" s="39" t="s">
        <v>32</v>
      </c>
      <c r="E178" s="44"/>
      <c r="F178" s="247"/>
    </row>
    <row r="179" spans="1:6">
      <c r="A179" s="247"/>
      <c r="B179" s="39" t="s">
        <v>33</v>
      </c>
      <c r="C179" s="43"/>
      <c r="D179" s="39" t="s">
        <v>33</v>
      </c>
      <c r="E179" s="44"/>
      <c r="F179" s="247"/>
    </row>
    <row r="180" spans="1:6">
      <c r="A180" s="247"/>
      <c r="B180" s="39" t="s">
        <v>34</v>
      </c>
      <c r="C180" s="43"/>
      <c r="D180" s="39" t="s">
        <v>34</v>
      </c>
      <c r="E180" s="44"/>
      <c r="F180" s="247"/>
    </row>
    <row r="181" spans="1:6">
      <c r="A181" s="247"/>
      <c r="B181" s="39" t="s">
        <v>35</v>
      </c>
      <c r="C181" s="43"/>
      <c r="D181" s="39" t="s">
        <v>35</v>
      </c>
      <c r="E181" s="44"/>
      <c r="F181" s="247"/>
    </row>
    <row r="182" spans="1:6">
      <c r="A182" s="247"/>
      <c r="B182" s="45" t="s">
        <v>36</v>
      </c>
      <c r="C182" s="46"/>
      <c r="D182" s="45" t="s">
        <v>36</v>
      </c>
      <c r="E182" s="47"/>
      <c r="F182" s="247"/>
    </row>
    <row r="183" spans="1:6" ht="28.5" customHeight="1">
      <c r="A183" s="247"/>
      <c r="B183" s="42" t="str">
        <f ca="1">'Scout 15'!B1</f>
        <v>Scout 15</v>
      </c>
      <c r="F183" s="247"/>
    </row>
    <row r="184" spans="1:6" ht="12.75" customHeight="1">
      <c r="A184" s="247"/>
      <c r="B184" s="66" t="s">
        <v>47</v>
      </c>
      <c r="C184" s="67"/>
      <c r="F184" s="247"/>
    </row>
    <row r="185" spans="1:6" ht="12.75" customHeight="1">
      <c r="A185" s="247"/>
      <c r="B185" s="66" t="s">
        <v>48</v>
      </c>
      <c r="C185" s="67"/>
      <c r="F185" s="247"/>
    </row>
    <row r="186" spans="1:6">
      <c r="A186" s="247"/>
      <c r="B186" s="40"/>
      <c r="C186" s="64" t="s">
        <v>26</v>
      </c>
      <c r="E186" s="64" t="s">
        <v>27</v>
      </c>
      <c r="F186" s="247"/>
    </row>
    <row r="187" spans="1:6">
      <c r="A187" s="247"/>
      <c r="B187" s="39" t="s">
        <v>28</v>
      </c>
      <c r="C187" s="43"/>
      <c r="D187" s="39" t="s">
        <v>28</v>
      </c>
      <c r="E187" s="44"/>
      <c r="F187" s="247"/>
    </row>
    <row r="188" spans="1:6">
      <c r="A188" s="247"/>
      <c r="B188" s="39" t="s">
        <v>29</v>
      </c>
      <c r="C188" s="43"/>
      <c r="D188" s="39" t="s">
        <v>29</v>
      </c>
      <c r="E188" s="44"/>
      <c r="F188" s="247"/>
    </row>
    <row r="189" spans="1:6">
      <c r="A189" s="247"/>
      <c r="B189" s="39" t="s">
        <v>30</v>
      </c>
      <c r="C189" s="43"/>
      <c r="D189" s="39" t="s">
        <v>30</v>
      </c>
      <c r="E189" s="44"/>
      <c r="F189" s="247"/>
    </row>
    <row r="190" spans="1:6">
      <c r="A190" s="247"/>
      <c r="B190" s="39" t="s">
        <v>31</v>
      </c>
      <c r="C190" s="43"/>
      <c r="D190" s="39" t="s">
        <v>31</v>
      </c>
      <c r="E190" s="44"/>
      <c r="F190" s="247"/>
    </row>
    <row r="191" spans="1:6">
      <c r="A191" s="247"/>
      <c r="B191" s="39" t="s">
        <v>32</v>
      </c>
      <c r="C191" s="43"/>
      <c r="D191" s="39" t="s">
        <v>32</v>
      </c>
      <c r="E191" s="44"/>
      <c r="F191" s="247"/>
    </row>
    <row r="192" spans="1:6">
      <c r="A192" s="247"/>
      <c r="B192" s="39" t="s">
        <v>33</v>
      </c>
      <c r="C192" s="43"/>
      <c r="D192" s="39" t="s">
        <v>33</v>
      </c>
      <c r="E192" s="44"/>
      <c r="F192" s="247"/>
    </row>
    <row r="193" spans="1:6">
      <c r="A193" s="247"/>
      <c r="B193" s="39" t="s">
        <v>34</v>
      </c>
      <c r="C193" s="43"/>
      <c r="D193" s="39" t="s">
        <v>34</v>
      </c>
      <c r="E193" s="44"/>
      <c r="F193" s="247"/>
    </row>
    <row r="194" spans="1:6">
      <c r="A194" s="247"/>
      <c r="B194" s="39" t="s">
        <v>35</v>
      </c>
      <c r="C194" s="43"/>
      <c r="D194" s="39" t="s">
        <v>35</v>
      </c>
      <c r="E194" s="44"/>
      <c r="F194" s="247"/>
    </row>
    <row r="195" spans="1:6">
      <c r="A195" s="247"/>
      <c r="B195" s="45" t="s">
        <v>36</v>
      </c>
      <c r="C195" s="46"/>
      <c r="D195" s="45" t="s">
        <v>36</v>
      </c>
      <c r="E195" s="47"/>
      <c r="F195" s="247"/>
    </row>
  </sheetData>
  <sheetProtection algorithmName="SHA-512" hashValue="uO3adl9eSGfM7VLirBNf0IxGgTIXjXBCnzCrE2oObS966MmJUEYmSaAB75SFDz6gkiXdbhe1qOOP65kDTV4+5A==" saltValue="XrmFB7AuYN958tyML4vfYA==" spinCount="100000" sheet="1" objects="1" scenarios="1" selectLockedCells="1"/>
  <mergeCells count="2">
    <mergeCell ref="F1:F195"/>
    <mergeCell ref="A1:A195"/>
  </mergeCells>
  <phoneticPr fontId="2" type="noConversion"/>
  <printOptions horizontalCentered="1"/>
  <pageMargins left="0.5" right="0.5" top="1.1599999999999999" bottom="1" header="0.5" footer="0.5"/>
  <pageSetup scale="89" orientation="portrait" horizontalDpi="4294967293" verticalDpi="4294967293" r:id="rId1"/>
  <headerFooter alignWithMargins="0">
    <oddHeader>&amp;C&amp;"Arial,Bold"&amp;14Arrow of Light Advancement&amp;"Arial,Regular"&amp;10
&amp;"Arial,Bold"&amp;12Parent Contact Info - &amp;D</oddHeader>
  </headerFooter>
  <rowBreaks count="3" manualBreakCount="3">
    <brk id="52" max="16383" man="1"/>
    <brk id="104" max="16383" man="1"/>
    <brk id="15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05"/>
  <sheetViews>
    <sheetView showGridLines="0" zoomScaleNormal="100" workbookViewId="0">
      <selection activeCell="B6" sqref="B6"/>
    </sheetView>
  </sheetViews>
  <sheetFormatPr defaultRowHeight="12.75"/>
  <cols>
    <col min="1" max="1" width="3.140625" style="10" customWidth="1"/>
    <col min="2" max="2" width="10.85546875" style="10" customWidth="1"/>
    <col min="3" max="3" width="53" style="10" customWidth="1"/>
    <col min="4" max="18" width="3.42578125" style="10" customWidth="1"/>
    <col min="19" max="19" width="3.140625" style="10" customWidth="1"/>
    <col min="20" max="16384" width="9.140625" style="10"/>
  </cols>
  <sheetData>
    <row r="1" spans="1:19" ht="12.75" customHeight="1">
      <c r="A1" s="256" t="s">
        <v>38</v>
      </c>
      <c r="B1" s="49"/>
      <c r="C1" s="50"/>
      <c r="D1" s="249" t="str">
        <f ca="1">'Scout 1'!$B1</f>
        <v>Scout 1</v>
      </c>
      <c r="E1" s="249" t="str">
        <f ca="1">'Scout 2'!B1</f>
        <v>Scout 2</v>
      </c>
      <c r="F1" s="249" t="str">
        <f ca="1">'Scout 3'!$B$1</f>
        <v>Scout 3</v>
      </c>
      <c r="G1" s="249" t="str">
        <f ca="1">'Scout 4'!$B$1</f>
        <v>Scout 4</v>
      </c>
      <c r="H1" s="249" t="str">
        <f ca="1">'Scout 5'!$B$1</f>
        <v>Scout 5</v>
      </c>
      <c r="I1" s="249" t="str">
        <f ca="1">'Scout 6'!$B$1</f>
        <v>Scout 6</v>
      </c>
      <c r="J1" s="249" t="str">
        <f ca="1">'Scout 7'!$B$1</f>
        <v>Scout 7</v>
      </c>
      <c r="K1" s="249" t="str">
        <f ca="1">'Scout 8'!$B$1</f>
        <v>Scout 8</v>
      </c>
      <c r="L1" s="249" t="str">
        <f ca="1">'Scout 9'!$B$1</f>
        <v>Scout 9</v>
      </c>
      <c r="M1" s="249" t="str">
        <f ca="1">'Scout 10'!$B$1</f>
        <v>Scout 10</v>
      </c>
      <c r="N1" s="249" t="str">
        <f ca="1">'Scout 11'!$B$1</f>
        <v>Scout 11</v>
      </c>
      <c r="O1" s="249" t="str">
        <f ca="1">'Scout 12'!$B$1</f>
        <v>Scout 12</v>
      </c>
      <c r="P1" s="249" t="str">
        <f ca="1">'Scout 13'!$B$1</f>
        <v>Scout 13</v>
      </c>
      <c r="Q1" s="249" t="str">
        <f ca="1">'Scout 14'!$B$1</f>
        <v>Scout 14</v>
      </c>
      <c r="R1" s="249" t="str">
        <f ca="1">'Scout 15'!$B$1</f>
        <v>Scout 15</v>
      </c>
      <c r="S1" s="248" t="s">
        <v>38</v>
      </c>
    </row>
    <row r="2" spans="1:19" ht="12.75" customHeight="1">
      <c r="A2" s="256"/>
      <c r="B2" s="254" t="s">
        <v>39</v>
      </c>
      <c r="C2" s="255"/>
      <c r="D2" s="250"/>
      <c r="E2" s="250"/>
      <c r="F2" s="250"/>
      <c r="G2" s="250"/>
      <c r="H2" s="250"/>
      <c r="I2" s="250"/>
      <c r="J2" s="250"/>
      <c r="K2" s="250"/>
      <c r="L2" s="250"/>
      <c r="M2" s="250"/>
      <c r="N2" s="250"/>
      <c r="O2" s="250"/>
      <c r="P2" s="250"/>
      <c r="Q2" s="250"/>
      <c r="R2" s="250"/>
      <c r="S2" s="248"/>
    </row>
    <row r="3" spans="1:19" ht="12.75" customHeight="1">
      <c r="A3" s="256"/>
      <c r="B3" s="252" t="s">
        <v>40</v>
      </c>
      <c r="C3" s="253"/>
      <c r="D3" s="250"/>
      <c r="E3" s="250"/>
      <c r="F3" s="250"/>
      <c r="G3" s="250"/>
      <c r="H3" s="250"/>
      <c r="I3" s="250"/>
      <c r="J3" s="250"/>
      <c r="K3" s="250"/>
      <c r="L3" s="250"/>
      <c r="M3" s="250"/>
      <c r="N3" s="250"/>
      <c r="O3" s="250"/>
      <c r="P3" s="250"/>
      <c r="Q3" s="250"/>
      <c r="R3" s="250"/>
      <c r="S3" s="248"/>
    </row>
    <row r="4" spans="1:19">
      <c r="A4" s="256"/>
      <c r="B4" s="27"/>
      <c r="C4" s="51"/>
      <c r="D4" s="250"/>
      <c r="E4" s="250"/>
      <c r="F4" s="250"/>
      <c r="G4" s="250"/>
      <c r="H4" s="250"/>
      <c r="I4" s="250"/>
      <c r="J4" s="250"/>
      <c r="K4" s="250"/>
      <c r="L4" s="250"/>
      <c r="M4" s="250"/>
      <c r="N4" s="250"/>
      <c r="O4" s="250"/>
      <c r="P4" s="250"/>
      <c r="Q4" s="250"/>
      <c r="R4" s="250"/>
      <c r="S4" s="248"/>
    </row>
    <row r="5" spans="1:19" ht="12.75" customHeight="1">
      <c r="A5" s="256"/>
      <c r="B5" s="52" t="s">
        <v>41</v>
      </c>
      <c r="C5" s="48" t="s">
        <v>42</v>
      </c>
      <c r="D5" s="251"/>
      <c r="E5" s="251"/>
      <c r="F5" s="251"/>
      <c r="G5" s="251"/>
      <c r="H5" s="251"/>
      <c r="I5" s="251"/>
      <c r="J5" s="251"/>
      <c r="K5" s="251"/>
      <c r="L5" s="251"/>
      <c r="M5" s="251"/>
      <c r="N5" s="251"/>
      <c r="O5" s="251"/>
      <c r="P5" s="251"/>
      <c r="Q5" s="251"/>
      <c r="R5" s="251"/>
      <c r="S5" s="248"/>
    </row>
    <row r="6" spans="1:19">
      <c r="A6" s="256"/>
      <c r="B6" s="65"/>
      <c r="C6" s="53"/>
      <c r="D6" s="41"/>
      <c r="E6" s="41"/>
      <c r="F6" s="41"/>
      <c r="G6" s="41"/>
      <c r="H6" s="41"/>
      <c r="I6" s="41"/>
      <c r="J6" s="41"/>
      <c r="K6" s="41"/>
      <c r="L6" s="41"/>
      <c r="M6" s="41"/>
      <c r="N6" s="41"/>
      <c r="O6" s="41"/>
      <c r="P6" s="41"/>
      <c r="Q6" s="41"/>
      <c r="R6" s="41"/>
      <c r="S6" s="248"/>
    </row>
    <row r="7" spans="1:19">
      <c r="A7" s="256"/>
      <c r="B7" s="65"/>
      <c r="C7" s="53"/>
      <c r="D7" s="41"/>
      <c r="E7" s="41"/>
      <c r="F7" s="41"/>
      <c r="G7" s="41"/>
      <c r="H7" s="41"/>
      <c r="I7" s="41"/>
      <c r="J7" s="41"/>
      <c r="K7" s="41"/>
      <c r="L7" s="41"/>
      <c r="M7" s="41"/>
      <c r="N7" s="19"/>
      <c r="O7" s="19"/>
      <c r="P7" s="19"/>
      <c r="Q7" s="19"/>
      <c r="R7" s="19"/>
      <c r="S7" s="248"/>
    </row>
    <row r="8" spans="1:19">
      <c r="A8" s="256"/>
      <c r="B8" s="65"/>
      <c r="C8" s="53"/>
      <c r="D8" s="41"/>
      <c r="E8" s="41"/>
      <c r="F8" s="41"/>
      <c r="G8" s="41"/>
      <c r="H8" s="41"/>
      <c r="I8" s="41"/>
      <c r="J8" s="41"/>
      <c r="K8" s="41"/>
      <c r="L8" s="41"/>
      <c r="M8" s="41"/>
      <c r="N8" s="19"/>
      <c r="O8" s="19"/>
      <c r="P8" s="19"/>
      <c r="Q8" s="19"/>
      <c r="R8" s="19"/>
      <c r="S8" s="248"/>
    </row>
    <row r="9" spans="1:19">
      <c r="A9" s="256"/>
      <c r="B9" s="65"/>
      <c r="C9" s="54"/>
      <c r="D9" s="41"/>
      <c r="E9" s="41"/>
      <c r="F9" s="41"/>
      <c r="G9" s="41"/>
      <c r="H9" s="41"/>
      <c r="I9" s="41"/>
      <c r="J9" s="41"/>
      <c r="K9" s="41"/>
      <c r="L9" s="41"/>
      <c r="M9" s="41"/>
      <c r="N9" s="19"/>
      <c r="O9" s="19"/>
      <c r="P9" s="19"/>
      <c r="Q9" s="19"/>
      <c r="R9" s="19"/>
      <c r="S9" s="248"/>
    </row>
    <row r="10" spans="1:19">
      <c r="A10" s="256"/>
      <c r="B10" s="65"/>
      <c r="C10" s="54"/>
      <c r="D10" s="19"/>
      <c r="E10" s="19"/>
      <c r="F10" s="41"/>
      <c r="G10" s="19"/>
      <c r="H10" s="19"/>
      <c r="I10" s="41"/>
      <c r="J10" s="41"/>
      <c r="K10" s="19"/>
      <c r="L10" s="41"/>
      <c r="M10" s="41"/>
      <c r="N10" s="19"/>
      <c r="O10" s="19"/>
      <c r="P10" s="19"/>
      <c r="Q10" s="19"/>
      <c r="R10" s="19"/>
      <c r="S10" s="248"/>
    </row>
    <row r="11" spans="1:19">
      <c r="A11" s="256"/>
      <c r="B11" s="65"/>
      <c r="C11" s="54"/>
      <c r="D11" s="19"/>
      <c r="E11" s="19"/>
      <c r="F11" s="41"/>
      <c r="G11" s="19"/>
      <c r="H11" s="41"/>
      <c r="I11" s="41"/>
      <c r="J11" s="19"/>
      <c r="K11" s="19"/>
      <c r="L11" s="41"/>
      <c r="M11" s="19"/>
      <c r="N11" s="19"/>
      <c r="O11" s="19"/>
      <c r="P11" s="19"/>
      <c r="Q11" s="19"/>
      <c r="R11" s="19"/>
      <c r="S11" s="248"/>
    </row>
    <row r="12" spans="1:19">
      <c r="A12" s="256"/>
      <c r="B12" s="65"/>
      <c r="C12" s="54"/>
      <c r="D12" s="19"/>
      <c r="E12" s="19"/>
      <c r="F12" s="19"/>
      <c r="G12" s="19"/>
      <c r="H12" s="19"/>
      <c r="I12" s="19"/>
      <c r="J12" s="19"/>
      <c r="K12" s="19"/>
      <c r="L12" s="19"/>
      <c r="M12" s="19"/>
      <c r="N12" s="19"/>
      <c r="O12" s="19"/>
      <c r="P12" s="19"/>
      <c r="Q12" s="19"/>
      <c r="R12" s="19"/>
      <c r="S12" s="248"/>
    </row>
    <row r="13" spans="1:19">
      <c r="A13" s="256"/>
      <c r="B13" s="65"/>
      <c r="C13" s="54"/>
      <c r="D13" s="19"/>
      <c r="E13" s="19"/>
      <c r="F13" s="19"/>
      <c r="G13" s="19"/>
      <c r="H13" s="19"/>
      <c r="I13" s="19"/>
      <c r="J13" s="19"/>
      <c r="K13" s="19"/>
      <c r="L13" s="19"/>
      <c r="M13" s="19"/>
      <c r="N13" s="19"/>
      <c r="O13" s="19"/>
      <c r="P13" s="19"/>
      <c r="Q13" s="19"/>
      <c r="R13" s="19"/>
      <c r="S13" s="248"/>
    </row>
    <row r="14" spans="1:19">
      <c r="A14" s="256"/>
      <c r="B14" s="65"/>
      <c r="C14" s="53"/>
      <c r="D14" s="19"/>
      <c r="E14" s="19"/>
      <c r="F14" s="19"/>
      <c r="G14" s="19"/>
      <c r="H14" s="19"/>
      <c r="I14" s="19"/>
      <c r="J14" s="19"/>
      <c r="K14" s="19"/>
      <c r="L14" s="19"/>
      <c r="M14" s="19"/>
      <c r="N14" s="19"/>
      <c r="O14" s="19"/>
      <c r="P14" s="19"/>
      <c r="Q14" s="19"/>
      <c r="R14" s="19"/>
      <c r="S14" s="248"/>
    </row>
    <row r="15" spans="1:19">
      <c r="A15" s="256"/>
      <c r="B15" s="65"/>
      <c r="C15" s="54"/>
      <c r="D15" s="19"/>
      <c r="E15" s="19"/>
      <c r="F15" s="19"/>
      <c r="G15" s="19"/>
      <c r="H15" s="19"/>
      <c r="I15" s="19"/>
      <c r="J15" s="19"/>
      <c r="K15" s="19"/>
      <c r="L15" s="19"/>
      <c r="M15" s="19"/>
      <c r="N15" s="19"/>
      <c r="O15" s="19"/>
      <c r="P15" s="19"/>
      <c r="Q15" s="19"/>
      <c r="R15" s="19"/>
      <c r="S15" s="248"/>
    </row>
    <row r="16" spans="1:19">
      <c r="A16" s="256"/>
      <c r="B16" s="65"/>
      <c r="C16" s="54"/>
      <c r="D16" s="19"/>
      <c r="E16" s="19"/>
      <c r="F16" s="19"/>
      <c r="G16" s="19"/>
      <c r="H16" s="19"/>
      <c r="I16" s="19"/>
      <c r="J16" s="19"/>
      <c r="K16" s="19"/>
      <c r="L16" s="19"/>
      <c r="M16" s="19"/>
      <c r="N16" s="19"/>
      <c r="O16" s="19"/>
      <c r="P16" s="19"/>
      <c r="Q16" s="19"/>
      <c r="R16" s="19"/>
      <c r="S16" s="248"/>
    </row>
    <row r="17" spans="1:19">
      <c r="A17" s="256"/>
      <c r="B17" s="65"/>
      <c r="C17" s="54"/>
      <c r="D17" s="19"/>
      <c r="E17" s="19"/>
      <c r="F17" s="19"/>
      <c r="G17" s="19"/>
      <c r="H17" s="19"/>
      <c r="I17" s="19"/>
      <c r="J17" s="19"/>
      <c r="K17" s="19"/>
      <c r="L17" s="19"/>
      <c r="M17" s="19"/>
      <c r="N17" s="19"/>
      <c r="O17" s="19"/>
      <c r="P17" s="19"/>
      <c r="Q17" s="19"/>
      <c r="R17" s="19"/>
      <c r="S17" s="248"/>
    </row>
    <row r="18" spans="1:19">
      <c r="A18" s="256"/>
      <c r="B18" s="65"/>
      <c r="C18" s="54"/>
      <c r="D18" s="19"/>
      <c r="E18" s="19"/>
      <c r="F18" s="19"/>
      <c r="G18" s="19"/>
      <c r="H18" s="19"/>
      <c r="I18" s="19"/>
      <c r="J18" s="19"/>
      <c r="K18" s="19"/>
      <c r="L18" s="19"/>
      <c r="M18" s="19"/>
      <c r="N18" s="19"/>
      <c r="O18" s="19"/>
      <c r="P18" s="19"/>
      <c r="Q18" s="19"/>
      <c r="R18" s="19"/>
      <c r="S18" s="248"/>
    </row>
    <row r="19" spans="1:19">
      <c r="A19" s="256"/>
      <c r="B19" s="65"/>
      <c r="C19" s="53"/>
      <c r="D19" s="55"/>
      <c r="E19" s="55"/>
      <c r="F19" s="55"/>
      <c r="G19" s="55"/>
      <c r="H19" s="55"/>
      <c r="I19" s="55"/>
      <c r="J19" s="55"/>
      <c r="K19" s="55"/>
      <c r="L19" s="55"/>
      <c r="M19" s="55"/>
      <c r="N19" s="55"/>
      <c r="O19" s="55"/>
      <c r="P19" s="55"/>
      <c r="Q19" s="55"/>
      <c r="R19" s="55"/>
      <c r="S19" s="248"/>
    </row>
    <row r="20" spans="1:19">
      <c r="A20" s="256"/>
      <c r="B20" s="65"/>
      <c r="C20" s="54"/>
      <c r="D20" s="19"/>
      <c r="E20" s="20"/>
      <c r="F20" s="20"/>
      <c r="G20" s="20"/>
      <c r="H20" s="20"/>
      <c r="I20" s="20"/>
      <c r="J20" s="20"/>
      <c r="K20" s="20"/>
      <c r="L20" s="20"/>
      <c r="M20" s="20"/>
      <c r="N20" s="20"/>
      <c r="O20" s="20"/>
      <c r="P20" s="20"/>
      <c r="Q20" s="20"/>
      <c r="R20" s="19"/>
      <c r="S20" s="248"/>
    </row>
    <row r="21" spans="1:19">
      <c r="A21" s="256"/>
      <c r="B21" s="65"/>
      <c r="C21" s="54"/>
      <c r="D21" s="56"/>
      <c r="E21" s="56"/>
      <c r="F21" s="56"/>
      <c r="G21" s="56"/>
      <c r="H21" s="56"/>
      <c r="I21" s="56"/>
      <c r="J21" s="56"/>
      <c r="K21" s="56"/>
      <c r="L21" s="56"/>
      <c r="M21" s="56"/>
      <c r="N21" s="56"/>
      <c r="O21" s="56"/>
      <c r="P21" s="56"/>
      <c r="Q21" s="56"/>
      <c r="R21" s="56"/>
      <c r="S21" s="248"/>
    </row>
    <row r="22" spans="1:19">
      <c r="A22" s="256"/>
      <c r="B22" s="65"/>
      <c r="C22" s="57"/>
      <c r="D22" s="58"/>
      <c r="E22" s="58"/>
      <c r="F22" s="58"/>
      <c r="G22" s="58"/>
      <c r="H22" s="58"/>
      <c r="I22" s="58"/>
      <c r="J22" s="58"/>
      <c r="K22" s="58"/>
      <c r="L22" s="58"/>
      <c r="M22" s="58"/>
      <c r="N22" s="58"/>
      <c r="O22" s="58"/>
      <c r="P22" s="58"/>
      <c r="Q22" s="58"/>
      <c r="R22" s="58"/>
      <c r="S22" s="248"/>
    </row>
    <row r="23" spans="1:19">
      <c r="A23" s="256"/>
      <c r="B23" s="65"/>
      <c r="C23" s="57"/>
      <c r="D23" s="58"/>
      <c r="E23" s="58"/>
      <c r="F23" s="58"/>
      <c r="G23" s="58"/>
      <c r="H23" s="58"/>
      <c r="I23" s="58"/>
      <c r="J23" s="58"/>
      <c r="K23" s="58"/>
      <c r="L23" s="58"/>
      <c r="M23" s="58"/>
      <c r="N23" s="58"/>
      <c r="O23" s="58"/>
      <c r="P23" s="58"/>
      <c r="Q23" s="58"/>
      <c r="R23" s="58"/>
      <c r="S23" s="248"/>
    </row>
    <row r="24" spans="1:19">
      <c r="A24" s="256"/>
      <c r="B24" s="65"/>
      <c r="C24" s="59"/>
      <c r="D24" s="19"/>
      <c r="E24" s="19"/>
      <c r="F24" s="19"/>
      <c r="G24" s="19"/>
      <c r="H24" s="19"/>
      <c r="I24" s="19"/>
      <c r="J24" s="19"/>
      <c r="K24" s="19"/>
      <c r="L24" s="19"/>
      <c r="M24" s="19"/>
      <c r="N24" s="19"/>
      <c r="O24" s="19"/>
      <c r="P24" s="19"/>
      <c r="Q24" s="19"/>
      <c r="R24" s="19"/>
      <c r="S24" s="248"/>
    </row>
    <row r="25" spans="1:19">
      <c r="A25" s="256"/>
      <c r="B25" s="65"/>
      <c r="C25" s="57"/>
      <c r="D25" s="19"/>
      <c r="E25" s="19"/>
      <c r="F25" s="19"/>
      <c r="G25" s="19"/>
      <c r="H25" s="19"/>
      <c r="I25" s="19"/>
      <c r="J25" s="19"/>
      <c r="K25" s="19"/>
      <c r="L25" s="19"/>
      <c r="M25" s="19"/>
      <c r="N25" s="19"/>
      <c r="O25" s="19"/>
      <c r="P25" s="19"/>
      <c r="Q25" s="19"/>
      <c r="R25" s="19"/>
      <c r="S25" s="248"/>
    </row>
    <row r="26" spans="1:19">
      <c r="A26" s="256"/>
      <c r="B26" s="65"/>
      <c r="C26" s="54"/>
      <c r="D26" s="19"/>
      <c r="E26" s="19"/>
      <c r="F26" s="19"/>
      <c r="G26" s="19"/>
      <c r="H26" s="19"/>
      <c r="I26" s="19"/>
      <c r="J26" s="19"/>
      <c r="K26" s="19"/>
      <c r="L26" s="19"/>
      <c r="M26" s="19"/>
      <c r="N26" s="19"/>
      <c r="O26" s="19"/>
      <c r="P26" s="19"/>
      <c r="Q26" s="19"/>
      <c r="R26" s="19"/>
      <c r="S26" s="248"/>
    </row>
    <row r="27" spans="1:19">
      <c r="A27" s="256"/>
      <c r="B27" s="65"/>
      <c r="C27" s="60"/>
      <c r="D27" s="19"/>
      <c r="E27" s="19"/>
      <c r="F27" s="19"/>
      <c r="G27" s="19"/>
      <c r="H27" s="19"/>
      <c r="I27" s="19"/>
      <c r="J27" s="19"/>
      <c r="K27" s="19"/>
      <c r="L27" s="19"/>
      <c r="M27" s="19"/>
      <c r="N27" s="19"/>
      <c r="O27" s="19"/>
      <c r="P27" s="19"/>
      <c r="Q27" s="19"/>
      <c r="R27" s="19"/>
      <c r="S27" s="248"/>
    </row>
    <row r="28" spans="1:19">
      <c r="A28" s="256"/>
      <c r="B28" s="65"/>
      <c r="C28" s="54"/>
      <c r="D28" s="19"/>
      <c r="E28" s="19"/>
      <c r="F28" s="19"/>
      <c r="G28" s="19"/>
      <c r="H28" s="19"/>
      <c r="I28" s="19"/>
      <c r="J28" s="19"/>
      <c r="K28" s="19"/>
      <c r="L28" s="19"/>
      <c r="M28" s="19"/>
      <c r="N28" s="19"/>
      <c r="O28" s="19"/>
      <c r="P28" s="19"/>
      <c r="Q28" s="19"/>
      <c r="R28" s="19"/>
      <c r="S28" s="248"/>
    </row>
    <row r="29" spans="1:19">
      <c r="A29" s="256"/>
      <c r="B29" s="65"/>
      <c r="C29" s="60"/>
      <c r="D29" s="19"/>
      <c r="E29" s="19"/>
      <c r="F29" s="19"/>
      <c r="G29" s="19"/>
      <c r="H29" s="19"/>
      <c r="I29" s="19"/>
      <c r="J29" s="19"/>
      <c r="K29" s="19"/>
      <c r="L29" s="19"/>
      <c r="M29" s="19"/>
      <c r="N29" s="19"/>
      <c r="O29" s="19"/>
      <c r="P29" s="19"/>
      <c r="Q29" s="19"/>
      <c r="R29" s="19"/>
      <c r="S29" s="248"/>
    </row>
    <row r="30" spans="1:19">
      <c r="A30" s="256"/>
      <c r="B30" s="65"/>
      <c r="C30" s="61"/>
      <c r="D30" s="19"/>
      <c r="E30" s="19"/>
      <c r="F30" s="19"/>
      <c r="G30" s="19"/>
      <c r="H30" s="19"/>
      <c r="I30" s="19"/>
      <c r="J30" s="19"/>
      <c r="K30" s="19"/>
      <c r="L30" s="19"/>
      <c r="M30" s="19"/>
      <c r="N30" s="19"/>
      <c r="O30" s="19"/>
      <c r="P30" s="19"/>
      <c r="Q30" s="19"/>
      <c r="R30" s="19"/>
      <c r="S30" s="248"/>
    </row>
    <row r="31" spans="1:19">
      <c r="A31" s="256"/>
      <c r="B31" s="65"/>
      <c r="C31" s="54"/>
      <c r="D31" s="19"/>
      <c r="E31" s="19"/>
      <c r="F31" s="19"/>
      <c r="G31" s="19"/>
      <c r="H31" s="19"/>
      <c r="I31" s="19"/>
      <c r="J31" s="19"/>
      <c r="K31" s="19"/>
      <c r="L31" s="19"/>
      <c r="M31" s="19"/>
      <c r="N31" s="19"/>
      <c r="O31" s="19"/>
      <c r="P31" s="19"/>
      <c r="Q31" s="19"/>
      <c r="R31" s="19"/>
      <c r="S31" s="248"/>
    </row>
    <row r="32" spans="1:19">
      <c r="A32" s="256"/>
      <c r="B32" s="65"/>
      <c r="C32" s="54"/>
      <c r="D32" s="19"/>
      <c r="E32" s="19"/>
      <c r="F32" s="19"/>
      <c r="G32" s="19"/>
      <c r="H32" s="19"/>
      <c r="I32" s="19"/>
      <c r="J32" s="19"/>
      <c r="K32" s="19"/>
      <c r="L32" s="19"/>
      <c r="M32" s="19"/>
      <c r="N32" s="19"/>
      <c r="O32" s="19"/>
      <c r="P32" s="19"/>
      <c r="Q32" s="19"/>
      <c r="R32" s="19"/>
      <c r="S32" s="248"/>
    </row>
    <row r="33" spans="1:19">
      <c r="A33" s="256"/>
      <c r="B33" s="65"/>
      <c r="C33" s="54"/>
      <c r="D33" s="19"/>
      <c r="E33" s="19"/>
      <c r="F33" s="19"/>
      <c r="G33" s="19"/>
      <c r="H33" s="19"/>
      <c r="I33" s="19"/>
      <c r="J33" s="19"/>
      <c r="K33" s="19"/>
      <c r="L33" s="19"/>
      <c r="M33" s="19"/>
      <c r="N33" s="19"/>
      <c r="O33" s="19"/>
      <c r="P33" s="19"/>
      <c r="Q33" s="19"/>
      <c r="R33" s="19"/>
      <c r="S33" s="248"/>
    </row>
    <row r="34" spans="1:19">
      <c r="A34" s="256"/>
      <c r="B34" s="65"/>
      <c r="C34" s="61"/>
      <c r="D34" s="19"/>
      <c r="E34" s="19"/>
      <c r="F34" s="19"/>
      <c r="G34" s="19"/>
      <c r="H34" s="19"/>
      <c r="I34" s="19"/>
      <c r="J34" s="19"/>
      <c r="K34" s="19"/>
      <c r="L34" s="19"/>
      <c r="M34" s="19"/>
      <c r="N34" s="19"/>
      <c r="O34" s="19"/>
      <c r="P34" s="19"/>
      <c r="Q34" s="19"/>
      <c r="R34" s="19"/>
      <c r="S34" s="248"/>
    </row>
    <row r="35" spans="1:19">
      <c r="A35" s="256"/>
      <c r="B35" s="65"/>
      <c r="C35" s="54"/>
      <c r="D35" s="19"/>
      <c r="E35" s="19"/>
      <c r="F35" s="19"/>
      <c r="G35" s="19"/>
      <c r="H35" s="19"/>
      <c r="I35" s="19"/>
      <c r="J35" s="19"/>
      <c r="K35" s="19"/>
      <c r="L35" s="19"/>
      <c r="M35" s="19"/>
      <c r="N35" s="19"/>
      <c r="O35" s="19"/>
      <c r="P35" s="19"/>
      <c r="Q35" s="19"/>
      <c r="R35" s="19"/>
      <c r="S35" s="248"/>
    </row>
    <row r="36" spans="1:19">
      <c r="A36" s="256"/>
      <c r="B36" s="65"/>
      <c r="C36" s="54"/>
      <c r="D36" s="19"/>
      <c r="E36" s="19"/>
      <c r="F36" s="19"/>
      <c r="G36" s="19"/>
      <c r="H36" s="19"/>
      <c r="I36" s="19"/>
      <c r="J36" s="19"/>
      <c r="K36" s="19"/>
      <c r="L36" s="19"/>
      <c r="M36" s="19"/>
      <c r="N36" s="19"/>
      <c r="O36" s="19"/>
      <c r="P36" s="19"/>
      <c r="Q36" s="19"/>
      <c r="R36" s="19"/>
      <c r="S36" s="248"/>
    </row>
    <row r="37" spans="1:19">
      <c r="A37" s="256"/>
      <c r="B37" s="65"/>
      <c r="C37" s="54"/>
      <c r="D37" s="19"/>
      <c r="E37" s="19"/>
      <c r="F37" s="19"/>
      <c r="G37" s="19"/>
      <c r="H37" s="19"/>
      <c r="I37" s="19"/>
      <c r="J37" s="19"/>
      <c r="K37" s="19"/>
      <c r="L37" s="19"/>
      <c r="M37" s="19"/>
      <c r="N37" s="19"/>
      <c r="O37" s="19"/>
      <c r="P37" s="19"/>
      <c r="Q37" s="19"/>
      <c r="R37" s="19"/>
      <c r="S37" s="248"/>
    </row>
    <row r="38" spans="1:19">
      <c r="A38" s="256"/>
      <c r="B38" s="65"/>
      <c r="C38" s="54"/>
      <c r="D38" s="19"/>
      <c r="E38" s="19"/>
      <c r="F38" s="19"/>
      <c r="G38" s="19"/>
      <c r="H38" s="19"/>
      <c r="I38" s="19"/>
      <c r="J38" s="19"/>
      <c r="K38" s="19"/>
      <c r="L38" s="19"/>
      <c r="M38" s="19"/>
      <c r="N38" s="19"/>
      <c r="O38" s="19"/>
      <c r="P38" s="19"/>
      <c r="Q38" s="19"/>
      <c r="R38" s="19"/>
      <c r="S38" s="248"/>
    </row>
    <row r="39" spans="1:19">
      <c r="A39" s="256"/>
      <c r="B39" s="65"/>
      <c r="C39" s="54"/>
      <c r="D39" s="19"/>
      <c r="E39" s="19"/>
      <c r="F39" s="19"/>
      <c r="G39" s="19"/>
      <c r="H39" s="19"/>
      <c r="I39" s="19"/>
      <c r="J39" s="19"/>
      <c r="K39" s="19"/>
      <c r="L39" s="19"/>
      <c r="M39" s="19"/>
      <c r="N39" s="19"/>
      <c r="O39" s="19"/>
      <c r="P39" s="19"/>
      <c r="Q39" s="19"/>
      <c r="R39" s="19"/>
      <c r="S39" s="248"/>
    </row>
    <row r="40" spans="1:19">
      <c r="A40" s="256"/>
      <c r="B40" s="65"/>
      <c r="C40" s="54"/>
      <c r="D40" s="19"/>
      <c r="E40" s="19"/>
      <c r="F40" s="19"/>
      <c r="G40" s="19"/>
      <c r="H40" s="19"/>
      <c r="I40" s="19"/>
      <c r="J40" s="19"/>
      <c r="K40" s="19"/>
      <c r="L40" s="19"/>
      <c r="M40" s="19"/>
      <c r="N40" s="19"/>
      <c r="O40" s="19"/>
      <c r="P40" s="19"/>
      <c r="Q40" s="19"/>
      <c r="R40" s="19"/>
      <c r="S40" s="248"/>
    </row>
    <row r="41" spans="1:19">
      <c r="A41" s="256"/>
      <c r="B41" s="65"/>
      <c r="C41" s="54"/>
      <c r="D41" s="19"/>
      <c r="E41" s="19"/>
      <c r="F41" s="19"/>
      <c r="G41" s="19"/>
      <c r="H41" s="19"/>
      <c r="I41" s="19"/>
      <c r="J41" s="19"/>
      <c r="K41" s="19"/>
      <c r="L41" s="19"/>
      <c r="M41" s="19"/>
      <c r="N41" s="19"/>
      <c r="O41" s="19"/>
      <c r="P41" s="19"/>
      <c r="Q41" s="19"/>
      <c r="R41" s="19"/>
      <c r="S41" s="248"/>
    </row>
    <row r="42" spans="1:19">
      <c r="A42" s="256"/>
      <c r="B42" s="65"/>
      <c r="C42" s="54"/>
      <c r="D42" s="19"/>
      <c r="E42" s="19"/>
      <c r="F42" s="19"/>
      <c r="G42" s="19"/>
      <c r="H42" s="19"/>
      <c r="I42" s="19"/>
      <c r="J42" s="19"/>
      <c r="K42" s="19"/>
      <c r="L42" s="19"/>
      <c r="M42" s="19"/>
      <c r="N42" s="19"/>
      <c r="O42" s="19"/>
      <c r="P42" s="19"/>
      <c r="Q42" s="19"/>
      <c r="R42" s="19"/>
      <c r="S42" s="248"/>
    </row>
    <row r="43" spans="1:19">
      <c r="A43" s="256"/>
      <c r="B43" s="65"/>
      <c r="C43" s="54"/>
      <c r="D43" s="19"/>
      <c r="E43" s="19"/>
      <c r="F43" s="19"/>
      <c r="G43" s="19"/>
      <c r="H43" s="19"/>
      <c r="I43" s="19"/>
      <c r="J43" s="19"/>
      <c r="K43" s="19"/>
      <c r="L43" s="19"/>
      <c r="M43" s="19"/>
      <c r="N43" s="19"/>
      <c r="O43" s="19"/>
      <c r="P43" s="19"/>
      <c r="Q43" s="19"/>
      <c r="R43" s="19"/>
      <c r="S43" s="248"/>
    </row>
    <row r="44" spans="1:19">
      <c r="A44" s="256"/>
      <c r="B44" s="65"/>
      <c r="C44" s="54"/>
      <c r="D44" s="19"/>
      <c r="E44" s="19"/>
      <c r="F44" s="19"/>
      <c r="G44" s="19"/>
      <c r="H44" s="19"/>
      <c r="I44" s="19"/>
      <c r="J44" s="19"/>
      <c r="K44" s="19"/>
      <c r="L44" s="19"/>
      <c r="M44" s="19"/>
      <c r="N44" s="19"/>
      <c r="O44" s="19"/>
      <c r="P44" s="19"/>
      <c r="Q44" s="19"/>
      <c r="R44" s="19"/>
      <c r="S44" s="248"/>
    </row>
    <row r="45" spans="1:19">
      <c r="A45" s="256"/>
      <c r="B45" s="65"/>
      <c r="C45" s="54"/>
      <c r="D45" s="19"/>
      <c r="E45" s="19"/>
      <c r="F45" s="19"/>
      <c r="G45" s="19"/>
      <c r="H45" s="19"/>
      <c r="I45" s="19"/>
      <c r="J45" s="19"/>
      <c r="K45" s="19"/>
      <c r="L45" s="19"/>
      <c r="M45" s="19"/>
      <c r="N45" s="19"/>
      <c r="O45" s="19"/>
      <c r="P45" s="19"/>
      <c r="Q45" s="19"/>
      <c r="R45" s="19"/>
      <c r="S45" s="248"/>
    </row>
    <row r="46" spans="1:19">
      <c r="A46" s="256"/>
      <c r="B46" s="65"/>
      <c r="C46" s="54"/>
      <c r="D46" s="19"/>
      <c r="E46" s="19"/>
      <c r="F46" s="19"/>
      <c r="G46" s="19"/>
      <c r="H46" s="19"/>
      <c r="I46" s="19"/>
      <c r="J46" s="19"/>
      <c r="K46" s="19"/>
      <c r="L46" s="19"/>
      <c r="M46" s="19"/>
      <c r="N46" s="19"/>
      <c r="O46" s="19"/>
      <c r="P46" s="19"/>
      <c r="Q46" s="19"/>
      <c r="R46" s="19"/>
      <c r="S46" s="248"/>
    </row>
    <row r="47" spans="1:19">
      <c r="A47" s="256"/>
      <c r="B47" s="65"/>
      <c r="C47" s="54"/>
      <c r="D47" s="19"/>
      <c r="E47" s="19"/>
      <c r="F47" s="19"/>
      <c r="G47" s="19"/>
      <c r="H47" s="19"/>
      <c r="I47" s="19"/>
      <c r="J47" s="19"/>
      <c r="K47" s="19"/>
      <c r="L47" s="19"/>
      <c r="M47" s="19"/>
      <c r="N47" s="19"/>
      <c r="O47" s="19"/>
      <c r="P47" s="19"/>
      <c r="Q47" s="19"/>
      <c r="R47" s="19"/>
      <c r="S47" s="248"/>
    </row>
    <row r="48" spans="1:19">
      <c r="A48" s="256"/>
      <c r="B48" s="65"/>
      <c r="C48" s="54"/>
      <c r="D48" s="19"/>
      <c r="E48" s="19"/>
      <c r="F48" s="19"/>
      <c r="G48" s="19"/>
      <c r="H48" s="19"/>
      <c r="I48" s="19"/>
      <c r="J48" s="19"/>
      <c r="K48" s="19"/>
      <c r="L48" s="19"/>
      <c r="M48" s="19"/>
      <c r="N48" s="19"/>
      <c r="O48" s="19"/>
      <c r="P48" s="19"/>
      <c r="Q48" s="19"/>
      <c r="R48" s="19"/>
      <c r="S48" s="248"/>
    </row>
    <row r="49" spans="1:19">
      <c r="A49" s="256"/>
      <c r="B49" s="65"/>
      <c r="C49" s="54"/>
      <c r="D49" s="19"/>
      <c r="E49" s="19"/>
      <c r="F49" s="19"/>
      <c r="G49" s="19"/>
      <c r="H49" s="19"/>
      <c r="I49" s="19"/>
      <c r="J49" s="19"/>
      <c r="K49" s="19"/>
      <c r="L49" s="19"/>
      <c r="M49" s="19"/>
      <c r="N49" s="19"/>
      <c r="O49" s="19"/>
      <c r="P49" s="19"/>
      <c r="Q49" s="19"/>
      <c r="R49" s="19"/>
      <c r="S49" s="248"/>
    </row>
    <row r="50" spans="1:19">
      <c r="A50" s="256"/>
      <c r="B50" s="65"/>
      <c r="C50" s="54"/>
      <c r="D50" s="19"/>
      <c r="E50" s="19"/>
      <c r="F50" s="19"/>
      <c r="G50" s="19"/>
      <c r="H50" s="19"/>
      <c r="I50" s="19"/>
      <c r="J50" s="19"/>
      <c r="K50" s="19"/>
      <c r="L50" s="19"/>
      <c r="M50" s="19"/>
      <c r="N50" s="19"/>
      <c r="O50" s="19"/>
      <c r="P50" s="19"/>
      <c r="Q50" s="19"/>
      <c r="R50" s="19"/>
      <c r="S50" s="248"/>
    </row>
    <row r="51" spans="1:19">
      <c r="A51" s="256"/>
      <c r="B51" s="65"/>
      <c r="C51" s="54"/>
      <c r="D51" s="19"/>
      <c r="E51" s="19"/>
      <c r="F51" s="19"/>
      <c r="G51" s="19"/>
      <c r="H51" s="19"/>
      <c r="I51" s="19"/>
      <c r="J51" s="19"/>
      <c r="K51" s="19"/>
      <c r="L51" s="19"/>
      <c r="M51" s="19"/>
      <c r="N51" s="19"/>
      <c r="O51" s="19"/>
      <c r="P51" s="19"/>
      <c r="Q51" s="19"/>
      <c r="R51" s="19"/>
      <c r="S51" s="248"/>
    </row>
    <row r="52" spans="1:19">
      <c r="A52" s="256"/>
      <c r="B52" s="65"/>
      <c r="C52" s="54"/>
      <c r="D52" s="19"/>
      <c r="E52" s="19"/>
      <c r="F52" s="19"/>
      <c r="G52" s="19"/>
      <c r="H52" s="19"/>
      <c r="I52" s="19"/>
      <c r="J52" s="19"/>
      <c r="K52" s="19"/>
      <c r="L52" s="19"/>
      <c r="M52" s="19"/>
      <c r="N52" s="19"/>
      <c r="O52" s="19"/>
      <c r="P52" s="19"/>
      <c r="Q52" s="19"/>
      <c r="R52" s="19"/>
      <c r="S52" s="248"/>
    </row>
    <row r="53" spans="1:19">
      <c r="A53" s="256"/>
      <c r="B53" s="65"/>
      <c r="C53" s="54"/>
      <c r="D53" s="19"/>
      <c r="E53" s="19"/>
      <c r="F53" s="19"/>
      <c r="G53" s="19"/>
      <c r="H53" s="19"/>
      <c r="I53" s="19"/>
      <c r="J53" s="19"/>
      <c r="K53" s="19"/>
      <c r="L53" s="19"/>
      <c r="M53" s="19"/>
      <c r="N53" s="19"/>
      <c r="O53" s="19"/>
      <c r="P53" s="19"/>
      <c r="Q53" s="19"/>
      <c r="R53" s="19"/>
      <c r="S53" s="248"/>
    </row>
    <row r="54" spans="1:19">
      <c r="A54" s="256"/>
      <c r="B54" s="65"/>
      <c r="C54" s="54"/>
      <c r="D54" s="19"/>
      <c r="E54" s="19"/>
      <c r="F54" s="19"/>
      <c r="G54" s="19"/>
      <c r="H54" s="19"/>
      <c r="I54" s="19"/>
      <c r="J54" s="19"/>
      <c r="K54" s="19"/>
      <c r="L54" s="19"/>
      <c r="M54" s="19"/>
      <c r="N54" s="19"/>
      <c r="O54" s="19"/>
      <c r="P54" s="19"/>
      <c r="Q54" s="19"/>
      <c r="R54" s="19"/>
      <c r="S54" s="248"/>
    </row>
    <row r="55" spans="1:19">
      <c r="A55" s="256"/>
      <c r="B55" s="65"/>
      <c r="C55" s="54"/>
      <c r="D55" s="19"/>
      <c r="E55" s="19"/>
      <c r="F55" s="19"/>
      <c r="G55" s="19"/>
      <c r="H55" s="19"/>
      <c r="I55" s="19"/>
      <c r="J55" s="19"/>
      <c r="K55" s="19"/>
      <c r="L55" s="19"/>
      <c r="M55" s="19"/>
      <c r="N55" s="19"/>
      <c r="O55" s="19"/>
      <c r="P55" s="19"/>
      <c r="Q55" s="19"/>
      <c r="R55" s="19"/>
      <c r="S55" s="248"/>
    </row>
    <row r="56" spans="1:19">
      <c r="A56" s="256"/>
      <c r="B56" s="65"/>
      <c r="C56" s="54"/>
      <c r="D56" s="19"/>
      <c r="E56" s="19"/>
      <c r="F56" s="19"/>
      <c r="G56" s="19"/>
      <c r="H56" s="19"/>
      <c r="I56" s="19"/>
      <c r="J56" s="19"/>
      <c r="K56" s="19"/>
      <c r="L56" s="19"/>
      <c r="M56" s="19"/>
      <c r="N56" s="19"/>
      <c r="O56" s="19"/>
      <c r="P56" s="19"/>
      <c r="Q56" s="19"/>
      <c r="R56" s="19"/>
      <c r="S56" s="248"/>
    </row>
    <row r="57" spans="1:19">
      <c r="A57" s="256"/>
      <c r="B57" s="65"/>
      <c r="C57" s="54"/>
      <c r="D57" s="19"/>
      <c r="E57" s="19"/>
      <c r="F57" s="19"/>
      <c r="G57" s="19"/>
      <c r="H57" s="19"/>
      <c r="I57" s="19"/>
      <c r="J57" s="19"/>
      <c r="K57" s="19"/>
      <c r="L57" s="19"/>
      <c r="M57" s="19"/>
      <c r="N57" s="19"/>
      <c r="O57" s="19"/>
      <c r="P57" s="19"/>
      <c r="Q57" s="19"/>
      <c r="R57" s="19"/>
      <c r="S57" s="248"/>
    </row>
    <row r="58" spans="1:19">
      <c r="A58" s="256"/>
      <c r="B58" s="65"/>
      <c r="C58" s="54"/>
      <c r="D58" s="19"/>
      <c r="E58" s="19"/>
      <c r="F58" s="19"/>
      <c r="G58" s="19"/>
      <c r="H58" s="19"/>
      <c r="I58" s="19"/>
      <c r="J58" s="19"/>
      <c r="K58" s="19"/>
      <c r="L58" s="19"/>
      <c r="M58" s="19"/>
      <c r="N58" s="19"/>
      <c r="O58" s="19"/>
      <c r="P58" s="19"/>
      <c r="Q58" s="19"/>
      <c r="R58" s="19"/>
      <c r="S58" s="248"/>
    </row>
    <row r="59" spans="1:19">
      <c r="A59" s="256"/>
      <c r="B59" s="65"/>
      <c r="C59" s="54"/>
      <c r="D59" s="19"/>
      <c r="E59" s="19"/>
      <c r="F59" s="19"/>
      <c r="G59" s="19"/>
      <c r="H59" s="19"/>
      <c r="I59" s="19"/>
      <c r="J59" s="19"/>
      <c r="K59" s="19"/>
      <c r="L59" s="19"/>
      <c r="M59" s="19"/>
      <c r="N59" s="19"/>
      <c r="O59" s="19"/>
      <c r="P59" s="19"/>
      <c r="Q59" s="19"/>
      <c r="R59" s="19"/>
      <c r="S59" s="248"/>
    </row>
    <row r="60" spans="1:19">
      <c r="A60" s="256"/>
      <c r="B60" s="65"/>
      <c r="C60" s="54"/>
      <c r="D60" s="19"/>
      <c r="E60" s="19"/>
      <c r="F60" s="19"/>
      <c r="G60" s="19"/>
      <c r="H60" s="19"/>
      <c r="I60" s="19"/>
      <c r="J60" s="19"/>
      <c r="K60" s="19"/>
      <c r="L60" s="19"/>
      <c r="M60" s="19"/>
      <c r="N60" s="19"/>
      <c r="O60" s="19"/>
      <c r="P60" s="19"/>
      <c r="Q60" s="19"/>
      <c r="R60" s="19"/>
      <c r="S60" s="248"/>
    </row>
    <row r="61" spans="1:19">
      <c r="A61" s="256"/>
      <c r="B61" s="65"/>
      <c r="C61" s="62"/>
      <c r="D61" s="19"/>
      <c r="E61" s="19"/>
      <c r="F61" s="19"/>
      <c r="G61" s="19"/>
      <c r="H61" s="19"/>
      <c r="I61" s="19"/>
      <c r="J61" s="19"/>
      <c r="K61" s="19"/>
      <c r="L61" s="19"/>
      <c r="M61" s="19"/>
      <c r="N61" s="19"/>
      <c r="O61" s="19"/>
      <c r="P61" s="19"/>
      <c r="Q61" s="19"/>
      <c r="R61" s="19"/>
      <c r="S61" s="248"/>
    </row>
    <row r="62" spans="1:19">
      <c r="A62" s="256"/>
      <c r="B62" s="65"/>
      <c r="C62" s="63"/>
      <c r="D62" s="58"/>
      <c r="E62" s="58"/>
      <c r="F62" s="58"/>
      <c r="G62" s="58"/>
      <c r="H62" s="58"/>
      <c r="I62" s="58"/>
      <c r="J62" s="58"/>
      <c r="K62" s="58"/>
      <c r="L62" s="58"/>
      <c r="M62" s="58"/>
      <c r="N62" s="58"/>
      <c r="O62" s="58"/>
      <c r="P62" s="58"/>
      <c r="Q62" s="58"/>
      <c r="R62" s="58"/>
      <c r="S62" s="248"/>
    </row>
    <row r="63" spans="1:19">
      <c r="A63" s="256"/>
      <c r="B63" s="65"/>
      <c r="C63" s="63"/>
      <c r="D63" s="58"/>
      <c r="E63" s="58"/>
      <c r="F63" s="58"/>
      <c r="G63" s="58"/>
      <c r="H63" s="58"/>
      <c r="I63" s="58"/>
      <c r="J63" s="58"/>
      <c r="K63" s="58"/>
      <c r="L63" s="58"/>
      <c r="M63" s="58"/>
      <c r="N63" s="58"/>
      <c r="O63" s="58"/>
      <c r="P63" s="58"/>
      <c r="Q63" s="58"/>
      <c r="R63" s="58"/>
      <c r="S63" s="248"/>
    </row>
    <row r="64" spans="1:19">
      <c r="A64" s="256"/>
      <c r="B64" s="65"/>
      <c r="C64" s="63"/>
      <c r="D64" s="58"/>
      <c r="E64" s="58"/>
      <c r="F64" s="58"/>
      <c r="G64" s="58"/>
      <c r="H64" s="58"/>
      <c r="I64" s="58"/>
      <c r="J64" s="58"/>
      <c r="K64" s="58"/>
      <c r="L64" s="58"/>
      <c r="M64" s="58"/>
      <c r="N64" s="58"/>
      <c r="O64" s="58"/>
      <c r="P64" s="58"/>
      <c r="Q64" s="58"/>
      <c r="R64" s="58"/>
      <c r="S64" s="248"/>
    </row>
    <row r="65" spans="1:19">
      <c r="A65" s="256"/>
      <c r="B65" s="65"/>
      <c r="C65" s="63"/>
      <c r="D65" s="58"/>
      <c r="E65" s="58"/>
      <c r="F65" s="58"/>
      <c r="G65" s="58"/>
      <c r="H65" s="58"/>
      <c r="I65" s="58"/>
      <c r="J65" s="58"/>
      <c r="K65" s="58"/>
      <c r="L65" s="58"/>
      <c r="M65" s="58"/>
      <c r="N65" s="58"/>
      <c r="O65" s="58"/>
      <c r="P65" s="58"/>
      <c r="Q65" s="58"/>
      <c r="R65" s="58"/>
      <c r="S65" s="248"/>
    </row>
    <row r="66" spans="1:19">
      <c r="A66" s="256"/>
      <c r="B66" s="65"/>
      <c r="C66" s="63"/>
      <c r="D66" s="58"/>
      <c r="E66" s="58"/>
      <c r="F66" s="58"/>
      <c r="G66" s="58"/>
      <c r="H66" s="58"/>
      <c r="I66" s="58"/>
      <c r="J66" s="58"/>
      <c r="K66" s="58"/>
      <c r="L66" s="58"/>
      <c r="M66" s="58"/>
      <c r="N66" s="58"/>
      <c r="O66" s="58"/>
      <c r="P66" s="58"/>
      <c r="Q66" s="58"/>
      <c r="R66" s="58"/>
      <c r="S66" s="248"/>
    </row>
    <row r="67" spans="1:19">
      <c r="A67" s="256"/>
      <c r="B67" s="65"/>
      <c r="C67" s="63"/>
      <c r="D67" s="58"/>
      <c r="E67" s="58"/>
      <c r="F67" s="58"/>
      <c r="G67" s="58"/>
      <c r="H67" s="58"/>
      <c r="I67" s="58"/>
      <c r="J67" s="58"/>
      <c r="K67" s="58"/>
      <c r="L67" s="58"/>
      <c r="M67" s="58"/>
      <c r="N67" s="58"/>
      <c r="O67" s="58"/>
      <c r="P67" s="58"/>
      <c r="Q67" s="58"/>
      <c r="R67" s="58"/>
      <c r="S67" s="248"/>
    </row>
    <row r="68" spans="1:19">
      <c r="A68" s="256"/>
      <c r="B68" s="65"/>
      <c r="C68" s="63"/>
      <c r="D68" s="58"/>
      <c r="E68" s="58"/>
      <c r="F68" s="58"/>
      <c r="G68" s="58"/>
      <c r="H68" s="58"/>
      <c r="I68" s="58"/>
      <c r="J68" s="58"/>
      <c r="K68" s="58"/>
      <c r="L68" s="58"/>
      <c r="M68" s="58"/>
      <c r="N68" s="58"/>
      <c r="O68" s="58"/>
      <c r="P68" s="58"/>
      <c r="Q68" s="58"/>
      <c r="R68" s="58"/>
      <c r="S68" s="248"/>
    </row>
    <row r="69" spans="1:19">
      <c r="A69" s="256"/>
      <c r="B69" s="65"/>
      <c r="C69" s="63"/>
      <c r="D69" s="58"/>
      <c r="E69" s="58"/>
      <c r="F69" s="58"/>
      <c r="G69" s="58"/>
      <c r="H69" s="58"/>
      <c r="I69" s="58"/>
      <c r="J69" s="58"/>
      <c r="K69" s="58"/>
      <c r="L69" s="58"/>
      <c r="M69" s="58"/>
      <c r="N69" s="58"/>
      <c r="O69" s="58"/>
      <c r="P69" s="58"/>
      <c r="Q69" s="58"/>
      <c r="R69" s="58"/>
      <c r="S69" s="248"/>
    </row>
    <row r="70" spans="1:19">
      <c r="A70" s="256"/>
      <c r="B70" s="65"/>
      <c r="C70" s="63"/>
      <c r="D70" s="58"/>
      <c r="E70" s="58"/>
      <c r="F70" s="58"/>
      <c r="G70" s="58"/>
      <c r="H70" s="58"/>
      <c r="I70" s="58"/>
      <c r="J70" s="58"/>
      <c r="K70" s="58"/>
      <c r="L70" s="58"/>
      <c r="M70" s="58"/>
      <c r="N70" s="58"/>
      <c r="O70" s="58"/>
      <c r="P70" s="58"/>
      <c r="Q70" s="58"/>
      <c r="R70" s="58"/>
      <c r="S70" s="248"/>
    </row>
    <row r="71" spans="1:19">
      <c r="A71" s="256"/>
      <c r="B71" s="65"/>
      <c r="C71" s="63"/>
      <c r="D71" s="58"/>
      <c r="E71" s="58"/>
      <c r="F71" s="58"/>
      <c r="G71" s="58"/>
      <c r="H71" s="58"/>
      <c r="I71" s="58"/>
      <c r="J71" s="58"/>
      <c r="K71" s="58"/>
      <c r="L71" s="58"/>
      <c r="M71" s="58"/>
      <c r="N71" s="58"/>
      <c r="O71" s="58"/>
      <c r="P71" s="58"/>
      <c r="Q71" s="58"/>
      <c r="R71" s="58"/>
      <c r="S71" s="248"/>
    </row>
    <row r="72" spans="1:19">
      <c r="A72" s="256"/>
      <c r="B72" s="65"/>
      <c r="C72" s="63"/>
      <c r="D72" s="58"/>
      <c r="E72" s="58"/>
      <c r="F72" s="58"/>
      <c r="G72" s="58"/>
      <c r="H72" s="58"/>
      <c r="I72" s="58"/>
      <c r="J72" s="58"/>
      <c r="K72" s="58"/>
      <c r="L72" s="58"/>
      <c r="M72" s="58"/>
      <c r="N72" s="58"/>
      <c r="O72" s="58"/>
      <c r="P72" s="58"/>
      <c r="Q72" s="58"/>
      <c r="R72" s="58"/>
      <c r="S72" s="248"/>
    </row>
    <row r="73" spans="1:19">
      <c r="A73" s="256"/>
      <c r="B73" s="65"/>
      <c r="C73" s="63"/>
      <c r="D73" s="58"/>
      <c r="E73" s="58"/>
      <c r="F73" s="58"/>
      <c r="G73" s="58"/>
      <c r="H73" s="58"/>
      <c r="I73" s="58"/>
      <c r="J73" s="58"/>
      <c r="K73" s="58"/>
      <c r="L73" s="58"/>
      <c r="M73" s="58"/>
      <c r="N73" s="58"/>
      <c r="O73" s="58"/>
      <c r="P73" s="58"/>
      <c r="Q73" s="58"/>
      <c r="R73" s="58"/>
      <c r="S73" s="248"/>
    </row>
    <row r="74" spans="1:19">
      <c r="A74" s="256"/>
      <c r="B74" s="65"/>
      <c r="C74" s="63"/>
      <c r="D74" s="58"/>
      <c r="E74" s="58"/>
      <c r="F74" s="58"/>
      <c r="G74" s="58"/>
      <c r="H74" s="58"/>
      <c r="I74" s="58"/>
      <c r="J74" s="58"/>
      <c r="K74" s="58"/>
      <c r="L74" s="58"/>
      <c r="M74" s="58"/>
      <c r="N74" s="58"/>
      <c r="O74" s="58"/>
      <c r="P74" s="58"/>
      <c r="Q74" s="58"/>
      <c r="R74" s="58"/>
      <c r="S74" s="248"/>
    </row>
    <row r="75" spans="1:19">
      <c r="A75" s="256"/>
      <c r="B75" s="65"/>
      <c r="C75" s="63"/>
      <c r="D75" s="58"/>
      <c r="E75" s="58"/>
      <c r="F75" s="58"/>
      <c r="G75" s="58"/>
      <c r="H75" s="58"/>
      <c r="I75" s="58"/>
      <c r="J75" s="58"/>
      <c r="K75" s="58"/>
      <c r="L75" s="58"/>
      <c r="M75" s="58"/>
      <c r="N75" s="58"/>
      <c r="O75" s="58"/>
      <c r="P75" s="58"/>
      <c r="Q75" s="58"/>
      <c r="R75" s="58"/>
      <c r="S75" s="248"/>
    </row>
    <row r="76" spans="1:19">
      <c r="A76" s="256"/>
      <c r="B76" s="65"/>
      <c r="C76" s="63"/>
      <c r="D76" s="58"/>
      <c r="E76" s="58"/>
      <c r="F76" s="58"/>
      <c r="G76" s="58"/>
      <c r="H76" s="58"/>
      <c r="I76" s="58"/>
      <c r="J76" s="58"/>
      <c r="K76" s="58"/>
      <c r="L76" s="58"/>
      <c r="M76" s="58"/>
      <c r="N76" s="58"/>
      <c r="O76" s="58"/>
      <c r="P76" s="58"/>
      <c r="Q76" s="58"/>
      <c r="R76" s="58"/>
      <c r="S76" s="248"/>
    </row>
    <row r="77" spans="1:19">
      <c r="A77" s="256"/>
      <c r="B77" s="65"/>
      <c r="C77" s="63"/>
      <c r="D77" s="58"/>
      <c r="E77" s="58"/>
      <c r="F77" s="58"/>
      <c r="G77" s="58"/>
      <c r="H77" s="58"/>
      <c r="I77" s="58"/>
      <c r="J77" s="58"/>
      <c r="K77" s="58"/>
      <c r="L77" s="58"/>
      <c r="M77" s="58"/>
      <c r="N77" s="58"/>
      <c r="O77" s="58"/>
      <c r="P77" s="58"/>
      <c r="Q77" s="58"/>
      <c r="R77" s="58"/>
      <c r="S77" s="248"/>
    </row>
    <row r="78" spans="1:19">
      <c r="A78" s="256"/>
      <c r="B78" s="65"/>
      <c r="C78" s="63"/>
      <c r="D78" s="58"/>
      <c r="E78" s="58"/>
      <c r="F78" s="58"/>
      <c r="G78" s="58"/>
      <c r="H78" s="58"/>
      <c r="I78" s="58"/>
      <c r="J78" s="58"/>
      <c r="K78" s="58"/>
      <c r="L78" s="58"/>
      <c r="M78" s="58"/>
      <c r="N78" s="58"/>
      <c r="O78" s="58"/>
      <c r="P78" s="58"/>
      <c r="Q78" s="58"/>
      <c r="R78" s="58"/>
      <c r="S78" s="248"/>
    </row>
    <row r="79" spans="1:19">
      <c r="A79" s="256"/>
      <c r="B79" s="65"/>
      <c r="C79" s="63"/>
      <c r="D79" s="58"/>
      <c r="E79" s="58"/>
      <c r="F79" s="58"/>
      <c r="G79" s="58"/>
      <c r="H79" s="58"/>
      <c r="I79" s="58"/>
      <c r="J79" s="58"/>
      <c r="K79" s="58"/>
      <c r="L79" s="58"/>
      <c r="M79" s="58"/>
      <c r="N79" s="58"/>
      <c r="O79" s="58"/>
      <c r="P79" s="58"/>
      <c r="Q79" s="58"/>
      <c r="R79" s="58"/>
      <c r="S79" s="248"/>
    </row>
    <row r="80" spans="1:19">
      <c r="A80" s="256"/>
      <c r="B80" s="65"/>
      <c r="C80" s="63"/>
      <c r="D80" s="58"/>
      <c r="E80" s="58"/>
      <c r="F80" s="58"/>
      <c r="G80" s="58"/>
      <c r="H80" s="58"/>
      <c r="I80" s="58"/>
      <c r="J80" s="58"/>
      <c r="K80" s="58"/>
      <c r="L80" s="58"/>
      <c r="M80" s="58"/>
      <c r="N80" s="58"/>
      <c r="O80" s="58"/>
      <c r="P80" s="58"/>
      <c r="Q80" s="58"/>
      <c r="R80" s="58"/>
      <c r="S80" s="248"/>
    </row>
    <row r="81" spans="1:19">
      <c r="A81" s="256"/>
      <c r="B81" s="65"/>
      <c r="C81" s="63"/>
      <c r="D81" s="58"/>
      <c r="E81" s="58"/>
      <c r="F81" s="58"/>
      <c r="G81" s="58"/>
      <c r="H81" s="58"/>
      <c r="I81" s="58"/>
      <c r="J81" s="58"/>
      <c r="K81" s="58"/>
      <c r="L81" s="58"/>
      <c r="M81" s="58"/>
      <c r="N81" s="58"/>
      <c r="O81" s="58"/>
      <c r="P81" s="58"/>
      <c r="Q81" s="58"/>
      <c r="R81" s="58"/>
      <c r="S81" s="248"/>
    </row>
    <row r="82" spans="1:19">
      <c r="A82" s="256"/>
      <c r="B82" s="65"/>
      <c r="C82" s="63"/>
      <c r="D82" s="58"/>
      <c r="E82" s="58"/>
      <c r="F82" s="58"/>
      <c r="G82" s="58"/>
      <c r="H82" s="58"/>
      <c r="I82" s="58"/>
      <c r="J82" s="58"/>
      <c r="K82" s="58"/>
      <c r="L82" s="58"/>
      <c r="M82" s="58"/>
      <c r="N82" s="58"/>
      <c r="O82" s="58"/>
      <c r="P82" s="58"/>
      <c r="Q82" s="58"/>
      <c r="R82" s="58"/>
      <c r="S82" s="248"/>
    </row>
    <row r="83" spans="1:19">
      <c r="A83" s="256"/>
      <c r="B83" s="65"/>
      <c r="C83" s="63"/>
      <c r="D83" s="58"/>
      <c r="E83" s="58"/>
      <c r="F83" s="58"/>
      <c r="G83" s="58"/>
      <c r="H83" s="58"/>
      <c r="I83" s="58"/>
      <c r="J83" s="58"/>
      <c r="K83" s="58"/>
      <c r="L83" s="58"/>
      <c r="M83" s="58"/>
      <c r="N83" s="58"/>
      <c r="O83" s="58"/>
      <c r="P83" s="58"/>
      <c r="Q83" s="58"/>
      <c r="R83" s="58"/>
      <c r="S83" s="248"/>
    </row>
    <row r="84" spans="1:19">
      <c r="A84" s="256"/>
      <c r="B84" s="65"/>
      <c r="C84" s="63"/>
      <c r="D84" s="58"/>
      <c r="E84" s="58"/>
      <c r="F84" s="58"/>
      <c r="G84" s="58"/>
      <c r="H84" s="58"/>
      <c r="I84" s="58"/>
      <c r="J84" s="58"/>
      <c r="K84" s="58"/>
      <c r="L84" s="58"/>
      <c r="M84" s="58"/>
      <c r="N84" s="58"/>
      <c r="O84" s="58"/>
      <c r="P84" s="58"/>
      <c r="Q84" s="58"/>
      <c r="R84" s="58"/>
      <c r="S84" s="248"/>
    </row>
    <row r="85" spans="1:19">
      <c r="A85" s="256"/>
      <c r="B85" s="65"/>
      <c r="C85" s="63"/>
      <c r="D85" s="58"/>
      <c r="E85" s="58"/>
      <c r="F85" s="58"/>
      <c r="G85" s="58"/>
      <c r="H85" s="58"/>
      <c r="I85" s="58"/>
      <c r="J85" s="58"/>
      <c r="K85" s="58"/>
      <c r="L85" s="58"/>
      <c r="M85" s="58"/>
      <c r="N85" s="58"/>
      <c r="O85" s="58"/>
      <c r="P85" s="58"/>
      <c r="Q85" s="58"/>
      <c r="R85" s="58"/>
      <c r="S85" s="248"/>
    </row>
    <row r="86" spans="1:19">
      <c r="A86" s="256"/>
      <c r="B86" s="65"/>
      <c r="C86" s="63"/>
      <c r="D86" s="58"/>
      <c r="E86" s="58"/>
      <c r="F86" s="58"/>
      <c r="G86" s="58"/>
      <c r="H86" s="58"/>
      <c r="I86" s="58"/>
      <c r="J86" s="58"/>
      <c r="K86" s="58"/>
      <c r="L86" s="58"/>
      <c r="M86" s="58"/>
      <c r="N86" s="58"/>
      <c r="O86" s="58"/>
      <c r="P86" s="58"/>
      <c r="Q86" s="58"/>
      <c r="R86" s="58"/>
      <c r="S86" s="248"/>
    </row>
    <row r="87" spans="1:19">
      <c r="A87" s="256"/>
      <c r="B87" s="65"/>
      <c r="C87" s="63"/>
      <c r="D87" s="58"/>
      <c r="E87" s="58"/>
      <c r="F87" s="58"/>
      <c r="G87" s="58"/>
      <c r="H87" s="58"/>
      <c r="I87" s="58"/>
      <c r="J87" s="58"/>
      <c r="K87" s="58"/>
      <c r="L87" s="58"/>
      <c r="M87" s="58"/>
      <c r="N87" s="58"/>
      <c r="O87" s="58"/>
      <c r="P87" s="58"/>
      <c r="Q87" s="58"/>
      <c r="R87" s="58"/>
      <c r="S87" s="248"/>
    </row>
    <row r="88" spans="1:19">
      <c r="A88" s="256"/>
      <c r="B88" s="65"/>
      <c r="C88" s="63"/>
      <c r="D88" s="58"/>
      <c r="E88" s="58"/>
      <c r="F88" s="58"/>
      <c r="G88" s="58"/>
      <c r="H88" s="58"/>
      <c r="I88" s="58"/>
      <c r="J88" s="58"/>
      <c r="K88" s="58"/>
      <c r="L88" s="58"/>
      <c r="M88" s="58"/>
      <c r="N88" s="58"/>
      <c r="O88" s="58"/>
      <c r="P88" s="58"/>
      <c r="Q88" s="58"/>
      <c r="R88" s="58"/>
      <c r="S88" s="248"/>
    </row>
    <row r="89" spans="1:19">
      <c r="A89" s="256"/>
      <c r="B89" s="65"/>
      <c r="C89" s="63"/>
      <c r="D89" s="58"/>
      <c r="E89" s="58"/>
      <c r="F89" s="58"/>
      <c r="G89" s="58"/>
      <c r="H89" s="58"/>
      <c r="I89" s="58"/>
      <c r="J89" s="58"/>
      <c r="K89" s="58"/>
      <c r="L89" s="58"/>
      <c r="M89" s="58"/>
      <c r="N89" s="58"/>
      <c r="O89" s="58"/>
      <c r="P89" s="58"/>
      <c r="Q89" s="58"/>
      <c r="R89" s="58"/>
      <c r="S89" s="248"/>
    </row>
    <row r="90" spans="1:19">
      <c r="A90" s="256"/>
      <c r="B90" s="65"/>
      <c r="C90" s="63"/>
      <c r="D90" s="58"/>
      <c r="E90" s="58"/>
      <c r="F90" s="58"/>
      <c r="G90" s="58"/>
      <c r="H90" s="58"/>
      <c r="I90" s="58"/>
      <c r="J90" s="58"/>
      <c r="K90" s="58"/>
      <c r="L90" s="58"/>
      <c r="M90" s="58"/>
      <c r="N90" s="58"/>
      <c r="O90" s="58"/>
      <c r="P90" s="58"/>
      <c r="Q90" s="58"/>
      <c r="R90" s="58"/>
      <c r="S90" s="248"/>
    </row>
    <row r="91" spans="1:19">
      <c r="A91" s="256"/>
      <c r="B91" s="65"/>
      <c r="C91" s="63"/>
      <c r="D91" s="58"/>
      <c r="E91" s="58"/>
      <c r="F91" s="58"/>
      <c r="G91" s="58"/>
      <c r="H91" s="58"/>
      <c r="I91" s="58"/>
      <c r="J91" s="58"/>
      <c r="K91" s="58"/>
      <c r="L91" s="58"/>
      <c r="M91" s="58"/>
      <c r="N91" s="58"/>
      <c r="O91" s="58"/>
      <c r="P91" s="58"/>
      <c r="Q91" s="58"/>
      <c r="R91" s="58"/>
      <c r="S91" s="248"/>
    </row>
    <row r="92" spans="1:19">
      <c r="A92" s="256"/>
      <c r="B92" s="65"/>
      <c r="C92" s="63"/>
      <c r="D92" s="58"/>
      <c r="E92" s="58"/>
      <c r="F92" s="58"/>
      <c r="G92" s="58"/>
      <c r="H92" s="58"/>
      <c r="I92" s="58"/>
      <c r="J92" s="58"/>
      <c r="K92" s="58"/>
      <c r="L92" s="58"/>
      <c r="M92" s="58"/>
      <c r="N92" s="58"/>
      <c r="O92" s="58"/>
      <c r="P92" s="58"/>
      <c r="Q92" s="58"/>
      <c r="R92" s="58"/>
      <c r="S92" s="248"/>
    </row>
    <row r="93" spans="1:19">
      <c r="A93" s="256"/>
      <c r="B93" s="65"/>
      <c r="C93" s="63"/>
      <c r="D93" s="58"/>
      <c r="E93" s="58"/>
      <c r="F93" s="58"/>
      <c r="G93" s="58"/>
      <c r="H93" s="58"/>
      <c r="I93" s="58"/>
      <c r="J93" s="58"/>
      <c r="K93" s="58"/>
      <c r="L93" s="58"/>
      <c r="M93" s="58"/>
      <c r="N93" s="58"/>
      <c r="O93" s="58"/>
      <c r="P93" s="58"/>
      <c r="Q93" s="58"/>
      <c r="R93" s="58"/>
      <c r="S93" s="248"/>
    </row>
    <row r="94" spans="1:19">
      <c r="A94" s="256"/>
      <c r="B94" s="65"/>
      <c r="C94" s="63"/>
      <c r="D94" s="58"/>
      <c r="E94" s="58"/>
      <c r="F94" s="58"/>
      <c r="G94" s="58"/>
      <c r="H94" s="58"/>
      <c r="I94" s="58"/>
      <c r="J94" s="58"/>
      <c r="K94" s="58"/>
      <c r="L94" s="58"/>
      <c r="M94" s="58"/>
      <c r="N94" s="58"/>
      <c r="O94" s="58"/>
      <c r="P94" s="58"/>
      <c r="Q94" s="58"/>
      <c r="R94" s="58"/>
      <c r="S94" s="248"/>
    </row>
    <row r="95" spans="1:19">
      <c r="A95" s="256"/>
      <c r="B95" s="65"/>
      <c r="C95" s="63"/>
      <c r="D95" s="58"/>
      <c r="E95" s="58"/>
      <c r="F95" s="58"/>
      <c r="G95" s="58"/>
      <c r="H95" s="58"/>
      <c r="I95" s="58"/>
      <c r="J95" s="58"/>
      <c r="K95" s="58"/>
      <c r="L95" s="58"/>
      <c r="M95" s="58"/>
      <c r="N95" s="58"/>
      <c r="O95" s="58"/>
      <c r="P95" s="58"/>
      <c r="Q95" s="58"/>
      <c r="R95" s="58"/>
      <c r="S95" s="248"/>
    </row>
    <row r="96" spans="1:19">
      <c r="A96" s="256"/>
      <c r="B96" s="65"/>
      <c r="C96" s="63"/>
      <c r="D96" s="58"/>
      <c r="E96" s="58"/>
      <c r="F96" s="58"/>
      <c r="G96" s="58"/>
      <c r="H96" s="58"/>
      <c r="I96" s="58"/>
      <c r="J96" s="58"/>
      <c r="K96" s="58"/>
      <c r="L96" s="58"/>
      <c r="M96" s="58"/>
      <c r="N96" s="58"/>
      <c r="O96" s="58"/>
      <c r="P96" s="58"/>
      <c r="Q96" s="58"/>
      <c r="R96" s="58"/>
      <c r="S96" s="248"/>
    </row>
    <row r="97" spans="1:19">
      <c r="A97" s="256"/>
      <c r="B97" s="65"/>
      <c r="C97" s="63"/>
      <c r="D97" s="58"/>
      <c r="E97" s="58"/>
      <c r="F97" s="58"/>
      <c r="G97" s="58"/>
      <c r="H97" s="58"/>
      <c r="I97" s="58"/>
      <c r="J97" s="58"/>
      <c r="K97" s="58"/>
      <c r="L97" s="58"/>
      <c r="M97" s="58"/>
      <c r="N97" s="58"/>
      <c r="O97" s="58"/>
      <c r="P97" s="58"/>
      <c r="Q97" s="58"/>
      <c r="R97" s="58"/>
      <c r="S97" s="248"/>
    </row>
    <row r="98" spans="1:19">
      <c r="A98" s="256"/>
      <c r="B98" s="65"/>
      <c r="C98" s="63"/>
      <c r="D98" s="58"/>
      <c r="E98" s="58"/>
      <c r="F98" s="58"/>
      <c r="G98" s="58"/>
      <c r="H98" s="58"/>
      <c r="I98" s="58"/>
      <c r="J98" s="58"/>
      <c r="K98" s="58"/>
      <c r="L98" s="58"/>
      <c r="M98" s="58"/>
      <c r="N98" s="58"/>
      <c r="O98" s="58"/>
      <c r="P98" s="58"/>
      <c r="Q98" s="58"/>
      <c r="R98" s="58"/>
      <c r="S98" s="248"/>
    </row>
    <row r="99" spans="1:19">
      <c r="A99" s="256"/>
      <c r="B99" s="65"/>
      <c r="C99" s="63"/>
      <c r="D99" s="58"/>
      <c r="E99" s="58"/>
      <c r="F99" s="58"/>
      <c r="G99" s="58"/>
      <c r="H99" s="58"/>
      <c r="I99" s="58"/>
      <c r="J99" s="58"/>
      <c r="K99" s="58"/>
      <c r="L99" s="58"/>
      <c r="M99" s="58"/>
      <c r="N99" s="58"/>
      <c r="O99" s="58"/>
      <c r="P99" s="58"/>
      <c r="Q99" s="58"/>
      <c r="R99" s="58"/>
      <c r="S99" s="248"/>
    </row>
    <row r="100" spans="1:19">
      <c r="A100" s="256"/>
      <c r="B100" s="65"/>
      <c r="C100" s="63"/>
      <c r="D100" s="58"/>
      <c r="E100" s="58"/>
      <c r="F100" s="58"/>
      <c r="G100" s="58"/>
      <c r="H100" s="58"/>
      <c r="I100" s="58"/>
      <c r="J100" s="58"/>
      <c r="K100" s="58"/>
      <c r="L100" s="58"/>
      <c r="M100" s="58"/>
      <c r="N100" s="58"/>
      <c r="O100" s="58"/>
      <c r="P100" s="58"/>
      <c r="Q100" s="58"/>
      <c r="R100" s="58"/>
      <c r="S100" s="248"/>
    </row>
    <row r="101" spans="1:19">
      <c r="A101" s="256"/>
      <c r="B101" s="65"/>
      <c r="C101" s="63"/>
      <c r="D101" s="58"/>
      <c r="E101" s="58"/>
      <c r="F101" s="58"/>
      <c r="G101" s="58"/>
      <c r="H101" s="58"/>
      <c r="I101" s="58"/>
      <c r="J101" s="58"/>
      <c r="K101" s="58"/>
      <c r="L101" s="58"/>
      <c r="M101" s="58"/>
      <c r="N101" s="58"/>
      <c r="O101" s="58"/>
      <c r="P101" s="58"/>
      <c r="Q101" s="58"/>
      <c r="R101" s="58"/>
      <c r="S101" s="248"/>
    </row>
    <row r="102" spans="1:19">
      <c r="A102" s="256"/>
      <c r="B102" s="65"/>
      <c r="C102" s="63"/>
      <c r="D102" s="58"/>
      <c r="E102" s="58"/>
      <c r="F102" s="58"/>
      <c r="G102" s="58"/>
      <c r="H102" s="58"/>
      <c r="I102" s="58"/>
      <c r="J102" s="58"/>
      <c r="K102" s="58"/>
      <c r="L102" s="58"/>
      <c r="M102" s="58"/>
      <c r="N102" s="58"/>
      <c r="O102" s="58"/>
      <c r="P102" s="58"/>
      <c r="Q102" s="58"/>
      <c r="R102" s="58"/>
      <c r="S102" s="248"/>
    </row>
    <row r="103" spans="1:19">
      <c r="A103" s="256"/>
      <c r="B103" s="65"/>
      <c r="C103" s="63"/>
      <c r="D103" s="58"/>
      <c r="E103" s="58"/>
      <c r="F103" s="58"/>
      <c r="G103" s="58"/>
      <c r="H103" s="58"/>
      <c r="I103" s="58"/>
      <c r="J103" s="58"/>
      <c r="K103" s="58"/>
      <c r="L103" s="58"/>
      <c r="M103" s="58"/>
      <c r="N103" s="58"/>
      <c r="O103" s="58"/>
      <c r="P103" s="58"/>
      <c r="Q103" s="58"/>
      <c r="R103" s="58"/>
      <c r="S103" s="248"/>
    </row>
    <row r="104" spans="1:19">
      <c r="A104" s="256"/>
      <c r="B104" s="65"/>
      <c r="C104" s="63"/>
      <c r="D104" s="58"/>
      <c r="E104" s="58"/>
      <c r="F104" s="58"/>
      <c r="G104" s="58"/>
      <c r="H104" s="58"/>
      <c r="I104" s="58"/>
      <c r="J104" s="58"/>
      <c r="K104" s="58"/>
      <c r="L104" s="58"/>
      <c r="M104" s="58"/>
      <c r="N104" s="58"/>
      <c r="O104" s="58"/>
      <c r="P104" s="58"/>
      <c r="Q104" s="58"/>
      <c r="R104" s="58"/>
      <c r="S104" s="248"/>
    </row>
    <row r="105" spans="1:19">
      <c r="A105" s="256"/>
      <c r="B105" s="65"/>
      <c r="C105" s="63"/>
      <c r="D105" s="58"/>
      <c r="E105" s="58"/>
      <c r="F105" s="58"/>
      <c r="G105" s="58"/>
      <c r="H105" s="58"/>
      <c r="I105" s="58"/>
      <c r="J105" s="58"/>
      <c r="K105" s="58"/>
      <c r="L105" s="58"/>
      <c r="M105" s="58"/>
      <c r="N105" s="58"/>
      <c r="O105" s="58"/>
      <c r="P105" s="58"/>
      <c r="Q105" s="58"/>
      <c r="R105" s="58"/>
      <c r="S105" s="248"/>
    </row>
  </sheetData>
  <sheetProtection algorithmName="SHA-512" hashValue="0x7JV0EcjnhSZ/EHTbfZzjO6xT4YV9fZDJZ/bFNa93xYwVaZn9anD2T8jcbY7SAIwZmoxD/T0L9yMl2RvxWLaQ==" saltValue="jMFFepw6aLSqVK3PNWpsDQ==" spinCount="100000" sheet="1" objects="1" scenarios="1" selectLockedCells="1"/>
  <mergeCells count="19">
    <mergeCell ref="B3:C3"/>
    <mergeCell ref="B2:C2"/>
    <mergeCell ref="E1:E5"/>
    <mergeCell ref="N1:N5"/>
    <mergeCell ref="A1:A105"/>
    <mergeCell ref="S1:S105"/>
    <mergeCell ref="D1:D5"/>
    <mergeCell ref="I1:I5"/>
    <mergeCell ref="G1:G5"/>
    <mergeCell ref="Q1:Q5"/>
    <mergeCell ref="K1:K5"/>
    <mergeCell ref="L1:L5"/>
    <mergeCell ref="P1:P5"/>
    <mergeCell ref="R1:R5"/>
    <mergeCell ref="O1:O5"/>
    <mergeCell ref="F1:F5"/>
    <mergeCell ref="H1:H5"/>
    <mergeCell ref="M1:M5"/>
    <mergeCell ref="J1:J5"/>
  </mergeCells>
  <phoneticPr fontId="2" type="noConversion"/>
  <pageMargins left="0.5" right="0.5" top="1" bottom="1" header="0.5" footer="0.5"/>
  <pageSetup scale="80" fitToHeight="2" orientation="portrait" r:id="rId1"/>
  <headerFooter alignWithMargins="0">
    <oddHeader>&amp;C&amp;"Arial,Bold"&amp;14Arrow of Light Advancement &amp;12
Events Attended - &amp;D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5"/>
  <sheetViews>
    <sheetView showGridLines="0" zoomScaleNormal="100" workbookViewId="0">
      <selection activeCell="E5" sqref="E5"/>
    </sheetView>
  </sheetViews>
  <sheetFormatPr defaultRowHeight="12.75"/>
  <cols>
    <col min="1" max="1" width="3.42578125" customWidth="1"/>
    <col min="2" max="2" width="3" customWidth="1"/>
    <col min="3" max="3" width="12" customWidth="1"/>
    <col min="4" max="4" width="12.7109375" customWidth="1"/>
    <col min="5" max="20" width="3.42578125" customWidth="1"/>
  </cols>
  <sheetData>
    <row r="1" spans="1:20" ht="12.75" customHeight="1">
      <c r="A1" s="257" t="s">
        <v>52</v>
      </c>
      <c r="B1" s="73"/>
      <c r="C1" s="266" t="str">
        <f>CONCATENATE("Pack ",Instructions!F3)</f>
        <v xml:space="preserve">Pack </v>
      </c>
      <c r="D1" s="267"/>
      <c r="E1" s="249" t="str">
        <f ca="1">'Scout 1'!$B1</f>
        <v>Scout 1</v>
      </c>
      <c r="F1" s="249" t="str">
        <f ca="1">'Scout 2'!B1</f>
        <v>Scout 2</v>
      </c>
      <c r="G1" s="249" t="str">
        <f ca="1">'Scout 3'!B1</f>
        <v>Scout 3</v>
      </c>
      <c r="H1" s="249" t="str">
        <f ca="1">'Scout 4'!B1</f>
        <v>Scout 4</v>
      </c>
      <c r="I1" s="249" t="str">
        <f ca="1">'Scout 5'!B1</f>
        <v>Scout 5</v>
      </c>
      <c r="J1" s="249" t="str">
        <f ca="1">'Scout 6'!B1</f>
        <v>Scout 6</v>
      </c>
      <c r="K1" s="249" t="str">
        <f ca="1">'Scout 7'!B1</f>
        <v>Scout 7</v>
      </c>
      <c r="L1" s="249" t="str">
        <f ca="1">'Scout 8'!B1</f>
        <v>Scout 8</v>
      </c>
      <c r="M1" s="249" t="str">
        <f ca="1">'Scout 9'!B1</f>
        <v>Scout 9</v>
      </c>
      <c r="N1" s="249" t="str">
        <f ca="1">'Scout 10'!B1</f>
        <v>Scout 10</v>
      </c>
      <c r="O1" s="249" t="str">
        <f ca="1">'Scout 11'!B1</f>
        <v>Scout 11</v>
      </c>
      <c r="P1" s="249" t="str">
        <f ca="1">'Scout 12'!B1</f>
        <v>Scout 12</v>
      </c>
      <c r="Q1" s="249" t="str">
        <f ca="1">'Scout 13'!B1</f>
        <v>Scout 13</v>
      </c>
      <c r="R1" s="249" t="str">
        <f ca="1">'Scout 14'!B1</f>
        <v>Scout 14</v>
      </c>
      <c r="S1" s="249" t="str">
        <f ca="1">'Scout 15'!B1</f>
        <v>Scout 15</v>
      </c>
      <c r="T1" s="257" t="s">
        <v>52</v>
      </c>
    </row>
    <row r="2" spans="1:20">
      <c r="A2" s="258"/>
      <c r="C2" s="268" t="str">
        <f>CONCATENATE("Den ",Instructions!F5)</f>
        <v xml:space="preserve">Den </v>
      </c>
      <c r="D2" s="269"/>
      <c r="E2" s="250"/>
      <c r="F2" s="250"/>
      <c r="G2" s="250"/>
      <c r="H2" s="250"/>
      <c r="I2" s="250"/>
      <c r="J2" s="250"/>
      <c r="K2" s="250"/>
      <c r="L2" s="250"/>
      <c r="M2" s="250"/>
      <c r="N2" s="250"/>
      <c r="O2" s="250"/>
      <c r="P2" s="250"/>
      <c r="Q2" s="250"/>
      <c r="R2" s="250"/>
      <c r="S2" s="250"/>
      <c r="T2" s="258"/>
    </row>
    <row r="3" spans="1:20">
      <c r="A3" s="258"/>
      <c r="E3" s="250"/>
      <c r="F3" s="250"/>
      <c r="G3" s="250"/>
      <c r="H3" s="250"/>
      <c r="I3" s="250"/>
      <c r="J3" s="250"/>
      <c r="K3" s="250"/>
      <c r="L3" s="250"/>
      <c r="M3" s="250"/>
      <c r="N3" s="250"/>
      <c r="O3" s="250"/>
      <c r="P3" s="250"/>
      <c r="Q3" s="250"/>
      <c r="R3" s="250"/>
      <c r="S3" s="250"/>
      <c r="T3" s="258"/>
    </row>
    <row r="4" spans="1:20">
      <c r="A4" s="258"/>
      <c r="B4" s="264" t="s">
        <v>53</v>
      </c>
      <c r="C4" s="265"/>
      <c r="D4" s="265"/>
      <c r="E4" s="251"/>
      <c r="F4" s="251"/>
      <c r="G4" s="251"/>
      <c r="H4" s="251"/>
      <c r="I4" s="251"/>
      <c r="J4" s="251"/>
      <c r="K4" s="251"/>
      <c r="L4" s="251"/>
      <c r="M4" s="251"/>
      <c r="N4" s="251"/>
      <c r="O4" s="251"/>
      <c r="P4" s="251"/>
      <c r="Q4" s="251"/>
      <c r="R4" s="251"/>
      <c r="S4" s="251"/>
      <c r="T4" s="258"/>
    </row>
    <row r="5" spans="1:20">
      <c r="A5" s="258"/>
      <c r="B5">
        <v>1</v>
      </c>
      <c r="C5" s="260" t="s">
        <v>54</v>
      </c>
      <c r="D5" s="260"/>
      <c r="E5" s="58"/>
      <c r="F5" s="58"/>
      <c r="G5" s="58"/>
      <c r="H5" s="58"/>
      <c r="I5" s="58"/>
      <c r="J5" s="58"/>
      <c r="K5" s="58"/>
      <c r="L5" s="58"/>
      <c r="M5" s="58"/>
      <c r="N5" s="58"/>
      <c r="O5" s="58"/>
      <c r="P5" s="58"/>
      <c r="Q5" s="58"/>
      <c r="R5" s="58"/>
      <c r="S5" s="74"/>
      <c r="T5" s="258"/>
    </row>
    <row r="6" spans="1:20">
      <c r="A6" s="258"/>
      <c r="B6">
        <v>2</v>
      </c>
      <c r="C6" s="260" t="s">
        <v>55</v>
      </c>
      <c r="D6" s="260"/>
      <c r="E6" s="58"/>
      <c r="F6" s="58"/>
      <c r="G6" s="58"/>
      <c r="H6" s="58"/>
      <c r="I6" s="58"/>
      <c r="J6" s="58"/>
      <c r="K6" s="58"/>
      <c r="L6" s="58"/>
      <c r="M6" s="58"/>
      <c r="N6" s="58"/>
      <c r="O6" s="58"/>
      <c r="P6" s="58"/>
      <c r="Q6" s="58"/>
      <c r="R6" s="58"/>
      <c r="S6" s="74"/>
      <c r="T6" s="258"/>
    </row>
    <row r="7" spans="1:20">
      <c r="A7" s="258"/>
      <c r="B7">
        <v>3</v>
      </c>
      <c r="C7" s="260" t="s">
        <v>56</v>
      </c>
      <c r="D7" s="260"/>
      <c r="E7" s="58"/>
      <c r="F7" s="58"/>
      <c r="G7" s="58"/>
      <c r="H7" s="58"/>
      <c r="I7" s="58"/>
      <c r="J7" s="58"/>
      <c r="K7" s="58"/>
      <c r="L7" s="58"/>
      <c r="M7" s="58"/>
      <c r="N7" s="58"/>
      <c r="O7" s="58"/>
      <c r="P7" s="58"/>
      <c r="Q7" s="58"/>
      <c r="R7" s="58"/>
      <c r="S7" s="74"/>
      <c r="T7" s="258"/>
    </row>
    <row r="8" spans="1:20">
      <c r="A8" s="258"/>
      <c r="B8">
        <v>4</v>
      </c>
      <c r="C8" s="263" t="s">
        <v>57</v>
      </c>
      <c r="D8" s="263"/>
      <c r="E8" s="58"/>
      <c r="F8" s="58"/>
      <c r="G8" s="58"/>
      <c r="H8" s="58"/>
      <c r="I8" s="58"/>
      <c r="J8" s="58"/>
      <c r="K8" s="58"/>
      <c r="L8" s="58"/>
      <c r="M8" s="58"/>
      <c r="N8" s="58"/>
      <c r="O8" s="58"/>
      <c r="P8" s="58"/>
      <c r="Q8" s="58"/>
      <c r="R8" s="58"/>
      <c r="S8" s="74"/>
      <c r="T8" s="258"/>
    </row>
    <row r="9" spans="1:20">
      <c r="A9" s="258"/>
      <c r="T9" s="258"/>
    </row>
    <row r="10" spans="1:20">
      <c r="A10" s="258"/>
      <c r="T10" s="258"/>
    </row>
    <row r="11" spans="1:20">
      <c r="A11" s="258"/>
      <c r="T11" s="258"/>
    </row>
    <row r="12" spans="1:20" s="75" customFormat="1" ht="15.75" customHeight="1">
      <c r="A12" s="258"/>
      <c r="C12" s="261" t="s">
        <v>58</v>
      </c>
      <c r="D12" s="261"/>
      <c r="E12" s="261"/>
      <c r="F12" s="261"/>
      <c r="G12" s="262"/>
      <c r="H12" s="262"/>
      <c r="I12" s="262"/>
      <c r="T12" s="258"/>
    </row>
    <row r="13" spans="1:20" s="75" customFormat="1" ht="15.75" customHeight="1">
      <c r="A13" s="258"/>
      <c r="C13" s="261" t="s">
        <v>59</v>
      </c>
      <c r="D13" s="261"/>
      <c r="E13" s="261"/>
      <c r="F13" s="261"/>
      <c r="G13" s="270"/>
      <c r="H13" s="270"/>
      <c r="I13" s="270"/>
      <c r="T13" s="258"/>
    </row>
    <row r="14" spans="1:20" s="75" customFormat="1" ht="15.75" customHeight="1">
      <c r="A14" s="258"/>
      <c r="C14" s="261" t="s">
        <v>60</v>
      </c>
      <c r="D14" s="261"/>
      <c r="E14" s="261"/>
      <c r="F14" s="261"/>
      <c r="G14" s="270"/>
      <c r="H14" s="270"/>
      <c r="I14" s="270"/>
      <c r="T14" s="258"/>
    </row>
    <row r="15" spans="1:20" s="75" customFormat="1" ht="15.75" customHeight="1">
      <c r="A15" s="259"/>
      <c r="C15" s="261" t="s">
        <v>61</v>
      </c>
      <c r="D15" s="261"/>
      <c r="E15" s="261"/>
      <c r="F15" s="261"/>
      <c r="G15" s="270"/>
      <c r="H15" s="270"/>
      <c r="I15" s="270"/>
      <c r="T15" s="259"/>
    </row>
  </sheetData>
  <sheetProtection algorithmName="SHA-512" hashValue="Q60P/RnfPafFbCX0mdXAC1MqIR9AzR7rxg5UomJcecWtHqzn2BksaZh1SkRKf91N0asxAq+ivQbAB5WUIqKLXA==" saltValue="cjgVfWB0dGWgdCsDSSRVpw==" spinCount="100000" sheet="1" objects="1" scenarios="1" selectLockedCells="1"/>
  <mergeCells count="32">
    <mergeCell ref="T1:T15"/>
    <mergeCell ref="S1:S4"/>
    <mergeCell ref="G13:I13"/>
    <mergeCell ref="G14:I14"/>
    <mergeCell ref="G15:I15"/>
    <mergeCell ref="R1:R4"/>
    <mergeCell ref="M1:M4"/>
    <mergeCell ref="N1:N4"/>
    <mergeCell ref="O1:O4"/>
    <mergeCell ref="G1:G4"/>
    <mergeCell ref="H1:H4"/>
    <mergeCell ref="P1:P4"/>
    <mergeCell ref="I1:I4"/>
    <mergeCell ref="J1:J4"/>
    <mergeCell ref="K1:K4"/>
    <mergeCell ref="L1:L4"/>
    <mergeCell ref="A1:A15"/>
    <mergeCell ref="C6:D6"/>
    <mergeCell ref="C7:D7"/>
    <mergeCell ref="C12:F12"/>
    <mergeCell ref="Q1:Q4"/>
    <mergeCell ref="C13:F13"/>
    <mergeCell ref="C14:F14"/>
    <mergeCell ref="C15:F15"/>
    <mergeCell ref="G12:I12"/>
    <mergeCell ref="C8:D8"/>
    <mergeCell ref="B4:D4"/>
    <mergeCell ref="C5:D5"/>
    <mergeCell ref="E1:E4"/>
    <mergeCell ref="F1:F4"/>
    <mergeCell ref="C1:D1"/>
    <mergeCell ref="C2:D2"/>
  </mergeCells>
  <phoneticPr fontId="2" type="noConversion"/>
  <printOptions horizontalCentered="1"/>
  <pageMargins left="0.75" right="0.75" top="1.1599999999999999" bottom="1" header="0.5" footer="0.5"/>
  <pageSetup orientation="landscape" horizontalDpi="4294967293" verticalDpi="4294967293" r:id="rId1"/>
  <headerFooter alignWithMargins="0">
    <oddHeader>&amp;C&amp;"Arial,Bold"&amp;14Arrow of Light Advancement &amp;"Arial,Regular"&amp;10
&amp;"Arial,Bold"&amp;12Recharter - &amp;D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0"/>
  <sheetViews>
    <sheetView showGridLines="0" zoomScaleNormal="100" workbookViewId="0">
      <selection activeCell="E6" sqref="E6"/>
    </sheetView>
  </sheetViews>
  <sheetFormatPr defaultRowHeight="12.75"/>
  <cols>
    <col min="1" max="1" width="3.140625" style="10" customWidth="1"/>
    <col min="2" max="2" width="2.5703125" style="10" customWidth="1"/>
    <col min="3" max="3" width="13.5703125" style="10" customWidth="1"/>
    <col min="4" max="4" width="15.140625" style="10" customWidth="1"/>
    <col min="5" max="19" width="3.42578125" style="10" customWidth="1"/>
    <col min="20" max="20" width="3.140625" style="10" customWidth="1"/>
    <col min="21" max="16384" width="9.140625" style="10"/>
  </cols>
  <sheetData>
    <row r="1" spans="1:20" ht="12.75" customHeight="1">
      <c r="A1" s="285" t="str">
        <f>REPT("Bobcat  ",4)</f>
        <v xml:space="preserve">Bobcat  Bobcat  Bobcat  Bobcat  </v>
      </c>
      <c r="B1" s="4"/>
      <c r="C1" s="266" t="str">
        <f>CONCATENATE("Pack ",Instructions!F3)</f>
        <v xml:space="preserve">Pack </v>
      </c>
      <c r="D1" s="267"/>
      <c r="E1" s="249" t="str">
        <f ca="1">'Scout 1'!$B1</f>
        <v>Scout 1</v>
      </c>
      <c r="F1" s="249" t="str">
        <f ca="1">'Scout 2'!B1</f>
        <v>Scout 2</v>
      </c>
      <c r="G1" s="249" t="str">
        <f ca="1">'Scout 3'!B1</f>
        <v>Scout 3</v>
      </c>
      <c r="H1" s="249" t="str">
        <f ca="1">'Scout 4'!B1</f>
        <v>Scout 4</v>
      </c>
      <c r="I1" s="249" t="str">
        <f ca="1">'Scout 5'!B1</f>
        <v>Scout 5</v>
      </c>
      <c r="J1" s="249" t="str">
        <f ca="1">'Scout 6'!B1</f>
        <v>Scout 6</v>
      </c>
      <c r="K1" s="249" t="str">
        <f ca="1">'Scout 7'!B1</f>
        <v>Scout 7</v>
      </c>
      <c r="L1" s="249" t="str">
        <f ca="1">'Scout 8'!B1</f>
        <v>Scout 8</v>
      </c>
      <c r="M1" s="249" t="str">
        <f ca="1">'Scout 9'!B1</f>
        <v>Scout 9</v>
      </c>
      <c r="N1" s="249" t="str">
        <f ca="1">'Scout 10'!B1</f>
        <v>Scout 10</v>
      </c>
      <c r="O1" s="249" t="str">
        <f ca="1">'Scout 11'!B1</f>
        <v>Scout 11</v>
      </c>
      <c r="P1" s="249" t="str">
        <f ca="1">'Scout 12'!B1</f>
        <v>Scout 12</v>
      </c>
      <c r="Q1" s="249" t="str">
        <f ca="1">'Scout 13'!B1</f>
        <v>Scout 13</v>
      </c>
      <c r="R1" s="249" t="str">
        <f ca="1">'Scout 14'!B1</f>
        <v>Scout 14</v>
      </c>
      <c r="S1" s="249" t="str">
        <f ca="1">'Scout 15'!B1</f>
        <v>Scout 15</v>
      </c>
      <c r="T1" s="285" t="str">
        <f>REPT("Bobcat  ",4)</f>
        <v xml:space="preserve">Bobcat  Bobcat  Bobcat  Bobcat  </v>
      </c>
    </row>
    <row r="2" spans="1:20" ht="12.75" customHeight="1">
      <c r="A2" s="285"/>
      <c r="B2" s="6"/>
      <c r="C2" s="268" t="str">
        <f>CONCATENATE("Den ",Instructions!F5)</f>
        <v xml:space="preserve">Den </v>
      </c>
      <c r="D2" s="269"/>
      <c r="E2" s="250"/>
      <c r="F2" s="250"/>
      <c r="G2" s="250"/>
      <c r="H2" s="250"/>
      <c r="I2" s="250"/>
      <c r="J2" s="250"/>
      <c r="K2" s="250"/>
      <c r="L2" s="250"/>
      <c r="M2" s="250"/>
      <c r="N2" s="250"/>
      <c r="O2" s="250"/>
      <c r="P2" s="250"/>
      <c r="Q2" s="250"/>
      <c r="R2" s="250"/>
      <c r="S2" s="250"/>
      <c r="T2" s="285"/>
    </row>
    <row r="3" spans="1:20">
      <c r="A3" s="285"/>
      <c r="B3" s="279"/>
      <c r="C3" s="280"/>
      <c r="D3" s="281"/>
      <c r="E3" s="250"/>
      <c r="F3" s="250"/>
      <c r="G3" s="250"/>
      <c r="H3" s="250"/>
      <c r="I3" s="250"/>
      <c r="J3" s="250"/>
      <c r="K3" s="250"/>
      <c r="L3" s="250"/>
      <c r="M3" s="250"/>
      <c r="N3" s="250"/>
      <c r="O3" s="250"/>
      <c r="P3" s="250"/>
      <c r="Q3" s="250"/>
      <c r="R3" s="250"/>
      <c r="S3" s="250"/>
      <c r="T3" s="285"/>
    </row>
    <row r="4" spans="1:20" ht="12.75" customHeight="1">
      <c r="A4" s="285"/>
      <c r="B4" s="282" t="s">
        <v>1</v>
      </c>
      <c r="C4" s="283"/>
      <c r="D4" s="284"/>
      <c r="E4" s="251"/>
      <c r="F4" s="251"/>
      <c r="G4" s="251"/>
      <c r="H4" s="251"/>
      <c r="I4" s="251"/>
      <c r="J4" s="251"/>
      <c r="K4" s="251"/>
      <c r="L4" s="251"/>
      <c r="M4" s="251"/>
      <c r="N4" s="251"/>
      <c r="O4" s="251"/>
      <c r="P4" s="251"/>
      <c r="Q4" s="251"/>
      <c r="R4" s="251"/>
      <c r="S4" s="251"/>
      <c r="T4" s="285"/>
    </row>
    <row r="5" spans="1:20" ht="5.25" customHeight="1">
      <c r="A5" s="285"/>
      <c r="B5" s="196"/>
      <c r="C5" s="196"/>
      <c r="D5" s="197"/>
      <c r="E5" s="197"/>
      <c r="F5" s="197"/>
      <c r="G5" s="196"/>
      <c r="H5" s="196"/>
      <c r="I5" s="196"/>
      <c r="J5" s="196"/>
      <c r="K5" s="277"/>
      <c r="L5" s="278"/>
      <c r="M5" s="278"/>
      <c r="N5" s="278"/>
      <c r="O5" s="278"/>
      <c r="P5" s="278"/>
      <c r="Q5" s="278"/>
      <c r="R5" s="278"/>
      <c r="S5" s="278"/>
      <c r="T5" s="285"/>
    </row>
    <row r="6" spans="1:20">
      <c r="A6" s="285"/>
      <c r="B6" s="36">
        <v>1</v>
      </c>
      <c r="C6" s="271" t="s">
        <v>66</v>
      </c>
      <c r="D6" s="272"/>
      <c r="E6" s="19"/>
      <c r="F6" s="105"/>
      <c r="G6" s="19"/>
      <c r="H6" s="19"/>
      <c r="I6" s="19"/>
      <c r="J6" s="19"/>
      <c r="K6" s="19"/>
      <c r="L6" s="19"/>
      <c r="M6" s="19"/>
      <c r="N6" s="19"/>
      <c r="O6" s="19"/>
      <c r="P6" s="105"/>
      <c r="Q6" s="19"/>
      <c r="R6" s="19"/>
      <c r="S6" s="105"/>
      <c r="T6" s="285"/>
    </row>
    <row r="7" spans="1:20">
      <c r="A7" s="285"/>
      <c r="B7" s="37">
        <v>2</v>
      </c>
      <c r="C7" s="271" t="s">
        <v>65</v>
      </c>
      <c r="D7" s="272"/>
      <c r="E7" s="19"/>
      <c r="F7" s="105"/>
      <c r="G7" s="19"/>
      <c r="H7" s="19"/>
      <c r="I7" s="19"/>
      <c r="J7" s="19"/>
      <c r="K7" s="19"/>
      <c r="L7" s="19"/>
      <c r="M7" s="19"/>
      <c r="N7" s="19"/>
      <c r="O7" s="19"/>
      <c r="P7" s="105"/>
      <c r="Q7" s="19"/>
      <c r="R7" s="19"/>
      <c r="S7" s="105"/>
      <c r="T7" s="285"/>
    </row>
    <row r="8" spans="1:20">
      <c r="A8" s="285"/>
      <c r="B8" s="36">
        <v>3</v>
      </c>
      <c r="C8" s="271" t="s">
        <v>17</v>
      </c>
      <c r="D8" s="272"/>
      <c r="E8" s="19"/>
      <c r="F8" s="105"/>
      <c r="G8" s="19"/>
      <c r="H8" s="19"/>
      <c r="I8" s="19"/>
      <c r="J8" s="19"/>
      <c r="K8" s="19"/>
      <c r="L8" s="19"/>
      <c r="M8" s="19"/>
      <c r="N8" s="19"/>
      <c r="O8" s="19"/>
      <c r="P8" s="105"/>
      <c r="Q8" s="19"/>
      <c r="R8" s="19"/>
      <c r="S8" s="105"/>
      <c r="T8" s="285"/>
    </row>
    <row r="9" spans="1:20">
      <c r="A9" s="285"/>
      <c r="B9" s="36">
        <v>4</v>
      </c>
      <c r="C9" s="271" t="s">
        <v>18</v>
      </c>
      <c r="D9" s="272"/>
      <c r="E9" s="19"/>
      <c r="F9" s="105"/>
      <c r="G9" s="19"/>
      <c r="H9" s="19"/>
      <c r="I9" s="19"/>
      <c r="J9" s="19"/>
      <c r="K9" s="19"/>
      <c r="L9" s="19"/>
      <c r="M9" s="19"/>
      <c r="N9" s="19"/>
      <c r="O9" s="19"/>
      <c r="P9" s="105"/>
      <c r="Q9" s="19"/>
      <c r="R9" s="19"/>
      <c r="S9" s="105"/>
      <c r="T9" s="285"/>
    </row>
    <row r="10" spans="1:20">
      <c r="A10" s="285"/>
      <c r="B10" s="36">
        <v>5</v>
      </c>
      <c r="C10" s="271" t="s">
        <v>19</v>
      </c>
      <c r="D10" s="272"/>
      <c r="E10" s="19"/>
      <c r="F10" s="105"/>
      <c r="G10" s="19"/>
      <c r="H10" s="19"/>
      <c r="I10" s="19"/>
      <c r="J10" s="19"/>
      <c r="K10" s="19"/>
      <c r="L10" s="19"/>
      <c r="M10" s="19"/>
      <c r="N10" s="19"/>
      <c r="O10" s="19"/>
      <c r="P10" s="105"/>
      <c r="Q10" s="19"/>
      <c r="R10" s="19"/>
      <c r="S10" s="105"/>
      <c r="T10" s="285"/>
    </row>
    <row r="11" spans="1:20">
      <c r="A11" s="285"/>
      <c r="B11" s="36">
        <v>6</v>
      </c>
      <c r="C11" s="271" t="s">
        <v>20</v>
      </c>
      <c r="D11" s="272"/>
      <c r="E11" s="19"/>
      <c r="F11" s="105"/>
      <c r="G11" s="19"/>
      <c r="H11" s="19"/>
      <c r="I11" s="19"/>
      <c r="J11" s="19"/>
      <c r="K11" s="19"/>
      <c r="L11" s="19"/>
      <c r="M11" s="19"/>
      <c r="N11" s="19"/>
      <c r="O11" s="19"/>
      <c r="P11" s="105"/>
      <c r="Q11" s="19"/>
      <c r="R11" s="19"/>
      <c r="S11" s="105"/>
      <c r="T11" s="285"/>
    </row>
    <row r="12" spans="1:20" ht="27" customHeight="1" thickBot="1">
      <c r="A12" s="285"/>
      <c r="B12" s="36">
        <v>7</v>
      </c>
      <c r="C12" s="273" t="s">
        <v>91</v>
      </c>
      <c r="D12" s="274"/>
      <c r="E12" s="19"/>
      <c r="F12" s="105"/>
      <c r="G12" s="19"/>
      <c r="H12" s="19"/>
      <c r="I12" s="19"/>
      <c r="J12" s="19"/>
      <c r="K12" s="19"/>
      <c r="L12" s="19"/>
      <c r="M12" s="19"/>
      <c r="N12" s="19"/>
      <c r="O12" s="19"/>
      <c r="P12" s="105"/>
      <c r="Q12" s="19"/>
      <c r="R12" s="19"/>
      <c r="S12" s="105"/>
      <c r="T12" s="285"/>
    </row>
    <row r="13" spans="1:20" ht="13.5" thickBot="1">
      <c r="A13" s="285"/>
      <c r="B13" s="36"/>
      <c r="C13" s="275" t="s">
        <v>0</v>
      </c>
      <c r="D13" s="276"/>
      <c r="E13" s="33" t="str">
        <f t="shared" ref="E13:S13" si="0">IF(COUNTIF(E6:E12,"A")&gt;6,"C",IF(COUNTIF(E6:E12,"A")&gt;0,"P"," "))</f>
        <v xml:space="preserve"> </v>
      </c>
      <c r="F13" s="33" t="str">
        <f t="shared" si="0"/>
        <v xml:space="preserve"> </v>
      </c>
      <c r="G13" s="33" t="str">
        <f t="shared" si="0"/>
        <v xml:space="preserve"> </v>
      </c>
      <c r="H13" s="33" t="str">
        <f t="shared" si="0"/>
        <v xml:space="preserve"> </v>
      </c>
      <c r="I13" s="33" t="str">
        <f t="shared" si="0"/>
        <v xml:space="preserve"> </v>
      </c>
      <c r="J13" s="33" t="str">
        <f t="shared" si="0"/>
        <v xml:space="preserve"> </v>
      </c>
      <c r="K13" s="33" t="str">
        <f t="shared" si="0"/>
        <v xml:space="preserve"> </v>
      </c>
      <c r="L13" s="33" t="str">
        <f t="shared" si="0"/>
        <v xml:space="preserve"> </v>
      </c>
      <c r="M13" s="33" t="str">
        <f t="shared" si="0"/>
        <v xml:space="preserve"> </v>
      </c>
      <c r="N13" s="33" t="str">
        <f t="shared" si="0"/>
        <v xml:space="preserve"> </v>
      </c>
      <c r="O13" s="33" t="str">
        <f t="shared" si="0"/>
        <v xml:space="preserve"> </v>
      </c>
      <c r="P13" s="33" t="str">
        <f t="shared" si="0"/>
        <v xml:space="preserve"> </v>
      </c>
      <c r="Q13" s="33" t="str">
        <f t="shared" si="0"/>
        <v xml:space="preserve"> </v>
      </c>
      <c r="R13" s="33" t="str">
        <f t="shared" si="0"/>
        <v xml:space="preserve"> </v>
      </c>
      <c r="S13" s="33" t="str">
        <f t="shared" si="0"/>
        <v xml:space="preserve"> </v>
      </c>
      <c r="T13" s="285"/>
    </row>
    <row r="14" spans="1:20">
      <c r="A14" s="285"/>
      <c r="B14" s="106"/>
      <c r="C14" s="8"/>
      <c r="D14" s="8"/>
      <c r="E14" s="8"/>
      <c r="F14" s="8"/>
      <c r="G14" s="8"/>
      <c r="H14" s="8"/>
      <c r="I14" s="8"/>
      <c r="J14" s="8"/>
      <c r="K14" s="8"/>
      <c r="L14" s="8"/>
      <c r="M14" s="8"/>
      <c r="N14" s="8"/>
      <c r="O14" s="8"/>
      <c r="P14" s="8"/>
      <c r="Q14" s="8"/>
      <c r="R14" s="8"/>
      <c r="S14" s="8"/>
      <c r="T14" s="285"/>
    </row>
    <row r="15" spans="1:20">
      <c r="A15" s="8"/>
      <c r="B15" s="8"/>
      <c r="C15" s="8"/>
      <c r="D15" s="8"/>
      <c r="E15" s="8"/>
      <c r="F15" s="8"/>
      <c r="G15" s="8"/>
      <c r="H15" s="8"/>
      <c r="I15" s="8"/>
      <c r="J15" s="8"/>
      <c r="K15" s="8"/>
      <c r="L15" s="8"/>
      <c r="M15" s="8"/>
      <c r="N15" s="8"/>
      <c r="O15" s="8"/>
      <c r="P15" s="8"/>
      <c r="Q15" s="8"/>
      <c r="R15" s="8"/>
      <c r="S15" s="8"/>
      <c r="T15" s="38"/>
    </row>
    <row r="16" spans="1:20">
      <c r="A16" s="8"/>
      <c r="B16" s="8"/>
      <c r="C16" s="8"/>
      <c r="D16" s="8"/>
      <c r="E16" s="8"/>
      <c r="F16" s="8"/>
      <c r="G16" s="8"/>
      <c r="H16" s="8"/>
      <c r="I16" s="8"/>
      <c r="J16" s="8"/>
      <c r="K16" s="8"/>
      <c r="L16" s="8"/>
      <c r="M16" s="8"/>
      <c r="N16" s="8"/>
      <c r="O16" s="8"/>
      <c r="P16" s="8"/>
      <c r="Q16" s="8"/>
      <c r="R16" s="8"/>
      <c r="S16" s="8"/>
    </row>
    <row r="17" spans="1:19">
      <c r="A17" s="8"/>
      <c r="B17" s="8"/>
      <c r="C17" s="8"/>
      <c r="D17" s="8"/>
      <c r="E17" s="8"/>
      <c r="F17" s="8"/>
      <c r="G17" s="8"/>
      <c r="H17" s="8"/>
      <c r="I17" s="8"/>
      <c r="J17" s="8"/>
      <c r="K17" s="8"/>
      <c r="L17" s="8"/>
      <c r="M17" s="8"/>
      <c r="N17" s="8"/>
      <c r="O17" s="8"/>
      <c r="P17" s="8"/>
      <c r="Q17" s="8"/>
      <c r="R17" s="8"/>
      <c r="S17" s="8"/>
    </row>
    <row r="18" spans="1:19">
      <c r="A18" s="8"/>
      <c r="B18" s="8"/>
    </row>
    <row r="19" spans="1:19">
      <c r="A19" s="8"/>
      <c r="B19" s="8"/>
    </row>
    <row r="20" spans="1:19">
      <c r="A20" s="8"/>
      <c r="B20" s="8"/>
    </row>
  </sheetData>
  <sheetProtection algorithmName="SHA-512" hashValue="f34DX1uKDExwm0sev+1xToR/hRlEQ7HG2yDj7/65rZ5MxwJXI/sjf909dsl4H/5NK2B/ZlQzK6h4Jj5g20baoQ==" saltValue="BTh2Q/HABA2/QAfHQC3ctQ==" spinCount="100000" sheet="1" objects="1" scenarios="1" selectLockedCells="1"/>
  <mergeCells count="30">
    <mergeCell ref="T1:T14"/>
    <mergeCell ref="A1:A14"/>
    <mergeCell ref="C2:D2"/>
    <mergeCell ref="F1:F4"/>
    <mergeCell ref="S1:S4"/>
    <mergeCell ref="G1:G4"/>
    <mergeCell ref="I1:I4"/>
    <mergeCell ref="K1:K4"/>
    <mergeCell ref="Q1:Q4"/>
    <mergeCell ref="N1:N4"/>
    <mergeCell ref="P1:P4"/>
    <mergeCell ref="M1:M4"/>
    <mergeCell ref="O1:O4"/>
    <mergeCell ref="J1:J4"/>
    <mergeCell ref="H1:H4"/>
    <mergeCell ref="L1:L4"/>
    <mergeCell ref="B3:D3"/>
    <mergeCell ref="B4:D4"/>
    <mergeCell ref="C7:D7"/>
    <mergeCell ref="C9:D9"/>
    <mergeCell ref="R1:R4"/>
    <mergeCell ref="E1:E4"/>
    <mergeCell ref="C1:D1"/>
    <mergeCell ref="C11:D11"/>
    <mergeCell ref="C12:D12"/>
    <mergeCell ref="C13:D13"/>
    <mergeCell ref="C10:D10"/>
    <mergeCell ref="K5:S5"/>
    <mergeCell ref="C6:D6"/>
    <mergeCell ref="C8:D8"/>
  </mergeCells>
  <phoneticPr fontId="2" type="noConversion"/>
  <pageMargins left="0.75" right="0.7" top="1" bottom="1" header="0.5" footer="0.5"/>
  <pageSetup orientation="landscape" r:id="rId1"/>
  <headerFooter alignWithMargins="0">
    <oddHeader>&amp;C&amp;"Arial,Bold"&amp;14Arrow of Light Advancement 
&amp;12Bobcat - &amp;D</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
  <sheetViews>
    <sheetView showGridLines="0" zoomScaleNormal="100" workbookViewId="0">
      <selection activeCell="E6" sqref="E6"/>
    </sheetView>
  </sheetViews>
  <sheetFormatPr defaultRowHeight="12.75"/>
  <cols>
    <col min="1" max="1" width="3.140625" style="10" customWidth="1"/>
    <col min="2" max="2" width="2.5703125" style="10" customWidth="1"/>
    <col min="3" max="4" width="28.140625" style="10" customWidth="1"/>
    <col min="5" max="19" width="3.42578125" style="10" customWidth="1"/>
    <col min="20" max="20" width="3.140625" style="10" customWidth="1"/>
    <col min="21" max="16384" width="9.140625" style="10"/>
  </cols>
  <sheetData>
    <row r="1" spans="1:20" ht="12.75" customHeight="1">
      <c r="A1" s="285" t="str">
        <f>REPT("Cyber Chip  ",4)</f>
        <v xml:space="preserve">Cyber Chip  Cyber Chip  Cyber Chip  Cyber Chip  </v>
      </c>
      <c r="B1" s="4"/>
      <c r="C1" s="266" t="str">
        <f>CONCATENATE("Pack ",Instructions!F3)</f>
        <v xml:space="preserve">Pack </v>
      </c>
      <c r="D1" s="267"/>
      <c r="E1" s="249" t="str">
        <f ca="1">'Scout 1'!$B1</f>
        <v>Scout 1</v>
      </c>
      <c r="F1" s="249" t="str">
        <f ca="1">'Scout 2'!B1</f>
        <v>Scout 2</v>
      </c>
      <c r="G1" s="249" t="str">
        <f ca="1">'Scout 3'!B1</f>
        <v>Scout 3</v>
      </c>
      <c r="H1" s="249" t="str">
        <f ca="1">'Scout 4'!B1</f>
        <v>Scout 4</v>
      </c>
      <c r="I1" s="249" t="str">
        <f ca="1">'Scout 5'!B1</f>
        <v>Scout 5</v>
      </c>
      <c r="J1" s="249" t="str">
        <f ca="1">'Scout 6'!B1</f>
        <v>Scout 6</v>
      </c>
      <c r="K1" s="249" t="str">
        <f ca="1">'Scout 7'!B1</f>
        <v>Scout 7</v>
      </c>
      <c r="L1" s="249" t="str">
        <f ca="1">'Scout 8'!B1</f>
        <v>Scout 8</v>
      </c>
      <c r="M1" s="249" t="str">
        <f ca="1">'Scout 9'!B1</f>
        <v>Scout 9</v>
      </c>
      <c r="N1" s="249" t="str">
        <f ca="1">'Scout 10'!B1</f>
        <v>Scout 10</v>
      </c>
      <c r="O1" s="249" t="str">
        <f ca="1">'Scout 11'!B1</f>
        <v>Scout 11</v>
      </c>
      <c r="P1" s="249" t="str">
        <f ca="1">'Scout 12'!B1</f>
        <v>Scout 12</v>
      </c>
      <c r="Q1" s="249" t="str">
        <f ca="1">'Scout 13'!B1</f>
        <v>Scout 13</v>
      </c>
      <c r="R1" s="249" t="str">
        <f ca="1">'Scout 14'!B1</f>
        <v>Scout 14</v>
      </c>
      <c r="S1" s="249" t="str">
        <f ca="1">'Scout 15'!B1</f>
        <v>Scout 15</v>
      </c>
      <c r="T1" s="285" t="str">
        <f>REPT("Cyber Chip  ",4)</f>
        <v xml:space="preserve">Cyber Chip  Cyber Chip  Cyber Chip  Cyber Chip  </v>
      </c>
    </row>
    <row r="2" spans="1:20" ht="12.75" customHeight="1">
      <c r="A2" s="285"/>
      <c r="B2" s="6"/>
      <c r="C2" s="268" t="str">
        <f>CONCATENATE("Den ",Instructions!F5)</f>
        <v xml:space="preserve">Den </v>
      </c>
      <c r="D2" s="269"/>
      <c r="E2" s="250"/>
      <c r="F2" s="250"/>
      <c r="G2" s="250"/>
      <c r="H2" s="250"/>
      <c r="I2" s="250"/>
      <c r="J2" s="250"/>
      <c r="K2" s="250"/>
      <c r="L2" s="250"/>
      <c r="M2" s="250"/>
      <c r="N2" s="250"/>
      <c r="O2" s="250"/>
      <c r="P2" s="250"/>
      <c r="Q2" s="250"/>
      <c r="R2" s="250"/>
      <c r="S2" s="250"/>
      <c r="T2" s="285"/>
    </row>
    <row r="3" spans="1:20">
      <c r="A3" s="285"/>
      <c r="B3" s="279"/>
      <c r="C3" s="280"/>
      <c r="D3" s="281"/>
      <c r="E3" s="250"/>
      <c r="F3" s="250"/>
      <c r="G3" s="250"/>
      <c r="H3" s="250"/>
      <c r="I3" s="250"/>
      <c r="J3" s="250"/>
      <c r="K3" s="250"/>
      <c r="L3" s="250"/>
      <c r="M3" s="250"/>
      <c r="N3" s="250"/>
      <c r="O3" s="250"/>
      <c r="P3" s="250"/>
      <c r="Q3" s="250"/>
      <c r="R3" s="250"/>
      <c r="S3" s="250"/>
      <c r="T3" s="285"/>
    </row>
    <row r="4" spans="1:20" ht="12.75" customHeight="1">
      <c r="A4" s="285"/>
      <c r="B4" s="282" t="s">
        <v>1</v>
      </c>
      <c r="C4" s="283"/>
      <c r="D4" s="284"/>
      <c r="E4" s="251"/>
      <c r="F4" s="251"/>
      <c r="G4" s="251"/>
      <c r="H4" s="251"/>
      <c r="I4" s="251"/>
      <c r="J4" s="251"/>
      <c r="K4" s="251"/>
      <c r="L4" s="251"/>
      <c r="M4" s="251"/>
      <c r="N4" s="251"/>
      <c r="O4" s="251"/>
      <c r="P4" s="251"/>
      <c r="Q4" s="251"/>
      <c r="R4" s="251"/>
      <c r="S4" s="251"/>
      <c r="T4" s="285"/>
    </row>
    <row r="5" spans="1:20" ht="20.25" customHeight="1">
      <c r="A5" s="285"/>
      <c r="B5" s="34"/>
      <c r="C5" s="34"/>
      <c r="D5" s="35"/>
      <c r="E5" s="35"/>
      <c r="F5" s="35"/>
      <c r="G5" s="34"/>
      <c r="H5" s="34"/>
      <c r="I5" s="34"/>
      <c r="J5" s="34"/>
      <c r="K5" s="286"/>
      <c r="L5" s="287"/>
      <c r="M5" s="287"/>
      <c r="N5" s="287"/>
      <c r="O5" s="287"/>
      <c r="P5" s="287"/>
      <c r="Q5" s="287"/>
      <c r="R5" s="287"/>
      <c r="S5" s="287"/>
      <c r="T5" s="285"/>
    </row>
    <row r="6" spans="1:20" s="96" customFormat="1" ht="33" customHeight="1">
      <c r="A6" s="285"/>
      <c r="B6" s="94"/>
      <c r="C6" s="288" t="s">
        <v>84</v>
      </c>
      <c r="D6" s="289"/>
      <c r="E6" s="95"/>
      <c r="F6" s="164"/>
      <c r="G6" s="95"/>
      <c r="H6" s="95"/>
      <c r="I6" s="95"/>
      <c r="J6" s="95"/>
      <c r="K6" s="95"/>
      <c r="L6" s="95"/>
      <c r="M6" s="95"/>
      <c r="N6" s="95"/>
      <c r="O6" s="95"/>
      <c r="P6" s="164"/>
      <c r="Q6" s="95"/>
      <c r="R6" s="95"/>
      <c r="S6" s="164"/>
      <c r="T6" s="285"/>
    </row>
    <row r="7" spans="1:20" s="96" customFormat="1" ht="33" customHeight="1">
      <c r="A7" s="285"/>
      <c r="B7" s="97"/>
      <c r="C7" s="288" t="s">
        <v>85</v>
      </c>
      <c r="D7" s="289"/>
      <c r="E7" s="95"/>
      <c r="F7" s="164"/>
      <c r="G7" s="95"/>
      <c r="H7" s="95"/>
      <c r="I7" s="95"/>
      <c r="J7" s="95"/>
      <c r="K7" s="95"/>
      <c r="L7" s="95"/>
      <c r="M7" s="95"/>
      <c r="N7" s="95"/>
      <c r="O7" s="95"/>
      <c r="P7" s="164"/>
      <c r="Q7" s="95"/>
      <c r="R7" s="95"/>
      <c r="S7" s="164"/>
      <c r="T7" s="285"/>
    </row>
    <row r="8" spans="1:20" s="96" customFormat="1" ht="42" customHeight="1">
      <c r="A8" s="285"/>
      <c r="B8" s="94"/>
      <c r="C8" s="290" t="s">
        <v>86</v>
      </c>
      <c r="D8" s="291"/>
      <c r="E8" s="95"/>
      <c r="F8" s="164"/>
      <c r="G8" s="95"/>
      <c r="H8" s="95"/>
      <c r="I8" s="95"/>
      <c r="J8" s="95"/>
      <c r="K8" s="95"/>
      <c r="L8" s="95"/>
      <c r="M8" s="95"/>
      <c r="N8" s="95"/>
      <c r="O8" s="95"/>
      <c r="P8" s="164"/>
      <c r="Q8" s="95"/>
      <c r="R8" s="95"/>
      <c r="S8" s="164"/>
      <c r="T8" s="285"/>
    </row>
    <row r="9" spans="1:20" s="96" customFormat="1" ht="33" customHeight="1" thickBot="1">
      <c r="A9" s="285"/>
      <c r="B9" s="94"/>
      <c r="C9" s="292" t="s">
        <v>87</v>
      </c>
      <c r="D9" s="293"/>
      <c r="E9" s="95"/>
      <c r="F9" s="164"/>
      <c r="G9" s="95"/>
      <c r="H9" s="95"/>
      <c r="I9" s="95"/>
      <c r="J9" s="95"/>
      <c r="K9" s="95"/>
      <c r="L9" s="95"/>
      <c r="M9" s="95"/>
      <c r="N9" s="95"/>
      <c r="O9" s="95"/>
      <c r="P9" s="164"/>
      <c r="Q9" s="95"/>
      <c r="R9" s="95"/>
      <c r="S9" s="164"/>
      <c r="T9" s="285"/>
    </row>
    <row r="10" spans="1:20" ht="13.5" thickBot="1">
      <c r="A10" s="285"/>
      <c r="B10" s="36"/>
      <c r="C10" s="268" t="s">
        <v>0</v>
      </c>
      <c r="D10" s="268"/>
      <c r="E10" s="33" t="str">
        <f>IF(COUNTIF(E6:E9,"A")&gt;3,"C",IF(COUNTIF(E6:E9,"A")&gt;0,"P"," "))</f>
        <v xml:space="preserve"> </v>
      </c>
      <c r="F10" s="33" t="str">
        <f t="shared" ref="F10:S10" si="0">IF(COUNTIF(F6:F9,"A")&gt;3,"C",IF(COUNTIF(F6:F9,"A")&gt;0,"P"," "))</f>
        <v xml:space="preserve"> </v>
      </c>
      <c r="G10" s="33" t="str">
        <f t="shared" si="0"/>
        <v xml:space="preserve"> </v>
      </c>
      <c r="H10" s="33" t="str">
        <f t="shared" si="0"/>
        <v xml:space="preserve"> </v>
      </c>
      <c r="I10" s="33" t="str">
        <f t="shared" si="0"/>
        <v xml:space="preserve"> </v>
      </c>
      <c r="J10" s="33" t="str">
        <f t="shared" si="0"/>
        <v xml:space="preserve"> </v>
      </c>
      <c r="K10" s="33" t="str">
        <f t="shared" si="0"/>
        <v xml:space="preserve"> </v>
      </c>
      <c r="L10" s="33" t="str">
        <f t="shared" si="0"/>
        <v xml:space="preserve"> </v>
      </c>
      <c r="M10" s="33" t="str">
        <f t="shared" si="0"/>
        <v xml:space="preserve"> </v>
      </c>
      <c r="N10" s="33" t="str">
        <f t="shared" si="0"/>
        <v xml:space="preserve"> </v>
      </c>
      <c r="O10" s="33" t="str">
        <f t="shared" si="0"/>
        <v xml:space="preserve"> </v>
      </c>
      <c r="P10" s="33" t="str">
        <f t="shared" si="0"/>
        <v xml:space="preserve"> </v>
      </c>
      <c r="Q10" s="33" t="str">
        <f t="shared" si="0"/>
        <v xml:space="preserve"> </v>
      </c>
      <c r="R10" s="33" t="str">
        <f t="shared" si="0"/>
        <v xml:space="preserve"> </v>
      </c>
      <c r="S10" s="33" t="str">
        <f t="shared" si="0"/>
        <v xml:space="preserve"> </v>
      </c>
      <c r="T10" s="285"/>
    </row>
    <row r="11" spans="1:20" ht="49.5" customHeight="1">
      <c r="A11" s="285"/>
      <c r="B11" s="36"/>
      <c r="C11" s="230" t="s">
        <v>88</v>
      </c>
      <c r="D11" s="230"/>
      <c r="E11" s="230"/>
      <c r="F11" s="230"/>
      <c r="G11" s="230"/>
      <c r="H11" s="230"/>
      <c r="I11" s="230"/>
      <c r="J11" s="230"/>
      <c r="K11" s="230"/>
      <c r="L11" s="230"/>
      <c r="M11" s="230"/>
      <c r="N11" s="230"/>
      <c r="O11" s="230"/>
      <c r="P11" s="230"/>
      <c r="Q11" s="230"/>
      <c r="R11" s="230"/>
      <c r="S11" s="230"/>
      <c r="T11" s="285"/>
    </row>
    <row r="12" spans="1:20">
      <c r="A12" s="285"/>
      <c r="B12" s="36"/>
      <c r="C12" s="8"/>
      <c r="D12" s="8"/>
      <c r="E12" s="8"/>
      <c r="F12" s="8"/>
      <c r="G12" s="8"/>
      <c r="H12" s="8"/>
      <c r="I12" s="8"/>
      <c r="J12" s="8"/>
      <c r="K12" s="8"/>
      <c r="L12" s="8"/>
      <c r="M12" s="8"/>
      <c r="N12" s="8"/>
      <c r="O12" s="8"/>
      <c r="P12" s="8"/>
      <c r="Q12" s="8"/>
      <c r="R12" s="8"/>
      <c r="S12" s="8"/>
      <c r="T12" s="285"/>
    </row>
    <row r="13" spans="1:20">
      <c r="A13" s="285"/>
      <c r="C13" s="8"/>
      <c r="D13" s="8"/>
      <c r="E13" s="8"/>
      <c r="F13" s="8"/>
      <c r="G13" s="8"/>
      <c r="H13" s="8"/>
      <c r="I13" s="8"/>
      <c r="J13" s="8"/>
      <c r="K13" s="8"/>
      <c r="L13" s="8"/>
      <c r="M13" s="8"/>
      <c r="N13" s="8"/>
      <c r="O13" s="8"/>
      <c r="P13" s="8"/>
      <c r="Q13" s="8"/>
      <c r="R13" s="8"/>
      <c r="S13" s="8"/>
      <c r="T13" s="285"/>
    </row>
    <row r="14" spans="1:20">
      <c r="A14" s="8"/>
      <c r="B14" s="8"/>
      <c r="C14" s="8"/>
      <c r="D14" s="8"/>
      <c r="E14" s="8"/>
      <c r="F14" s="8"/>
      <c r="G14" s="8"/>
      <c r="H14" s="8"/>
      <c r="I14" s="8"/>
      <c r="J14" s="8"/>
      <c r="K14" s="8"/>
      <c r="L14" s="8"/>
      <c r="M14" s="8"/>
      <c r="N14" s="8"/>
      <c r="O14" s="8"/>
      <c r="P14" s="8"/>
      <c r="Q14" s="8"/>
      <c r="R14" s="8"/>
      <c r="S14" s="8"/>
      <c r="T14" s="38"/>
    </row>
    <row r="15" spans="1:20">
      <c r="A15" s="8"/>
      <c r="B15" s="8"/>
      <c r="C15" s="99"/>
    </row>
    <row r="16" spans="1:20" s="96" customFormat="1" ht="51.75" customHeight="1"/>
  </sheetData>
  <sheetProtection algorithmName="SHA-512" hashValue="vB7FCAPOJUUBw9nJwyyMjZ44ZuWPqNE2KZGry9nKe29Nq5Jycng6tXLFXIkhdWPi8c6o6KLE2nZPqXV9bg472Q==" saltValue="q3/6vqJZHpUxPaBlqEMedQ==" spinCount="100000" sheet="1" objects="1" scenarios="1" selectLockedCells="1"/>
  <mergeCells count="28">
    <mergeCell ref="H1:H4"/>
    <mergeCell ref="C2:D2"/>
    <mergeCell ref="B3:D3"/>
    <mergeCell ref="B4:D4"/>
    <mergeCell ref="C6:D6"/>
    <mergeCell ref="A1:A13"/>
    <mergeCell ref="C1:D1"/>
    <mergeCell ref="E1:E4"/>
    <mergeCell ref="F1:F4"/>
    <mergeCell ref="G1:G4"/>
    <mergeCell ref="C10:D10"/>
    <mergeCell ref="C9:D9"/>
    <mergeCell ref="T1:T13"/>
    <mergeCell ref="K5:S5"/>
    <mergeCell ref="I1:I4"/>
    <mergeCell ref="J1:J4"/>
    <mergeCell ref="K1:K4"/>
    <mergeCell ref="L1:L4"/>
    <mergeCell ref="M1:M4"/>
    <mergeCell ref="N1:N4"/>
    <mergeCell ref="O1:O4"/>
    <mergeCell ref="P1:P4"/>
    <mergeCell ref="Q1:Q4"/>
    <mergeCell ref="R1:R4"/>
    <mergeCell ref="S1:S4"/>
    <mergeCell ref="C11:S11"/>
    <mergeCell ref="C7:D7"/>
    <mergeCell ref="C8:D8"/>
  </mergeCells>
  <pageMargins left="0.75" right="0.7" top="1" bottom="1" header="0.5" footer="0.5"/>
  <pageSetup orientation="landscape" r:id="rId1"/>
  <headerFooter alignWithMargins="0">
    <oddHeader>&amp;C&amp;"Arial,Bold"&amp;14Arrow of Light Advancement
&amp;12Cyber Chip - &amp;D</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83"/>
  <sheetViews>
    <sheetView showGridLines="0" workbookViewId="0">
      <pane ySplit="4" topLeftCell="A32" activePane="bottomLeft" state="frozen"/>
      <selection pane="bottomLeft" activeCell="E40" sqref="E40"/>
    </sheetView>
  </sheetViews>
  <sheetFormatPr defaultRowHeight="12.75"/>
  <cols>
    <col min="1" max="1" width="3.140625" style="10" customWidth="1"/>
    <col min="2" max="2" width="4.28515625" style="10" customWidth="1"/>
    <col min="3" max="3" width="41.7109375" style="10" customWidth="1"/>
    <col min="4" max="4" width="1" style="10" customWidth="1"/>
    <col min="5" max="19" width="3.42578125" style="10" customWidth="1"/>
    <col min="20" max="20" width="3.140625" style="10" customWidth="1"/>
    <col min="21" max="16384" width="9.140625" style="10"/>
  </cols>
  <sheetData>
    <row r="1" spans="1:20" ht="12.75" customHeight="1">
      <c r="A1" s="294" t="str">
        <f>REPT("Arrow of Light Core Adventures  ",5)</f>
        <v xml:space="preserve">Arrow of Light Core Adventures  Arrow of Light Core Adventures  Arrow of Light Core Adventures  Arrow of Light Core Adventures  Arrow of Light Core Adventures  </v>
      </c>
      <c r="B1" s="4"/>
      <c r="C1" s="91" t="str">
        <f>CONCATENATE("Pack ",Instructions!F3)</f>
        <v xml:space="preserve">Pack </v>
      </c>
      <c r="D1" s="5"/>
      <c r="E1" s="249" t="str">
        <f ca="1">'Scout 1'!$B1</f>
        <v>Scout 1</v>
      </c>
      <c r="F1" s="249" t="str">
        <f ca="1">'Scout 2'!B1</f>
        <v>Scout 2</v>
      </c>
      <c r="G1" s="249" t="str">
        <f ca="1">'Scout 3'!B1</f>
        <v>Scout 3</v>
      </c>
      <c r="H1" s="249" t="str">
        <f ca="1">'Scout 4'!B1</f>
        <v>Scout 4</v>
      </c>
      <c r="I1" s="249" t="str">
        <f ca="1">'Scout 5'!B1</f>
        <v>Scout 5</v>
      </c>
      <c r="J1" s="249" t="str">
        <f ca="1">'Scout 6'!B1</f>
        <v>Scout 6</v>
      </c>
      <c r="K1" s="249" t="str">
        <f ca="1">'Scout 7'!B1</f>
        <v>Scout 7</v>
      </c>
      <c r="L1" s="249" t="str">
        <f ca="1">'Scout 8'!B1</f>
        <v>Scout 8</v>
      </c>
      <c r="M1" s="249" t="str">
        <f ca="1">'Scout 9'!B1</f>
        <v>Scout 9</v>
      </c>
      <c r="N1" s="249" t="str">
        <f ca="1">'Scout 10'!B1</f>
        <v>Scout 10</v>
      </c>
      <c r="O1" s="249" t="str">
        <f ca="1">'Scout 11'!B1</f>
        <v>Scout 11</v>
      </c>
      <c r="P1" s="249" t="str">
        <f ca="1">'Scout 12'!B1</f>
        <v>Scout 12</v>
      </c>
      <c r="Q1" s="249" t="str">
        <f ca="1">'Scout 13'!B1</f>
        <v>Scout 13</v>
      </c>
      <c r="R1" s="249" t="str">
        <f ca="1">'Scout 14'!B1</f>
        <v>Scout 14</v>
      </c>
      <c r="S1" s="249" t="str">
        <f ca="1">'Scout 15'!B1</f>
        <v>Scout 15</v>
      </c>
      <c r="T1" s="294" t="str">
        <f>REPT("Arrow of Light Core Adventures  ",5)</f>
        <v xml:space="preserve">Arrow of Light Core Adventures  Arrow of Light Core Adventures  Arrow of Light Core Adventures  Arrow of Light Core Adventures  Arrow of Light Core Adventures  </v>
      </c>
    </row>
    <row r="2" spans="1:20" ht="12.75" customHeight="1">
      <c r="A2" s="294"/>
      <c r="B2" s="6"/>
      <c r="C2" s="92" t="str">
        <f>CONCATENATE("Den ",Instructions!F5)</f>
        <v xml:space="preserve">Den </v>
      </c>
      <c r="D2" s="7"/>
      <c r="E2" s="250"/>
      <c r="F2" s="250"/>
      <c r="G2" s="250"/>
      <c r="H2" s="250"/>
      <c r="I2" s="250"/>
      <c r="J2" s="250"/>
      <c r="K2" s="250"/>
      <c r="L2" s="250"/>
      <c r="M2" s="250"/>
      <c r="N2" s="250"/>
      <c r="O2" s="250"/>
      <c r="P2" s="250"/>
      <c r="Q2" s="250"/>
      <c r="R2" s="250"/>
      <c r="S2" s="250"/>
      <c r="T2" s="294"/>
    </row>
    <row r="3" spans="1:20">
      <c r="A3" s="294"/>
      <c r="B3" s="6"/>
      <c r="C3" s="8"/>
      <c r="D3" s="32"/>
      <c r="E3" s="250"/>
      <c r="F3" s="250"/>
      <c r="G3" s="250"/>
      <c r="H3" s="250"/>
      <c r="I3" s="250"/>
      <c r="J3" s="250"/>
      <c r="K3" s="250"/>
      <c r="L3" s="250"/>
      <c r="M3" s="250"/>
      <c r="N3" s="250"/>
      <c r="O3" s="250"/>
      <c r="P3" s="250"/>
      <c r="Q3" s="250"/>
      <c r="R3" s="250"/>
      <c r="S3" s="250"/>
      <c r="T3" s="294"/>
    </row>
    <row r="4" spans="1:20" ht="12.75" customHeight="1">
      <c r="A4" s="294"/>
      <c r="B4" s="282" t="s">
        <v>1</v>
      </c>
      <c r="C4" s="283"/>
      <c r="D4" s="284"/>
      <c r="E4" s="251"/>
      <c r="F4" s="251"/>
      <c r="G4" s="251"/>
      <c r="H4" s="251"/>
      <c r="I4" s="251"/>
      <c r="J4" s="251"/>
      <c r="K4" s="251"/>
      <c r="L4" s="251"/>
      <c r="M4" s="251"/>
      <c r="N4" s="251"/>
      <c r="O4" s="251"/>
      <c r="P4" s="251"/>
      <c r="Q4" s="251"/>
      <c r="R4" s="251"/>
      <c r="S4" s="251"/>
      <c r="T4" s="294"/>
    </row>
    <row r="5" spans="1:20" ht="12.75" customHeight="1">
      <c r="A5" s="294"/>
      <c r="B5" s="198" t="s">
        <v>365</v>
      </c>
      <c r="C5" s="198"/>
      <c r="D5" s="197"/>
      <c r="E5" s="197"/>
      <c r="F5" s="197"/>
      <c r="G5" s="199"/>
      <c r="H5" s="199"/>
      <c r="I5" s="199"/>
      <c r="J5" s="199"/>
      <c r="K5" s="295"/>
      <c r="L5" s="296"/>
      <c r="M5" s="296"/>
      <c r="N5" s="296"/>
      <c r="O5" s="296"/>
      <c r="P5" s="296"/>
      <c r="Q5" s="296"/>
      <c r="R5" s="296"/>
      <c r="S5" s="296"/>
      <c r="T5" s="294"/>
    </row>
    <row r="6" spans="1:20" ht="12.75" customHeight="1">
      <c r="A6" s="294"/>
      <c r="B6" s="98">
        <v>1</v>
      </c>
      <c r="C6" s="135" t="s">
        <v>366</v>
      </c>
      <c r="D6" s="206"/>
      <c r="E6" s="105"/>
      <c r="F6" s="105"/>
      <c r="G6" s="105"/>
      <c r="H6" s="105"/>
      <c r="I6" s="105"/>
      <c r="J6" s="105"/>
      <c r="K6" s="19"/>
      <c r="L6" s="19"/>
      <c r="M6" s="19"/>
      <c r="N6" s="19"/>
      <c r="O6" s="19"/>
      <c r="P6" s="105"/>
      <c r="Q6" s="19"/>
      <c r="R6" s="19"/>
      <c r="S6" s="105"/>
      <c r="T6" s="294"/>
    </row>
    <row r="7" spans="1:20" ht="12.75" customHeight="1">
      <c r="A7" s="294"/>
      <c r="B7" s="98">
        <v>2</v>
      </c>
      <c r="C7" s="135" t="s">
        <v>367</v>
      </c>
      <c r="D7" s="206"/>
      <c r="E7" s="105"/>
      <c r="F7" s="105"/>
      <c r="G7" s="105"/>
      <c r="H7" s="105"/>
      <c r="I7" s="105"/>
      <c r="J7" s="105"/>
      <c r="K7" s="19"/>
      <c r="L7" s="19"/>
      <c r="M7" s="19"/>
      <c r="N7" s="19"/>
      <c r="O7" s="19"/>
      <c r="P7" s="105"/>
      <c r="Q7" s="19"/>
      <c r="R7" s="19"/>
      <c r="S7" s="105"/>
      <c r="T7" s="294"/>
    </row>
    <row r="8" spans="1:20" ht="12.75" customHeight="1">
      <c r="A8" s="294"/>
      <c r="B8" s="98">
        <v>3</v>
      </c>
      <c r="C8" s="135" t="s">
        <v>383</v>
      </c>
      <c r="D8" s="206"/>
      <c r="E8" s="105"/>
      <c r="F8" s="105"/>
      <c r="G8" s="105"/>
      <c r="H8" s="105"/>
      <c r="I8" s="105"/>
      <c r="J8" s="105"/>
      <c r="K8" s="19"/>
      <c r="L8" s="19"/>
      <c r="M8" s="19"/>
      <c r="N8" s="19"/>
      <c r="O8" s="19"/>
      <c r="P8" s="105"/>
      <c r="Q8" s="19"/>
      <c r="R8" s="19"/>
      <c r="S8" s="105"/>
      <c r="T8" s="294"/>
    </row>
    <row r="9" spans="1:20" ht="12.75" customHeight="1">
      <c r="A9" s="294"/>
      <c r="B9" s="98">
        <v>4</v>
      </c>
      <c r="C9" s="135" t="s">
        <v>368</v>
      </c>
      <c r="D9" s="206"/>
      <c r="E9" s="105"/>
      <c r="F9" s="105"/>
      <c r="G9" s="105"/>
      <c r="H9" s="105"/>
      <c r="I9" s="105"/>
      <c r="J9" s="105"/>
      <c r="K9" s="19"/>
      <c r="L9" s="19"/>
      <c r="M9" s="19"/>
      <c r="N9" s="19"/>
      <c r="O9" s="19"/>
      <c r="P9" s="105"/>
      <c r="Q9" s="19"/>
      <c r="R9" s="19"/>
      <c r="S9" s="105"/>
      <c r="T9" s="294"/>
    </row>
    <row r="10" spans="1:20" ht="12.75" customHeight="1">
      <c r="A10" s="294"/>
      <c r="B10" s="98">
        <v>5</v>
      </c>
      <c r="C10" s="135" t="s">
        <v>369</v>
      </c>
      <c r="D10" s="206"/>
      <c r="E10" s="105"/>
      <c r="F10" s="105"/>
      <c r="G10" s="105"/>
      <c r="H10" s="105"/>
      <c r="I10" s="105"/>
      <c r="J10" s="105"/>
      <c r="K10" s="19"/>
      <c r="L10" s="19"/>
      <c r="M10" s="19"/>
      <c r="N10" s="19"/>
      <c r="O10" s="19"/>
      <c r="P10" s="105"/>
      <c r="Q10" s="19"/>
      <c r="R10" s="19"/>
      <c r="S10" s="105"/>
      <c r="T10" s="294"/>
    </row>
    <row r="11" spans="1:20" ht="12.75" customHeight="1">
      <c r="A11" s="294"/>
      <c r="B11" s="98">
        <v>6</v>
      </c>
      <c r="C11" s="135" t="s">
        <v>370</v>
      </c>
      <c r="D11" s="206"/>
      <c r="E11" s="105"/>
      <c r="F11" s="105"/>
      <c r="G11" s="105"/>
      <c r="H11" s="105"/>
      <c r="I11" s="105"/>
      <c r="J11" s="105"/>
      <c r="K11" s="19"/>
      <c r="L11" s="19"/>
      <c r="M11" s="19"/>
      <c r="N11" s="19"/>
      <c r="O11" s="19"/>
      <c r="P11" s="105"/>
      <c r="Q11" s="19"/>
      <c r="R11" s="19"/>
      <c r="S11" s="105"/>
      <c r="T11" s="294"/>
    </row>
    <row r="12" spans="1:20" ht="12.75" customHeight="1">
      <c r="A12" s="294"/>
      <c r="B12" s="98">
        <v>7</v>
      </c>
      <c r="C12" s="135" t="s">
        <v>371</v>
      </c>
      <c r="D12" s="206"/>
      <c r="E12" s="105"/>
      <c r="F12" s="105"/>
      <c r="G12" s="105"/>
      <c r="H12" s="105"/>
      <c r="I12" s="105"/>
      <c r="J12" s="105"/>
      <c r="K12" s="19"/>
      <c r="L12" s="19"/>
      <c r="M12" s="19"/>
      <c r="N12" s="19"/>
      <c r="O12" s="19"/>
      <c r="P12" s="105"/>
      <c r="Q12" s="19"/>
      <c r="R12" s="19"/>
      <c r="S12" s="105"/>
      <c r="T12" s="294"/>
    </row>
    <row r="13" spans="1:20" ht="12.75" customHeight="1">
      <c r="A13" s="294"/>
      <c r="B13" s="98">
        <v>8</v>
      </c>
      <c r="C13" s="135" t="s">
        <v>372</v>
      </c>
      <c r="D13" s="206"/>
      <c r="E13" s="105"/>
      <c r="F13" s="105"/>
      <c r="G13" s="105"/>
      <c r="H13" s="105"/>
      <c r="I13" s="105"/>
      <c r="J13" s="105"/>
      <c r="K13" s="19"/>
      <c r="L13" s="19"/>
      <c r="M13" s="19"/>
      <c r="N13" s="19"/>
      <c r="O13" s="19"/>
      <c r="P13" s="105"/>
      <c r="Q13" s="19"/>
      <c r="R13" s="19"/>
      <c r="S13" s="105"/>
      <c r="T13" s="294"/>
    </row>
    <row r="14" spans="1:20" ht="12.75" customHeight="1">
      <c r="A14" s="294"/>
      <c r="B14" s="98">
        <v>9</v>
      </c>
      <c r="C14" s="135" t="s">
        <v>373</v>
      </c>
      <c r="D14" s="206"/>
      <c r="E14" s="105"/>
      <c r="F14" s="105"/>
      <c r="G14" s="105"/>
      <c r="H14" s="105"/>
      <c r="I14" s="105"/>
      <c r="J14" s="105"/>
      <c r="K14" s="19"/>
      <c r="L14" s="19"/>
      <c r="M14" s="19"/>
      <c r="N14" s="19"/>
      <c r="O14" s="19"/>
      <c r="P14" s="105"/>
      <c r="Q14" s="19"/>
      <c r="R14" s="19"/>
      <c r="S14" s="105"/>
      <c r="T14" s="294"/>
    </row>
    <row r="15" spans="1:20" ht="12.75" customHeight="1">
      <c r="A15" s="294"/>
      <c r="B15" s="98">
        <v>10</v>
      </c>
      <c r="C15" s="135" t="s">
        <v>374</v>
      </c>
      <c r="D15" s="206"/>
      <c r="E15" s="140"/>
      <c r="F15" s="176"/>
      <c r="G15" s="141"/>
      <c r="H15" s="141"/>
      <c r="I15" s="141"/>
      <c r="J15" s="141"/>
      <c r="K15" s="141"/>
      <c r="L15" s="141"/>
      <c r="M15" s="141"/>
      <c r="N15" s="141"/>
      <c r="O15" s="141"/>
      <c r="P15" s="141"/>
      <c r="Q15" s="141"/>
      <c r="R15" s="141"/>
      <c r="S15" s="141"/>
      <c r="T15" s="294"/>
    </row>
    <row r="16" spans="1:20" ht="12.75" customHeight="1">
      <c r="A16" s="294"/>
      <c r="B16" s="136" t="s">
        <v>379</v>
      </c>
      <c r="C16" s="135" t="s">
        <v>375</v>
      </c>
      <c r="D16" s="206"/>
      <c r="E16" s="105"/>
      <c r="F16" s="105"/>
      <c r="G16" s="105"/>
      <c r="H16" s="105"/>
      <c r="I16" s="105"/>
      <c r="J16" s="105"/>
      <c r="K16" s="19"/>
      <c r="L16" s="19"/>
      <c r="M16" s="19"/>
      <c r="N16" s="19"/>
      <c r="O16" s="19"/>
      <c r="P16" s="105"/>
      <c r="Q16" s="19"/>
      <c r="R16" s="19"/>
      <c r="S16" s="105"/>
      <c r="T16" s="294"/>
    </row>
    <row r="17" spans="1:20" ht="12.75" customHeight="1">
      <c r="A17" s="294"/>
      <c r="B17" s="136" t="s">
        <v>380</v>
      </c>
      <c r="C17" s="200" t="s">
        <v>376</v>
      </c>
      <c r="D17" s="206"/>
      <c r="E17" s="105"/>
      <c r="F17" s="105"/>
      <c r="G17" s="105"/>
      <c r="H17" s="105"/>
      <c r="I17" s="105"/>
      <c r="J17" s="105"/>
      <c r="K17" s="19"/>
      <c r="L17" s="19"/>
      <c r="M17" s="19"/>
      <c r="N17" s="19"/>
      <c r="O17" s="19"/>
      <c r="P17" s="105"/>
      <c r="Q17" s="19"/>
      <c r="R17" s="19"/>
      <c r="S17" s="105"/>
      <c r="T17" s="294"/>
    </row>
    <row r="18" spans="1:20" ht="12.75" customHeight="1">
      <c r="A18" s="294"/>
      <c r="B18" s="136" t="s">
        <v>381</v>
      </c>
      <c r="C18" s="135" t="s">
        <v>377</v>
      </c>
      <c r="D18" s="206"/>
      <c r="E18" s="105"/>
      <c r="F18" s="105"/>
      <c r="G18" s="105"/>
      <c r="H18" s="105"/>
      <c r="I18" s="105"/>
      <c r="J18" s="105"/>
      <c r="K18" s="19"/>
      <c r="L18" s="19"/>
      <c r="M18" s="19"/>
      <c r="N18" s="19"/>
      <c r="O18" s="19"/>
      <c r="P18" s="105"/>
      <c r="Q18" s="19"/>
      <c r="R18" s="19"/>
      <c r="S18" s="105"/>
      <c r="T18" s="294"/>
    </row>
    <row r="19" spans="1:20" ht="12.75" customHeight="1" thickBot="1">
      <c r="A19" s="294"/>
      <c r="B19" s="136" t="s">
        <v>382</v>
      </c>
      <c r="C19" s="135" t="s">
        <v>378</v>
      </c>
      <c r="D19" s="206"/>
      <c r="E19" s="105"/>
      <c r="F19" s="105"/>
      <c r="G19" s="105"/>
      <c r="H19" s="105"/>
      <c r="I19" s="105"/>
      <c r="J19" s="105"/>
      <c r="K19" s="19"/>
      <c r="L19" s="19"/>
      <c r="M19" s="19"/>
      <c r="N19" s="19"/>
      <c r="O19" s="19"/>
      <c r="P19" s="105"/>
      <c r="Q19" s="19"/>
      <c r="R19" s="19"/>
      <c r="S19" s="105"/>
      <c r="T19" s="294"/>
    </row>
    <row r="20" spans="1:20" ht="12.75" customHeight="1" thickBot="1">
      <c r="A20" s="294"/>
      <c r="B20" s="102"/>
      <c r="C20" s="103" t="s">
        <v>81</v>
      </c>
      <c r="D20" s="207"/>
      <c r="E20" s="33" t="str">
        <f>IF(AND((COUNTIF(E6:E14,"A")&gt;8),(COUNTIF(E16:E19,"A")&gt;0)),"C",(IF(COUNTIF(E6:E19,"A")&gt;0,"P"," ")))</f>
        <v xml:space="preserve"> </v>
      </c>
      <c r="F20" s="33" t="str">
        <f t="shared" ref="F20:S20" si="0">IF(AND((COUNTIF(F6:F14,"A")&gt;8),(COUNTIF(F16:F19,"A")&gt;0)),"C",(IF(COUNTIF(F6:F19,"A")&gt;0,"P"," ")))</f>
        <v xml:space="preserve"> </v>
      </c>
      <c r="G20" s="33" t="str">
        <f t="shared" si="0"/>
        <v xml:space="preserve"> </v>
      </c>
      <c r="H20" s="33" t="str">
        <f t="shared" si="0"/>
        <v xml:space="preserve"> </v>
      </c>
      <c r="I20" s="33" t="str">
        <f t="shared" si="0"/>
        <v xml:space="preserve"> </v>
      </c>
      <c r="J20" s="33" t="str">
        <f t="shared" si="0"/>
        <v xml:space="preserve"> </v>
      </c>
      <c r="K20" s="33" t="str">
        <f t="shared" si="0"/>
        <v xml:space="preserve"> </v>
      </c>
      <c r="L20" s="33" t="str">
        <f t="shared" si="0"/>
        <v xml:space="preserve"> </v>
      </c>
      <c r="M20" s="33" t="str">
        <f t="shared" si="0"/>
        <v xml:space="preserve"> </v>
      </c>
      <c r="N20" s="33" t="str">
        <f t="shared" si="0"/>
        <v xml:space="preserve"> </v>
      </c>
      <c r="O20" s="33" t="str">
        <f t="shared" si="0"/>
        <v xml:space="preserve"> </v>
      </c>
      <c r="P20" s="33" t="str">
        <f t="shared" si="0"/>
        <v xml:space="preserve"> </v>
      </c>
      <c r="Q20" s="33" t="str">
        <f t="shared" si="0"/>
        <v xml:space="preserve"> </v>
      </c>
      <c r="R20" s="33" t="str">
        <f t="shared" si="0"/>
        <v xml:space="preserve"> </v>
      </c>
      <c r="S20" s="33" t="str">
        <f t="shared" si="0"/>
        <v xml:space="preserve"> </v>
      </c>
      <c r="T20" s="294"/>
    </row>
    <row r="21" spans="1:20" ht="12.75" customHeight="1">
      <c r="A21" s="294"/>
      <c r="B21" s="102"/>
      <c r="C21" s="104"/>
      <c r="D21" s="207"/>
      <c r="E21" s="92"/>
      <c r="F21" s="92"/>
      <c r="G21" s="92"/>
      <c r="H21" s="92"/>
      <c r="I21" s="92"/>
      <c r="J21" s="92"/>
      <c r="K21" s="92"/>
      <c r="L21" s="92"/>
      <c r="M21" s="92"/>
      <c r="N21" s="92"/>
      <c r="O21" s="92"/>
      <c r="P21" s="92"/>
      <c r="Q21" s="92"/>
      <c r="R21" s="92"/>
      <c r="S21" s="92"/>
      <c r="T21" s="294"/>
    </row>
    <row r="22" spans="1:20" ht="12.75" customHeight="1">
      <c r="A22" s="294"/>
      <c r="B22" s="201" t="s">
        <v>384</v>
      </c>
      <c r="C22" s="201"/>
      <c r="D22" s="202"/>
      <c r="E22" s="202"/>
      <c r="F22" s="202"/>
      <c r="G22" s="202"/>
      <c r="H22" s="202"/>
      <c r="I22" s="202"/>
      <c r="J22" s="202"/>
      <c r="K22" s="202"/>
      <c r="L22" s="202"/>
      <c r="M22" s="202"/>
      <c r="N22" s="202"/>
      <c r="O22" s="202"/>
      <c r="P22" s="202"/>
      <c r="Q22" s="202"/>
      <c r="R22" s="202"/>
      <c r="S22" s="202"/>
      <c r="T22" s="294"/>
    </row>
    <row r="23" spans="1:20" ht="12.75" customHeight="1">
      <c r="A23" s="294"/>
      <c r="B23" s="98">
        <v>1</v>
      </c>
      <c r="C23" s="135" t="s">
        <v>385</v>
      </c>
      <c r="D23" s="205"/>
      <c r="E23" s="105"/>
      <c r="F23" s="105"/>
      <c r="G23" s="19"/>
      <c r="H23" s="19"/>
      <c r="I23" s="19"/>
      <c r="J23" s="19"/>
      <c r="K23" s="19"/>
      <c r="L23" s="19"/>
      <c r="M23" s="19"/>
      <c r="N23" s="19"/>
      <c r="O23" s="19"/>
      <c r="P23" s="105"/>
      <c r="Q23" s="19"/>
      <c r="R23" s="19"/>
      <c r="S23" s="105"/>
      <c r="T23" s="294"/>
    </row>
    <row r="24" spans="1:20" ht="12.75" customHeight="1">
      <c r="A24" s="294"/>
      <c r="B24" s="98">
        <v>2</v>
      </c>
      <c r="C24" s="135" t="s">
        <v>386</v>
      </c>
      <c r="D24" s="205"/>
      <c r="E24" s="105"/>
      <c r="F24" s="105"/>
      <c r="G24" s="19"/>
      <c r="H24" s="19"/>
      <c r="I24" s="19"/>
      <c r="J24" s="19"/>
      <c r="K24" s="19"/>
      <c r="L24" s="19"/>
      <c r="M24" s="19"/>
      <c r="N24" s="19"/>
      <c r="O24" s="19"/>
      <c r="P24" s="105"/>
      <c r="Q24" s="19"/>
      <c r="R24" s="19"/>
      <c r="S24" s="105"/>
      <c r="T24" s="294"/>
    </row>
    <row r="25" spans="1:20" ht="12.75" customHeight="1">
      <c r="A25" s="294"/>
      <c r="B25" s="98">
        <v>3</v>
      </c>
      <c r="C25" s="184" t="s">
        <v>387</v>
      </c>
      <c r="D25" s="205"/>
      <c r="E25" s="105"/>
      <c r="F25" s="105"/>
      <c r="G25" s="19"/>
      <c r="H25" s="19"/>
      <c r="I25" s="19"/>
      <c r="J25" s="19"/>
      <c r="K25" s="19"/>
      <c r="L25" s="19"/>
      <c r="M25" s="19"/>
      <c r="N25" s="19"/>
      <c r="O25" s="19"/>
      <c r="P25" s="105"/>
      <c r="Q25" s="19"/>
      <c r="R25" s="19"/>
      <c r="S25" s="105"/>
      <c r="T25" s="294"/>
    </row>
    <row r="26" spans="1:20" ht="12.75" customHeight="1">
      <c r="A26" s="294"/>
      <c r="B26" s="136">
        <v>4</v>
      </c>
      <c r="C26" s="135" t="s">
        <v>388</v>
      </c>
      <c r="D26" s="202"/>
      <c r="E26" s="105"/>
      <c r="F26" s="105"/>
      <c r="G26" s="19"/>
      <c r="H26" s="19"/>
      <c r="I26" s="19"/>
      <c r="J26" s="19"/>
      <c r="K26" s="19"/>
      <c r="L26" s="19"/>
      <c r="M26" s="19"/>
      <c r="N26" s="19"/>
      <c r="O26" s="19"/>
      <c r="P26" s="105"/>
      <c r="Q26" s="19"/>
      <c r="R26" s="19"/>
      <c r="S26" s="105"/>
      <c r="T26" s="294"/>
    </row>
    <row r="27" spans="1:20" ht="12.75" customHeight="1">
      <c r="A27" s="294"/>
      <c r="B27" s="136">
        <v>5</v>
      </c>
      <c r="C27" s="135" t="s">
        <v>389</v>
      </c>
      <c r="D27" s="202"/>
      <c r="E27" s="105"/>
      <c r="F27" s="105"/>
      <c r="G27" s="19"/>
      <c r="H27" s="19"/>
      <c r="I27" s="19"/>
      <c r="J27" s="19"/>
      <c r="K27" s="19"/>
      <c r="L27" s="19"/>
      <c r="M27" s="19"/>
      <c r="N27" s="19"/>
      <c r="O27" s="19"/>
      <c r="P27" s="105"/>
      <c r="Q27" s="19"/>
      <c r="R27" s="19"/>
      <c r="S27" s="105"/>
      <c r="T27" s="294"/>
    </row>
    <row r="28" spans="1:20" ht="12.75" customHeight="1">
      <c r="A28" s="294"/>
      <c r="B28" s="136">
        <v>6</v>
      </c>
      <c r="C28" s="135" t="s">
        <v>390</v>
      </c>
      <c r="D28" s="202"/>
      <c r="E28" s="105"/>
      <c r="F28" s="105"/>
      <c r="G28" s="19"/>
      <c r="H28" s="19"/>
      <c r="I28" s="19"/>
      <c r="J28" s="19"/>
      <c r="K28" s="19"/>
      <c r="L28" s="19"/>
      <c r="M28" s="19"/>
      <c r="N28" s="19"/>
      <c r="O28" s="19"/>
      <c r="P28" s="105"/>
      <c r="Q28" s="19"/>
      <c r="R28" s="19"/>
      <c r="S28" s="105"/>
      <c r="T28" s="294"/>
    </row>
    <row r="29" spans="1:20" ht="12.75" customHeight="1" thickBot="1">
      <c r="A29" s="294"/>
      <c r="B29" s="98">
        <v>7</v>
      </c>
      <c r="C29" s="184" t="s">
        <v>109</v>
      </c>
      <c r="D29" s="202"/>
      <c r="E29" s="105"/>
      <c r="F29" s="105"/>
      <c r="G29" s="19"/>
      <c r="H29" s="19"/>
      <c r="I29" s="19"/>
      <c r="J29" s="19"/>
      <c r="K29" s="19"/>
      <c r="L29" s="19"/>
      <c r="M29" s="19"/>
      <c r="N29" s="19"/>
      <c r="O29" s="19"/>
      <c r="P29" s="105"/>
      <c r="Q29" s="19"/>
      <c r="R29" s="19"/>
      <c r="S29" s="105"/>
      <c r="T29" s="294"/>
    </row>
    <row r="30" spans="1:20" ht="12.75" customHeight="1" thickBot="1">
      <c r="A30" s="294"/>
      <c r="B30" s="102"/>
      <c r="C30" s="103" t="s">
        <v>81</v>
      </c>
      <c r="D30" s="202"/>
      <c r="E30" s="33" t="str">
        <f>IF(COUNTIF(E23:E29,"A")&gt;6,"C",IF(COUNTIF(E23:E29,"A")&gt;0,"P"," "))</f>
        <v xml:space="preserve"> </v>
      </c>
      <c r="F30" s="33" t="str">
        <f t="shared" ref="F30:S30" si="1">IF(COUNTIF(F23:F29,"A")&gt;6,"C",IF(COUNTIF(F23:F29,"A")&gt;0,"P"," "))</f>
        <v xml:space="preserve"> </v>
      </c>
      <c r="G30" s="33" t="str">
        <f t="shared" si="1"/>
        <v xml:space="preserve"> </v>
      </c>
      <c r="H30" s="33" t="str">
        <f t="shared" si="1"/>
        <v xml:space="preserve"> </v>
      </c>
      <c r="I30" s="33" t="str">
        <f t="shared" si="1"/>
        <v xml:space="preserve"> </v>
      </c>
      <c r="J30" s="33" t="str">
        <f t="shared" si="1"/>
        <v xml:space="preserve"> </v>
      </c>
      <c r="K30" s="33" t="str">
        <f t="shared" si="1"/>
        <v xml:space="preserve"> </v>
      </c>
      <c r="L30" s="33" t="str">
        <f t="shared" si="1"/>
        <v xml:space="preserve"> </v>
      </c>
      <c r="M30" s="33" t="str">
        <f t="shared" si="1"/>
        <v xml:space="preserve"> </v>
      </c>
      <c r="N30" s="33" t="str">
        <f t="shared" si="1"/>
        <v xml:space="preserve"> </v>
      </c>
      <c r="O30" s="33" t="str">
        <f t="shared" si="1"/>
        <v xml:space="preserve"> </v>
      </c>
      <c r="P30" s="33" t="str">
        <f t="shared" si="1"/>
        <v xml:space="preserve"> </v>
      </c>
      <c r="Q30" s="33" t="str">
        <f t="shared" si="1"/>
        <v xml:space="preserve"> </v>
      </c>
      <c r="R30" s="33" t="str">
        <f t="shared" si="1"/>
        <v xml:space="preserve"> </v>
      </c>
      <c r="S30" s="33" t="str">
        <f t="shared" si="1"/>
        <v xml:space="preserve"> </v>
      </c>
      <c r="T30" s="294"/>
    </row>
    <row r="31" spans="1:20" ht="12.75" customHeight="1">
      <c r="A31" s="294"/>
      <c r="B31" s="102"/>
      <c r="C31" s="104"/>
      <c r="D31" s="202"/>
      <c r="E31" s="8"/>
      <c r="F31" s="8"/>
      <c r="G31" s="8"/>
      <c r="H31" s="8"/>
      <c r="I31" s="8"/>
      <c r="J31" s="8"/>
      <c r="K31" s="8"/>
      <c r="L31" s="8"/>
      <c r="M31" s="8"/>
      <c r="N31" s="8"/>
      <c r="O31" s="8"/>
      <c r="P31" s="8"/>
      <c r="Q31" s="8"/>
      <c r="R31" s="8"/>
      <c r="S31" s="8"/>
      <c r="T31" s="294"/>
    </row>
    <row r="32" spans="1:20" ht="12.75" customHeight="1">
      <c r="A32" s="294"/>
      <c r="B32" s="201" t="s">
        <v>391</v>
      </c>
      <c r="C32" s="201"/>
      <c r="D32" s="202"/>
      <c r="E32" s="202"/>
      <c r="F32" s="202"/>
      <c r="G32" s="202"/>
      <c r="H32" s="202"/>
      <c r="I32" s="202"/>
      <c r="J32" s="202"/>
      <c r="K32" s="202"/>
      <c r="L32" s="202"/>
      <c r="M32" s="202"/>
      <c r="N32" s="202"/>
      <c r="O32" s="202"/>
      <c r="P32" s="202"/>
      <c r="Q32" s="202"/>
      <c r="R32" s="202"/>
      <c r="S32" s="202"/>
      <c r="T32" s="294"/>
    </row>
    <row r="33" spans="1:20" ht="12.75" customHeight="1">
      <c r="A33" s="294"/>
      <c r="B33" s="98"/>
      <c r="C33" s="135" t="s">
        <v>95</v>
      </c>
      <c r="D33" s="205"/>
      <c r="E33" s="176"/>
      <c r="F33" s="176"/>
      <c r="G33" s="141"/>
      <c r="H33" s="141"/>
      <c r="I33" s="141"/>
      <c r="J33" s="141"/>
      <c r="K33" s="141"/>
      <c r="L33" s="141"/>
      <c r="M33" s="141"/>
      <c r="N33" s="141"/>
      <c r="O33" s="141"/>
      <c r="P33" s="141"/>
      <c r="Q33" s="141"/>
      <c r="R33" s="141"/>
      <c r="S33" s="141"/>
      <c r="T33" s="294"/>
    </row>
    <row r="34" spans="1:20" ht="12.75" customHeight="1">
      <c r="A34" s="294"/>
      <c r="B34" s="98">
        <v>1</v>
      </c>
      <c r="C34" s="135" t="s">
        <v>96</v>
      </c>
      <c r="D34" s="205"/>
      <c r="E34" s="105"/>
      <c r="F34" s="105"/>
      <c r="G34" s="19"/>
      <c r="H34" s="19"/>
      <c r="I34" s="19"/>
      <c r="J34" s="19"/>
      <c r="K34" s="19"/>
      <c r="L34" s="19"/>
      <c r="M34" s="19"/>
      <c r="N34" s="19"/>
      <c r="O34" s="19"/>
      <c r="P34" s="105"/>
      <c r="Q34" s="19"/>
      <c r="R34" s="19"/>
      <c r="S34" s="105"/>
      <c r="T34" s="294"/>
    </row>
    <row r="35" spans="1:20" ht="12.75" customHeight="1">
      <c r="A35" s="294"/>
      <c r="B35" s="98"/>
      <c r="C35" s="135" t="s">
        <v>392</v>
      </c>
      <c r="D35" s="205"/>
      <c r="E35" s="176"/>
      <c r="F35" s="176"/>
      <c r="G35" s="141"/>
      <c r="H35" s="141"/>
      <c r="I35" s="141"/>
      <c r="J35" s="141"/>
      <c r="K35" s="141"/>
      <c r="L35" s="141"/>
      <c r="M35" s="141"/>
      <c r="N35" s="141"/>
      <c r="O35" s="141"/>
      <c r="P35" s="141"/>
      <c r="Q35" s="141"/>
      <c r="R35" s="141"/>
      <c r="S35" s="141"/>
      <c r="T35" s="294"/>
    </row>
    <row r="36" spans="1:20" ht="12.75" customHeight="1">
      <c r="A36" s="294"/>
      <c r="B36" s="101" t="s">
        <v>76</v>
      </c>
      <c r="C36" s="137" t="s">
        <v>393</v>
      </c>
      <c r="D36" s="205"/>
      <c r="E36" s="105"/>
      <c r="F36" s="105"/>
      <c r="G36" s="19"/>
      <c r="H36" s="19"/>
      <c r="I36" s="19"/>
      <c r="J36" s="19"/>
      <c r="K36" s="19"/>
      <c r="L36" s="19"/>
      <c r="M36" s="19"/>
      <c r="N36" s="19"/>
      <c r="O36" s="19"/>
      <c r="P36" s="105"/>
      <c r="Q36" s="19"/>
      <c r="R36" s="19"/>
      <c r="S36" s="105"/>
      <c r="T36" s="294"/>
    </row>
    <row r="37" spans="1:20" ht="12.75" customHeight="1">
      <c r="A37" s="294"/>
      <c r="B37" s="101" t="s">
        <v>77</v>
      </c>
      <c r="C37" s="203" t="s">
        <v>394</v>
      </c>
      <c r="D37" s="205"/>
      <c r="E37" s="105"/>
      <c r="F37" s="105"/>
      <c r="G37" s="19"/>
      <c r="H37" s="19"/>
      <c r="I37" s="19"/>
      <c r="J37" s="19"/>
      <c r="K37" s="19"/>
      <c r="L37" s="19"/>
      <c r="M37" s="19"/>
      <c r="N37" s="19"/>
      <c r="O37" s="19"/>
      <c r="P37" s="19"/>
      <c r="Q37" s="19"/>
      <c r="R37" s="19"/>
      <c r="S37" s="105"/>
      <c r="T37" s="294"/>
    </row>
    <row r="38" spans="1:20" ht="12.75" customHeight="1">
      <c r="A38" s="294"/>
      <c r="B38" s="101" t="s">
        <v>80</v>
      </c>
      <c r="C38" s="137" t="s">
        <v>395</v>
      </c>
      <c r="D38" s="205"/>
      <c r="E38" s="105"/>
      <c r="F38" s="105"/>
      <c r="G38" s="19"/>
      <c r="H38" s="19"/>
      <c r="I38" s="19"/>
      <c r="J38" s="19"/>
      <c r="K38" s="19"/>
      <c r="L38" s="19"/>
      <c r="M38" s="19"/>
      <c r="N38" s="19"/>
      <c r="O38" s="19"/>
      <c r="P38" s="105"/>
      <c r="Q38" s="19"/>
      <c r="R38" s="19"/>
      <c r="S38" s="105"/>
      <c r="T38" s="294"/>
    </row>
    <row r="39" spans="1:20" ht="12.75" customHeight="1">
      <c r="A39" s="294"/>
      <c r="B39" s="138" t="s">
        <v>94</v>
      </c>
      <c r="C39" s="203" t="s">
        <v>396</v>
      </c>
      <c r="D39" s="205"/>
      <c r="E39" s="105"/>
      <c r="F39" s="105"/>
      <c r="G39" s="19"/>
      <c r="H39" s="19"/>
      <c r="I39" s="19"/>
      <c r="J39" s="19"/>
      <c r="K39" s="19"/>
      <c r="L39" s="19"/>
      <c r="M39" s="19"/>
      <c r="N39" s="19"/>
      <c r="O39" s="19"/>
      <c r="P39" s="105"/>
      <c r="Q39" s="19"/>
      <c r="R39" s="19"/>
      <c r="S39" s="105"/>
      <c r="T39" s="294"/>
    </row>
    <row r="40" spans="1:20" ht="12.75" customHeight="1" thickBot="1">
      <c r="A40" s="294"/>
      <c r="B40" s="138" t="s">
        <v>105</v>
      </c>
      <c r="C40" s="204" t="s">
        <v>397</v>
      </c>
      <c r="D40" s="205"/>
      <c r="E40" s="105"/>
      <c r="F40" s="105"/>
      <c r="G40" s="19"/>
      <c r="H40" s="19"/>
      <c r="I40" s="19"/>
      <c r="J40" s="19"/>
      <c r="K40" s="19"/>
      <c r="L40" s="19"/>
      <c r="M40" s="19"/>
      <c r="N40" s="19"/>
      <c r="O40" s="19"/>
      <c r="P40" s="105"/>
      <c r="Q40" s="19"/>
      <c r="R40" s="19"/>
      <c r="S40" s="105"/>
      <c r="T40" s="294"/>
    </row>
    <row r="41" spans="1:20" ht="12.75" customHeight="1" thickBot="1">
      <c r="A41" s="294"/>
      <c r="B41" s="102"/>
      <c r="C41" s="103" t="s">
        <v>81</v>
      </c>
      <c r="D41" s="205"/>
      <c r="E41" s="33" t="str">
        <f>IF(OR(E34="A",E36="A",(COUNTIF(E37:E40,"A")&gt;1)),"C",IF(COUNTIF(E37:E40,"A")&gt;0,"P"," "))</f>
        <v xml:space="preserve"> </v>
      </c>
      <c r="F41" s="33" t="str">
        <f t="shared" ref="F41:S41" si="2">IF(OR(F34="A",F36="A",(COUNTIF(F37:F40,"A")&gt;1)),"C",IF(COUNTIF(F37:F40,"A")&gt;0,"P"," "))</f>
        <v xml:space="preserve"> </v>
      </c>
      <c r="G41" s="33" t="str">
        <f t="shared" si="2"/>
        <v xml:space="preserve"> </v>
      </c>
      <c r="H41" s="33" t="str">
        <f t="shared" si="2"/>
        <v xml:space="preserve"> </v>
      </c>
      <c r="I41" s="33" t="str">
        <f t="shared" si="2"/>
        <v xml:space="preserve"> </v>
      </c>
      <c r="J41" s="33" t="str">
        <f t="shared" si="2"/>
        <v xml:space="preserve"> </v>
      </c>
      <c r="K41" s="33" t="str">
        <f t="shared" si="2"/>
        <v xml:space="preserve"> </v>
      </c>
      <c r="L41" s="33" t="str">
        <f t="shared" si="2"/>
        <v xml:space="preserve"> </v>
      </c>
      <c r="M41" s="33" t="str">
        <f t="shared" si="2"/>
        <v xml:space="preserve"> </v>
      </c>
      <c r="N41" s="33" t="str">
        <f t="shared" si="2"/>
        <v xml:space="preserve"> </v>
      </c>
      <c r="O41" s="33" t="str">
        <f t="shared" si="2"/>
        <v xml:space="preserve"> </v>
      </c>
      <c r="P41" s="33" t="str">
        <f t="shared" si="2"/>
        <v xml:space="preserve"> </v>
      </c>
      <c r="Q41" s="33" t="str">
        <f t="shared" si="2"/>
        <v xml:space="preserve"> </v>
      </c>
      <c r="R41" s="33" t="str">
        <f t="shared" si="2"/>
        <v xml:space="preserve"> </v>
      </c>
      <c r="S41" s="33" t="str">
        <f t="shared" si="2"/>
        <v xml:space="preserve"> </v>
      </c>
      <c r="T41" s="294"/>
    </row>
    <row r="42" spans="1:20" ht="12.75" customHeight="1">
      <c r="A42" s="294"/>
      <c r="B42" s="102"/>
      <c r="C42" s="104"/>
      <c r="D42" s="205"/>
      <c r="T42" s="294"/>
    </row>
    <row r="43" spans="1:20" ht="12.75" customHeight="1">
      <c r="A43" s="294"/>
      <c r="B43" s="201" t="s">
        <v>420</v>
      </c>
      <c r="C43" s="201"/>
      <c r="D43" s="205"/>
      <c r="E43" s="205"/>
      <c r="F43" s="205"/>
      <c r="G43" s="205"/>
      <c r="H43" s="205"/>
      <c r="I43" s="205"/>
      <c r="J43" s="205"/>
      <c r="K43" s="205"/>
      <c r="L43" s="205"/>
      <c r="M43" s="205"/>
      <c r="N43" s="205"/>
      <c r="O43" s="205"/>
      <c r="P43" s="205"/>
      <c r="Q43" s="205"/>
      <c r="R43" s="205"/>
      <c r="S43" s="205"/>
      <c r="T43" s="294"/>
    </row>
    <row r="44" spans="1:20" ht="12.75" customHeight="1">
      <c r="A44" s="294"/>
      <c r="B44" s="98">
        <v>1</v>
      </c>
      <c r="C44" s="135" t="s">
        <v>398</v>
      </c>
      <c r="D44" s="205"/>
      <c r="E44" s="140"/>
      <c r="F44" s="176"/>
      <c r="G44" s="141"/>
      <c r="H44" s="141"/>
      <c r="I44" s="141"/>
      <c r="J44" s="141"/>
      <c r="K44" s="141"/>
      <c r="L44" s="141"/>
      <c r="M44" s="141"/>
      <c r="N44" s="141"/>
      <c r="O44" s="141"/>
      <c r="P44" s="141"/>
      <c r="Q44" s="141"/>
      <c r="R44" s="141"/>
      <c r="S44" s="141"/>
      <c r="T44" s="294"/>
    </row>
    <row r="45" spans="1:20" ht="12.75" customHeight="1">
      <c r="A45" s="294"/>
      <c r="B45" s="136" t="s">
        <v>69</v>
      </c>
      <c r="C45" s="135" t="s">
        <v>401</v>
      </c>
      <c r="D45" s="205"/>
      <c r="E45" s="105"/>
      <c r="F45" s="105"/>
      <c r="G45" s="19"/>
      <c r="H45" s="19"/>
      <c r="I45" s="19"/>
      <c r="J45" s="19"/>
      <c r="K45" s="19"/>
      <c r="L45" s="19"/>
      <c r="M45" s="19"/>
      <c r="N45" s="19"/>
      <c r="O45" s="19"/>
      <c r="P45" s="105"/>
      <c r="Q45" s="19"/>
      <c r="R45" s="19"/>
      <c r="S45" s="105"/>
      <c r="T45" s="294"/>
    </row>
    <row r="46" spans="1:20" ht="12.75" customHeight="1">
      <c r="A46" s="294"/>
      <c r="B46" s="136" t="s">
        <v>70</v>
      </c>
      <c r="C46" s="135" t="s">
        <v>402</v>
      </c>
      <c r="D46" s="205"/>
      <c r="E46" s="105"/>
      <c r="F46" s="105"/>
      <c r="G46" s="19"/>
      <c r="H46" s="19"/>
      <c r="I46" s="19"/>
      <c r="J46" s="19"/>
      <c r="K46" s="19"/>
      <c r="L46" s="19"/>
      <c r="M46" s="19"/>
      <c r="N46" s="19"/>
      <c r="O46" s="19"/>
      <c r="P46" s="105"/>
      <c r="Q46" s="19"/>
      <c r="R46" s="19"/>
      <c r="S46" s="105"/>
      <c r="T46" s="294"/>
    </row>
    <row r="47" spans="1:20" ht="12.75" customHeight="1">
      <c r="A47" s="294"/>
      <c r="B47" s="136" t="s">
        <v>71</v>
      </c>
      <c r="C47" s="135" t="s">
        <v>403</v>
      </c>
      <c r="D47" s="205"/>
      <c r="E47" s="105"/>
      <c r="F47" s="105"/>
      <c r="G47" s="19"/>
      <c r="H47" s="19"/>
      <c r="I47" s="19"/>
      <c r="J47" s="19"/>
      <c r="K47" s="19"/>
      <c r="L47" s="19"/>
      <c r="M47" s="19"/>
      <c r="N47" s="19"/>
      <c r="O47" s="19"/>
      <c r="P47" s="105"/>
      <c r="Q47" s="19"/>
      <c r="R47" s="19"/>
      <c r="S47" s="105"/>
      <c r="T47" s="294"/>
    </row>
    <row r="48" spans="1:20" ht="12.75" customHeight="1">
      <c r="A48" s="294"/>
      <c r="B48" s="136" t="s">
        <v>399</v>
      </c>
      <c r="C48" s="135" t="s">
        <v>404</v>
      </c>
      <c r="D48" s="205"/>
      <c r="E48" s="105"/>
      <c r="F48" s="105"/>
      <c r="G48" s="19"/>
      <c r="H48" s="19"/>
      <c r="I48" s="19"/>
      <c r="J48" s="19"/>
      <c r="K48" s="19"/>
      <c r="L48" s="19"/>
      <c r="M48" s="19"/>
      <c r="N48" s="19"/>
      <c r="O48" s="19"/>
      <c r="P48" s="105"/>
      <c r="Q48" s="19"/>
      <c r="R48" s="19"/>
      <c r="S48" s="105"/>
      <c r="T48" s="294"/>
    </row>
    <row r="49" spans="1:20" ht="12.75" customHeight="1">
      <c r="A49" s="294"/>
      <c r="B49" s="136" t="s">
        <v>400</v>
      </c>
      <c r="C49" s="135" t="s">
        <v>405</v>
      </c>
      <c r="D49" s="205"/>
      <c r="E49" s="105"/>
      <c r="F49" s="105"/>
      <c r="G49" s="19"/>
      <c r="H49" s="19"/>
      <c r="I49" s="19"/>
      <c r="J49" s="19"/>
      <c r="K49" s="19"/>
      <c r="L49" s="19"/>
      <c r="M49" s="19"/>
      <c r="N49" s="19"/>
      <c r="O49" s="19"/>
      <c r="P49" s="105"/>
      <c r="Q49" s="19"/>
      <c r="R49" s="19"/>
      <c r="S49" s="105"/>
      <c r="T49" s="294"/>
    </row>
    <row r="50" spans="1:20" ht="12.75" customHeight="1">
      <c r="A50" s="294"/>
      <c r="B50" s="98">
        <v>2</v>
      </c>
      <c r="C50" s="135" t="s">
        <v>406</v>
      </c>
      <c r="D50" s="205"/>
      <c r="E50" s="140"/>
      <c r="F50" s="176"/>
      <c r="G50" s="141"/>
      <c r="H50" s="141"/>
      <c r="I50" s="141"/>
      <c r="J50" s="141"/>
      <c r="K50" s="141"/>
      <c r="L50" s="141"/>
      <c r="M50" s="141"/>
      <c r="N50" s="141"/>
      <c r="O50" s="141"/>
      <c r="P50" s="141"/>
      <c r="Q50" s="141"/>
      <c r="R50" s="141"/>
      <c r="S50" s="141"/>
      <c r="T50" s="294"/>
    </row>
    <row r="51" spans="1:20" ht="12.75" customHeight="1">
      <c r="A51" s="294"/>
      <c r="B51" s="136" t="s">
        <v>76</v>
      </c>
      <c r="C51" s="135" t="s">
        <v>407</v>
      </c>
      <c r="D51" s="205"/>
      <c r="E51" s="105"/>
      <c r="F51" s="105"/>
      <c r="G51" s="19"/>
      <c r="H51" s="19"/>
      <c r="I51" s="19"/>
      <c r="J51" s="19"/>
      <c r="K51" s="19"/>
      <c r="L51" s="19"/>
      <c r="M51" s="19"/>
      <c r="N51" s="19"/>
      <c r="O51" s="19"/>
      <c r="P51" s="105"/>
      <c r="Q51" s="19"/>
      <c r="R51" s="19"/>
      <c r="S51" s="105"/>
      <c r="T51" s="294"/>
    </row>
    <row r="52" spans="1:20" ht="12.75" customHeight="1">
      <c r="A52" s="294"/>
      <c r="B52" s="136" t="s">
        <v>77</v>
      </c>
      <c r="C52" s="135" t="s">
        <v>408</v>
      </c>
      <c r="D52" s="205"/>
      <c r="E52" s="105"/>
      <c r="F52" s="105"/>
      <c r="G52" s="19"/>
      <c r="H52" s="19"/>
      <c r="I52" s="19"/>
      <c r="J52" s="19"/>
      <c r="K52" s="19"/>
      <c r="L52" s="19"/>
      <c r="M52" s="19"/>
      <c r="N52" s="19"/>
      <c r="O52" s="19"/>
      <c r="P52" s="105"/>
      <c r="Q52" s="19"/>
      <c r="R52" s="19"/>
      <c r="S52" s="105"/>
      <c r="T52" s="294"/>
    </row>
    <row r="53" spans="1:20" ht="12.75" customHeight="1">
      <c r="A53" s="294"/>
      <c r="B53" s="136" t="s">
        <v>80</v>
      </c>
      <c r="C53" s="135" t="s">
        <v>409</v>
      </c>
      <c r="D53" s="205"/>
      <c r="E53" s="105"/>
      <c r="F53" s="105"/>
      <c r="G53" s="19"/>
      <c r="H53" s="19"/>
      <c r="I53" s="19"/>
      <c r="J53" s="19"/>
      <c r="K53" s="19"/>
      <c r="L53" s="19"/>
      <c r="M53" s="19"/>
      <c r="N53" s="19"/>
      <c r="O53" s="19"/>
      <c r="P53" s="105"/>
      <c r="Q53" s="19"/>
      <c r="R53" s="19"/>
      <c r="S53" s="105"/>
      <c r="T53" s="294"/>
    </row>
    <row r="54" spans="1:20" ht="12.75" customHeight="1">
      <c r="A54" s="294"/>
      <c r="B54" s="136" t="s">
        <v>94</v>
      </c>
      <c r="C54" s="135" t="s">
        <v>410</v>
      </c>
      <c r="D54" s="205"/>
      <c r="E54" s="105"/>
      <c r="F54" s="105"/>
      <c r="G54" s="19"/>
      <c r="H54" s="19"/>
      <c r="I54" s="19"/>
      <c r="J54" s="19"/>
      <c r="K54" s="19"/>
      <c r="L54" s="19"/>
      <c r="M54" s="19"/>
      <c r="N54" s="19"/>
      <c r="O54" s="19"/>
      <c r="P54" s="105"/>
      <c r="Q54" s="19"/>
      <c r="R54" s="19"/>
      <c r="S54" s="105"/>
      <c r="T54" s="294"/>
    </row>
    <row r="55" spans="1:20" ht="12.75" customHeight="1">
      <c r="A55" s="294"/>
      <c r="B55" s="98">
        <v>3</v>
      </c>
      <c r="C55" s="135" t="s">
        <v>411</v>
      </c>
      <c r="D55" s="205"/>
      <c r="E55" s="140"/>
      <c r="F55" s="176"/>
      <c r="G55" s="141"/>
      <c r="H55" s="141"/>
      <c r="I55" s="141"/>
      <c r="J55" s="141"/>
      <c r="K55" s="141"/>
      <c r="L55" s="141"/>
      <c r="M55" s="141"/>
      <c r="N55" s="141"/>
      <c r="O55" s="141"/>
      <c r="P55" s="141"/>
      <c r="Q55" s="141"/>
      <c r="R55" s="141"/>
      <c r="S55" s="141"/>
      <c r="T55" s="294"/>
    </row>
    <row r="56" spans="1:20" ht="12.75" customHeight="1">
      <c r="A56" s="294"/>
      <c r="B56" s="136" t="s">
        <v>72</v>
      </c>
      <c r="C56" s="135" t="s">
        <v>412</v>
      </c>
      <c r="D56" s="205"/>
      <c r="E56" s="105"/>
      <c r="F56" s="105"/>
      <c r="G56" s="19"/>
      <c r="H56" s="19"/>
      <c r="I56" s="19"/>
      <c r="J56" s="19"/>
      <c r="K56" s="19"/>
      <c r="L56" s="19"/>
      <c r="M56" s="19"/>
      <c r="N56" s="19"/>
      <c r="O56" s="19"/>
      <c r="P56" s="105"/>
      <c r="Q56" s="19"/>
      <c r="R56" s="19"/>
      <c r="S56" s="105"/>
      <c r="T56" s="294"/>
    </row>
    <row r="57" spans="1:20" ht="12.75" customHeight="1">
      <c r="A57" s="294"/>
      <c r="B57" s="136" t="s">
        <v>73</v>
      </c>
      <c r="C57" s="135" t="s">
        <v>413</v>
      </c>
      <c r="D57" s="205"/>
      <c r="E57" s="105"/>
      <c r="F57" s="105"/>
      <c r="G57" s="19"/>
      <c r="H57" s="19"/>
      <c r="I57" s="19"/>
      <c r="J57" s="19"/>
      <c r="K57" s="19"/>
      <c r="L57" s="19"/>
      <c r="M57" s="19"/>
      <c r="N57" s="19"/>
      <c r="O57" s="19"/>
      <c r="P57" s="105"/>
      <c r="Q57" s="19"/>
      <c r="R57" s="19"/>
      <c r="S57" s="105"/>
      <c r="T57" s="294"/>
    </row>
    <row r="58" spans="1:20" ht="12.75" customHeight="1">
      <c r="A58" s="294"/>
      <c r="B58" s="136" t="s">
        <v>115</v>
      </c>
      <c r="C58" s="135" t="s">
        <v>414</v>
      </c>
      <c r="D58" s="205"/>
      <c r="E58" s="105"/>
      <c r="F58" s="105"/>
      <c r="G58" s="19"/>
      <c r="H58" s="19"/>
      <c r="I58" s="19"/>
      <c r="J58" s="19"/>
      <c r="K58" s="19"/>
      <c r="L58" s="19"/>
      <c r="M58" s="19"/>
      <c r="N58" s="19"/>
      <c r="O58" s="19"/>
      <c r="P58" s="105"/>
      <c r="Q58" s="19"/>
      <c r="R58" s="19"/>
      <c r="S58" s="105"/>
      <c r="T58" s="294"/>
    </row>
    <row r="59" spans="1:20" ht="12.75" customHeight="1">
      <c r="A59" s="294"/>
      <c r="B59" s="136" t="s">
        <v>114</v>
      </c>
      <c r="C59" s="184" t="s">
        <v>415</v>
      </c>
      <c r="D59" s="205"/>
      <c r="E59" s="105"/>
      <c r="F59" s="105"/>
      <c r="G59" s="19"/>
      <c r="H59" s="19"/>
      <c r="I59" s="19"/>
      <c r="J59" s="19"/>
      <c r="K59" s="19"/>
      <c r="L59" s="19"/>
      <c r="M59" s="19"/>
      <c r="N59" s="19"/>
      <c r="O59" s="19"/>
      <c r="P59" s="105"/>
      <c r="Q59" s="19"/>
      <c r="R59" s="19"/>
      <c r="S59" s="105"/>
      <c r="T59" s="294"/>
    </row>
    <row r="60" spans="1:20" ht="12.75" customHeight="1">
      <c r="A60" s="294"/>
      <c r="B60" s="98">
        <v>4</v>
      </c>
      <c r="C60" s="135" t="s">
        <v>416</v>
      </c>
      <c r="D60" s="205"/>
      <c r="E60" s="105"/>
      <c r="F60" s="105"/>
      <c r="G60" s="19"/>
      <c r="H60" s="19"/>
      <c r="I60" s="19"/>
      <c r="J60" s="19"/>
      <c r="K60" s="19"/>
      <c r="L60" s="19"/>
      <c r="M60" s="19"/>
      <c r="N60" s="19"/>
      <c r="O60" s="19"/>
      <c r="P60" s="105"/>
      <c r="Q60" s="19"/>
      <c r="R60" s="19"/>
      <c r="S60" s="105"/>
      <c r="T60" s="294"/>
    </row>
    <row r="61" spans="1:20" ht="12.75" customHeight="1">
      <c r="A61" s="294"/>
      <c r="B61" s="98">
        <v>5</v>
      </c>
      <c r="C61" s="135" t="s">
        <v>352</v>
      </c>
      <c r="D61" s="205"/>
      <c r="E61" s="140"/>
      <c r="F61" s="176"/>
      <c r="G61" s="141"/>
      <c r="H61" s="141"/>
      <c r="I61" s="141"/>
      <c r="J61" s="141"/>
      <c r="K61" s="141"/>
      <c r="L61" s="141"/>
      <c r="M61" s="141"/>
      <c r="N61" s="141"/>
      <c r="O61" s="141"/>
      <c r="P61" s="141"/>
      <c r="Q61" s="141"/>
      <c r="R61" s="141"/>
      <c r="S61" s="141"/>
      <c r="T61" s="294"/>
    </row>
    <row r="62" spans="1:20" ht="12.75" customHeight="1">
      <c r="A62" s="294"/>
      <c r="B62" s="136" t="s">
        <v>106</v>
      </c>
      <c r="C62" s="135" t="s">
        <v>417</v>
      </c>
      <c r="D62" s="205"/>
      <c r="E62" s="105"/>
      <c r="F62" s="105"/>
      <c r="G62" s="19"/>
      <c r="H62" s="19"/>
      <c r="I62" s="19"/>
      <c r="J62" s="19"/>
      <c r="K62" s="19"/>
      <c r="L62" s="19"/>
      <c r="M62" s="19"/>
      <c r="N62" s="19"/>
      <c r="O62" s="19"/>
      <c r="P62" s="105"/>
      <c r="Q62" s="19"/>
      <c r="R62" s="19"/>
      <c r="S62" s="105"/>
      <c r="T62" s="294"/>
    </row>
    <row r="63" spans="1:20" ht="12.75" customHeight="1">
      <c r="A63" s="294"/>
      <c r="B63" s="136" t="s">
        <v>107</v>
      </c>
      <c r="C63" s="135" t="s">
        <v>418</v>
      </c>
      <c r="D63" s="205"/>
      <c r="E63" s="105"/>
      <c r="F63" s="105"/>
      <c r="G63" s="19"/>
      <c r="H63" s="19"/>
      <c r="I63" s="19"/>
      <c r="J63" s="19"/>
      <c r="K63" s="19"/>
      <c r="L63" s="19"/>
      <c r="M63" s="19"/>
      <c r="N63" s="19"/>
      <c r="O63" s="19"/>
      <c r="P63" s="105"/>
      <c r="Q63" s="19"/>
      <c r="R63" s="19"/>
      <c r="S63" s="105"/>
      <c r="T63" s="294"/>
    </row>
    <row r="64" spans="1:20" ht="12.75" customHeight="1" thickBot="1">
      <c r="A64" s="294"/>
      <c r="B64" s="98">
        <v>6</v>
      </c>
      <c r="C64" s="135" t="s">
        <v>419</v>
      </c>
      <c r="D64" s="205"/>
      <c r="E64" s="105"/>
      <c r="F64" s="105"/>
      <c r="G64" s="19"/>
      <c r="H64" s="19"/>
      <c r="I64" s="19"/>
      <c r="J64" s="19"/>
      <c r="K64" s="19"/>
      <c r="L64" s="19"/>
      <c r="M64" s="19"/>
      <c r="N64" s="19"/>
      <c r="O64" s="19"/>
      <c r="P64" s="105"/>
      <c r="Q64" s="19"/>
      <c r="R64" s="19"/>
      <c r="S64" s="105"/>
      <c r="T64" s="294"/>
    </row>
    <row r="65" spans="1:20" ht="12.75" customHeight="1" thickBot="1">
      <c r="A65" s="294"/>
      <c r="B65" s="102"/>
      <c r="C65" s="103" t="s">
        <v>81</v>
      </c>
      <c r="D65" s="205"/>
      <c r="E65" s="33" t="str">
        <f>IF(COUNTIF(E45:E64,"A")&gt;16,"C",IF(COUNTIF(E45:E64,"A")&gt;0,"P"," "))</f>
        <v xml:space="preserve"> </v>
      </c>
      <c r="F65" s="33" t="str">
        <f t="shared" ref="F65:S65" si="3">IF(COUNTIF(F45:F64,"A")&gt;16,"C",IF(COUNTIF(F45:F64,"A")&gt;0,"P"," "))</f>
        <v xml:space="preserve"> </v>
      </c>
      <c r="G65" s="33" t="str">
        <f t="shared" si="3"/>
        <v xml:space="preserve"> </v>
      </c>
      <c r="H65" s="33" t="str">
        <f t="shared" si="3"/>
        <v xml:space="preserve"> </v>
      </c>
      <c r="I65" s="33" t="str">
        <f t="shared" si="3"/>
        <v xml:space="preserve"> </v>
      </c>
      <c r="J65" s="33" t="str">
        <f t="shared" si="3"/>
        <v xml:space="preserve"> </v>
      </c>
      <c r="K65" s="33" t="str">
        <f t="shared" si="3"/>
        <v xml:space="preserve"> </v>
      </c>
      <c r="L65" s="33" t="str">
        <f t="shared" si="3"/>
        <v xml:space="preserve"> </v>
      </c>
      <c r="M65" s="33" t="str">
        <f t="shared" si="3"/>
        <v xml:space="preserve"> </v>
      </c>
      <c r="N65" s="33" t="str">
        <f t="shared" si="3"/>
        <v xml:space="preserve"> </v>
      </c>
      <c r="O65" s="33" t="str">
        <f t="shared" si="3"/>
        <v xml:space="preserve"> </v>
      </c>
      <c r="P65" s="33" t="str">
        <f t="shared" si="3"/>
        <v xml:space="preserve"> </v>
      </c>
      <c r="Q65" s="33" t="str">
        <f t="shared" si="3"/>
        <v xml:space="preserve"> </v>
      </c>
      <c r="R65" s="33" t="str">
        <f t="shared" si="3"/>
        <v xml:space="preserve"> </v>
      </c>
      <c r="S65" s="33" t="str">
        <f t="shared" si="3"/>
        <v xml:space="preserve"> </v>
      </c>
      <c r="T65" s="294"/>
    </row>
    <row r="66" spans="1:20" ht="12.75" customHeight="1"/>
    <row r="82" spans="2:3">
      <c r="B82" s="8"/>
      <c r="C82" s="8"/>
    </row>
    <row r="83" spans="2:3">
      <c r="B83" s="8"/>
      <c r="C83" s="8"/>
    </row>
  </sheetData>
  <sheetProtection algorithmName="SHA-512" hashValue="D2u+VrtxOu5Kte+Q3QN3v6QAj1EcIXzt47aRHz0ELdQPnTEAgxdJuVICghbaPUlWi9vTj/SPHO5BJtGjMlu2fQ==" saltValue="zbbqI3tGQBJVgwdwe+I3iw==" spinCount="100000" sheet="1" objects="1" scenarios="1" selectLockedCells="1"/>
  <mergeCells count="19">
    <mergeCell ref="A1:A65"/>
    <mergeCell ref="T1:T65"/>
    <mergeCell ref="S1:S4"/>
    <mergeCell ref="P1:P4"/>
    <mergeCell ref="M1:M4"/>
    <mergeCell ref="O1:O4"/>
    <mergeCell ref="Q1:Q4"/>
    <mergeCell ref="N1:N4"/>
    <mergeCell ref="R1:R4"/>
    <mergeCell ref="K5:S5"/>
    <mergeCell ref="L1:L4"/>
    <mergeCell ref="K1:K4"/>
    <mergeCell ref="J1:J4"/>
    <mergeCell ref="H1:H4"/>
    <mergeCell ref="E1:E4"/>
    <mergeCell ref="B4:D4"/>
    <mergeCell ref="G1:G4"/>
    <mergeCell ref="I1:I4"/>
    <mergeCell ref="F1:F4"/>
  </mergeCells>
  <phoneticPr fontId="2" type="noConversion"/>
  <pageMargins left="0.75" right="0.7" top="1" bottom="1" header="0.5" footer="0.5"/>
  <pageSetup scale="76" orientation="portrait" r:id="rId1"/>
  <headerFooter alignWithMargins="0">
    <oddHeader>&amp;C&amp;"Arial,Bold"&amp;14Arrow of Light Advancement&amp;12
Core Adventures - &amp;D</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53"/>
  <sheetViews>
    <sheetView showGridLines="0" tabSelected="1" zoomScale="85" zoomScaleNormal="85" workbookViewId="0">
      <pane ySplit="4" topLeftCell="A185" activePane="bottomLeft" state="frozen"/>
      <selection pane="bottomLeft" activeCell="E187" sqref="E187:E196"/>
    </sheetView>
  </sheetViews>
  <sheetFormatPr defaultRowHeight="12.75"/>
  <cols>
    <col min="1" max="1" width="3.28515625" style="10" customWidth="1"/>
    <col min="2" max="2" width="5" style="142" customWidth="1"/>
    <col min="3" max="3" width="38.7109375" style="10" customWidth="1"/>
    <col min="4" max="4" width="1.28515625" style="169" customWidth="1"/>
    <col min="5" max="19" width="3.7109375" style="10" customWidth="1"/>
    <col min="20" max="20" width="3.140625" style="10" customWidth="1"/>
    <col min="21" max="16384" width="9.140625" style="10"/>
  </cols>
  <sheetData>
    <row r="1" spans="1:23" ht="12.75" hidden="1" customHeight="1">
      <c r="A1" s="301" t="str">
        <f>REPT(" Arrow of Light Elective Adventures ",12)</f>
        <v xml:space="preserve"> Arrow of Light Elective Adventures  Arrow of Light Elective Adventures  Arrow of Light Elective Adventures  Arrow of Light Elective Adventures  Arrow of Light Elective Adventures  Arrow of Light Elective Adventures  Arrow of Light Elective Adventures  Arrow of Light Elective Adventures  Arrow of Light Elective Adventures  Arrow of Light Elective Adventures  Arrow of Light Elective Adventures  Arrow of Light Elective Adventures </v>
      </c>
      <c r="B1" s="149"/>
      <c r="C1" s="91" t="str">
        <f>CONCATENATE("Pack ",Instructions!F3)</f>
        <v xml:space="preserve">Pack </v>
      </c>
      <c r="D1" s="165"/>
      <c r="E1" s="249" t="str">
        <f ca="1">'Scout 1'!$B1</f>
        <v>Scout 1</v>
      </c>
      <c r="F1" s="249" t="str">
        <f ca="1">'Scout 2'!B1</f>
        <v>Scout 2</v>
      </c>
      <c r="G1" s="249" t="str">
        <f ca="1">'Scout 3'!B1</f>
        <v>Scout 3</v>
      </c>
      <c r="H1" s="249" t="str">
        <f ca="1">'Scout 4'!B1</f>
        <v>Scout 4</v>
      </c>
      <c r="I1" s="249" t="str">
        <f ca="1">'Scout 5'!B1</f>
        <v>Scout 5</v>
      </c>
      <c r="J1" s="249" t="str">
        <f ca="1">'Scout 6'!B1</f>
        <v>Scout 6</v>
      </c>
      <c r="K1" s="249" t="str">
        <f ca="1">'Scout 7'!B1</f>
        <v>Scout 7</v>
      </c>
      <c r="L1" s="249" t="str">
        <f ca="1">'Scout 8'!B1</f>
        <v>Scout 8</v>
      </c>
      <c r="M1" s="249" t="str">
        <f ca="1">'Scout 9'!B1</f>
        <v>Scout 9</v>
      </c>
      <c r="N1" s="249" t="str">
        <f ca="1">'Scout 10'!B1</f>
        <v>Scout 10</v>
      </c>
      <c r="O1" s="249" t="str">
        <f ca="1">'Scout 11'!B1</f>
        <v>Scout 11</v>
      </c>
      <c r="P1" s="249" t="str">
        <f ca="1">'Scout 12'!B1</f>
        <v>Scout 12</v>
      </c>
      <c r="Q1" s="249" t="str">
        <f ca="1">'Scout 13'!B1</f>
        <v>Scout 13</v>
      </c>
      <c r="R1" s="249" t="str">
        <f ca="1">'Scout 14'!B1</f>
        <v>Scout 14</v>
      </c>
      <c r="S1" s="249" t="str">
        <f ca="1">'Scout 15'!B1</f>
        <v>Scout 15</v>
      </c>
      <c r="T1" s="301" t="str">
        <f>REPT("Arrow of Light Elective Adventures   ",12)</f>
        <v xml:space="preserve">Arrow of Light Elective Adventures   Arrow of Light Elective Adventures   Arrow of Light Elective Adventures   Arrow of Light Elective Adventures   Arrow of Light Elective Adventures   Arrow of Light Elective Adventures   Arrow of Light Elective Adventures   Arrow of Light Elective Adventures   Arrow of Light Elective Adventures   Arrow of Light Elective Adventures   Arrow of Light Elective Adventures   Arrow of Light Elective Adventures   </v>
      </c>
      <c r="U1" s="299"/>
      <c r="V1" s="299"/>
      <c r="W1" s="300"/>
    </row>
    <row r="2" spans="1:23" ht="12.75" customHeight="1">
      <c r="A2" s="301"/>
      <c r="B2" s="143"/>
      <c r="C2" s="92" t="str">
        <f>CONCATENATE("Den ",Instructions!F5)</f>
        <v xml:space="preserve">Den </v>
      </c>
      <c r="D2" s="166"/>
      <c r="E2" s="250"/>
      <c r="F2" s="250"/>
      <c r="G2" s="250"/>
      <c r="H2" s="250"/>
      <c r="I2" s="250"/>
      <c r="J2" s="250"/>
      <c r="K2" s="250"/>
      <c r="L2" s="250"/>
      <c r="M2" s="250"/>
      <c r="N2" s="250"/>
      <c r="O2" s="250"/>
      <c r="P2" s="250"/>
      <c r="Q2" s="250"/>
      <c r="R2" s="250"/>
      <c r="S2" s="250"/>
      <c r="T2" s="301"/>
      <c r="U2" s="299"/>
      <c r="V2" s="299"/>
      <c r="W2" s="300"/>
    </row>
    <row r="3" spans="1:23">
      <c r="A3" s="301"/>
      <c r="B3" s="143"/>
      <c r="C3" s="25"/>
      <c r="D3" s="167"/>
      <c r="E3" s="250"/>
      <c r="F3" s="250"/>
      <c r="G3" s="250"/>
      <c r="H3" s="250"/>
      <c r="I3" s="250"/>
      <c r="J3" s="250"/>
      <c r="K3" s="250"/>
      <c r="L3" s="250"/>
      <c r="M3" s="250"/>
      <c r="N3" s="250"/>
      <c r="O3" s="250"/>
      <c r="P3" s="250"/>
      <c r="Q3" s="250"/>
      <c r="R3" s="250"/>
      <c r="S3" s="250"/>
      <c r="T3" s="301"/>
      <c r="U3" s="299"/>
      <c r="V3" s="299"/>
      <c r="W3" s="300"/>
    </row>
    <row r="4" spans="1:23" ht="12.75" customHeight="1">
      <c r="A4" s="301"/>
      <c r="B4" s="144" t="s">
        <v>1</v>
      </c>
      <c r="C4" s="24"/>
      <c r="D4" s="168"/>
      <c r="E4" s="251"/>
      <c r="F4" s="251"/>
      <c r="G4" s="251"/>
      <c r="H4" s="251"/>
      <c r="I4" s="251"/>
      <c r="J4" s="251"/>
      <c r="K4" s="251"/>
      <c r="L4" s="251"/>
      <c r="M4" s="251"/>
      <c r="N4" s="251"/>
      <c r="O4" s="251"/>
      <c r="P4" s="251"/>
      <c r="Q4" s="251"/>
      <c r="R4" s="251"/>
      <c r="S4" s="251"/>
      <c r="T4" s="301"/>
      <c r="U4" s="299"/>
      <c r="V4" s="299"/>
      <c r="W4" s="300"/>
    </row>
    <row r="5" spans="1:23" ht="12.75" customHeight="1">
      <c r="A5" s="301"/>
      <c r="B5" s="198" t="s">
        <v>110</v>
      </c>
      <c r="C5" s="205"/>
      <c r="D5" s="208"/>
      <c r="E5" s="209"/>
      <c r="F5" s="209"/>
      <c r="G5" s="209"/>
      <c r="H5" s="209"/>
      <c r="I5" s="209"/>
      <c r="J5" s="209"/>
      <c r="K5" s="209"/>
      <c r="L5" s="209"/>
      <c r="M5" s="209"/>
      <c r="N5" s="209"/>
      <c r="O5" s="209"/>
      <c r="P5" s="209"/>
      <c r="Q5" s="209"/>
      <c r="R5" s="209"/>
      <c r="S5" s="209"/>
      <c r="T5" s="301"/>
      <c r="U5" s="9"/>
      <c r="V5" s="9"/>
      <c r="W5" s="93"/>
    </row>
    <row r="6" spans="1:23" ht="12.75" customHeight="1">
      <c r="A6" s="301"/>
      <c r="B6" s="100"/>
      <c r="C6" s="145" t="s">
        <v>97</v>
      </c>
      <c r="D6" s="210"/>
      <c r="E6" s="186"/>
      <c r="F6" s="146"/>
      <c r="G6" s="146"/>
      <c r="H6" s="146"/>
      <c r="I6" s="146"/>
      <c r="J6" s="146"/>
      <c r="K6" s="146"/>
      <c r="L6" s="146"/>
      <c r="M6" s="146"/>
      <c r="N6" s="146"/>
      <c r="O6" s="146"/>
      <c r="P6" s="146"/>
      <c r="Q6" s="146"/>
      <c r="R6" s="146"/>
      <c r="S6" s="146"/>
      <c r="T6" s="301"/>
      <c r="W6" s="26"/>
    </row>
    <row r="7" spans="1:23" ht="12.75" customHeight="1">
      <c r="A7" s="301"/>
      <c r="B7" s="100">
        <v>1</v>
      </c>
      <c r="C7" s="145" t="s">
        <v>111</v>
      </c>
      <c r="D7" s="210"/>
      <c r="E7" s="148"/>
      <c r="F7" s="148"/>
      <c r="G7" s="3"/>
      <c r="H7" s="3"/>
      <c r="I7" s="3"/>
      <c r="J7" s="3"/>
      <c r="K7" s="3"/>
      <c r="L7" s="3"/>
      <c r="M7" s="3"/>
      <c r="N7" s="3"/>
      <c r="O7" s="3"/>
      <c r="P7" s="3"/>
      <c r="Q7" s="3"/>
      <c r="R7" s="3"/>
      <c r="S7" s="148"/>
      <c r="T7" s="301"/>
    </row>
    <row r="8" spans="1:23" ht="12.75" customHeight="1">
      <c r="A8" s="301"/>
      <c r="B8" s="100">
        <v>2</v>
      </c>
      <c r="C8" s="145" t="s">
        <v>112</v>
      </c>
      <c r="D8" s="210"/>
      <c r="E8" s="148"/>
      <c r="F8" s="148"/>
      <c r="G8" s="3"/>
      <c r="H8" s="3"/>
      <c r="I8" s="3"/>
      <c r="J8" s="3"/>
      <c r="K8" s="3"/>
      <c r="L8" s="3"/>
      <c r="M8" s="3"/>
      <c r="N8" s="3"/>
      <c r="O8" s="3"/>
      <c r="P8" s="3"/>
      <c r="Q8" s="3"/>
      <c r="R8" s="3"/>
      <c r="S8" s="148"/>
      <c r="T8" s="301"/>
    </row>
    <row r="9" spans="1:23" ht="12.75" customHeight="1">
      <c r="A9" s="301"/>
      <c r="B9" s="100">
        <v>3</v>
      </c>
      <c r="C9" s="145" t="s">
        <v>113</v>
      </c>
      <c r="D9" s="210"/>
      <c r="E9" s="186"/>
      <c r="F9" s="146"/>
      <c r="G9" s="146"/>
      <c r="H9" s="146"/>
      <c r="I9" s="146"/>
      <c r="J9" s="146"/>
      <c r="K9" s="146"/>
      <c r="L9" s="146"/>
      <c r="M9" s="146"/>
      <c r="N9" s="146"/>
      <c r="O9" s="146"/>
      <c r="P9" s="146"/>
      <c r="Q9" s="146"/>
      <c r="R9" s="146"/>
      <c r="S9" s="146"/>
      <c r="T9" s="301"/>
    </row>
    <row r="10" spans="1:23" ht="12.75" customHeight="1">
      <c r="A10" s="301"/>
      <c r="B10" s="172" t="s">
        <v>72</v>
      </c>
      <c r="C10" s="170" t="s">
        <v>121</v>
      </c>
      <c r="D10" s="211"/>
      <c r="E10" s="148"/>
      <c r="F10" s="148"/>
      <c r="G10" s="3"/>
      <c r="H10" s="3"/>
      <c r="I10" s="3"/>
      <c r="J10" s="3"/>
      <c r="K10" s="3"/>
      <c r="L10" s="3"/>
      <c r="M10" s="3"/>
      <c r="N10" s="3"/>
      <c r="O10" s="3"/>
      <c r="P10" s="3"/>
      <c r="Q10" s="3"/>
      <c r="R10" s="3"/>
      <c r="S10" s="148"/>
      <c r="T10" s="301"/>
    </row>
    <row r="11" spans="1:23" ht="12.75" customHeight="1">
      <c r="A11" s="301"/>
      <c r="B11" s="172" t="s">
        <v>73</v>
      </c>
      <c r="C11" s="170" t="s">
        <v>122</v>
      </c>
      <c r="D11" s="211"/>
      <c r="E11" s="148"/>
      <c r="F11" s="148"/>
      <c r="G11" s="3"/>
      <c r="H11" s="3"/>
      <c r="I11" s="3"/>
      <c r="J11" s="3"/>
      <c r="K11" s="3"/>
      <c r="L11" s="3"/>
      <c r="M11" s="3"/>
      <c r="N11" s="3"/>
      <c r="O11" s="3"/>
      <c r="P11" s="3"/>
      <c r="Q11" s="3"/>
      <c r="R11" s="3"/>
      <c r="S11" s="148"/>
      <c r="T11" s="301"/>
    </row>
    <row r="12" spans="1:23" ht="12.75" customHeight="1">
      <c r="A12" s="301"/>
      <c r="B12" s="172" t="s">
        <v>114</v>
      </c>
      <c r="C12" s="170" t="s">
        <v>123</v>
      </c>
      <c r="D12" s="211"/>
      <c r="E12" s="148"/>
      <c r="F12" s="148"/>
      <c r="G12" s="3"/>
      <c r="H12" s="3"/>
      <c r="I12" s="3"/>
      <c r="J12" s="3"/>
      <c r="K12" s="3"/>
      <c r="L12" s="3"/>
      <c r="M12" s="3"/>
      <c r="N12" s="3"/>
      <c r="O12" s="3"/>
      <c r="P12" s="3"/>
      <c r="Q12" s="3"/>
      <c r="R12" s="3"/>
      <c r="S12" s="148"/>
      <c r="T12" s="301"/>
    </row>
    <row r="13" spans="1:23" ht="12.75" customHeight="1">
      <c r="A13" s="301"/>
      <c r="B13" s="172" t="s">
        <v>115</v>
      </c>
      <c r="C13" s="170" t="s">
        <v>124</v>
      </c>
      <c r="D13" s="211"/>
      <c r="E13" s="148"/>
      <c r="F13" s="148"/>
      <c r="G13" s="3"/>
      <c r="H13" s="3"/>
      <c r="I13" s="3"/>
      <c r="J13" s="3"/>
      <c r="K13" s="3"/>
      <c r="L13" s="3"/>
      <c r="M13" s="3"/>
      <c r="N13" s="3"/>
      <c r="O13" s="3"/>
      <c r="P13" s="3"/>
      <c r="Q13" s="3"/>
      <c r="R13" s="3"/>
      <c r="S13" s="148"/>
      <c r="T13" s="301"/>
    </row>
    <row r="14" spans="1:23" ht="12.75" customHeight="1">
      <c r="A14" s="301"/>
      <c r="B14" s="172" t="s">
        <v>116</v>
      </c>
      <c r="C14" s="171" t="s">
        <v>125</v>
      </c>
      <c r="D14" s="211"/>
      <c r="E14" s="148"/>
      <c r="F14" s="148"/>
      <c r="G14" s="3"/>
      <c r="H14" s="3"/>
      <c r="I14" s="3"/>
      <c r="J14" s="3"/>
      <c r="K14" s="3"/>
      <c r="L14" s="3"/>
      <c r="M14" s="3"/>
      <c r="N14" s="3"/>
      <c r="O14" s="3"/>
      <c r="P14" s="3"/>
      <c r="Q14" s="3"/>
      <c r="R14" s="3"/>
      <c r="S14" s="148"/>
      <c r="T14" s="301"/>
    </row>
    <row r="15" spans="1:23" ht="12.75" customHeight="1">
      <c r="A15" s="301"/>
      <c r="B15" s="172" t="s">
        <v>117</v>
      </c>
      <c r="C15" s="170" t="s">
        <v>126</v>
      </c>
      <c r="D15" s="211"/>
      <c r="E15" s="148"/>
      <c r="F15" s="148"/>
      <c r="G15" s="3"/>
      <c r="H15" s="3"/>
      <c r="I15" s="3"/>
      <c r="J15" s="3"/>
      <c r="K15" s="3"/>
      <c r="L15" s="3"/>
      <c r="M15" s="3"/>
      <c r="N15" s="3"/>
      <c r="O15" s="3"/>
      <c r="P15" s="3"/>
      <c r="Q15" s="3"/>
      <c r="R15" s="3"/>
      <c r="S15" s="148"/>
      <c r="T15" s="301"/>
    </row>
    <row r="16" spans="1:23" ht="12.75" customHeight="1">
      <c r="A16" s="301"/>
      <c r="B16" s="172" t="s">
        <v>118</v>
      </c>
      <c r="C16" s="170" t="s">
        <v>127</v>
      </c>
      <c r="D16" s="211"/>
      <c r="E16" s="148"/>
      <c r="F16" s="148"/>
      <c r="G16" s="3"/>
      <c r="H16" s="3"/>
      <c r="I16" s="3"/>
      <c r="J16" s="3"/>
      <c r="K16" s="3"/>
      <c r="L16" s="3"/>
      <c r="M16" s="3"/>
      <c r="N16" s="3"/>
      <c r="O16" s="3"/>
      <c r="P16" s="3"/>
      <c r="Q16" s="3"/>
      <c r="R16" s="3"/>
      <c r="S16" s="148"/>
      <c r="T16" s="301"/>
    </row>
    <row r="17" spans="1:20" ht="12.75" customHeight="1">
      <c r="A17" s="301"/>
      <c r="B17" s="172" t="s">
        <v>119</v>
      </c>
      <c r="C17" s="170" t="s">
        <v>128</v>
      </c>
      <c r="D17" s="211"/>
      <c r="E17" s="148"/>
      <c r="F17" s="148"/>
      <c r="G17" s="3"/>
      <c r="H17" s="3"/>
      <c r="I17" s="3"/>
      <c r="J17" s="3"/>
      <c r="K17" s="3"/>
      <c r="L17" s="3"/>
      <c r="M17" s="3"/>
      <c r="N17" s="3"/>
      <c r="O17" s="3"/>
      <c r="P17" s="3"/>
      <c r="Q17" s="3"/>
      <c r="R17" s="3"/>
      <c r="S17" s="148"/>
      <c r="T17" s="301"/>
    </row>
    <row r="18" spans="1:20" ht="12.75" customHeight="1" thickBot="1">
      <c r="A18" s="301"/>
      <c r="B18" s="172" t="s">
        <v>120</v>
      </c>
      <c r="C18" s="170" t="s">
        <v>129</v>
      </c>
      <c r="D18" s="211"/>
      <c r="E18" s="148"/>
      <c r="F18" s="148"/>
      <c r="G18" s="3"/>
      <c r="H18" s="3"/>
      <c r="I18" s="3"/>
      <c r="J18" s="3"/>
      <c r="K18" s="3"/>
      <c r="L18" s="3"/>
      <c r="M18" s="3"/>
      <c r="N18" s="3"/>
      <c r="O18" s="3"/>
      <c r="P18" s="3"/>
      <c r="Q18" s="3"/>
      <c r="R18" s="3"/>
      <c r="S18" s="148"/>
      <c r="T18" s="301"/>
    </row>
    <row r="19" spans="1:20" ht="12.75" customHeight="1" thickBot="1">
      <c r="A19" s="301"/>
      <c r="B19" s="172"/>
      <c r="C19" s="118" t="s">
        <v>81</v>
      </c>
      <c r="D19" s="207"/>
      <c r="E19" s="33" t="str">
        <f>IF(AND((COUNTIF(E7:E8,"A")&gt;1),COUNTIF(E10:E18,"A")&gt;3),"C",IF(COUNTIF(E7:E18,"A")&gt;0,"P"," "))</f>
        <v xml:space="preserve"> </v>
      </c>
      <c r="F19" s="33" t="str">
        <f t="shared" ref="F19:S19" si="0">IF(AND((COUNTIF(F7:F8,"A")&gt;1),COUNTIF(F10:F18,"A")&gt;3),"C",IF(COUNTIF(F7:F18,"A")&gt;0,"P"," "))</f>
        <v xml:space="preserve"> </v>
      </c>
      <c r="G19" s="33" t="str">
        <f t="shared" si="0"/>
        <v xml:space="preserve"> </v>
      </c>
      <c r="H19" s="33" t="str">
        <f t="shared" si="0"/>
        <v xml:space="preserve"> </v>
      </c>
      <c r="I19" s="33" t="str">
        <f t="shared" si="0"/>
        <v xml:space="preserve"> </v>
      </c>
      <c r="J19" s="33" t="str">
        <f t="shared" si="0"/>
        <v xml:space="preserve"> </v>
      </c>
      <c r="K19" s="33" t="str">
        <f t="shared" si="0"/>
        <v xml:space="preserve"> </v>
      </c>
      <c r="L19" s="33" t="str">
        <f t="shared" si="0"/>
        <v xml:space="preserve"> </v>
      </c>
      <c r="M19" s="33" t="str">
        <f t="shared" si="0"/>
        <v xml:space="preserve"> </v>
      </c>
      <c r="N19" s="33" t="str">
        <f t="shared" si="0"/>
        <v xml:space="preserve"> </v>
      </c>
      <c r="O19" s="33" t="str">
        <f t="shared" si="0"/>
        <v xml:space="preserve"> </v>
      </c>
      <c r="P19" s="33" t="str">
        <f t="shared" si="0"/>
        <v xml:space="preserve"> </v>
      </c>
      <c r="Q19" s="33" t="str">
        <f t="shared" si="0"/>
        <v xml:space="preserve"> </v>
      </c>
      <c r="R19" s="33" t="str">
        <f t="shared" si="0"/>
        <v xml:space="preserve"> </v>
      </c>
      <c r="S19" s="33" t="str">
        <f t="shared" si="0"/>
        <v xml:space="preserve"> </v>
      </c>
      <c r="T19" s="301"/>
    </row>
    <row r="20" spans="1:20" ht="12.75" customHeight="1">
      <c r="A20" s="301"/>
      <c r="B20" s="104"/>
      <c r="C20" s="120"/>
      <c r="T20" s="301"/>
    </row>
    <row r="21" spans="1:20" ht="12.75" customHeight="1">
      <c r="A21" s="301"/>
      <c r="B21" s="198" t="s">
        <v>132</v>
      </c>
      <c r="C21" s="205"/>
      <c r="D21" s="205"/>
      <c r="E21" s="205"/>
      <c r="F21" s="205"/>
      <c r="G21" s="205"/>
      <c r="H21" s="205"/>
      <c r="I21" s="205"/>
      <c r="J21" s="205"/>
      <c r="K21" s="205"/>
      <c r="L21" s="205"/>
      <c r="M21" s="205"/>
      <c r="N21" s="205"/>
      <c r="O21" s="205"/>
      <c r="P21" s="205"/>
      <c r="Q21" s="205"/>
      <c r="R21" s="205"/>
      <c r="S21" s="205"/>
      <c r="T21" s="301"/>
    </row>
    <row r="22" spans="1:20" ht="12.75" customHeight="1">
      <c r="A22" s="301"/>
      <c r="B22" s="139"/>
      <c r="C22" s="187" t="s">
        <v>144</v>
      </c>
      <c r="D22" s="210"/>
      <c r="E22" s="146"/>
      <c r="F22" s="146"/>
      <c r="G22" s="146"/>
      <c r="H22" s="146"/>
      <c r="I22" s="146"/>
      <c r="J22" s="146"/>
      <c r="K22" s="146"/>
      <c r="L22" s="146"/>
      <c r="M22" s="146"/>
      <c r="N22" s="146"/>
      <c r="O22" s="146"/>
      <c r="P22" s="146"/>
      <c r="Q22" s="146"/>
      <c r="R22" s="146"/>
      <c r="S22" s="146"/>
      <c r="T22" s="301"/>
    </row>
    <row r="23" spans="1:20" ht="12.75" customHeight="1">
      <c r="A23" s="301"/>
      <c r="B23" s="139">
        <v>1</v>
      </c>
      <c r="C23" s="187" t="s">
        <v>133</v>
      </c>
      <c r="D23" s="210"/>
      <c r="E23" s="148"/>
      <c r="F23" s="148"/>
      <c r="G23" s="3"/>
      <c r="H23" s="3"/>
      <c r="I23" s="3"/>
      <c r="J23" s="3"/>
      <c r="K23" s="3"/>
      <c r="L23" s="3"/>
      <c r="M23" s="3"/>
      <c r="N23" s="3"/>
      <c r="O23" s="3"/>
      <c r="P23" s="3"/>
      <c r="Q23" s="3"/>
      <c r="R23" s="3"/>
      <c r="S23" s="148"/>
      <c r="T23" s="301"/>
    </row>
    <row r="24" spans="1:20" ht="12.75" customHeight="1">
      <c r="A24" s="301"/>
      <c r="B24" s="139">
        <v>2</v>
      </c>
      <c r="C24" s="187" t="s">
        <v>134</v>
      </c>
      <c r="D24" s="210"/>
      <c r="E24" s="148"/>
      <c r="F24" s="148"/>
      <c r="G24" s="3"/>
      <c r="H24" s="3"/>
      <c r="I24" s="3"/>
      <c r="J24" s="3"/>
      <c r="K24" s="3"/>
      <c r="L24" s="3"/>
      <c r="M24" s="3"/>
      <c r="N24" s="3"/>
      <c r="O24" s="3"/>
      <c r="P24" s="3"/>
      <c r="Q24" s="3"/>
      <c r="R24" s="3"/>
      <c r="S24" s="148"/>
      <c r="T24" s="301"/>
    </row>
    <row r="25" spans="1:20" ht="12.75" customHeight="1">
      <c r="A25" s="301"/>
      <c r="B25" s="139">
        <v>3</v>
      </c>
      <c r="C25" s="145" t="s">
        <v>135</v>
      </c>
      <c r="D25" s="210"/>
      <c r="E25" s="148"/>
      <c r="F25" s="148"/>
      <c r="G25" s="3"/>
      <c r="H25" s="3"/>
      <c r="I25" s="3"/>
      <c r="J25" s="3"/>
      <c r="K25" s="3"/>
      <c r="L25" s="3"/>
      <c r="M25" s="3"/>
      <c r="N25" s="3"/>
      <c r="O25" s="3"/>
      <c r="P25" s="3"/>
      <c r="Q25" s="3"/>
      <c r="R25" s="3"/>
      <c r="S25" s="148"/>
      <c r="T25" s="301"/>
    </row>
    <row r="26" spans="1:20" ht="12.75" customHeight="1">
      <c r="A26" s="301"/>
      <c r="B26" s="139">
        <v>4</v>
      </c>
      <c r="C26" s="187" t="s">
        <v>136</v>
      </c>
      <c r="D26" s="210"/>
      <c r="E26" s="148"/>
      <c r="F26" s="148"/>
      <c r="G26" s="3"/>
      <c r="H26" s="3"/>
      <c r="I26" s="3"/>
      <c r="J26" s="3"/>
      <c r="K26" s="3"/>
      <c r="L26" s="3"/>
      <c r="M26" s="3"/>
      <c r="N26" s="3"/>
      <c r="O26" s="3"/>
      <c r="P26" s="3"/>
      <c r="Q26" s="3"/>
      <c r="R26" s="3"/>
      <c r="S26" s="148"/>
      <c r="T26" s="301"/>
    </row>
    <row r="27" spans="1:20" ht="12.75" customHeight="1">
      <c r="A27" s="301"/>
      <c r="B27" s="139">
        <v>5</v>
      </c>
      <c r="C27" s="145" t="s">
        <v>137</v>
      </c>
      <c r="D27" s="210"/>
      <c r="E27" s="148"/>
      <c r="F27" s="148"/>
      <c r="G27" s="3"/>
      <c r="H27" s="3"/>
      <c r="I27" s="3"/>
      <c r="J27" s="3"/>
      <c r="K27" s="3"/>
      <c r="L27" s="3"/>
      <c r="M27" s="3"/>
      <c r="N27" s="3"/>
      <c r="O27" s="3"/>
      <c r="P27" s="3"/>
      <c r="Q27" s="3"/>
      <c r="R27" s="3"/>
      <c r="S27" s="148"/>
      <c r="T27" s="301"/>
    </row>
    <row r="28" spans="1:20" ht="12.75" customHeight="1">
      <c r="A28" s="301"/>
      <c r="B28" s="139"/>
      <c r="C28" s="145" t="s">
        <v>145</v>
      </c>
      <c r="D28" s="210"/>
      <c r="E28" s="146"/>
      <c r="F28" s="146"/>
      <c r="G28" s="146"/>
      <c r="H28" s="146"/>
      <c r="I28" s="146"/>
      <c r="J28" s="146"/>
      <c r="K28" s="146"/>
      <c r="L28" s="146"/>
      <c r="M28" s="146"/>
      <c r="N28" s="146"/>
      <c r="O28" s="146"/>
      <c r="P28" s="146"/>
      <c r="Q28" s="146"/>
      <c r="R28" s="146"/>
      <c r="S28" s="146"/>
      <c r="T28" s="301"/>
    </row>
    <row r="29" spans="1:20" ht="12.75" customHeight="1">
      <c r="A29" s="301"/>
      <c r="B29" s="139">
        <v>6</v>
      </c>
      <c r="C29" s="188" t="s">
        <v>138</v>
      </c>
      <c r="D29" s="210"/>
      <c r="E29" s="148"/>
      <c r="F29" s="148"/>
      <c r="G29" s="3"/>
      <c r="H29" s="3"/>
      <c r="I29" s="3"/>
      <c r="J29" s="3"/>
      <c r="K29" s="3"/>
      <c r="L29" s="3"/>
      <c r="M29" s="3"/>
      <c r="N29" s="3"/>
      <c r="O29" s="3"/>
      <c r="P29" s="3"/>
      <c r="Q29" s="3"/>
      <c r="R29" s="3"/>
      <c r="S29" s="148"/>
      <c r="T29" s="301"/>
    </row>
    <row r="30" spans="1:20" ht="12.75" customHeight="1">
      <c r="A30" s="301"/>
      <c r="B30" s="139">
        <v>7</v>
      </c>
      <c r="C30" s="145" t="s">
        <v>139</v>
      </c>
      <c r="D30" s="210"/>
      <c r="E30" s="148"/>
      <c r="F30" s="148"/>
      <c r="G30" s="3"/>
      <c r="H30" s="3"/>
      <c r="I30" s="3"/>
      <c r="J30" s="3"/>
      <c r="K30" s="3"/>
      <c r="L30" s="3"/>
      <c r="M30" s="3"/>
      <c r="N30" s="3"/>
      <c r="O30" s="3"/>
      <c r="P30" s="3"/>
      <c r="Q30" s="3"/>
      <c r="R30" s="3"/>
      <c r="S30" s="148"/>
      <c r="T30" s="301"/>
    </row>
    <row r="31" spans="1:20" ht="12.75" customHeight="1">
      <c r="A31" s="301"/>
      <c r="B31" s="139">
        <v>8</v>
      </c>
      <c r="C31" s="188" t="s">
        <v>140</v>
      </c>
      <c r="D31" s="210"/>
      <c r="E31" s="148"/>
      <c r="F31" s="148"/>
      <c r="G31" s="3"/>
      <c r="H31" s="3"/>
      <c r="I31" s="3"/>
      <c r="J31" s="3"/>
      <c r="K31" s="3"/>
      <c r="L31" s="3"/>
      <c r="M31" s="3"/>
      <c r="N31" s="3"/>
      <c r="O31" s="3"/>
      <c r="P31" s="3"/>
      <c r="Q31" s="3"/>
      <c r="R31" s="3"/>
      <c r="S31" s="148"/>
      <c r="T31" s="301"/>
    </row>
    <row r="32" spans="1:20" ht="12.75" customHeight="1">
      <c r="A32" s="301"/>
      <c r="B32" s="139">
        <v>9</v>
      </c>
      <c r="C32" s="145" t="s">
        <v>141</v>
      </c>
      <c r="D32" s="210"/>
      <c r="E32" s="148"/>
      <c r="F32" s="148"/>
      <c r="G32" s="3"/>
      <c r="H32" s="3"/>
      <c r="I32" s="3"/>
      <c r="J32" s="3"/>
      <c r="K32" s="3"/>
      <c r="L32" s="3"/>
      <c r="M32" s="3"/>
      <c r="N32" s="3"/>
      <c r="O32" s="3"/>
      <c r="P32" s="3"/>
      <c r="Q32" s="3"/>
      <c r="R32" s="3"/>
      <c r="S32" s="148"/>
      <c r="T32" s="301"/>
    </row>
    <row r="33" spans="1:20" ht="12.75" customHeight="1" thickBot="1">
      <c r="A33" s="301"/>
      <c r="B33" s="139">
        <v>10</v>
      </c>
      <c r="C33" s="145" t="s">
        <v>142</v>
      </c>
      <c r="D33" s="210"/>
      <c r="E33" s="148"/>
      <c r="F33" s="148"/>
      <c r="G33" s="3"/>
      <c r="H33" s="3"/>
      <c r="I33" s="3"/>
      <c r="J33" s="3"/>
      <c r="K33" s="3"/>
      <c r="L33" s="3"/>
      <c r="M33" s="3"/>
      <c r="N33" s="3"/>
      <c r="O33" s="3"/>
      <c r="P33" s="3"/>
      <c r="Q33" s="3"/>
      <c r="R33" s="3"/>
      <c r="S33" s="148"/>
      <c r="T33" s="301"/>
    </row>
    <row r="34" spans="1:20" ht="12.75" customHeight="1" thickBot="1">
      <c r="A34" s="301"/>
      <c r="B34" s="150"/>
      <c r="C34" s="118" t="s">
        <v>81</v>
      </c>
      <c r="D34" s="207"/>
      <c r="E34" s="33" t="str">
        <f>IF(AND((COUNTIF(E23:E27,"A")&gt;4),COUNTIF(E29:E33,"A")&gt;1),"C",IF(COUNTIF(E23:E33,"A")&gt;0,"P"," "))</f>
        <v xml:space="preserve"> </v>
      </c>
      <c r="F34" s="33" t="str">
        <f t="shared" ref="F34:S34" si="1">IF(AND((COUNTIF(F23:F27,"A")&gt;4),COUNTIF(F29:F33,"A")&gt;1),"C",IF(COUNTIF(F23:F33,"A")&gt;0,"P"," "))</f>
        <v xml:space="preserve"> </v>
      </c>
      <c r="G34" s="33" t="str">
        <f t="shared" si="1"/>
        <v xml:space="preserve"> </v>
      </c>
      <c r="H34" s="33" t="str">
        <f t="shared" si="1"/>
        <v xml:space="preserve"> </v>
      </c>
      <c r="I34" s="33" t="str">
        <f t="shared" si="1"/>
        <v xml:space="preserve"> </v>
      </c>
      <c r="J34" s="33" t="str">
        <f t="shared" si="1"/>
        <v xml:space="preserve"> </v>
      </c>
      <c r="K34" s="33" t="str">
        <f t="shared" si="1"/>
        <v xml:space="preserve"> </v>
      </c>
      <c r="L34" s="33" t="str">
        <f t="shared" si="1"/>
        <v xml:space="preserve"> </v>
      </c>
      <c r="M34" s="33" t="str">
        <f t="shared" si="1"/>
        <v xml:space="preserve"> </v>
      </c>
      <c r="N34" s="33" t="str">
        <f t="shared" si="1"/>
        <v xml:space="preserve"> </v>
      </c>
      <c r="O34" s="33" t="str">
        <f t="shared" si="1"/>
        <v xml:space="preserve"> </v>
      </c>
      <c r="P34" s="33" t="str">
        <f t="shared" si="1"/>
        <v xml:space="preserve"> </v>
      </c>
      <c r="Q34" s="33" t="str">
        <f t="shared" si="1"/>
        <v xml:space="preserve"> </v>
      </c>
      <c r="R34" s="33" t="str">
        <f t="shared" si="1"/>
        <v xml:space="preserve"> </v>
      </c>
      <c r="S34" s="33" t="str">
        <f t="shared" si="1"/>
        <v xml:space="preserve"> </v>
      </c>
      <c r="T34" s="301"/>
    </row>
    <row r="35" spans="1:20" ht="12.75" customHeight="1">
      <c r="A35" s="301"/>
      <c r="B35" s="151"/>
      <c r="C35" s="120"/>
      <c r="T35" s="301"/>
    </row>
    <row r="36" spans="1:20" ht="12.75" customHeight="1">
      <c r="A36" s="301"/>
      <c r="B36" s="212" t="s">
        <v>143</v>
      </c>
      <c r="C36" s="205"/>
      <c r="D36" s="205"/>
      <c r="E36" s="205"/>
      <c r="F36" s="205"/>
      <c r="G36" s="205"/>
      <c r="H36" s="205"/>
      <c r="I36" s="205"/>
      <c r="J36" s="205"/>
      <c r="K36" s="205"/>
      <c r="L36" s="205"/>
      <c r="M36" s="205"/>
      <c r="N36" s="205"/>
      <c r="O36" s="205"/>
      <c r="P36" s="205"/>
      <c r="Q36" s="205"/>
      <c r="R36" s="205"/>
      <c r="S36" s="205"/>
      <c r="T36" s="301"/>
    </row>
    <row r="37" spans="1:20" ht="12.75" customHeight="1">
      <c r="A37" s="301"/>
      <c r="B37" s="100"/>
      <c r="C37" s="145" t="s">
        <v>146</v>
      </c>
      <c r="D37" s="210"/>
      <c r="E37" s="146"/>
      <c r="F37" s="146"/>
      <c r="G37" s="146"/>
      <c r="H37" s="146"/>
      <c r="I37" s="146"/>
      <c r="J37" s="146"/>
      <c r="K37" s="146"/>
      <c r="L37" s="146"/>
      <c r="M37" s="146"/>
      <c r="N37" s="146"/>
      <c r="O37" s="146"/>
      <c r="P37" s="146"/>
      <c r="Q37" s="146"/>
      <c r="R37" s="146"/>
      <c r="S37" s="146"/>
      <c r="T37" s="301"/>
    </row>
    <row r="38" spans="1:20" ht="12.75" customHeight="1">
      <c r="A38" s="301"/>
      <c r="B38" s="135">
        <v>1</v>
      </c>
      <c r="C38" s="145" t="s">
        <v>147</v>
      </c>
      <c r="D38" s="210"/>
      <c r="E38" s="148"/>
      <c r="F38" s="148"/>
      <c r="G38" s="3"/>
      <c r="H38" s="3"/>
      <c r="I38" s="3"/>
      <c r="J38" s="3"/>
      <c r="K38" s="3"/>
      <c r="L38" s="3"/>
      <c r="M38" s="3"/>
      <c r="N38" s="3"/>
      <c r="O38" s="3"/>
      <c r="P38" s="3"/>
      <c r="Q38" s="3"/>
      <c r="R38" s="3"/>
      <c r="S38" s="148"/>
      <c r="T38" s="301"/>
    </row>
    <row r="39" spans="1:20" ht="12.75" customHeight="1">
      <c r="A39" s="301"/>
      <c r="B39" s="135">
        <v>2</v>
      </c>
      <c r="C39" s="145" t="s">
        <v>148</v>
      </c>
      <c r="D39" s="210"/>
      <c r="E39" s="148"/>
      <c r="F39" s="148"/>
      <c r="G39" s="3"/>
      <c r="H39" s="3"/>
      <c r="I39" s="3"/>
      <c r="J39" s="3"/>
      <c r="K39" s="3"/>
      <c r="L39" s="3"/>
      <c r="M39" s="3"/>
      <c r="N39" s="3"/>
      <c r="O39" s="3"/>
      <c r="P39" s="148"/>
      <c r="Q39" s="3"/>
      <c r="R39" s="3"/>
      <c r="S39" s="148"/>
      <c r="T39" s="301"/>
    </row>
    <row r="40" spans="1:20" ht="12.75" customHeight="1">
      <c r="A40" s="301"/>
      <c r="B40" s="135">
        <v>3</v>
      </c>
      <c r="C40" s="145" t="s">
        <v>149</v>
      </c>
      <c r="D40" s="210"/>
      <c r="E40" s="146"/>
      <c r="F40" s="146"/>
      <c r="G40" s="146"/>
      <c r="H40" s="146"/>
      <c r="I40" s="146"/>
      <c r="J40" s="146"/>
      <c r="K40" s="146"/>
      <c r="L40" s="146"/>
      <c r="M40" s="146"/>
      <c r="N40" s="146"/>
      <c r="O40" s="146"/>
      <c r="P40" s="146"/>
      <c r="Q40" s="146"/>
      <c r="R40" s="146"/>
      <c r="S40" s="146"/>
      <c r="T40" s="301"/>
    </row>
    <row r="41" spans="1:20" ht="12.75" customHeight="1">
      <c r="A41" s="301"/>
      <c r="B41" s="135" t="s">
        <v>72</v>
      </c>
      <c r="C41" s="145" t="s">
        <v>150</v>
      </c>
      <c r="D41" s="210"/>
      <c r="E41" s="148"/>
      <c r="F41" s="148"/>
      <c r="G41" s="3"/>
      <c r="H41" s="3"/>
      <c r="I41" s="3"/>
      <c r="J41" s="3"/>
      <c r="K41" s="3"/>
      <c r="L41" s="3"/>
      <c r="M41" s="3"/>
      <c r="N41" s="3"/>
      <c r="O41" s="3"/>
      <c r="P41" s="148"/>
      <c r="Q41" s="3"/>
      <c r="R41" s="3"/>
      <c r="S41" s="148"/>
      <c r="T41" s="301"/>
    </row>
    <row r="42" spans="1:20" ht="12.75" customHeight="1">
      <c r="A42" s="301"/>
      <c r="B42" s="135" t="s">
        <v>73</v>
      </c>
      <c r="C42" s="145" t="s">
        <v>151</v>
      </c>
      <c r="D42" s="210"/>
      <c r="E42" s="148"/>
      <c r="F42" s="148"/>
      <c r="G42" s="3"/>
      <c r="H42" s="3"/>
      <c r="I42" s="3"/>
      <c r="J42" s="3"/>
      <c r="K42" s="3"/>
      <c r="L42" s="3"/>
      <c r="M42" s="3"/>
      <c r="N42" s="3"/>
      <c r="O42" s="3"/>
      <c r="P42" s="3"/>
      <c r="Q42" s="3"/>
      <c r="R42" s="3"/>
      <c r="S42" s="148"/>
      <c r="T42" s="301"/>
    </row>
    <row r="43" spans="1:20" ht="12.75" customHeight="1">
      <c r="A43" s="301"/>
      <c r="B43" s="135" t="s">
        <v>114</v>
      </c>
      <c r="C43" s="145" t="s">
        <v>152</v>
      </c>
      <c r="D43" s="210"/>
      <c r="E43" s="148"/>
      <c r="F43" s="148"/>
      <c r="G43" s="3"/>
      <c r="H43" s="3"/>
      <c r="I43" s="3"/>
      <c r="J43" s="3"/>
      <c r="K43" s="3"/>
      <c r="L43" s="3"/>
      <c r="M43" s="3"/>
      <c r="N43" s="3"/>
      <c r="O43" s="3"/>
      <c r="P43" s="3"/>
      <c r="Q43" s="3"/>
      <c r="R43" s="3"/>
      <c r="S43" s="148"/>
      <c r="T43" s="301"/>
    </row>
    <row r="44" spans="1:20" ht="12.75" customHeight="1">
      <c r="A44" s="301"/>
      <c r="B44" s="135" t="s">
        <v>115</v>
      </c>
      <c r="C44" s="145" t="s">
        <v>153</v>
      </c>
      <c r="D44" s="210"/>
      <c r="E44" s="148"/>
      <c r="F44" s="148"/>
      <c r="G44" s="3"/>
      <c r="H44" s="3"/>
      <c r="I44" s="3"/>
      <c r="J44" s="3"/>
      <c r="K44" s="3"/>
      <c r="L44" s="3"/>
      <c r="M44" s="3"/>
      <c r="N44" s="3"/>
      <c r="O44" s="3"/>
      <c r="P44" s="3"/>
      <c r="Q44" s="3"/>
      <c r="R44" s="3"/>
      <c r="S44" s="148"/>
      <c r="T44" s="301"/>
    </row>
    <row r="45" spans="1:20" ht="12.75" customHeight="1">
      <c r="A45" s="301"/>
      <c r="B45" s="135" t="s">
        <v>116</v>
      </c>
      <c r="C45" s="145" t="s">
        <v>154</v>
      </c>
      <c r="D45" s="210"/>
      <c r="E45" s="148"/>
      <c r="F45" s="148"/>
      <c r="G45" s="3"/>
      <c r="H45" s="3"/>
      <c r="I45" s="3"/>
      <c r="J45" s="3"/>
      <c r="K45" s="3"/>
      <c r="L45" s="3"/>
      <c r="M45" s="3"/>
      <c r="N45" s="3"/>
      <c r="O45" s="3"/>
      <c r="P45" s="3"/>
      <c r="Q45" s="3"/>
      <c r="R45" s="3"/>
      <c r="S45" s="148"/>
      <c r="T45" s="301"/>
    </row>
    <row r="46" spans="1:20" ht="12.75" customHeight="1">
      <c r="A46" s="301"/>
      <c r="B46" s="135" t="s">
        <v>117</v>
      </c>
      <c r="C46" s="145" t="s">
        <v>155</v>
      </c>
      <c r="D46" s="210"/>
      <c r="E46" s="148"/>
      <c r="F46" s="148"/>
      <c r="G46" s="3"/>
      <c r="H46" s="3"/>
      <c r="I46" s="3"/>
      <c r="J46" s="3"/>
      <c r="K46" s="3"/>
      <c r="L46" s="3"/>
      <c r="M46" s="3"/>
      <c r="N46" s="3"/>
      <c r="O46" s="3"/>
      <c r="P46" s="3"/>
      <c r="Q46" s="3"/>
      <c r="R46" s="3"/>
      <c r="S46" s="148"/>
      <c r="T46" s="301"/>
    </row>
    <row r="47" spans="1:20" ht="12.75" customHeight="1">
      <c r="A47" s="301"/>
      <c r="B47" s="135" t="s">
        <v>118</v>
      </c>
      <c r="C47" s="145" t="s">
        <v>156</v>
      </c>
      <c r="D47" s="210"/>
      <c r="E47" s="148"/>
      <c r="F47" s="148"/>
      <c r="G47" s="3"/>
      <c r="H47" s="3"/>
      <c r="I47" s="3"/>
      <c r="J47" s="3"/>
      <c r="K47" s="3"/>
      <c r="L47" s="3"/>
      <c r="M47" s="3"/>
      <c r="N47" s="3"/>
      <c r="O47" s="3"/>
      <c r="P47" s="3"/>
      <c r="Q47" s="3"/>
      <c r="R47" s="3"/>
      <c r="S47" s="148"/>
      <c r="T47" s="301"/>
    </row>
    <row r="48" spans="1:20" ht="12.75" customHeight="1">
      <c r="A48" s="301"/>
      <c r="B48" s="135" t="s">
        <v>119</v>
      </c>
      <c r="C48" s="145" t="s">
        <v>157</v>
      </c>
      <c r="D48" s="210"/>
      <c r="E48" s="148"/>
      <c r="F48" s="148"/>
      <c r="G48" s="3"/>
      <c r="H48" s="3"/>
      <c r="I48" s="3"/>
      <c r="J48" s="3"/>
      <c r="K48" s="3"/>
      <c r="L48" s="3"/>
      <c r="M48" s="3"/>
      <c r="N48" s="3"/>
      <c r="O48" s="3"/>
      <c r="P48" s="3"/>
      <c r="Q48" s="3"/>
      <c r="R48" s="3"/>
      <c r="S48" s="148"/>
      <c r="T48" s="301"/>
    </row>
    <row r="49" spans="1:20" ht="12.75" customHeight="1">
      <c r="A49" s="301"/>
      <c r="B49" s="135" t="s">
        <v>120</v>
      </c>
      <c r="C49" s="145" t="s">
        <v>158</v>
      </c>
      <c r="D49" s="210"/>
      <c r="E49" s="148"/>
      <c r="F49" s="148"/>
      <c r="G49" s="3"/>
      <c r="H49" s="3"/>
      <c r="I49" s="3"/>
      <c r="J49" s="3"/>
      <c r="K49" s="3"/>
      <c r="L49" s="3"/>
      <c r="M49" s="3"/>
      <c r="N49" s="3"/>
      <c r="O49" s="3"/>
      <c r="P49" s="3"/>
      <c r="Q49" s="3"/>
      <c r="R49" s="3"/>
      <c r="S49" s="148"/>
      <c r="T49" s="301"/>
    </row>
    <row r="50" spans="1:20" ht="12.75" customHeight="1">
      <c r="A50" s="301"/>
      <c r="B50" s="135">
        <v>4</v>
      </c>
      <c r="C50" s="187" t="s">
        <v>159</v>
      </c>
      <c r="D50" s="210"/>
      <c r="E50" s="146"/>
      <c r="F50" s="146"/>
      <c r="G50" s="146"/>
      <c r="H50" s="146"/>
      <c r="I50" s="146"/>
      <c r="J50" s="146"/>
      <c r="K50" s="146"/>
      <c r="L50" s="146"/>
      <c r="M50" s="146"/>
      <c r="N50" s="146"/>
      <c r="O50" s="146"/>
      <c r="P50" s="146"/>
      <c r="Q50" s="146"/>
      <c r="R50" s="146"/>
      <c r="S50" s="146"/>
      <c r="T50" s="301"/>
    </row>
    <row r="51" spans="1:20" ht="12.75" customHeight="1">
      <c r="A51" s="301"/>
      <c r="B51" s="135" t="s">
        <v>78</v>
      </c>
      <c r="C51" s="145" t="s">
        <v>160</v>
      </c>
      <c r="D51" s="210"/>
      <c r="E51" s="148"/>
      <c r="F51" s="148"/>
      <c r="G51" s="3"/>
      <c r="H51" s="3"/>
      <c r="I51" s="3"/>
      <c r="J51" s="3"/>
      <c r="K51" s="3"/>
      <c r="L51" s="3"/>
      <c r="M51" s="3"/>
      <c r="N51" s="3"/>
      <c r="O51" s="3"/>
      <c r="P51" s="3"/>
      <c r="Q51" s="3"/>
      <c r="R51" s="3"/>
      <c r="S51" s="148"/>
      <c r="T51" s="301"/>
    </row>
    <row r="52" spans="1:20" ht="12.75" customHeight="1" thickBot="1">
      <c r="A52" s="301"/>
      <c r="B52" s="189" t="s">
        <v>79</v>
      </c>
      <c r="C52" s="175" t="s">
        <v>161</v>
      </c>
      <c r="D52" s="210"/>
      <c r="E52" s="148"/>
      <c r="F52" s="148"/>
      <c r="G52" s="3"/>
      <c r="H52" s="3"/>
      <c r="I52" s="3"/>
      <c r="J52" s="3"/>
      <c r="K52" s="3"/>
      <c r="L52" s="3"/>
      <c r="M52" s="3"/>
      <c r="N52" s="3"/>
      <c r="O52" s="3"/>
      <c r="P52" s="3"/>
      <c r="Q52" s="3"/>
      <c r="R52" s="3"/>
      <c r="S52" s="148"/>
      <c r="T52" s="301"/>
    </row>
    <row r="53" spans="1:20" ht="12.75" customHeight="1" thickBot="1">
      <c r="A53" s="301"/>
      <c r="B53" s="150"/>
      <c r="C53" s="118" t="s">
        <v>81</v>
      </c>
      <c r="D53" s="207"/>
      <c r="E53" s="33" t="str">
        <f>IF(AND((COUNTIF(E38:E39,"A")&gt;1),(COUNTIF(E41:E49,"A")&gt;1),(COUNTIF(E51:E52,"A")&gt;0)),"C",(IF(COUNTIF(E38:E52,"A")&gt;0,"P"," ")))</f>
        <v xml:space="preserve"> </v>
      </c>
      <c r="F53" s="33" t="str">
        <f t="shared" ref="F53:S53" si="2">IF(AND((COUNTIF(F38:F39,"A")&gt;1),(COUNTIF(F41:F49,"A")&gt;1),(COUNTIF(F51:F52,"A")&gt;0)),"C",(IF(COUNTIF(F38:F52,"A")&gt;0,"P"," ")))</f>
        <v xml:space="preserve"> </v>
      </c>
      <c r="G53" s="33" t="str">
        <f t="shared" si="2"/>
        <v xml:space="preserve"> </v>
      </c>
      <c r="H53" s="33" t="str">
        <f t="shared" si="2"/>
        <v xml:space="preserve"> </v>
      </c>
      <c r="I53" s="33" t="str">
        <f t="shared" si="2"/>
        <v xml:space="preserve"> </v>
      </c>
      <c r="J53" s="33" t="str">
        <f t="shared" si="2"/>
        <v xml:space="preserve"> </v>
      </c>
      <c r="K53" s="33" t="str">
        <f t="shared" si="2"/>
        <v xml:space="preserve"> </v>
      </c>
      <c r="L53" s="33" t="str">
        <f t="shared" si="2"/>
        <v xml:space="preserve"> </v>
      </c>
      <c r="M53" s="33" t="str">
        <f t="shared" si="2"/>
        <v xml:space="preserve"> </v>
      </c>
      <c r="N53" s="33" t="str">
        <f t="shared" si="2"/>
        <v xml:space="preserve"> </v>
      </c>
      <c r="O53" s="33" t="str">
        <f t="shared" si="2"/>
        <v xml:space="preserve"> </v>
      </c>
      <c r="P53" s="33" t="str">
        <f t="shared" si="2"/>
        <v xml:space="preserve"> </v>
      </c>
      <c r="Q53" s="33" t="str">
        <f t="shared" si="2"/>
        <v xml:space="preserve"> </v>
      </c>
      <c r="R53" s="33" t="str">
        <f t="shared" si="2"/>
        <v xml:space="preserve"> </v>
      </c>
      <c r="S53" s="33" t="str">
        <f t="shared" si="2"/>
        <v xml:space="preserve"> </v>
      </c>
      <c r="T53" s="301"/>
    </row>
    <row r="54" spans="1:20" ht="12.75" customHeight="1">
      <c r="A54" s="301"/>
      <c r="B54" s="151"/>
      <c r="C54" s="120"/>
      <c r="T54" s="301"/>
    </row>
    <row r="55" spans="1:20" ht="12.75" customHeight="1">
      <c r="A55" s="301"/>
      <c r="B55" s="212" t="s">
        <v>357</v>
      </c>
      <c r="C55" s="205"/>
      <c r="D55" s="205"/>
      <c r="E55" s="205"/>
      <c r="F55" s="205"/>
      <c r="G55" s="205"/>
      <c r="H55" s="205"/>
      <c r="I55" s="205"/>
      <c r="J55" s="205"/>
      <c r="K55" s="205"/>
      <c r="L55" s="205"/>
      <c r="M55" s="205"/>
      <c r="N55" s="205"/>
      <c r="O55" s="205"/>
      <c r="P55" s="205"/>
      <c r="Q55" s="205"/>
      <c r="R55" s="205"/>
      <c r="S55" s="205"/>
      <c r="T55" s="301"/>
    </row>
    <row r="56" spans="1:20" ht="12.75" customHeight="1">
      <c r="A56" s="301"/>
      <c r="B56" s="100"/>
      <c r="C56" s="145" t="s">
        <v>146</v>
      </c>
      <c r="D56" s="210"/>
      <c r="E56" s="146"/>
      <c r="F56" s="146"/>
      <c r="G56" s="146"/>
      <c r="H56" s="146"/>
      <c r="I56" s="146"/>
      <c r="J56" s="146"/>
      <c r="K56" s="146"/>
      <c r="L56" s="146"/>
      <c r="M56" s="146"/>
      <c r="N56" s="146"/>
      <c r="O56" s="146"/>
      <c r="P56" s="146"/>
      <c r="Q56" s="146"/>
      <c r="R56" s="146"/>
      <c r="S56" s="146"/>
      <c r="T56" s="301"/>
    </row>
    <row r="57" spans="1:20" ht="12.75" customHeight="1">
      <c r="A57" s="301"/>
      <c r="B57" s="100">
        <v>1</v>
      </c>
      <c r="C57" s="145" t="s">
        <v>163</v>
      </c>
      <c r="D57" s="210"/>
      <c r="E57" s="148"/>
      <c r="F57" s="148"/>
      <c r="G57" s="3"/>
      <c r="H57" s="3"/>
      <c r="I57" s="3"/>
      <c r="J57" s="3"/>
      <c r="K57" s="3"/>
      <c r="L57" s="3"/>
      <c r="M57" s="3"/>
      <c r="N57" s="3"/>
      <c r="O57" s="3"/>
      <c r="P57" s="3"/>
      <c r="Q57" s="3"/>
      <c r="R57" s="3"/>
      <c r="S57" s="148"/>
      <c r="T57" s="301"/>
    </row>
    <row r="58" spans="1:20" ht="12.75" customHeight="1">
      <c r="A58" s="301"/>
      <c r="B58" s="100">
        <v>2</v>
      </c>
      <c r="C58" s="145" t="s">
        <v>164</v>
      </c>
      <c r="D58" s="210"/>
      <c r="E58" s="148"/>
      <c r="F58" s="148"/>
      <c r="G58" s="3"/>
      <c r="H58" s="3"/>
      <c r="I58" s="3"/>
      <c r="J58" s="3"/>
      <c r="K58" s="3"/>
      <c r="L58" s="3"/>
      <c r="M58" s="3"/>
      <c r="N58" s="3"/>
      <c r="O58" s="3"/>
      <c r="P58" s="3"/>
      <c r="Q58" s="3"/>
      <c r="R58" s="3"/>
      <c r="S58" s="148"/>
      <c r="T58" s="301"/>
    </row>
    <row r="59" spans="1:20" ht="12.75" customHeight="1">
      <c r="A59" s="301"/>
      <c r="B59" s="100">
        <v>3</v>
      </c>
      <c r="C59" s="145" t="s">
        <v>162</v>
      </c>
      <c r="D59" s="210"/>
      <c r="E59" s="148"/>
      <c r="F59" s="148"/>
      <c r="G59" s="3"/>
      <c r="H59" s="3"/>
      <c r="I59" s="3"/>
      <c r="J59" s="3"/>
      <c r="K59" s="3"/>
      <c r="L59" s="3"/>
      <c r="M59" s="3"/>
      <c r="N59" s="3"/>
      <c r="O59" s="3"/>
      <c r="P59" s="3"/>
      <c r="Q59" s="3"/>
      <c r="R59" s="3"/>
      <c r="S59" s="148"/>
      <c r="T59" s="301"/>
    </row>
    <row r="60" spans="1:20" ht="12.75" customHeight="1">
      <c r="A60" s="301"/>
      <c r="B60" s="100">
        <v>4</v>
      </c>
      <c r="C60" s="145" t="s">
        <v>167</v>
      </c>
      <c r="D60" s="210"/>
      <c r="E60" s="148"/>
      <c r="F60" s="148"/>
      <c r="G60" s="3"/>
      <c r="H60" s="3"/>
      <c r="I60" s="3"/>
      <c r="J60" s="3"/>
      <c r="K60" s="3"/>
      <c r="L60" s="3"/>
      <c r="M60" s="3"/>
      <c r="N60" s="3"/>
      <c r="O60" s="3"/>
      <c r="P60" s="3"/>
      <c r="Q60" s="3"/>
      <c r="R60" s="3"/>
      <c r="S60" s="148"/>
      <c r="T60" s="301"/>
    </row>
    <row r="61" spans="1:20" ht="12.75" customHeight="1">
      <c r="A61" s="301"/>
      <c r="B61" s="100">
        <v>5</v>
      </c>
      <c r="C61" s="145" t="s">
        <v>165</v>
      </c>
      <c r="D61" s="210"/>
      <c r="E61" s="148"/>
      <c r="F61" s="148"/>
      <c r="G61" s="3"/>
      <c r="H61" s="3"/>
      <c r="I61" s="3"/>
      <c r="J61" s="3"/>
      <c r="K61" s="3"/>
      <c r="L61" s="3"/>
      <c r="M61" s="3"/>
      <c r="N61" s="3"/>
      <c r="O61" s="3"/>
      <c r="P61" s="3"/>
      <c r="Q61" s="3"/>
      <c r="R61" s="3"/>
      <c r="S61" s="148"/>
      <c r="T61" s="301"/>
    </row>
    <row r="62" spans="1:20" ht="12.75" customHeight="1">
      <c r="A62" s="301"/>
      <c r="B62" s="150">
        <v>6</v>
      </c>
      <c r="C62" s="187" t="s">
        <v>166</v>
      </c>
      <c r="D62" s="210"/>
      <c r="E62" s="148"/>
      <c r="F62" s="148"/>
      <c r="G62" s="3"/>
      <c r="H62" s="3"/>
      <c r="I62" s="3"/>
      <c r="J62" s="3"/>
      <c r="K62" s="3"/>
      <c r="L62" s="3"/>
      <c r="M62" s="3"/>
      <c r="N62" s="3"/>
      <c r="O62" s="3"/>
      <c r="P62" s="3"/>
      <c r="Q62" s="3"/>
      <c r="R62" s="3"/>
      <c r="S62" s="148"/>
      <c r="T62" s="301"/>
    </row>
    <row r="63" spans="1:20" ht="12.75" customHeight="1">
      <c r="A63" s="301"/>
      <c r="B63" s="150">
        <v>7</v>
      </c>
      <c r="C63" s="191" t="s">
        <v>149</v>
      </c>
      <c r="D63" s="210"/>
      <c r="E63" s="146"/>
      <c r="F63" s="146"/>
      <c r="G63" s="146"/>
      <c r="H63" s="146"/>
      <c r="I63" s="146"/>
      <c r="J63" s="146"/>
      <c r="K63" s="146"/>
      <c r="L63" s="146"/>
      <c r="M63" s="146"/>
      <c r="N63" s="146"/>
      <c r="O63" s="146"/>
      <c r="P63" s="146"/>
      <c r="Q63" s="146"/>
      <c r="R63" s="146"/>
      <c r="S63" s="146"/>
      <c r="T63" s="301"/>
    </row>
    <row r="64" spans="1:20" ht="12.75" customHeight="1">
      <c r="A64" s="301"/>
      <c r="B64" s="172" t="s">
        <v>168</v>
      </c>
      <c r="C64" s="171" t="s">
        <v>176</v>
      </c>
      <c r="D64" s="210"/>
      <c r="E64" s="148"/>
      <c r="F64" s="148"/>
      <c r="G64" s="3"/>
      <c r="H64" s="3"/>
      <c r="I64" s="3"/>
      <c r="J64" s="3"/>
      <c r="K64" s="3"/>
      <c r="L64" s="3"/>
      <c r="M64" s="3"/>
      <c r="N64" s="3"/>
      <c r="O64" s="3"/>
      <c r="P64" s="3"/>
      <c r="Q64" s="3"/>
      <c r="R64" s="3"/>
      <c r="S64" s="148"/>
      <c r="T64" s="301"/>
    </row>
    <row r="65" spans="1:20" ht="12.75" customHeight="1">
      <c r="A65" s="301"/>
      <c r="B65" s="172" t="s">
        <v>169</v>
      </c>
      <c r="C65" s="170" t="s">
        <v>177</v>
      </c>
      <c r="D65" s="210"/>
      <c r="E65" s="148"/>
      <c r="F65" s="148"/>
      <c r="G65" s="3"/>
      <c r="H65" s="3"/>
      <c r="I65" s="3"/>
      <c r="J65" s="3"/>
      <c r="K65" s="3"/>
      <c r="L65" s="3"/>
      <c r="M65" s="3"/>
      <c r="N65" s="3"/>
      <c r="O65" s="3"/>
      <c r="P65" s="3"/>
      <c r="Q65" s="3"/>
      <c r="R65" s="3"/>
      <c r="S65" s="148"/>
      <c r="T65" s="301"/>
    </row>
    <row r="66" spans="1:20" ht="12.75" customHeight="1">
      <c r="A66" s="301"/>
      <c r="B66" s="172" t="s">
        <v>170</v>
      </c>
      <c r="C66" s="170" t="s">
        <v>178</v>
      </c>
      <c r="D66" s="210"/>
      <c r="E66" s="148"/>
      <c r="F66" s="148"/>
      <c r="G66" s="3"/>
      <c r="H66" s="3"/>
      <c r="I66" s="3"/>
      <c r="J66" s="3"/>
      <c r="K66" s="3"/>
      <c r="L66" s="3"/>
      <c r="M66" s="3"/>
      <c r="N66" s="3"/>
      <c r="O66" s="3"/>
      <c r="P66" s="3"/>
      <c r="Q66" s="3"/>
      <c r="R66" s="3"/>
      <c r="S66" s="148"/>
      <c r="T66" s="301"/>
    </row>
    <row r="67" spans="1:20" ht="12.75" customHeight="1">
      <c r="A67" s="301"/>
      <c r="B67" s="172" t="s">
        <v>171</v>
      </c>
      <c r="C67" s="191" t="s">
        <v>179</v>
      </c>
      <c r="D67" s="210"/>
      <c r="E67" s="148"/>
      <c r="F67" s="148"/>
      <c r="G67" s="3"/>
      <c r="H67" s="3"/>
      <c r="I67" s="3"/>
      <c r="J67" s="3"/>
      <c r="K67" s="3"/>
      <c r="L67" s="3"/>
      <c r="M67" s="3"/>
      <c r="N67" s="3"/>
      <c r="O67" s="3"/>
      <c r="P67" s="3"/>
      <c r="Q67" s="3"/>
      <c r="R67" s="3"/>
      <c r="S67" s="148"/>
      <c r="T67" s="301"/>
    </row>
    <row r="68" spans="1:20" ht="12.75" customHeight="1">
      <c r="A68" s="301"/>
      <c r="B68" s="172" t="s">
        <v>172</v>
      </c>
      <c r="C68" s="191" t="s">
        <v>180</v>
      </c>
      <c r="D68" s="210"/>
      <c r="E68" s="148"/>
      <c r="F68" s="148"/>
      <c r="G68" s="3"/>
      <c r="H68" s="3"/>
      <c r="I68" s="3"/>
      <c r="J68" s="3"/>
      <c r="K68" s="3"/>
      <c r="L68" s="3"/>
      <c r="M68" s="3"/>
      <c r="N68" s="3"/>
      <c r="O68" s="3"/>
      <c r="P68" s="3"/>
      <c r="Q68" s="3"/>
      <c r="R68" s="3"/>
      <c r="S68" s="148"/>
      <c r="T68" s="301"/>
    </row>
    <row r="69" spans="1:20" ht="12.75" customHeight="1">
      <c r="A69" s="301"/>
      <c r="B69" s="172" t="s">
        <v>173</v>
      </c>
      <c r="C69" s="191" t="s">
        <v>181</v>
      </c>
      <c r="D69" s="210"/>
      <c r="E69" s="148"/>
      <c r="F69" s="148"/>
      <c r="G69" s="3"/>
      <c r="H69" s="3"/>
      <c r="I69" s="3"/>
      <c r="J69" s="3"/>
      <c r="K69" s="3"/>
      <c r="L69" s="3"/>
      <c r="M69" s="3"/>
      <c r="N69" s="3"/>
      <c r="O69" s="3"/>
      <c r="P69" s="3"/>
      <c r="Q69" s="3"/>
      <c r="R69" s="3"/>
      <c r="S69" s="148"/>
      <c r="T69" s="301"/>
    </row>
    <row r="70" spans="1:20" ht="12.75" customHeight="1">
      <c r="A70" s="301"/>
      <c r="B70" s="172" t="s">
        <v>174</v>
      </c>
      <c r="C70" s="191" t="s">
        <v>182</v>
      </c>
      <c r="D70" s="210"/>
      <c r="E70" s="148"/>
      <c r="F70" s="148"/>
      <c r="G70" s="3"/>
      <c r="H70" s="3"/>
      <c r="I70" s="3"/>
      <c r="J70" s="3"/>
      <c r="K70" s="3"/>
      <c r="L70" s="3"/>
      <c r="M70" s="3"/>
      <c r="N70" s="3"/>
      <c r="O70" s="3"/>
      <c r="P70" s="3"/>
      <c r="Q70" s="3"/>
      <c r="R70" s="3"/>
      <c r="S70" s="148"/>
      <c r="T70" s="301"/>
    </row>
    <row r="71" spans="1:20" ht="12.75" customHeight="1" thickBot="1">
      <c r="A71" s="301"/>
      <c r="B71" s="172" t="s">
        <v>175</v>
      </c>
      <c r="C71" s="191" t="s">
        <v>183</v>
      </c>
      <c r="D71" s="210"/>
      <c r="E71" s="148"/>
      <c r="F71" s="148"/>
      <c r="G71" s="3"/>
      <c r="H71" s="3"/>
      <c r="I71" s="3"/>
      <c r="J71" s="3"/>
      <c r="K71" s="3"/>
      <c r="L71" s="3"/>
      <c r="M71" s="3"/>
      <c r="N71" s="3"/>
      <c r="O71" s="3"/>
      <c r="P71" s="3"/>
      <c r="Q71" s="3"/>
      <c r="R71" s="3"/>
      <c r="S71" s="148"/>
      <c r="T71" s="301"/>
    </row>
    <row r="72" spans="1:20" ht="12.75" customHeight="1" thickBot="1">
      <c r="A72" s="301"/>
      <c r="B72" s="150"/>
      <c r="C72" s="118" t="s">
        <v>81</v>
      </c>
      <c r="D72" s="207"/>
      <c r="E72" s="33" t="str">
        <f>IF(AND((COUNTIF(E57:E62,"A")&gt;5),COUNTIF(E64:E71,"A")&gt;1),"C",IF(COUNTIF(E57:E71,"A")&gt;0,"P"," "))</f>
        <v xml:space="preserve"> </v>
      </c>
      <c r="F72" s="33" t="str">
        <f t="shared" ref="F72:S72" si="3">IF(AND((COUNTIF(F57:F62,"A")&gt;5),COUNTIF(F64:F71,"A")&gt;1),"C",IF(COUNTIF(F57:F71,"A")&gt;0,"P"," "))</f>
        <v xml:space="preserve"> </v>
      </c>
      <c r="G72" s="33" t="str">
        <f t="shared" si="3"/>
        <v xml:space="preserve"> </v>
      </c>
      <c r="H72" s="33" t="str">
        <f t="shared" si="3"/>
        <v xml:space="preserve"> </v>
      </c>
      <c r="I72" s="33" t="str">
        <f t="shared" si="3"/>
        <v xml:space="preserve"> </v>
      </c>
      <c r="J72" s="33" t="str">
        <f t="shared" si="3"/>
        <v xml:space="preserve"> </v>
      </c>
      <c r="K72" s="33" t="str">
        <f t="shared" si="3"/>
        <v xml:space="preserve"> </v>
      </c>
      <c r="L72" s="33" t="str">
        <f t="shared" si="3"/>
        <v xml:space="preserve"> </v>
      </c>
      <c r="M72" s="33" t="str">
        <f t="shared" si="3"/>
        <v xml:space="preserve"> </v>
      </c>
      <c r="N72" s="33" t="str">
        <f t="shared" si="3"/>
        <v xml:space="preserve"> </v>
      </c>
      <c r="O72" s="33" t="str">
        <f t="shared" si="3"/>
        <v xml:space="preserve"> </v>
      </c>
      <c r="P72" s="33" t="str">
        <f t="shared" si="3"/>
        <v xml:space="preserve"> </v>
      </c>
      <c r="Q72" s="33" t="str">
        <f t="shared" si="3"/>
        <v xml:space="preserve"> </v>
      </c>
      <c r="R72" s="33" t="str">
        <f t="shared" si="3"/>
        <v xml:space="preserve"> </v>
      </c>
      <c r="S72" s="33" t="str">
        <f t="shared" si="3"/>
        <v xml:space="preserve"> </v>
      </c>
      <c r="T72" s="301"/>
    </row>
    <row r="73" spans="1:20" ht="12.75" customHeight="1">
      <c r="A73" s="301"/>
      <c r="B73" s="151"/>
      <c r="C73" s="120"/>
      <c r="T73" s="301"/>
    </row>
    <row r="74" spans="1:20" ht="12.75" customHeight="1">
      <c r="A74" s="301"/>
      <c r="B74" s="212" t="s">
        <v>184</v>
      </c>
      <c r="C74" s="208"/>
      <c r="D74" s="205"/>
      <c r="E74" s="205"/>
      <c r="F74" s="205"/>
      <c r="G74" s="205"/>
      <c r="H74" s="205"/>
      <c r="I74" s="205"/>
      <c r="J74" s="205"/>
      <c r="K74" s="205"/>
      <c r="L74" s="205"/>
      <c r="M74" s="205"/>
      <c r="N74" s="205"/>
      <c r="O74" s="205"/>
      <c r="P74" s="205"/>
      <c r="Q74" s="205"/>
      <c r="R74" s="205"/>
      <c r="S74" s="205"/>
      <c r="T74" s="301"/>
    </row>
    <row r="75" spans="1:20" ht="12.75" customHeight="1">
      <c r="A75" s="301"/>
      <c r="B75" s="100">
        <v>1</v>
      </c>
      <c r="C75" s="145" t="s">
        <v>185</v>
      </c>
      <c r="D75" s="185"/>
      <c r="E75" s="148"/>
      <c r="F75" s="148"/>
      <c r="G75" s="3"/>
      <c r="H75" s="3"/>
      <c r="I75" s="3"/>
      <c r="J75" s="3"/>
      <c r="K75" s="3"/>
      <c r="L75" s="3"/>
      <c r="M75" s="3"/>
      <c r="N75" s="3"/>
      <c r="O75" s="3"/>
      <c r="P75" s="3"/>
      <c r="Q75" s="3"/>
      <c r="R75" s="3"/>
      <c r="S75" s="148"/>
      <c r="T75" s="301"/>
    </row>
    <row r="76" spans="1:20" ht="12.75" customHeight="1">
      <c r="A76" s="301"/>
      <c r="B76" s="135">
        <v>2</v>
      </c>
      <c r="C76" s="145" t="s">
        <v>186</v>
      </c>
      <c r="D76" s="185"/>
      <c r="E76" s="148"/>
      <c r="F76" s="148"/>
      <c r="G76" s="3"/>
      <c r="H76" s="3"/>
      <c r="I76" s="3"/>
      <c r="J76" s="3"/>
      <c r="K76" s="3"/>
      <c r="L76" s="3"/>
      <c r="M76" s="3"/>
      <c r="N76" s="3"/>
      <c r="O76" s="3"/>
      <c r="P76" s="3"/>
      <c r="Q76" s="3"/>
      <c r="R76" s="3"/>
      <c r="S76" s="148"/>
      <c r="T76" s="301"/>
    </row>
    <row r="77" spans="1:20" ht="12.75" customHeight="1">
      <c r="A77" s="301"/>
      <c r="B77" s="135">
        <v>3</v>
      </c>
      <c r="C77" s="145" t="s">
        <v>187</v>
      </c>
      <c r="D77" s="185"/>
      <c r="E77" s="148"/>
      <c r="F77" s="148"/>
      <c r="G77" s="3"/>
      <c r="H77" s="3"/>
      <c r="I77" s="3"/>
      <c r="J77" s="3"/>
      <c r="K77" s="3"/>
      <c r="L77" s="3"/>
      <c r="M77" s="3"/>
      <c r="N77" s="3"/>
      <c r="O77" s="3"/>
      <c r="P77" s="3"/>
      <c r="Q77" s="3"/>
      <c r="R77" s="3"/>
      <c r="S77" s="148"/>
      <c r="T77" s="301"/>
    </row>
    <row r="78" spans="1:20" ht="12.75" customHeight="1">
      <c r="A78" s="301"/>
      <c r="B78" s="135">
        <v>4</v>
      </c>
      <c r="C78" s="188" t="s">
        <v>188</v>
      </c>
      <c r="D78" s="185"/>
      <c r="E78" s="148"/>
      <c r="F78" s="148"/>
      <c r="G78" s="3"/>
      <c r="H78" s="3"/>
      <c r="I78" s="3"/>
      <c r="J78" s="3"/>
      <c r="K78" s="3"/>
      <c r="L78" s="3"/>
      <c r="M78" s="3"/>
      <c r="N78" s="3"/>
      <c r="O78" s="3"/>
      <c r="P78" s="3"/>
      <c r="Q78" s="3"/>
      <c r="R78" s="3"/>
      <c r="S78" s="148"/>
      <c r="T78" s="301"/>
    </row>
    <row r="79" spans="1:20" ht="12.75" customHeight="1" thickBot="1">
      <c r="A79" s="301"/>
      <c r="B79" s="135">
        <v>5</v>
      </c>
      <c r="C79" s="145" t="s">
        <v>189</v>
      </c>
      <c r="D79" s="185"/>
      <c r="E79" s="148"/>
      <c r="F79" s="148"/>
      <c r="G79" s="3"/>
      <c r="H79" s="3"/>
      <c r="I79" s="3"/>
      <c r="J79" s="3"/>
      <c r="K79" s="3"/>
      <c r="L79" s="3"/>
      <c r="M79" s="3"/>
      <c r="N79" s="3"/>
      <c r="O79" s="3"/>
      <c r="P79" s="3"/>
      <c r="Q79" s="3"/>
      <c r="R79" s="3"/>
      <c r="S79" s="148"/>
      <c r="T79" s="301"/>
    </row>
    <row r="80" spans="1:20" ht="12.75" customHeight="1" thickBot="1">
      <c r="A80" s="301"/>
      <c r="B80" s="150"/>
      <c r="C80" s="118" t="s">
        <v>81</v>
      </c>
      <c r="D80" s="183"/>
      <c r="E80" s="33" t="str">
        <f>IF(COUNTIF(E75:E79,"A")&gt;4,"C",IF(COUNTIF(E75:E79,"A")&gt;0,"P"," "))</f>
        <v xml:space="preserve"> </v>
      </c>
      <c r="F80" s="33" t="str">
        <f t="shared" ref="F80:S80" si="4">IF(COUNTIF(F75:F79,"A")&gt;4,"C",IF(COUNTIF(F75:F79,"A")&gt;0,"P"," "))</f>
        <v xml:space="preserve"> </v>
      </c>
      <c r="G80" s="33" t="str">
        <f t="shared" si="4"/>
        <v xml:space="preserve"> </v>
      </c>
      <c r="H80" s="33" t="str">
        <f t="shared" si="4"/>
        <v xml:space="preserve"> </v>
      </c>
      <c r="I80" s="33" t="str">
        <f t="shared" si="4"/>
        <v xml:space="preserve"> </v>
      </c>
      <c r="J80" s="33" t="str">
        <f t="shared" si="4"/>
        <v xml:space="preserve"> </v>
      </c>
      <c r="K80" s="33" t="str">
        <f t="shared" si="4"/>
        <v xml:space="preserve"> </v>
      </c>
      <c r="L80" s="33" t="str">
        <f t="shared" si="4"/>
        <v xml:space="preserve"> </v>
      </c>
      <c r="M80" s="33" t="str">
        <f t="shared" si="4"/>
        <v xml:space="preserve"> </v>
      </c>
      <c r="N80" s="33" t="str">
        <f t="shared" si="4"/>
        <v xml:space="preserve"> </v>
      </c>
      <c r="O80" s="33" t="str">
        <f t="shared" si="4"/>
        <v xml:space="preserve"> </v>
      </c>
      <c r="P80" s="33" t="str">
        <f t="shared" si="4"/>
        <v xml:space="preserve"> </v>
      </c>
      <c r="Q80" s="33" t="str">
        <f t="shared" si="4"/>
        <v xml:space="preserve"> </v>
      </c>
      <c r="R80" s="33" t="str">
        <f t="shared" si="4"/>
        <v xml:space="preserve"> </v>
      </c>
      <c r="S80" s="33" t="str">
        <f t="shared" si="4"/>
        <v xml:space="preserve"> </v>
      </c>
      <c r="T80" s="301"/>
    </row>
    <row r="81" spans="1:20" ht="12.75" customHeight="1">
      <c r="A81" s="301"/>
      <c r="B81" s="151"/>
      <c r="C81" s="120"/>
      <c r="T81" s="301"/>
    </row>
    <row r="82" spans="1:20" ht="12.75" customHeight="1">
      <c r="A82" s="301"/>
      <c r="B82" s="212" t="s">
        <v>190</v>
      </c>
      <c r="C82" s="208"/>
      <c r="D82" s="205"/>
      <c r="E82" s="205"/>
      <c r="F82" s="205"/>
      <c r="G82" s="205"/>
      <c r="H82" s="205"/>
      <c r="I82" s="205"/>
      <c r="J82" s="205"/>
      <c r="K82" s="205"/>
      <c r="L82" s="205"/>
      <c r="M82" s="205"/>
      <c r="N82" s="205"/>
      <c r="O82" s="205"/>
      <c r="P82" s="205"/>
      <c r="Q82" s="205"/>
      <c r="R82" s="205"/>
      <c r="S82" s="205"/>
      <c r="T82" s="301"/>
    </row>
    <row r="83" spans="1:20" ht="12.75" customHeight="1">
      <c r="A83" s="301"/>
      <c r="B83" s="100">
        <v>1</v>
      </c>
      <c r="C83" s="145" t="s">
        <v>191</v>
      </c>
      <c r="D83" s="210"/>
      <c r="E83" s="148"/>
      <c r="F83" s="148"/>
      <c r="G83" s="3"/>
      <c r="H83" s="3"/>
      <c r="I83" s="3"/>
      <c r="J83" s="3"/>
      <c r="K83" s="3"/>
      <c r="L83" s="3"/>
      <c r="M83" s="3"/>
      <c r="N83" s="3"/>
      <c r="O83" s="3"/>
      <c r="P83" s="3"/>
      <c r="Q83" s="3"/>
      <c r="R83" s="3"/>
      <c r="S83" s="148"/>
      <c r="T83" s="301"/>
    </row>
    <row r="84" spans="1:20" ht="12.75" customHeight="1">
      <c r="A84" s="301"/>
      <c r="B84" s="100">
        <v>2</v>
      </c>
      <c r="C84" s="145" t="s">
        <v>192</v>
      </c>
      <c r="D84" s="210"/>
      <c r="E84" s="148"/>
      <c r="F84" s="148"/>
      <c r="G84" s="3"/>
      <c r="H84" s="3"/>
      <c r="I84" s="3"/>
      <c r="J84" s="3"/>
      <c r="K84" s="3"/>
      <c r="L84" s="3"/>
      <c r="M84" s="3"/>
      <c r="N84" s="3"/>
      <c r="O84" s="3"/>
      <c r="P84" s="3"/>
      <c r="Q84" s="3"/>
      <c r="R84" s="3"/>
      <c r="S84" s="148"/>
      <c r="T84" s="301"/>
    </row>
    <row r="85" spans="1:20" ht="12.75" customHeight="1">
      <c r="A85" s="301"/>
      <c r="B85" s="100">
        <v>3</v>
      </c>
      <c r="C85" s="188" t="s">
        <v>193</v>
      </c>
      <c r="D85" s="210"/>
      <c r="E85" s="148"/>
      <c r="F85" s="148"/>
      <c r="G85" s="3"/>
      <c r="H85" s="3"/>
      <c r="I85" s="3"/>
      <c r="J85" s="3"/>
      <c r="K85" s="3"/>
      <c r="L85" s="3"/>
      <c r="M85" s="3"/>
      <c r="N85" s="3"/>
      <c r="O85" s="3"/>
      <c r="P85" s="3"/>
      <c r="Q85" s="3"/>
      <c r="R85" s="3"/>
      <c r="S85" s="148"/>
      <c r="T85" s="301"/>
    </row>
    <row r="86" spans="1:20" ht="12.75" customHeight="1">
      <c r="A86" s="301"/>
      <c r="B86" s="100">
        <v>4</v>
      </c>
      <c r="C86" s="187" t="s">
        <v>194</v>
      </c>
      <c r="D86" s="210"/>
      <c r="E86" s="148"/>
      <c r="F86" s="148"/>
      <c r="G86" s="3"/>
      <c r="H86" s="3"/>
      <c r="I86" s="3"/>
      <c r="J86" s="3"/>
      <c r="K86" s="3"/>
      <c r="L86" s="3"/>
      <c r="M86" s="3"/>
      <c r="N86" s="3"/>
      <c r="O86" s="3"/>
      <c r="P86" s="3"/>
      <c r="Q86" s="3"/>
      <c r="R86" s="3"/>
      <c r="S86" s="148"/>
      <c r="T86" s="301"/>
    </row>
    <row r="87" spans="1:20" ht="12.75" customHeight="1">
      <c r="A87" s="301"/>
      <c r="B87" s="100">
        <v>5</v>
      </c>
      <c r="C87" s="145" t="s">
        <v>195</v>
      </c>
      <c r="D87" s="210"/>
      <c r="E87" s="148"/>
      <c r="F87" s="148"/>
      <c r="G87" s="3"/>
      <c r="H87" s="3"/>
      <c r="I87" s="3"/>
      <c r="J87" s="3"/>
      <c r="K87" s="3"/>
      <c r="L87" s="3"/>
      <c r="M87" s="3"/>
      <c r="N87" s="3"/>
      <c r="O87" s="3"/>
      <c r="P87" s="3"/>
      <c r="Q87" s="3"/>
      <c r="R87" s="3"/>
      <c r="S87" s="148"/>
      <c r="T87" s="301"/>
    </row>
    <row r="88" spans="1:20" ht="12.75" customHeight="1" thickBot="1">
      <c r="A88" s="301"/>
      <c r="B88" s="100">
        <v>6</v>
      </c>
      <c r="C88" s="145" t="s">
        <v>196</v>
      </c>
      <c r="D88" s="210"/>
      <c r="E88" s="148"/>
      <c r="F88" s="148"/>
      <c r="G88" s="3"/>
      <c r="H88" s="3"/>
      <c r="I88" s="3"/>
      <c r="J88" s="3"/>
      <c r="K88" s="3"/>
      <c r="L88" s="3"/>
      <c r="M88" s="3"/>
      <c r="N88" s="3"/>
      <c r="O88" s="3"/>
      <c r="P88" s="3"/>
      <c r="Q88" s="3"/>
      <c r="R88" s="3"/>
      <c r="S88" s="148"/>
      <c r="T88" s="301"/>
    </row>
    <row r="89" spans="1:20" ht="12.75" customHeight="1" thickBot="1">
      <c r="A89" s="301"/>
      <c r="B89" s="150"/>
      <c r="C89" s="118" t="s">
        <v>81</v>
      </c>
      <c r="D89" s="207"/>
      <c r="E89" s="33" t="str">
        <f>IF(COUNTIF(E83:E88,"A")&gt;5,"C",IF(COUNTIF(E83:E88,"A")&gt;0,"P"," "))</f>
        <v xml:space="preserve"> </v>
      </c>
      <c r="F89" s="33" t="str">
        <f t="shared" ref="F89:S89" si="5">IF(COUNTIF(F83:F88,"A")&gt;5,"C",IF(COUNTIF(F83:F88,"A")&gt;0,"P"," "))</f>
        <v xml:space="preserve"> </v>
      </c>
      <c r="G89" s="33" t="str">
        <f t="shared" si="5"/>
        <v xml:space="preserve"> </v>
      </c>
      <c r="H89" s="33" t="str">
        <f t="shared" si="5"/>
        <v xml:space="preserve"> </v>
      </c>
      <c r="I89" s="33" t="str">
        <f t="shared" si="5"/>
        <v xml:space="preserve"> </v>
      </c>
      <c r="J89" s="33" t="str">
        <f t="shared" si="5"/>
        <v xml:space="preserve"> </v>
      </c>
      <c r="K89" s="33" t="str">
        <f t="shared" si="5"/>
        <v xml:space="preserve"> </v>
      </c>
      <c r="L89" s="33" t="str">
        <f t="shared" si="5"/>
        <v xml:space="preserve"> </v>
      </c>
      <c r="M89" s="33" t="str">
        <f t="shared" si="5"/>
        <v xml:space="preserve"> </v>
      </c>
      <c r="N89" s="33" t="str">
        <f t="shared" si="5"/>
        <v xml:space="preserve"> </v>
      </c>
      <c r="O89" s="33" t="str">
        <f t="shared" si="5"/>
        <v xml:space="preserve"> </v>
      </c>
      <c r="P89" s="33" t="str">
        <f t="shared" si="5"/>
        <v xml:space="preserve"> </v>
      </c>
      <c r="Q89" s="33" t="str">
        <f t="shared" si="5"/>
        <v xml:space="preserve"> </v>
      </c>
      <c r="R89" s="33" t="str">
        <f t="shared" si="5"/>
        <v xml:space="preserve"> </v>
      </c>
      <c r="S89" s="33" t="str">
        <f t="shared" si="5"/>
        <v xml:space="preserve"> </v>
      </c>
      <c r="T89" s="301"/>
    </row>
    <row r="90" spans="1:20" ht="12.75" customHeight="1">
      <c r="A90" s="301"/>
      <c r="B90" s="151"/>
      <c r="C90" s="120"/>
      <c r="T90" s="301"/>
    </row>
    <row r="91" spans="1:20" ht="12.75" customHeight="1">
      <c r="A91" s="301"/>
      <c r="B91" s="212" t="s">
        <v>197</v>
      </c>
      <c r="C91" s="205"/>
      <c r="D91" s="205"/>
      <c r="E91" s="205"/>
      <c r="F91" s="205"/>
      <c r="G91" s="205"/>
      <c r="H91" s="205"/>
      <c r="I91" s="205"/>
      <c r="J91" s="205"/>
      <c r="K91" s="205"/>
      <c r="L91" s="205"/>
      <c r="M91" s="205"/>
      <c r="N91" s="205"/>
      <c r="O91" s="205"/>
      <c r="P91" s="205"/>
      <c r="Q91" s="205"/>
      <c r="R91" s="205"/>
      <c r="S91" s="205"/>
      <c r="T91" s="301"/>
    </row>
    <row r="92" spans="1:20" ht="12.75" customHeight="1">
      <c r="A92" s="301"/>
      <c r="B92" s="135">
        <v>1</v>
      </c>
      <c r="C92" s="145" t="s">
        <v>198</v>
      </c>
      <c r="D92" s="210"/>
      <c r="E92" s="156"/>
      <c r="F92" s="177"/>
      <c r="G92" s="155"/>
      <c r="H92" s="155"/>
      <c r="I92" s="155"/>
      <c r="J92" s="155"/>
      <c r="K92" s="155"/>
      <c r="L92" s="155"/>
      <c r="M92" s="155"/>
      <c r="N92" s="155"/>
      <c r="O92" s="155"/>
      <c r="P92" s="155"/>
      <c r="Q92" s="155"/>
      <c r="R92" s="155"/>
      <c r="S92" s="177"/>
      <c r="T92" s="301"/>
    </row>
    <row r="93" spans="1:20" ht="12.75" customHeight="1">
      <c r="A93" s="301"/>
      <c r="B93" s="135" t="s">
        <v>69</v>
      </c>
      <c r="C93" s="145" t="s">
        <v>199</v>
      </c>
      <c r="D93" s="210"/>
      <c r="E93" s="148"/>
      <c r="F93" s="148"/>
      <c r="G93" s="3"/>
      <c r="H93" s="3"/>
      <c r="I93" s="3"/>
      <c r="J93" s="3"/>
      <c r="K93" s="3"/>
      <c r="L93" s="3"/>
      <c r="M93" s="3"/>
      <c r="N93" s="3"/>
      <c r="O93" s="3"/>
      <c r="P93" s="3"/>
      <c r="Q93" s="3"/>
      <c r="R93" s="3"/>
      <c r="S93" s="148"/>
      <c r="T93" s="301"/>
    </row>
    <row r="94" spans="1:20" ht="12.75" customHeight="1">
      <c r="A94" s="301"/>
      <c r="B94" s="135" t="s">
        <v>70</v>
      </c>
      <c r="C94" s="145" t="s">
        <v>200</v>
      </c>
      <c r="D94" s="210"/>
      <c r="E94" s="148"/>
      <c r="F94" s="148"/>
      <c r="G94" s="3"/>
      <c r="H94" s="3"/>
      <c r="I94" s="3"/>
      <c r="J94" s="3"/>
      <c r="K94" s="3"/>
      <c r="L94" s="3"/>
      <c r="M94" s="3"/>
      <c r="N94" s="3"/>
      <c r="O94" s="3"/>
      <c r="P94" s="3"/>
      <c r="Q94" s="3"/>
      <c r="R94" s="3"/>
      <c r="S94" s="148"/>
      <c r="T94" s="301"/>
    </row>
    <row r="95" spans="1:20" ht="12.75" customHeight="1">
      <c r="A95" s="301"/>
      <c r="B95" s="135" t="s">
        <v>71</v>
      </c>
      <c r="C95" s="145" t="s">
        <v>201</v>
      </c>
      <c r="D95" s="210"/>
      <c r="E95" s="148"/>
      <c r="F95" s="148"/>
      <c r="G95" s="3"/>
      <c r="H95" s="3"/>
      <c r="I95" s="3"/>
      <c r="J95" s="3"/>
      <c r="K95" s="3"/>
      <c r="L95" s="3"/>
      <c r="M95" s="3"/>
      <c r="N95" s="3"/>
      <c r="O95" s="3"/>
      <c r="P95" s="3"/>
      <c r="Q95" s="3"/>
      <c r="R95" s="3"/>
      <c r="S95" s="148"/>
      <c r="T95" s="301"/>
    </row>
    <row r="96" spans="1:20" ht="12.75" customHeight="1">
      <c r="A96" s="301"/>
      <c r="B96" s="135">
        <v>2</v>
      </c>
      <c r="C96" s="145" t="s">
        <v>146</v>
      </c>
      <c r="D96" s="210"/>
      <c r="E96" s="156"/>
      <c r="F96" s="177"/>
      <c r="G96" s="155"/>
      <c r="H96" s="155"/>
      <c r="I96" s="155"/>
      <c r="J96" s="155"/>
      <c r="K96" s="155"/>
      <c r="L96" s="155"/>
      <c r="M96" s="155"/>
      <c r="N96" s="155"/>
      <c r="O96" s="155"/>
      <c r="P96" s="155"/>
      <c r="Q96" s="155"/>
      <c r="R96" s="155"/>
      <c r="S96" s="177"/>
      <c r="T96" s="301"/>
    </row>
    <row r="97" spans="1:20" ht="12.75" customHeight="1">
      <c r="A97" s="301"/>
      <c r="B97" s="135" t="s">
        <v>76</v>
      </c>
      <c r="C97" s="145" t="s">
        <v>202</v>
      </c>
      <c r="D97" s="210"/>
      <c r="E97" s="148"/>
      <c r="F97" s="148"/>
      <c r="G97" s="3"/>
      <c r="H97" s="3"/>
      <c r="I97" s="3"/>
      <c r="J97" s="3"/>
      <c r="K97" s="3"/>
      <c r="L97" s="3"/>
      <c r="M97" s="3"/>
      <c r="N97" s="3"/>
      <c r="O97" s="3"/>
      <c r="P97" s="3"/>
      <c r="Q97" s="3"/>
      <c r="R97" s="3"/>
      <c r="S97" s="148"/>
      <c r="T97" s="301"/>
    </row>
    <row r="98" spans="1:20">
      <c r="A98" s="301"/>
      <c r="B98" s="135" t="s">
        <v>77</v>
      </c>
      <c r="C98" s="145" t="s">
        <v>203</v>
      </c>
      <c r="D98" s="210"/>
      <c r="E98" s="148"/>
      <c r="F98" s="148"/>
      <c r="G98" s="3"/>
      <c r="H98" s="3"/>
      <c r="I98" s="3"/>
      <c r="J98" s="3"/>
      <c r="K98" s="3"/>
      <c r="L98" s="3"/>
      <c r="M98" s="3"/>
      <c r="N98" s="3"/>
      <c r="O98" s="3"/>
      <c r="P98" s="3"/>
      <c r="Q98" s="3"/>
      <c r="R98" s="3"/>
      <c r="S98" s="148"/>
      <c r="T98" s="301"/>
    </row>
    <row r="99" spans="1:20">
      <c r="A99" s="301"/>
      <c r="B99" s="135" t="s">
        <v>80</v>
      </c>
      <c r="C99" s="187" t="s">
        <v>204</v>
      </c>
      <c r="D99" s="210"/>
      <c r="E99" s="148"/>
      <c r="F99" s="148"/>
      <c r="G99" s="3"/>
      <c r="H99" s="3"/>
      <c r="I99" s="3"/>
      <c r="J99" s="3"/>
      <c r="K99" s="3"/>
      <c r="L99" s="3"/>
      <c r="M99" s="3"/>
      <c r="N99" s="3"/>
      <c r="O99" s="3"/>
      <c r="P99" s="3"/>
      <c r="Q99" s="3"/>
      <c r="R99" s="3"/>
      <c r="S99" s="148"/>
      <c r="T99" s="301"/>
    </row>
    <row r="100" spans="1:20">
      <c r="A100" s="301"/>
      <c r="B100" s="135" t="s">
        <v>94</v>
      </c>
      <c r="C100" s="145" t="s">
        <v>205</v>
      </c>
      <c r="D100" s="210"/>
      <c r="E100" s="148"/>
      <c r="F100" s="148"/>
      <c r="G100" s="3"/>
      <c r="H100" s="3"/>
      <c r="I100" s="3"/>
      <c r="J100" s="3"/>
      <c r="K100" s="3"/>
      <c r="L100" s="3"/>
      <c r="M100" s="3"/>
      <c r="N100" s="3"/>
      <c r="O100" s="3"/>
      <c r="P100" s="3"/>
      <c r="Q100" s="3"/>
      <c r="R100" s="3"/>
      <c r="S100" s="148"/>
      <c r="T100" s="301"/>
    </row>
    <row r="101" spans="1:20">
      <c r="A101" s="301"/>
      <c r="B101" s="135" t="s">
        <v>105</v>
      </c>
      <c r="C101" s="145" t="s">
        <v>206</v>
      </c>
      <c r="D101" s="210"/>
      <c r="E101" s="148"/>
      <c r="F101" s="148"/>
      <c r="G101" s="3"/>
      <c r="H101" s="3"/>
      <c r="I101" s="3"/>
      <c r="J101" s="3"/>
      <c r="K101" s="3"/>
      <c r="L101" s="3"/>
      <c r="M101" s="3"/>
      <c r="N101" s="3"/>
      <c r="O101" s="3"/>
      <c r="P101" s="3"/>
      <c r="Q101" s="3"/>
      <c r="R101" s="3"/>
      <c r="S101" s="148"/>
      <c r="T101" s="301"/>
    </row>
    <row r="102" spans="1:20">
      <c r="A102" s="301"/>
      <c r="B102" s="135" t="s">
        <v>108</v>
      </c>
      <c r="C102" s="145" t="s">
        <v>207</v>
      </c>
      <c r="D102" s="210"/>
      <c r="E102" s="148"/>
      <c r="F102" s="148"/>
      <c r="G102" s="3"/>
      <c r="H102" s="3"/>
      <c r="I102" s="3"/>
      <c r="J102" s="3"/>
      <c r="K102" s="3"/>
      <c r="L102" s="3"/>
      <c r="M102" s="3"/>
      <c r="N102" s="3"/>
      <c r="O102" s="3"/>
      <c r="P102" s="3"/>
      <c r="Q102" s="3"/>
      <c r="R102" s="3"/>
      <c r="S102" s="148"/>
      <c r="T102" s="301"/>
    </row>
    <row r="103" spans="1:20">
      <c r="A103" s="301"/>
      <c r="B103" s="135" t="s">
        <v>130</v>
      </c>
      <c r="C103" s="145" t="s">
        <v>208</v>
      </c>
      <c r="D103" s="210"/>
      <c r="E103" s="148"/>
      <c r="F103" s="148"/>
      <c r="G103" s="3"/>
      <c r="H103" s="3"/>
      <c r="I103" s="3"/>
      <c r="J103" s="3"/>
      <c r="K103" s="3"/>
      <c r="L103" s="3"/>
      <c r="M103" s="3"/>
      <c r="N103" s="3"/>
      <c r="O103" s="3"/>
      <c r="P103" s="3"/>
      <c r="Q103" s="3"/>
      <c r="R103" s="3"/>
      <c r="S103" s="148"/>
      <c r="T103" s="301"/>
    </row>
    <row r="104" spans="1:20" ht="13.5" thickBot="1">
      <c r="A104" s="301"/>
      <c r="B104" s="135" t="s">
        <v>131</v>
      </c>
      <c r="C104" s="188" t="s">
        <v>209</v>
      </c>
      <c r="D104" s="210"/>
      <c r="E104" s="148"/>
      <c r="F104" s="148"/>
      <c r="G104" s="3"/>
      <c r="H104" s="3"/>
      <c r="I104" s="3"/>
      <c r="J104" s="3"/>
      <c r="K104" s="3"/>
      <c r="L104" s="3"/>
      <c r="M104" s="3"/>
      <c r="N104" s="3"/>
      <c r="O104" s="3"/>
      <c r="P104" s="3"/>
      <c r="Q104" s="3"/>
      <c r="R104" s="3"/>
      <c r="S104" s="148"/>
      <c r="T104" s="301"/>
    </row>
    <row r="105" spans="1:20" ht="13.5" thickBot="1">
      <c r="A105" s="301"/>
      <c r="B105" s="150"/>
      <c r="C105" s="118" t="s">
        <v>81</v>
      </c>
      <c r="D105" s="207"/>
      <c r="E105" s="33" t="str">
        <f>IF(AND((COUNTIF(E93:E95,"A")&gt;1),COUNTIF(E97:E104,"A")&gt;7),"C",IF(COUNTIF(E93:E104,"A")&gt;0,"P"," "))</f>
        <v xml:space="preserve"> </v>
      </c>
      <c r="F105" s="33" t="str">
        <f t="shared" ref="F105:S105" si="6">IF(AND((COUNTIF(F93:F95,"A")&gt;1),COUNTIF(F97:F104,"A")&gt;7),"C",IF(COUNTIF(F93:F104,"A")&gt;0,"P"," "))</f>
        <v xml:space="preserve"> </v>
      </c>
      <c r="G105" s="33" t="str">
        <f t="shared" si="6"/>
        <v xml:space="preserve"> </v>
      </c>
      <c r="H105" s="33" t="str">
        <f t="shared" si="6"/>
        <v xml:space="preserve"> </v>
      </c>
      <c r="I105" s="33" t="str">
        <f t="shared" si="6"/>
        <v xml:space="preserve"> </v>
      </c>
      <c r="J105" s="33" t="str">
        <f t="shared" si="6"/>
        <v xml:space="preserve"> </v>
      </c>
      <c r="K105" s="33" t="str">
        <f t="shared" si="6"/>
        <v xml:space="preserve"> </v>
      </c>
      <c r="L105" s="33" t="str">
        <f t="shared" si="6"/>
        <v xml:space="preserve"> </v>
      </c>
      <c r="M105" s="33" t="str">
        <f t="shared" si="6"/>
        <v xml:space="preserve"> </v>
      </c>
      <c r="N105" s="33" t="str">
        <f t="shared" si="6"/>
        <v xml:space="preserve"> </v>
      </c>
      <c r="O105" s="33" t="str">
        <f t="shared" si="6"/>
        <v xml:space="preserve"> </v>
      </c>
      <c r="P105" s="33" t="str">
        <f t="shared" si="6"/>
        <v xml:space="preserve"> </v>
      </c>
      <c r="Q105" s="33" t="str">
        <f t="shared" si="6"/>
        <v xml:space="preserve"> </v>
      </c>
      <c r="R105" s="33" t="str">
        <f t="shared" si="6"/>
        <v xml:space="preserve"> </v>
      </c>
      <c r="S105" s="33" t="str">
        <f t="shared" si="6"/>
        <v xml:space="preserve"> </v>
      </c>
      <c r="T105" s="301"/>
    </row>
    <row r="106" spans="1:20">
      <c r="A106" s="301"/>
      <c r="B106" s="151"/>
      <c r="C106" s="120"/>
      <c r="T106" s="301"/>
    </row>
    <row r="107" spans="1:20">
      <c r="A107" s="301"/>
      <c r="B107" s="212" t="s">
        <v>362</v>
      </c>
      <c r="C107" s="205"/>
      <c r="D107" s="205"/>
      <c r="E107" s="205"/>
      <c r="F107" s="205"/>
      <c r="G107" s="205"/>
      <c r="H107" s="205"/>
      <c r="I107" s="205"/>
      <c r="J107" s="205"/>
      <c r="K107" s="205"/>
      <c r="L107" s="205"/>
      <c r="M107" s="205"/>
      <c r="N107" s="205"/>
      <c r="O107" s="205"/>
      <c r="P107" s="205"/>
      <c r="Q107" s="205"/>
      <c r="R107" s="205"/>
      <c r="S107" s="205"/>
      <c r="T107" s="301"/>
    </row>
    <row r="108" spans="1:20">
      <c r="A108" s="301"/>
      <c r="B108" s="100">
        <v>1</v>
      </c>
      <c r="C108" s="145" t="s">
        <v>97</v>
      </c>
      <c r="D108" s="210"/>
      <c r="E108" s="156"/>
      <c r="F108" s="177"/>
      <c r="G108" s="155"/>
      <c r="H108" s="155"/>
      <c r="I108" s="155"/>
      <c r="J108" s="155"/>
      <c r="K108" s="155"/>
      <c r="L108" s="155"/>
      <c r="M108" s="155"/>
      <c r="N108" s="155"/>
      <c r="O108" s="155"/>
      <c r="P108" s="155"/>
      <c r="Q108" s="155"/>
      <c r="R108" s="155"/>
      <c r="S108" s="177"/>
      <c r="T108" s="301"/>
    </row>
    <row r="109" spans="1:20">
      <c r="A109" s="301"/>
      <c r="B109" s="135" t="s">
        <v>69</v>
      </c>
      <c r="C109" s="145" t="s">
        <v>217</v>
      </c>
      <c r="D109" s="210"/>
      <c r="E109" s="148"/>
      <c r="F109" s="148"/>
      <c r="G109" s="3"/>
      <c r="H109" s="3"/>
      <c r="I109" s="3"/>
      <c r="J109" s="3"/>
      <c r="K109" s="3"/>
      <c r="L109" s="3"/>
      <c r="M109" s="3"/>
      <c r="N109" s="3"/>
      <c r="O109" s="3"/>
      <c r="P109" s="3"/>
      <c r="Q109" s="3"/>
      <c r="R109" s="3"/>
      <c r="S109" s="148"/>
      <c r="T109" s="301"/>
    </row>
    <row r="110" spans="1:20">
      <c r="A110" s="301"/>
      <c r="B110" s="135" t="s">
        <v>70</v>
      </c>
      <c r="C110" s="145" t="s">
        <v>218</v>
      </c>
      <c r="D110" s="210"/>
      <c r="E110" s="148"/>
      <c r="F110" s="148"/>
      <c r="G110" s="3"/>
      <c r="H110" s="3"/>
      <c r="I110" s="3"/>
      <c r="J110" s="3"/>
      <c r="K110" s="3"/>
      <c r="L110" s="3"/>
      <c r="M110" s="3"/>
      <c r="N110" s="3"/>
      <c r="O110" s="3"/>
      <c r="P110" s="3"/>
      <c r="Q110" s="3"/>
      <c r="R110" s="3"/>
      <c r="S110" s="148"/>
      <c r="T110" s="301"/>
    </row>
    <row r="111" spans="1:20">
      <c r="A111" s="301"/>
      <c r="B111" s="135" t="s">
        <v>71</v>
      </c>
      <c r="C111" s="145" t="s">
        <v>219</v>
      </c>
      <c r="D111" s="210"/>
      <c r="E111" s="148"/>
      <c r="F111" s="148"/>
      <c r="G111" s="3"/>
      <c r="H111" s="3"/>
      <c r="I111" s="3"/>
      <c r="J111" s="3"/>
      <c r="K111" s="3"/>
      <c r="L111" s="3"/>
      <c r="M111" s="3"/>
      <c r="N111" s="3"/>
      <c r="O111" s="3"/>
      <c r="P111" s="3"/>
      <c r="Q111" s="3"/>
      <c r="R111" s="3"/>
      <c r="S111" s="148"/>
      <c r="T111" s="301"/>
    </row>
    <row r="112" spans="1:20">
      <c r="A112" s="301"/>
      <c r="B112" s="100">
        <v>2</v>
      </c>
      <c r="C112" s="145" t="s">
        <v>220</v>
      </c>
      <c r="D112" s="210"/>
      <c r="E112" s="148"/>
      <c r="F112" s="148"/>
      <c r="G112" s="3"/>
      <c r="H112" s="3"/>
      <c r="I112" s="3"/>
      <c r="J112" s="3"/>
      <c r="K112" s="3"/>
      <c r="L112" s="3"/>
      <c r="M112" s="3"/>
      <c r="N112" s="3"/>
      <c r="O112" s="3"/>
      <c r="P112" s="3"/>
      <c r="Q112" s="3"/>
      <c r="R112" s="3"/>
      <c r="S112" s="148"/>
      <c r="T112" s="301"/>
    </row>
    <row r="113" spans="1:20">
      <c r="A113" s="301"/>
      <c r="B113" s="100">
        <v>3</v>
      </c>
      <c r="C113" s="145" t="s">
        <v>97</v>
      </c>
      <c r="D113" s="210"/>
      <c r="E113" s="156"/>
      <c r="F113" s="177"/>
      <c r="G113" s="155"/>
      <c r="H113" s="155"/>
      <c r="I113" s="155"/>
      <c r="J113" s="155"/>
      <c r="K113" s="155"/>
      <c r="L113" s="155"/>
      <c r="M113" s="155"/>
      <c r="N113" s="155"/>
      <c r="O113" s="155"/>
      <c r="P113" s="155"/>
      <c r="Q113" s="155"/>
      <c r="R113" s="155"/>
      <c r="S113" s="177"/>
      <c r="T113" s="301"/>
    </row>
    <row r="114" spans="1:20">
      <c r="A114" s="301"/>
      <c r="B114" s="172" t="s">
        <v>72</v>
      </c>
      <c r="C114" s="170" t="s">
        <v>221</v>
      </c>
      <c r="D114" s="211"/>
      <c r="E114" s="148"/>
      <c r="F114" s="148"/>
      <c r="G114" s="3"/>
      <c r="H114" s="3"/>
      <c r="I114" s="3"/>
      <c r="J114" s="3"/>
      <c r="K114" s="3"/>
      <c r="L114" s="3"/>
      <c r="M114" s="3"/>
      <c r="N114" s="3"/>
      <c r="O114" s="3"/>
      <c r="P114" s="3"/>
      <c r="Q114" s="3"/>
      <c r="R114" s="3"/>
      <c r="S114" s="148"/>
      <c r="T114" s="301"/>
    </row>
    <row r="115" spans="1:20">
      <c r="A115" s="301"/>
      <c r="B115" s="172" t="s">
        <v>73</v>
      </c>
      <c r="C115" s="170" t="s">
        <v>222</v>
      </c>
      <c r="D115" s="211"/>
      <c r="E115" s="148"/>
      <c r="F115" s="148"/>
      <c r="G115" s="3"/>
      <c r="H115" s="3"/>
      <c r="I115" s="3"/>
      <c r="J115" s="3"/>
      <c r="K115" s="3"/>
      <c r="L115" s="3"/>
      <c r="M115" s="3"/>
      <c r="N115" s="3"/>
      <c r="O115" s="3"/>
      <c r="P115" s="3"/>
      <c r="Q115" s="3"/>
      <c r="R115" s="3"/>
      <c r="S115" s="148"/>
      <c r="T115" s="301"/>
    </row>
    <row r="116" spans="1:20">
      <c r="A116" s="301"/>
      <c r="B116" s="172" t="s">
        <v>114</v>
      </c>
      <c r="C116" s="170" t="s">
        <v>223</v>
      </c>
      <c r="D116" s="211"/>
      <c r="E116" s="148"/>
      <c r="F116" s="148"/>
      <c r="G116" s="3"/>
      <c r="H116" s="3"/>
      <c r="I116" s="3"/>
      <c r="J116" s="3"/>
      <c r="K116" s="3"/>
      <c r="L116" s="3"/>
      <c r="M116" s="3"/>
      <c r="N116" s="3"/>
      <c r="O116" s="3"/>
      <c r="P116" s="3"/>
      <c r="Q116" s="3"/>
      <c r="R116" s="3"/>
      <c r="S116" s="148"/>
      <c r="T116" s="301"/>
    </row>
    <row r="117" spans="1:20">
      <c r="A117" s="301"/>
      <c r="B117" s="172">
        <v>4</v>
      </c>
      <c r="C117" s="170" t="s">
        <v>97</v>
      </c>
      <c r="D117" s="211"/>
      <c r="E117" s="156"/>
      <c r="F117" s="177"/>
      <c r="G117" s="155"/>
      <c r="H117" s="155"/>
      <c r="I117" s="155"/>
      <c r="J117" s="155"/>
      <c r="K117" s="155"/>
      <c r="L117" s="155"/>
      <c r="M117" s="155"/>
      <c r="N117" s="155"/>
      <c r="O117" s="155"/>
      <c r="P117" s="155"/>
      <c r="Q117" s="155"/>
      <c r="R117" s="155"/>
      <c r="S117" s="177"/>
      <c r="T117" s="301"/>
    </row>
    <row r="118" spans="1:20">
      <c r="A118" s="301"/>
      <c r="B118" s="172" t="s">
        <v>78</v>
      </c>
      <c r="C118" s="170" t="s">
        <v>224</v>
      </c>
      <c r="D118" s="211"/>
      <c r="E118" s="148"/>
      <c r="F118" s="148"/>
      <c r="G118" s="3"/>
      <c r="H118" s="3"/>
      <c r="I118" s="3"/>
      <c r="J118" s="3"/>
      <c r="K118" s="3"/>
      <c r="L118" s="3"/>
      <c r="M118" s="3"/>
      <c r="N118" s="3"/>
      <c r="O118" s="3"/>
      <c r="P118" s="3"/>
      <c r="Q118" s="3"/>
      <c r="R118" s="3"/>
      <c r="S118" s="148"/>
      <c r="T118" s="301"/>
    </row>
    <row r="119" spans="1:20">
      <c r="A119" s="301"/>
      <c r="B119" s="172" t="s">
        <v>79</v>
      </c>
      <c r="C119" s="170" t="s">
        <v>225</v>
      </c>
      <c r="D119" s="211"/>
      <c r="E119" s="148"/>
      <c r="F119" s="148"/>
      <c r="G119" s="3"/>
      <c r="H119" s="3"/>
      <c r="I119" s="3"/>
      <c r="J119" s="3"/>
      <c r="K119" s="3"/>
      <c r="L119" s="3"/>
      <c r="M119" s="3"/>
      <c r="N119" s="3"/>
      <c r="O119" s="3"/>
      <c r="P119" s="3"/>
      <c r="Q119" s="3"/>
      <c r="R119" s="3"/>
      <c r="S119" s="148"/>
      <c r="T119" s="301"/>
    </row>
    <row r="120" spans="1:20">
      <c r="A120" s="301"/>
      <c r="B120" s="172">
        <v>5</v>
      </c>
      <c r="C120" s="171" t="s">
        <v>226</v>
      </c>
      <c r="D120" s="211"/>
      <c r="E120" s="148"/>
      <c r="F120" s="148"/>
      <c r="G120" s="3"/>
      <c r="H120" s="3"/>
      <c r="I120" s="3"/>
      <c r="J120" s="3"/>
      <c r="K120" s="3"/>
      <c r="L120" s="3"/>
      <c r="M120" s="3"/>
      <c r="N120" s="3"/>
      <c r="O120" s="3"/>
      <c r="P120" s="3"/>
      <c r="Q120" s="3"/>
      <c r="R120" s="3"/>
      <c r="S120" s="148"/>
      <c r="T120" s="301"/>
    </row>
    <row r="121" spans="1:20">
      <c r="A121" s="301"/>
      <c r="B121" s="172">
        <v>6</v>
      </c>
      <c r="C121" s="170" t="s">
        <v>97</v>
      </c>
      <c r="D121" s="211"/>
      <c r="E121" s="177"/>
      <c r="F121" s="177"/>
      <c r="G121" s="155"/>
      <c r="H121" s="155"/>
      <c r="I121" s="155"/>
      <c r="J121" s="155"/>
      <c r="K121" s="155"/>
      <c r="L121" s="155"/>
      <c r="M121" s="155"/>
      <c r="N121" s="155"/>
      <c r="O121" s="155"/>
      <c r="P121" s="155"/>
      <c r="Q121" s="155"/>
      <c r="R121" s="155"/>
      <c r="S121" s="177"/>
      <c r="T121" s="301"/>
    </row>
    <row r="122" spans="1:20">
      <c r="A122" s="301"/>
      <c r="B122" s="172" t="s">
        <v>210</v>
      </c>
      <c r="C122" s="191" t="s">
        <v>227</v>
      </c>
      <c r="D122" s="211"/>
      <c r="E122" s="148"/>
      <c r="F122" s="148"/>
      <c r="G122" s="3"/>
      <c r="H122" s="3"/>
      <c r="I122" s="3"/>
      <c r="J122" s="3"/>
      <c r="K122" s="3"/>
      <c r="L122" s="3"/>
      <c r="M122" s="3"/>
      <c r="N122" s="3"/>
      <c r="O122" s="3"/>
      <c r="P122" s="3"/>
      <c r="Q122" s="3"/>
      <c r="R122" s="3"/>
      <c r="S122" s="148"/>
      <c r="T122" s="301"/>
    </row>
    <row r="123" spans="1:20">
      <c r="A123" s="301"/>
      <c r="B123" s="172" t="s">
        <v>211</v>
      </c>
      <c r="C123" s="191" t="s">
        <v>228</v>
      </c>
      <c r="D123" s="211"/>
      <c r="E123" s="148"/>
      <c r="F123" s="148"/>
      <c r="G123" s="3"/>
      <c r="H123" s="3"/>
      <c r="I123" s="3"/>
      <c r="J123" s="3"/>
      <c r="K123" s="3"/>
      <c r="L123" s="3"/>
      <c r="M123" s="3"/>
      <c r="N123" s="3"/>
      <c r="O123" s="3"/>
      <c r="P123" s="3"/>
      <c r="Q123" s="3"/>
      <c r="R123" s="3"/>
      <c r="S123" s="148"/>
      <c r="T123" s="301"/>
    </row>
    <row r="124" spans="1:20">
      <c r="A124" s="301"/>
      <c r="B124" s="172" t="s">
        <v>212</v>
      </c>
      <c r="C124" s="170" t="s">
        <v>229</v>
      </c>
      <c r="D124" s="211"/>
      <c r="E124" s="148"/>
      <c r="F124" s="148"/>
      <c r="G124" s="3"/>
      <c r="H124" s="3"/>
      <c r="I124" s="3"/>
      <c r="J124" s="3"/>
      <c r="K124" s="3"/>
      <c r="L124" s="3"/>
      <c r="M124" s="3"/>
      <c r="N124" s="3"/>
      <c r="O124" s="3"/>
      <c r="P124" s="3"/>
      <c r="Q124" s="3"/>
      <c r="R124" s="3"/>
      <c r="S124" s="148"/>
      <c r="T124" s="301"/>
    </row>
    <row r="125" spans="1:20">
      <c r="A125" s="301"/>
      <c r="B125" s="172">
        <v>7</v>
      </c>
      <c r="C125" s="170" t="s">
        <v>216</v>
      </c>
      <c r="D125" s="211"/>
      <c r="E125" s="156"/>
      <c r="F125" s="177"/>
      <c r="G125" s="155"/>
      <c r="H125" s="155"/>
      <c r="I125" s="155"/>
      <c r="J125" s="155"/>
      <c r="K125" s="155"/>
      <c r="L125" s="155"/>
      <c r="M125" s="155"/>
      <c r="N125" s="155"/>
      <c r="O125" s="155"/>
      <c r="P125" s="155"/>
      <c r="Q125" s="155"/>
      <c r="R125" s="155"/>
      <c r="S125" s="177"/>
      <c r="T125" s="301"/>
    </row>
    <row r="126" spans="1:20">
      <c r="A126" s="301"/>
      <c r="B126" s="172" t="s">
        <v>168</v>
      </c>
      <c r="C126" s="170" t="s">
        <v>230</v>
      </c>
      <c r="D126" s="211"/>
      <c r="E126" s="148"/>
      <c r="F126" s="148"/>
      <c r="G126" s="3"/>
      <c r="H126" s="3"/>
      <c r="I126" s="3"/>
      <c r="J126" s="3"/>
      <c r="K126" s="3"/>
      <c r="L126" s="3"/>
      <c r="M126" s="3"/>
      <c r="N126" s="3"/>
      <c r="O126" s="3"/>
      <c r="P126" s="3"/>
      <c r="Q126" s="3"/>
      <c r="R126" s="3"/>
      <c r="S126" s="148"/>
      <c r="T126" s="301"/>
    </row>
    <row r="127" spans="1:20">
      <c r="A127" s="301"/>
      <c r="B127" s="172" t="s">
        <v>169</v>
      </c>
      <c r="C127" s="190" t="s">
        <v>97</v>
      </c>
      <c r="D127" s="211"/>
      <c r="E127" s="156"/>
      <c r="F127" s="177"/>
      <c r="G127" s="155"/>
      <c r="H127" s="155"/>
      <c r="I127" s="155"/>
      <c r="J127" s="155"/>
      <c r="K127" s="155"/>
      <c r="L127" s="155"/>
      <c r="M127" s="155"/>
      <c r="N127" s="155"/>
      <c r="O127" s="155"/>
      <c r="P127" s="155"/>
      <c r="Q127" s="155"/>
      <c r="R127" s="155"/>
      <c r="S127" s="177"/>
      <c r="T127" s="301"/>
    </row>
    <row r="128" spans="1:20">
      <c r="A128" s="301"/>
      <c r="B128" s="172" t="s">
        <v>213</v>
      </c>
      <c r="C128" s="170" t="s">
        <v>231</v>
      </c>
      <c r="D128" s="211"/>
      <c r="E128" s="148"/>
      <c r="F128" s="148"/>
      <c r="G128" s="3"/>
      <c r="H128" s="3"/>
      <c r="I128" s="3"/>
      <c r="J128" s="3"/>
      <c r="K128" s="3"/>
      <c r="L128" s="3"/>
      <c r="M128" s="3"/>
      <c r="N128" s="3"/>
      <c r="O128" s="3"/>
      <c r="P128" s="3"/>
      <c r="Q128" s="3"/>
      <c r="R128" s="3"/>
      <c r="S128" s="148"/>
      <c r="T128" s="301"/>
    </row>
    <row r="129" spans="1:20">
      <c r="A129" s="301"/>
      <c r="B129" s="172" t="s">
        <v>214</v>
      </c>
      <c r="C129" s="170" t="s">
        <v>232</v>
      </c>
      <c r="D129" s="211"/>
      <c r="E129" s="148"/>
      <c r="F129" s="148"/>
      <c r="G129" s="3"/>
      <c r="H129" s="3"/>
      <c r="I129" s="3"/>
      <c r="J129" s="3"/>
      <c r="K129" s="3"/>
      <c r="L129" s="3"/>
      <c r="M129" s="3"/>
      <c r="N129" s="3"/>
      <c r="O129" s="3"/>
      <c r="P129" s="3"/>
      <c r="Q129" s="3"/>
      <c r="R129" s="3"/>
      <c r="S129" s="148"/>
      <c r="T129" s="301"/>
    </row>
    <row r="130" spans="1:20">
      <c r="A130" s="301"/>
      <c r="B130" s="172" t="s">
        <v>215</v>
      </c>
      <c r="C130" s="191" t="s">
        <v>233</v>
      </c>
      <c r="D130" s="211"/>
      <c r="E130" s="148"/>
      <c r="F130" s="148"/>
      <c r="G130" s="3"/>
      <c r="H130" s="3"/>
      <c r="I130" s="3"/>
      <c r="J130" s="3"/>
      <c r="K130" s="3"/>
      <c r="L130" s="3"/>
      <c r="M130" s="3"/>
      <c r="N130" s="3"/>
      <c r="O130" s="3"/>
      <c r="P130" s="3"/>
      <c r="Q130" s="3"/>
      <c r="R130" s="3"/>
      <c r="S130" s="148"/>
      <c r="T130" s="301"/>
    </row>
    <row r="131" spans="1:20" ht="13.5" thickBot="1">
      <c r="A131" s="301"/>
      <c r="B131" s="172">
        <v>8</v>
      </c>
      <c r="C131" s="170" t="s">
        <v>234</v>
      </c>
      <c r="D131" s="211"/>
      <c r="E131" s="148"/>
      <c r="F131" s="148"/>
      <c r="G131" s="3"/>
      <c r="H131" s="3"/>
      <c r="I131" s="3"/>
      <c r="J131" s="3"/>
      <c r="K131" s="3"/>
      <c r="L131" s="3"/>
      <c r="M131" s="3"/>
      <c r="N131" s="3"/>
      <c r="O131" s="3"/>
      <c r="P131" s="3"/>
      <c r="Q131" s="3"/>
      <c r="R131" s="3"/>
      <c r="S131" s="148"/>
      <c r="T131" s="301"/>
    </row>
    <row r="132" spans="1:20" ht="13.5" thickBot="1">
      <c r="A132" s="301"/>
      <c r="B132" s="152"/>
      <c r="C132" s="118" t="s">
        <v>81</v>
      </c>
      <c r="D132" s="207"/>
      <c r="E132" s="33" t="str">
        <f>IF(AND((COUNTIF(E109:E124,"A")&gt;12),(OR(COUNTIF(E126,"A")&gt;0,(COUNTIF(E128:E130,"A")&gt;2))),(COUNTIF(E131,"A")&gt;0)),"C",(IF(COUNTIF(E109:E131,"A")&gt;0,"P"," ")))</f>
        <v xml:space="preserve"> </v>
      </c>
      <c r="F132" s="33" t="str">
        <f t="shared" ref="F132:S132" si="7">IF(AND((COUNTIF(F109:F124,"A")&gt;12),(OR(COUNTIF(F126,"A")&gt;0,(COUNTIF(F128:F130,"A")&gt;2))),(COUNTIF(F131,"A")&gt;0)),"C",(IF(COUNTIF(F109:F131,"A")&gt;0,"P"," ")))</f>
        <v xml:space="preserve"> </v>
      </c>
      <c r="G132" s="33" t="str">
        <f t="shared" si="7"/>
        <v xml:space="preserve"> </v>
      </c>
      <c r="H132" s="33" t="str">
        <f t="shared" si="7"/>
        <v xml:space="preserve"> </v>
      </c>
      <c r="I132" s="33" t="str">
        <f t="shared" si="7"/>
        <v xml:space="preserve"> </v>
      </c>
      <c r="J132" s="33" t="str">
        <f t="shared" si="7"/>
        <v xml:space="preserve"> </v>
      </c>
      <c r="K132" s="33" t="str">
        <f t="shared" si="7"/>
        <v xml:space="preserve"> </v>
      </c>
      <c r="L132" s="33" t="str">
        <f t="shared" si="7"/>
        <v xml:space="preserve"> </v>
      </c>
      <c r="M132" s="33" t="str">
        <f t="shared" si="7"/>
        <v xml:space="preserve"> </v>
      </c>
      <c r="N132" s="33" t="str">
        <f t="shared" si="7"/>
        <v xml:space="preserve"> </v>
      </c>
      <c r="O132" s="33" t="str">
        <f t="shared" si="7"/>
        <v xml:space="preserve"> </v>
      </c>
      <c r="P132" s="33" t="str">
        <f t="shared" si="7"/>
        <v xml:space="preserve"> </v>
      </c>
      <c r="Q132" s="33" t="str">
        <f t="shared" si="7"/>
        <v xml:space="preserve"> </v>
      </c>
      <c r="R132" s="33" t="str">
        <f t="shared" si="7"/>
        <v xml:space="preserve"> </v>
      </c>
      <c r="S132" s="33" t="str">
        <f t="shared" si="7"/>
        <v xml:space="preserve"> </v>
      </c>
      <c r="T132" s="301"/>
    </row>
    <row r="133" spans="1:20">
      <c r="A133" s="301"/>
      <c r="T133" s="301"/>
    </row>
    <row r="134" spans="1:20">
      <c r="A134" s="301"/>
      <c r="B134" s="212" t="s">
        <v>235</v>
      </c>
      <c r="C134" s="205"/>
      <c r="D134" s="205"/>
      <c r="E134" s="205"/>
      <c r="F134" s="205"/>
      <c r="G134" s="205"/>
      <c r="H134" s="205"/>
      <c r="I134" s="205"/>
      <c r="J134" s="205"/>
      <c r="K134" s="205"/>
      <c r="L134" s="205"/>
      <c r="M134" s="205"/>
      <c r="N134" s="205"/>
      <c r="O134" s="205"/>
      <c r="P134" s="205"/>
      <c r="Q134" s="205"/>
      <c r="R134" s="205"/>
      <c r="S134" s="205"/>
      <c r="T134" s="301"/>
    </row>
    <row r="135" spans="1:20">
      <c r="A135" s="301"/>
      <c r="B135" s="100">
        <v>1</v>
      </c>
      <c r="C135" s="145" t="s">
        <v>236</v>
      </c>
      <c r="D135" s="185"/>
      <c r="E135" s="148"/>
      <c r="F135" s="148"/>
      <c r="G135" s="3"/>
      <c r="H135" s="3"/>
      <c r="I135" s="3"/>
      <c r="J135" s="3"/>
      <c r="K135" s="3"/>
      <c r="L135" s="3"/>
      <c r="M135" s="3"/>
      <c r="N135" s="3"/>
      <c r="O135" s="3"/>
      <c r="P135" s="3"/>
      <c r="Q135" s="3"/>
      <c r="R135" s="3"/>
      <c r="S135" s="148"/>
      <c r="T135" s="301"/>
    </row>
    <row r="136" spans="1:20">
      <c r="A136" s="301"/>
      <c r="B136" s="100">
        <v>2</v>
      </c>
      <c r="C136" s="145" t="s">
        <v>97</v>
      </c>
      <c r="D136" s="185"/>
      <c r="E136" s="156"/>
      <c r="F136" s="177"/>
      <c r="G136" s="155"/>
      <c r="H136" s="155"/>
      <c r="I136" s="155"/>
      <c r="J136" s="155"/>
      <c r="K136" s="155"/>
      <c r="L136" s="155"/>
      <c r="M136" s="155"/>
      <c r="N136" s="155"/>
      <c r="O136" s="155"/>
      <c r="P136" s="155"/>
      <c r="Q136" s="155"/>
      <c r="R136" s="155"/>
      <c r="S136" s="177"/>
      <c r="T136" s="301"/>
    </row>
    <row r="137" spans="1:20">
      <c r="A137" s="301"/>
      <c r="B137" s="135" t="s">
        <v>76</v>
      </c>
      <c r="C137" s="187" t="s">
        <v>237</v>
      </c>
      <c r="D137" s="185"/>
      <c r="E137" s="148"/>
      <c r="F137" s="148"/>
      <c r="G137" s="3"/>
      <c r="H137" s="3"/>
      <c r="I137" s="3"/>
      <c r="J137" s="3"/>
      <c r="K137" s="3"/>
      <c r="L137" s="3"/>
      <c r="M137" s="3"/>
      <c r="N137" s="3"/>
      <c r="O137" s="3"/>
      <c r="P137" s="3"/>
      <c r="Q137" s="3"/>
      <c r="R137" s="3"/>
      <c r="S137" s="148"/>
      <c r="T137" s="301"/>
    </row>
    <row r="138" spans="1:20">
      <c r="A138" s="301"/>
      <c r="B138" s="135" t="s">
        <v>77</v>
      </c>
      <c r="C138" s="145" t="s">
        <v>238</v>
      </c>
      <c r="D138" s="185"/>
      <c r="E138" s="148"/>
      <c r="F138" s="148"/>
      <c r="G138" s="3"/>
      <c r="H138" s="3"/>
      <c r="I138" s="3"/>
      <c r="J138" s="3"/>
      <c r="K138" s="3"/>
      <c r="L138" s="3"/>
      <c r="M138" s="3"/>
      <c r="N138" s="3"/>
      <c r="O138" s="3"/>
      <c r="P138" s="3"/>
      <c r="Q138" s="3"/>
      <c r="R138" s="3"/>
      <c r="S138" s="148"/>
      <c r="T138" s="301"/>
    </row>
    <row r="139" spans="1:20">
      <c r="A139" s="301"/>
      <c r="B139" s="135" t="s">
        <v>80</v>
      </c>
      <c r="C139" s="145" t="s">
        <v>239</v>
      </c>
      <c r="D139" s="185"/>
      <c r="E139" s="148"/>
      <c r="F139" s="148"/>
      <c r="G139" s="3"/>
      <c r="H139" s="3"/>
      <c r="I139" s="3"/>
      <c r="J139" s="3"/>
      <c r="K139" s="3"/>
      <c r="L139" s="3"/>
      <c r="M139" s="3"/>
      <c r="N139" s="3"/>
      <c r="O139" s="3"/>
      <c r="P139" s="3"/>
      <c r="Q139" s="3"/>
      <c r="R139" s="3"/>
      <c r="S139" s="148"/>
      <c r="T139" s="301"/>
    </row>
    <row r="140" spans="1:20">
      <c r="A140" s="301"/>
      <c r="B140" s="135">
        <v>3</v>
      </c>
      <c r="C140" s="145" t="s">
        <v>240</v>
      </c>
      <c r="D140" s="185"/>
      <c r="E140" s="148"/>
      <c r="F140" s="148"/>
      <c r="G140" s="3"/>
      <c r="H140" s="3"/>
      <c r="I140" s="3"/>
      <c r="J140" s="3"/>
      <c r="K140" s="3"/>
      <c r="L140" s="3"/>
      <c r="M140" s="3"/>
      <c r="N140" s="3"/>
      <c r="O140" s="3"/>
      <c r="P140" s="3"/>
      <c r="Q140" s="3"/>
      <c r="R140" s="3"/>
      <c r="S140" s="148"/>
      <c r="T140" s="301"/>
    </row>
    <row r="141" spans="1:20" ht="13.5" thickBot="1">
      <c r="A141" s="301"/>
      <c r="B141" s="135">
        <v>4</v>
      </c>
      <c r="C141" s="145" t="s">
        <v>241</v>
      </c>
      <c r="D141" s="185"/>
      <c r="E141" s="148"/>
      <c r="F141" s="148"/>
      <c r="G141" s="3"/>
      <c r="H141" s="3"/>
      <c r="I141" s="3"/>
      <c r="J141" s="3"/>
      <c r="K141" s="3"/>
      <c r="L141" s="3"/>
      <c r="M141" s="3"/>
      <c r="N141" s="3"/>
      <c r="O141" s="3"/>
      <c r="P141" s="3"/>
      <c r="Q141" s="3"/>
      <c r="R141" s="3"/>
      <c r="S141" s="148"/>
      <c r="T141" s="301"/>
    </row>
    <row r="142" spans="1:20" ht="13.5" thickBot="1">
      <c r="A142" s="301"/>
      <c r="B142" s="150"/>
      <c r="C142" s="118" t="s">
        <v>81</v>
      </c>
      <c r="D142" s="183"/>
      <c r="E142" s="33" t="str">
        <f>IF(COUNTIF(E135:E141,"A")&gt;5,"C",IF(COUNTIF(E135:E141,"A")&gt;0,"P"," "))</f>
        <v xml:space="preserve"> </v>
      </c>
      <c r="F142" s="33" t="str">
        <f t="shared" ref="F142:S142" si="8">IF(COUNTIF(F135:F141,"A")&gt;5,"C",IF(COUNTIF(F135:F141,"A")&gt;0,"P"," "))</f>
        <v xml:space="preserve"> </v>
      </c>
      <c r="G142" s="33" t="str">
        <f t="shared" si="8"/>
        <v xml:space="preserve"> </v>
      </c>
      <c r="H142" s="33" t="str">
        <f t="shared" si="8"/>
        <v xml:space="preserve"> </v>
      </c>
      <c r="I142" s="33" t="str">
        <f t="shared" si="8"/>
        <v xml:space="preserve"> </v>
      </c>
      <c r="J142" s="33" t="str">
        <f t="shared" si="8"/>
        <v xml:space="preserve"> </v>
      </c>
      <c r="K142" s="33" t="str">
        <f t="shared" si="8"/>
        <v xml:space="preserve"> </v>
      </c>
      <c r="L142" s="33" t="str">
        <f t="shared" si="8"/>
        <v xml:space="preserve"> </v>
      </c>
      <c r="M142" s="33" t="str">
        <f t="shared" si="8"/>
        <v xml:space="preserve"> </v>
      </c>
      <c r="N142" s="33" t="str">
        <f t="shared" si="8"/>
        <v xml:space="preserve"> </v>
      </c>
      <c r="O142" s="33" t="str">
        <f t="shared" si="8"/>
        <v xml:space="preserve"> </v>
      </c>
      <c r="P142" s="33" t="str">
        <f t="shared" si="8"/>
        <v xml:space="preserve"> </v>
      </c>
      <c r="Q142" s="33" t="str">
        <f t="shared" si="8"/>
        <v xml:space="preserve"> </v>
      </c>
      <c r="R142" s="33" t="str">
        <f t="shared" si="8"/>
        <v xml:space="preserve"> </v>
      </c>
      <c r="S142" s="33" t="str">
        <f t="shared" si="8"/>
        <v xml:space="preserve"> </v>
      </c>
      <c r="T142" s="301"/>
    </row>
    <row r="143" spans="1:20">
      <c r="A143" s="301"/>
      <c r="B143" s="151"/>
      <c r="C143" s="120"/>
      <c r="T143" s="301"/>
    </row>
    <row r="144" spans="1:20">
      <c r="A144" s="301"/>
      <c r="B144" s="212" t="s">
        <v>276</v>
      </c>
      <c r="C144" s="213"/>
      <c r="D144" s="205"/>
      <c r="E144" s="205"/>
      <c r="F144" s="205"/>
      <c r="G144" s="205"/>
      <c r="H144" s="205"/>
      <c r="I144" s="205"/>
      <c r="J144" s="205"/>
      <c r="K144" s="205"/>
      <c r="L144" s="205"/>
      <c r="M144" s="205"/>
      <c r="N144" s="205"/>
      <c r="O144" s="205"/>
      <c r="P144" s="205"/>
      <c r="Q144" s="205"/>
      <c r="R144" s="205"/>
      <c r="S144" s="205"/>
      <c r="T144" s="301"/>
    </row>
    <row r="145" spans="1:20">
      <c r="A145" s="301"/>
      <c r="B145" s="100">
        <v>1</v>
      </c>
      <c r="C145" s="145" t="s">
        <v>261</v>
      </c>
      <c r="D145" s="210"/>
      <c r="E145" s="148"/>
      <c r="F145" s="148"/>
      <c r="G145" s="3"/>
      <c r="H145" s="3"/>
      <c r="I145" s="3"/>
      <c r="J145" s="3"/>
      <c r="K145" s="3"/>
      <c r="L145" s="3"/>
      <c r="M145" s="3"/>
      <c r="N145" s="3"/>
      <c r="O145" s="3"/>
      <c r="P145" s="3"/>
      <c r="Q145" s="3"/>
      <c r="R145" s="3"/>
      <c r="S145" s="148"/>
      <c r="T145" s="301"/>
    </row>
    <row r="146" spans="1:20">
      <c r="A146" s="301"/>
      <c r="B146" s="100">
        <v>2</v>
      </c>
      <c r="C146" s="145" t="s">
        <v>97</v>
      </c>
      <c r="D146" s="210"/>
      <c r="E146" s="156"/>
      <c r="F146" s="177"/>
      <c r="G146" s="155"/>
      <c r="H146" s="155"/>
      <c r="I146" s="155"/>
      <c r="J146" s="155"/>
      <c r="K146" s="155"/>
      <c r="L146" s="155"/>
      <c r="M146" s="155"/>
      <c r="N146" s="155"/>
      <c r="O146" s="155"/>
      <c r="P146" s="155"/>
      <c r="Q146" s="155"/>
      <c r="R146" s="155"/>
      <c r="S146" s="177"/>
      <c r="T146" s="301"/>
    </row>
    <row r="147" spans="1:20">
      <c r="A147" s="301"/>
      <c r="B147" s="135" t="s">
        <v>76</v>
      </c>
      <c r="C147" s="145" t="s">
        <v>262</v>
      </c>
      <c r="D147" s="210"/>
      <c r="E147" s="148"/>
      <c r="F147" s="148"/>
      <c r="G147" s="3"/>
      <c r="H147" s="3"/>
      <c r="I147" s="3"/>
      <c r="J147" s="3"/>
      <c r="K147" s="3"/>
      <c r="L147" s="3"/>
      <c r="M147" s="3"/>
      <c r="N147" s="3"/>
      <c r="O147" s="3"/>
      <c r="P147" s="3"/>
      <c r="Q147" s="3"/>
      <c r="R147" s="3"/>
      <c r="S147" s="148"/>
      <c r="T147" s="301"/>
    </row>
    <row r="148" spans="1:20">
      <c r="A148" s="301"/>
      <c r="B148" s="135" t="s">
        <v>77</v>
      </c>
      <c r="C148" s="145" t="s">
        <v>263</v>
      </c>
      <c r="D148" s="210"/>
      <c r="E148" s="148"/>
      <c r="F148" s="148"/>
      <c r="G148" s="3"/>
      <c r="H148" s="3"/>
      <c r="I148" s="3"/>
      <c r="J148" s="3"/>
      <c r="K148" s="3"/>
      <c r="L148" s="3"/>
      <c r="M148" s="3"/>
      <c r="N148" s="3"/>
      <c r="O148" s="3"/>
      <c r="P148" s="3"/>
      <c r="Q148" s="3"/>
      <c r="R148" s="3"/>
      <c r="S148" s="148"/>
      <c r="T148" s="301"/>
    </row>
    <row r="149" spans="1:20" ht="12.75" customHeight="1">
      <c r="A149" s="297" t="str">
        <f>REPT(" Arrow of Light Elective Adventures ",7)</f>
        <v xml:space="preserve"> Arrow of Light Elective Adventures  Arrow of Light Elective Adventures  Arrow of Light Elective Adventures  Arrow of Light Elective Adventures  Arrow of Light Elective Adventures  Arrow of Light Elective Adventures  Arrow of Light Elective Adventures </v>
      </c>
      <c r="B149" s="135" t="s">
        <v>80</v>
      </c>
      <c r="C149" s="145" t="s">
        <v>264</v>
      </c>
      <c r="D149" s="210"/>
      <c r="E149" s="148"/>
      <c r="F149" s="148"/>
      <c r="G149" s="3"/>
      <c r="H149" s="3"/>
      <c r="I149" s="3"/>
      <c r="J149" s="3"/>
      <c r="K149" s="3"/>
      <c r="L149" s="3"/>
      <c r="M149" s="3"/>
      <c r="N149" s="3"/>
      <c r="O149" s="3"/>
      <c r="P149" s="3"/>
      <c r="Q149" s="3"/>
      <c r="R149" s="3"/>
      <c r="S149" s="148"/>
      <c r="T149" s="298" t="str">
        <f>REPT(" Arrow of Light Elective Adventures ",7)</f>
        <v xml:space="preserve"> Arrow of Light Elective Adventures  Arrow of Light Elective Adventures  Arrow of Light Elective Adventures  Arrow of Light Elective Adventures  Arrow of Light Elective Adventures  Arrow of Light Elective Adventures  Arrow of Light Elective Adventures </v>
      </c>
    </row>
    <row r="150" spans="1:20">
      <c r="A150" s="297"/>
      <c r="B150" s="100">
        <v>3</v>
      </c>
      <c r="C150" s="188" t="s">
        <v>265</v>
      </c>
      <c r="D150" s="210"/>
      <c r="E150" s="156"/>
      <c r="F150" s="177"/>
      <c r="G150" s="155"/>
      <c r="H150" s="155"/>
      <c r="I150" s="155"/>
      <c r="J150" s="155"/>
      <c r="K150" s="155"/>
      <c r="L150" s="155"/>
      <c r="M150" s="155"/>
      <c r="N150" s="155"/>
      <c r="O150" s="155"/>
      <c r="P150" s="155"/>
      <c r="Q150" s="155"/>
      <c r="R150" s="155"/>
      <c r="S150" s="177"/>
      <c r="T150" s="298"/>
    </row>
    <row r="151" spans="1:20">
      <c r="A151" s="297"/>
      <c r="B151" s="135" t="s">
        <v>72</v>
      </c>
      <c r="C151" s="145" t="s">
        <v>266</v>
      </c>
      <c r="D151" s="210"/>
      <c r="E151" s="148"/>
      <c r="F151" s="148"/>
      <c r="G151" s="3"/>
      <c r="H151" s="3"/>
      <c r="I151" s="3"/>
      <c r="J151" s="3"/>
      <c r="K151" s="3"/>
      <c r="L151" s="3"/>
      <c r="M151" s="3"/>
      <c r="N151" s="3"/>
      <c r="O151" s="3"/>
      <c r="P151" s="3"/>
      <c r="Q151" s="3"/>
      <c r="R151" s="3"/>
      <c r="S151" s="148"/>
      <c r="T151" s="298"/>
    </row>
    <row r="152" spans="1:20">
      <c r="A152" s="297"/>
      <c r="B152" s="135" t="s">
        <v>73</v>
      </c>
      <c r="C152" s="145" t="s">
        <v>267</v>
      </c>
      <c r="D152" s="210"/>
      <c r="E152" s="148"/>
      <c r="F152" s="148"/>
      <c r="G152" s="3"/>
      <c r="H152" s="3"/>
      <c r="I152" s="3"/>
      <c r="J152" s="3"/>
      <c r="K152" s="3"/>
      <c r="L152" s="3"/>
      <c r="M152" s="3"/>
      <c r="N152" s="3"/>
      <c r="O152" s="3"/>
      <c r="P152" s="3"/>
      <c r="Q152" s="3"/>
      <c r="R152" s="3"/>
      <c r="S152" s="148"/>
      <c r="T152" s="298"/>
    </row>
    <row r="153" spans="1:20">
      <c r="A153" s="297"/>
      <c r="B153" s="135" t="s">
        <v>114</v>
      </c>
      <c r="C153" s="145" t="s">
        <v>268</v>
      </c>
      <c r="D153" s="210"/>
      <c r="E153" s="148"/>
      <c r="F153" s="148"/>
      <c r="G153" s="3"/>
      <c r="H153" s="3"/>
      <c r="I153" s="3"/>
      <c r="J153" s="3"/>
      <c r="K153" s="3"/>
      <c r="L153" s="3"/>
      <c r="M153" s="3"/>
      <c r="N153" s="3"/>
      <c r="O153" s="3"/>
      <c r="P153" s="3"/>
      <c r="Q153" s="3"/>
      <c r="R153" s="3"/>
      <c r="S153" s="148"/>
      <c r="T153" s="298"/>
    </row>
    <row r="154" spans="1:20">
      <c r="A154" s="297"/>
      <c r="B154" s="100">
        <v>4</v>
      </c>
      <c r="C154" s="145" t="s">
        <v>269</v>
      </c>
      <c r="D154" s="210"/>
      <c r="E154" s="156"/>
      <c r="F154" s="177"/>
      <c r="G154" s="155"/>
      <c r="H154" s="155"/>
      <c r="I154" s="155"/>
      <c r="J154" s="155"/>
      <c r="K154" s="155"/>
      <c r="L154" s="155"/>
      <c r="M154" s="155"/>
      <c r="N154" s="155"/>
      <c r="O154" s="155"/>
      <c r="P154" s="155"/>
      <c r="Q154" s="155"/>
      <c r="R154" s="155"/>
      <c r="S154" s="177"/>
      <c r="T154" s="298"/>
    </row>
    <row r="155" spans="1:20">
      <c r="A155" s="297"/>
      <c r="B155" s="135" t="s">
        <v>78</v>
      </c>
      <c r="C155" s="145" t="s">
        <v>289</v>
      </c>
      <c r="D155" s="210"/>
      <c r="E155" s="148"/>
      <c r="F155" s="148"/>
      <c r="G155" s="3"/>
      <c r="H155" s="3"/>
      <c r="I155" s="3"/>
      <c r="J155" s="3"/>
      <c r="K155" s="3"/>
      <c r="L155" s="3"/>
      <c r="M155" s="3"/>
      <c r="N155" s="3"/>
      <c r="O155" s="3"/>
      <c r="P155" s="3"/>
      <c r="Q155" s="3"/>
      <c r="R155" s="3"/>
      <c r="S155" s="148"/>
      <c r="T155" s="298"/>
    </row>
    <row r="156" spans="1:20">
      <c r="A156" s="297"/>
      <c r="B156" s="135" t="s">
        <v>79</v>
      </c>
      <c r="C156" s="145" t="s">
        <v>270</v>
      </c>
      <c r="D156" s="210"/>
      <c r="E156" s="148"/>
      <c r="F156" s="148"/>
      <c r="G156" s="3"/>
      <c r="H156" s="3"/>
      <c r="I156" s="3"/>
      <c r="J156" s="3"/>
      <c r="K156" s="3"/>
      <c r="L156" s="3"/>
      <c r="M156" s="3"/>
      <c r="N156" s="3"/>
      <c r="O156" s="3"/>
      <c r="P156" s="3"/>
      <c r="Q156" s="3"/>
      <c r="R156" s="3"/>
      <c r="S156" s="148"/>
      <c r="T156" s="298"/>
    </row>
    <row r="157" spans="1:20">
      <c r="A157" s="297"/>
      <c r="B157" s="135" t="s">
        <v>242</v>
      </c>
      <c r="C157" s="145" t="s">
        <v>271</v>
      </c>
      <c r="D157" s="210"/>
      <c r="E157" s="148"/>
      <c r="F157" s="148"/>
      <c r="G157" s="3"/>
      <c r="H157" s="3"/>
      <c r="I157" s="3"/>
      <c r="J157" s="3"/>
      <c r="K157" s="3"/>
      <c r="L157" s="3"/>
      <c r="M157" s="3"/>
      <c r="N157" s="3"/>
      <c r="O157" s="3"/>
      <c r="P157" s="3"/>
      <c r="Q157" s="3"/>
      <c r="R157" s="3"/>
      <c r="S157" s="148"/>
      <c r="T157" s="298"/>
    </row>
    <row r="158" spans="1:20">
      <c r="A158" s="297"/>
      <c r="B158" s="135" t="s">
        <v>243</v>
      </c>
      <c r="C158" s="145" t="s">
        <v>272</v>
      </c>
      <c r="D158" s="210"/>
      <c r="E158" s="148"/>
      <c r="F158" s="148"/>
      <c r="G158" s="3"/>
      <c r="H158" s="3"/>
      <c r="I158" s="3"/>
      <c r="J158" s="3"/>
      <c r="K158" s="3"/>
      <c r="L158" s="3"/>
      <c r="M158" s="3"/>
      <c r="N158" s="3"/>
      <c r="O158" s="3"/>
      <c r="P158" s="3"/>
      <c r="Q158" s="3"/>
      <c r="R158" s="3"/>
      <c r="S158" s="148"/>
      <c r="T158" s="298"/>
    </row>
    <row r="159" spans="1:20">
      <c r="A159" s="297"/>
      <c r="B159" s="135" t="s">
        <v>244</v>
      </c>
      <c r="C159" s="145" t="s">
        <v>273</v>
      </c>
      <c r="D159" s="210"/>
      <c r="E159" s="148"/>
      <c r="F159" s="148"/>
      <c r="G159" s="3"/>
      <c r="H159" s="3"/>
      <c r="I159" s="3"/>
      <c r="J159" s="3"/>
      <c r="K159" s="3"/>
      <c r="L159" s="3"/>
      <c r="M159" s="3"/>
      <c r="N159" s="3"/>
      <c r="O159" s="3"/>
      <c r="P159" s="3"/>
      <c r="Q159" s="3"/>
      <c r="R159" s="3"/>
      <c r="S159" s="148"/>
      <c r="T159" s="298"/>
    </row>
    <row r="160" spans="1:20">
      <c r="A160" s="297"/>
      <c r="B160" s="135" t="s">
        <v>245</v>
      </c>
      <c r="C160" s="145" t="s">
        <v>274</v>
      </c>
      <c r="D160" s="210"/>
      <c r="E160" s="148"/>
      <c r="F160" s="148"/>
      <c r="G160" s="3"/>
      <c r="H160" s="3"/>
      <c r="I160" s="3"/>
      <c r="J160" s="3"/>
      <c r="K160" s="3"/>
      <c r="L160" s="3"/>
      <c r="M160" s="3"/>
      <c r="N160" s="3"/>
      <c r="O160" s="3"/>
      <c r="P160" s="3"/>
      <c r="Q160" s="3"/>
      <c r="R160" s="3"/>
      <c r="S160" s="148"/>
      <c r="T160" s="298"/>
    </row>
    <row r="161" spans="1:20">
      <c r="A161" s="297"/>
      <c r="B161" s="135" t="s">
        <v>246</v>
      </c>
      <c r="C161" s="145" t="s">
        <v>275</v>
      </c>
      <c r="D161" s="210"/>
      <c r="E161" s="148"/>
      <c r="F161" s="148"/>
      <c r="G161" s="3"/>
      <c r="H161" s="3"/>
      <c r="I161" s="3"/>
      <c r="J161" s="3"/>
      <c r="K161" s="3"/>
      <c r="L161" s="3"/>
      <c r="M161" s="3"/>
      <c r="N161" s="3"/>
      <c r="O161" s="3"/>
      <c r="P161" s="3"/>
      <c r="Q161" s="3"/>
      <c r="R161" s="3"/>
      <c r="S161" s="148"/>
      <c r="T161" s="298"/>
    </row>
    <row r="162" spans="1:20">
      <c r="A162" s="297"/>
      <c r="B162" s="135" t="s">
        <v>247</v>
      </c>
      <c r="C162" s="145" t="s">
        <v>277</v>
      </c>
      <c r="D162" s="210"/>
      <c r="E162" s="148"/>
      <c r="F162" s="148"/>
      <c r="G162" s="3"/>
      <c r="H162" s="3"/>
      <c r="I162" s="3"/>
      <c r="J162" s="3"/>
      <c r="K162" s="3"/>
      <c r="L162" s="3"/>
      <c r="M162" s="3"/>
      <c r="N162" s="3"/>
      <c r="O162" s="3"/>
      <c r="P162" s="3"/>
      <c r="Q162" s="3"/>
      <c r="R162" s="3"/>
      <c r="S162" s="148"/>
      <c r="T162" s="298"/>
    </row>
    <row r="163" spans="1:20">
      <c r="A163" s="297"/>
      <c r="B163" s="135" t="s">
        <v>248</v>
      </c>
      <c r="C163" s="145" t="s">
        <v>290</v>
      </c>
      <c r="D163" s="210"/>
      <c r="E163" s="148"/>
      <c r="F163" s="148"/>
      <c r="G163" s="3"/>
      <c r="H163" s="3"/>
      <c r="I163" s="3"/>
      <c r="J163" s="3"/>
      <c r="K163" s="3"/>
      <c r="L163" s="3"/>
      <c r="M163" s="3"/>
      <c r="N163" s="3"/>
      <c r="O163" s="3"/>
      <c r="P163" s="3"/>
      <c r="Q163" s="3"/>
      <c r="R163" s="3"/>
      <c r="S163" s="148"/>
      <c r="T163" s="298"/>
    </row>
    <row r="164" spans="1:20">
      <c r="A164" s="297"/>
      <c r="B164" s="135" t="s">
        <v>249</v>
      </c>
      <c r="C164" s="145" t="s">
        <v>278</v>
      </c>
      <c r="D164" s="210"/>
      <c r="E164" s="148"/>
      <c r="F164" s="148"/>
      <c r="G164" s="3"/>
      <c r="H164" s="3"/>
      <c r="I164" s="3"/>
      <c r="J164" s="3"/>
      <c r="K164" s="3"/>
      <c r="L164" s="3"/>
      <c r="M164" s="3"/>
      <c r="N164" s="3"/>
      <c r="O164" s="3"/>
      <c r="P164" s="3"/>
      <c r="Q164" s="3"/>
      <c r="R164" s="3"/>
      <c r="S164" s="148"/>
      <c r="T164" s="298"/>
    </row>
    <row r="165" spans="1:20">
      <c r="A165" s="297"/>
      <c r="B165" s="135" t="s">
        <v>250</v>
      </c>
      <c r="C165" s="145" t="s">
        <v>279</v>
      </c>
      <c r="D165" s="210"/>
      <c r="E165" s="148"/>
      <c r="F165" s="148"/>
      <c r="G165" s="3"/>
      <c r="H165" s="3"/>
      <c r="I165" s="3"/>
      <c r="J165" s="3"/>
      <c r="K165" s="3"/>
      <c r="L165" s="3"/>
      <c r="M165" s="3"/>
      <c r="N165" s="3"/>
      <c r="O165" s="3"/>
      <c r="P165" s="3"/>
      <c r="Q165" s="3"/>
      <c r="R165" s="3"/>
      <c r="S165" s="148"/>
      <c r="T165" s="298"/>
    </row>
    <row r="166" spans="1:20">
      <c r="A166" s="297"/>
      <c r="B166" s="135" t="s">
        <v>251</v>
      </c>
      <c r="C166" s="145" t="s">
        <v>280</v>
      </c>
      <c r="D166" s="210"/>
      <c r="E166" s="148"/>
      <c r="F166" s="148"/>
      <c r="G166" s="3"/>
      <c r="H166" s="3"/>
      <c r="I166" s="3"/>
      <c r="J166" s="3"/>
      <c r="K166" s="3"/>
      <c r="L166" s="3"/>
      <c r="M166" s="3"/>
      <c r="N166" s="3"/>
      <c r="O166" s="3"/>
      <c r="P166" s="3"/>
      <c r="Q166" s="3"/>
      <c r="R166" s="3"/>
      <c r="S166" s="148"/>
      <c r="T166" s="298"/>
    </row>
    <row r="167" spans="1:20">
      <c r="A167" s="297"/>
      <c r="B167" s="135" t="s">
        <v>252</v>
      </c>
      <c r="C167" s="188" t="s">
        <v>281</v>
      </c>
      <c r="D167" s="210"/>
      <c r="E167" s="148"/>
      <c r="F167" s="148"/>
      <c r="G167" s="3"/>
      <c r="H167" s="3"/>
      <c r="I167" s="3"/>
      <c r="J167" s="3"/>
      <c r="K167" s="3"/>
      <c r="L167" s="3"/>
      <c r="M167" s="3"/>
      <c r="N167" s="3"/>
      <c r="O167" s="3"/>
      <c r="P167" s="3"/>
      <c r="Q167" s="3"/>
      <c r="R167" s="3"/>
      <c r="S167" s="148"/>
      <c r="T167" s="298"/>
    </row>
    <row r="168" spans="1:20">
      <c r="A168" s="297"/>
      <c r="B168" s="135" t="s">
        <v>253</v>
      </c>
      <c r="C168" s="145" t="s">
        <v>282</v>
      </c>
      <c r="D168" s="210"/>
      <c r="E168" s="148"/>
      <c r="F168" s="148"/>
      <c r="G168" s="3"/>
      <c r="H168" s="3"/>
      <c r="I168" s="3"/>
      <c r="J168" s="3"/>
      <c r="K168" s="3"/>
      <c r="L168" s="3"/>
      <c r="M168" s="3"/>
      <c r="N168" s="3"/>
      <c r="O168" s="3"/>
      <c r="P168" s="3"/>
      <c r="Q168" s="3"/>
      <c r="R168" s="3"/>
      <c r="S168" s="148"/>
      <c r="T168" s="298"/>
    </row>
    <row r="169" spans="1:20">
      <c r="A169" s="297"/>
      <c r="B169" s="135" t="s">
        <v>254</v>
      </c>
      <c r="C169" s="145" t="s">
        <v>283</v>
      </c>
      <c r="D169" s="210"/>
      <c r="E169" s="148"/>
      <c r="F169" s="148"/>
      <c r="G169" s="3"/>
      <c r="H169" s="3"/>
      <c r="I169" s="3"/>
      <c r="J169" s="3"/>
      <c r="K169" s="3"/>
      <c r="L169" s="3"/>
      <c r="M169" s="3"/>
      <c r="N169" s="3"/>
      <c r="O169" s="3"/>
      <c r="P169" s="3"/>
      <c r="Q169" s="3"/>
      <c r="R169" s="3"/>
      <c r="S169" s="148"/>
      <c r="T169" s="298"/>
    </row>
    <row r="170" spans="1:20">
      <c r="A170" s="297"/>
      <c r="B170" s="135" t="s">
        <v>255</v>
      </c>
      <c r="C170" s="145" t="s">
        <v>284</v>
      </c>
      <c r="D170" s="210"/>
      <c r="E170" s="148"/>
      <c r="F170" s="148"/>
      <c r="G170" s="3"/>
      <c r="H170" s="3"/>
      <c r="I170" s="3"/>
      <c r="J170" s="3"/>
      <c r="K170" s="3"/>
      <c r="L170" s="3"/>
      <c r="M170" s="3"/>
      <c r="N170" s="3"/>
      <c r="O170" s="3"/>
      <c r="P170" s="3"/>
      <c r="Q170" s="3"/>
      <c r="R170" s="3"/>
      <c r="S170" s="148"/>
      <c r="T170" s="298"/>
    </row>
    <row r="171" spans="1:20">
      <c r="A171" s="297"/>
      <c r="B171" s="135" t="s">
        <v>256</v>
      </c>
      <c r="C171" s="145" t="s">
        <v>291</v>
      </c>
      <c r="D171" s="210"/>
      <c r="E171" s="148"/>
      <c r="F171" s="148"/>
      <c r="G171" s="3"/>
      <c r="H171" s="3"/>
      <c r="I171" s="3"/>
      <c r="J171" s="3"/>
      <c r="K171" s="3"/>
      <c r="L171" s="3"/>
      <c r="M171" s="3"/>
      <c r="N171" s="3"/>
      <c r="O171" s="3"/>
      <c r="P171" s="3"/>
      <c r="Q171" s="3"/>
      <c r="R171" s="3"/>
      <c r="S171" s="148"/>
      <c r="T171" s="298"/>
    </row>
    <row r="172" spans="1:20">
      <c r="A172" s="297"/>
      <c r="B172" s="135" t="s">
        <v>257</v>
      </c>
      <c r="C172" s="145" t="s">
        <v>285</v>
      </c>
      <c r="D172" s="210"/>
      <c r="E172" s="148"/>
      <c r="F172" s="148"/>
      <c r="G172" s="3"/>
      <c r="H172" s="3"/>
      <c r="I172" s="3"/>
      <c r="J172" s="3"/>
      <c r="K172" s="3"/>
      <c r="L172" s="3"/>
      <c r="M172" s="3"/>
      <c r="N172" s="3"/>
      <c r="O172" s="3"/>
      <c r="P172" s="3"/>
      <c r="Q172" s="3"/>
      <c r="R172" s="3"/>
      <c r="S172" s="148"/>
      <c r="T172" s="298"/>
    </row>
    <row r="173" spans="1:20">
      <c r="A173" s="297"/>
      <c r="B173" s="135" t="s">
        <v>258</v>
      </c>
      <c r="C173" s="145" t="s">
        <v>286</v>
      </c>
      <c r="D173" s="210"/>
      <c r="E173" s="148"/>
      <c r="F173" s="148"/>
      <c r="G173" s="3"/>
      <c r="H173" s="3"/>
      <c r="I173" s="3"/>
      <c r="J173" s="3"/>
      <c r="K173" s="3"/>
      <c r="L173" s="3"/>
      <c r="M173" s="3"/>
      <c r="N173" s="3"/>
      <c r="O173" s="3"/>
      <c r="P173" s="3"/>
      <c r="Q173" s="3"/>
      <c r="R173" s="3"/>
      <c r="S173" s="148"/>
      <c r="T173" s="298"/>
    </row>
    <row r="174" spans="1:20">
      <c r="A174" s="297"/>
      <c r="B174" s="135" t="s">
        <v>259</v>
      </c>
      <c r="C174" s="145" t="s">
        <v>287</v>
      </c>
      <c r="D174" s="210"/>
      <c r="E174" s="148"/>
      <c r="F174" s="148"/>
      <c r="G174" s="3"/>
      <c r="H174" s="3"/>
      <c r="I174" s="3"/>
      <c r="J174" s="3"/>
      <c r="K174" s="3"/>
      <c r="L174" s="3"/>
      <c r="M174" s="3"/>
      <c r="N174" s="3"/>
      <c r="O174" s="3"/>
      <c r="P174" s="3"/>
      <c r="Q174" s="3"/>
      <c r="R174" s="3"/>
      <c r="S174" s="148"/>
      <c r="T174" s="298"/>
    </row>
    <row r="175" spans="1:20" ht="13.5" thickBot="1">
      <c r="A175" s="297"/>
      <c r="B175" s="135" t="s">
        <v>260</v>
      </c>
      <c r="C175" s="145" t="s">
        <v>288</v>
      </c>
      <c r="D175" s="210"/>
      <c r="E175" s="148"/>
      <c r="F175" s="148"/>
      <c r="G175" s="3"/>
      <c r="H175" s="3"/>
      <c r="I175" s="3"/>
      <c r="J175" s="3"/>
      <c r="K175" s="3"/>
      <c r="L175" s="3"/>
      <c r="M175" s="3"/>
      <c r="N175" s="3"/>
      <c r="O175" s="3"/>
      <c r="P175" s="3"/>
      <c r="Q175" s="3"/>
      <c r="R175" s="3"/>
      <c r="S175" s="148"/>
      <c r="T175" s="298"/>
    </row>
    <row r="176" spans="1:20" ht="13.5" thickBot="1">
      <c r="A176" s="297"/>
      <c r="B176" s="150"/>
      <c r="C176" s="118" t="s">
        <v>81</v>
      </c>
      <c r="D176" s="207"/>
      <c r="E176" s="33" t="str">
        <f>IF(AND((COUNTIF(E145:E153,"A")&gt;6),COUNTIF(E155:E175,"A")&gt;7),"C",IF(COUNTIF(E145:E175,"A")&gt;0,"P"," "))</f>
        <v xml:space="preserve"> </v>
      </c>
      <c r="F176" s="33" t="str">
        <f t="shared" ref="F176:S176" si="9">IF(AND((COUNTIF(F145:F153,"A")&gt;6),COUNTIF(F155:F175,"A")&gt;7),"C",IF(COUNTIF(F145:F175,"A")&gt;0,"P"," "))</f>
        <v xml:space="preserve"> </v>
      </c>
      <c r="G176" s="33" t="str">
        <f t="shared" si="9"/>
        <v xml:space="preserve"> </v>
      </c>
      <c r="H176" s="33" t="str">
        <f t="shared" si="9"/>
        <v xml:space="preserve"> </v>
      </c>
      <c r="I176" s="33" t="str">
        <f t="shared" si="9"/>
        <v xml:space="preserve"> </v>
      </c>
      <c r="J176" s="33" t="str">
        <f t="shared" si="9"/>
        <v xml:space="preserve"> </v>
      </c>
      <c r="K176" s="33" t="str">
        <f t="shared" si="9"/>
        <v xml:space="preserve"> </v>
      </c>
      <c r="L176" s="33" t="str">
        <f t="shared" si="9"/>
        <v xml:space="preserve"> </v>
      </c>
      <c r="M176" s="33" t="str">
        <f t="shared" si="9"/>
        <v xml:space="preserve"> </v>
      </c>
      <c r="N176" s="33" t="str">
        <f t="shared" si="9"/>
        <v xml:space="preserve"> </v>
      </c>
      <c r="O176" s="33" t="str">
        <f t="shared" si="9"/>
        <v xml:space="preserve"> </v>
      </c>
      <c r="P176" s="33" t="str">
        <f t="shared" si="9"/>
        <v xml:space="preserve"> </v>
      </c>
      <c r="Q176" s="33" t="str">
        <f t="shared" si="9"/>
        <v xml:space="preserve"> </v>
      </c>
      <c r="R176" s="33" t="str">
        <f t="shared" si="9"/>
        <v xml:space="preserve"> </v>
      </c>
      <c r="S176" s="33" t="str">
        <f t="shared" si="9"/>
        <v xml:space="preserve"> </v>
      </c>
      <c r="T176" s="298"/>
    </row>
    <row r="177" spans="1:20">
      <c r="A177" s="297"/>
      <c r="B177" s="151"/>
      <c r="C177" s="119"/>
      <c r="T177" s="298"/>
    </row>
    <row r="178" spans="1:20">
      <c r="A178" s="297"/>
      <c r="B178" s="212" t="s">
        <v>292</v>
      </c>
      <c r="C178" s="214"/>
      <c r="D178" s="205"/>
      <c r="E178" s="205"/>
      <c r="F178" s="205"/>
      <c r="G178" s="205"/>
      <c r="H178" s="205"/>
      <c r="I178" s="205"/>
      <c r="J178" s="205"/>
      <c r="K178" s="205"/>
      <c r="L178" s="205"/>
      <c r="M178" s="205"/>
      <c r="N178" s="205"/>
      <c r="O178" s="205"/>
      <c r="P178" s="205"/>
      <c r="Q178" s="205"/>
      <c r="R178" s="205"/>
      <c r="S178" s="205"/>
      <c r="T178" s="298"/>
    </row>
    <row r="179" spans="1:20">
      <c r="A179" s="297"/>
      <c r="B179" s="135">
        <v>1</v>
      </c>
      <c r="C179" s="158" t="s">
        <v>293</v>
      </c>
      <c r="D179" s="210"/>
      <c r="E179" s="148"/>
      <c r="F179" s="148"/>
      <c r="G179" s="3"/>
      <c r="H179" s="3"/>
      <c r="I179" s="3"/>
      <c r="J179" s="3"/>
      <c r="K179" s="3"/>
      <c r="L179" s="3"/>
      <c r="M179" s="3"/>
      <c r="N179" s="3"/>
      <c r="O179" s="3"/>
      <c r="P179" s="3"/>
      <c r="Q179" s="3"/>
      <c r="R179" s="3"/>
      <c r="S179" s="148"/>
      <c r="T179" s="298"/>
    </row>
    <row r="180" spans="1:20">
      <c r="A180" s="297"/>
      <c r="B180" s="135">
        <v>2</v>
      </c>
      <c r="C180" s="145" t="s">
        <v>294</v>
      </c>
      <c r="D180" s="210"/>
      <c r="E180" s="148"/>
      <c r="F180" s="148"/>
      <c r="G180" s="3"/>
      <c r="H180" s="3"/>
      <c r="I180" s="3"/>
      <c r="J180" s="3"/>
      <c r="K180" s="3"/>
      <c r="L180" s="3"/>
      <c r="M180" s="3"/>
      <c r="N180" s="3"/>
      <c r="O180" s="3"/>
      <c r="P180" s="3"/>
      <c r="Q180" s="3"/>
      <c r="R180" s="3"/>
      <c r="S180" s="148"/>
      <c r="T180" s="298"/>
    </row>
    <row r="181" spans="1:20">
      <c r="A181" s="297"/>
      <c r="B181" s="100">
        <v>3</v>
      </c>
      <c r="C181" s="145" t="s">
        <v>295</v>
      </c>
      <c r="D181" s="210"/>
      <c r="E181" s="148"/>
      <c r="F181" s="148"/>
      <c r="G181" s="3"/>
      <c r="H181" s="3"/>
      <c r="I181" s="3"/>
      <c r="J181" s="3"/>
      <c r="K181" s="3"/>
      <c r="L181" s="3"/>
      <c r="M181" s="3"/>
      <c r="N181" s="3"/>
      <c r="O181" s="3"/>
      <c r="P181" s="3"/>
      <c r="Q181" s="3"/>
      <c r="R181" s="3"/>
      <c r="S181" s="148"/>
      <c r="T181" s="298"/>
    </row>
    <row r="182" spans="1:20" ht="13.5" thickBot="1">
      <c r="A182" s="297"/>
      <c r="B182" s="153">
        <v>4</v>
      </c>
      <c r="C182" s="157" t="s">
        <v>296</v>
      </c>
      <c r="D182" s="210"/>
      <c r="E182" s="148"/>
      <c r="F182" s="148"/>
      <c r="G182" s="3"/>
      <c r="H182" s="3"/>
      <c r="I182" s="3"/>
      <c r="J182" s="3"/>
      <c r="K182" s="3"/>
      <c r="L182" s="3"/>
      <c r="M182" s="3"/>
      <c r="N182" s="3"/>
      <c r="O182" s="3"/>
      <c r="P182" s="3"/>
      <c r="Q182" s="3"/>
      <c r="R182" s="3"/>
      <c r="S182" s="148"/>
      <c r="T182" s="298"/>
    </row>
    <row r="183" spans="1:20" ht="13.5" thickBot="1">
      <c r="A183" s="297"/>
      <c r="B183" s="154"/>
      <c r="C183" s="118" t="s">
        <v>81</v>
      </c>
      <c r="D183" s="207"/>
      <c r="E183" s="33" t="str">
        <f>IF(COUNTIF(E179:E182,"A")&gt;3,"C",IF(COUNTIF(E179:E182,"A")&gt;0,"P"," "))</f>
        <v xml:space="preserve"> </v>
      </c>
      <c r="F183" s="33" t="str">
        <f t="shared" ref="F183:S183" si="10">IF(COUNTIF(F179:F182,"A")&gt;3,"C",IF(COUNTIF(F179:F182,"A")&gt;0,"P"," "))</f>
        <v xml:space="preserve"> </v>
      </c>
      <c r="G183" s="33" t="str">
        <f t="shared" si="10"/>
        <v xml:space="preserve"> </v>
      </c>
      <c r="H183" s="33" t="str">
        <f t="shared" si="10"/>
        <v xml:space="preserve"> </v>
      </c>
      <c r="I183" s="33" t="str">
        <f t="shared" si="10"/>
        <v xml:space="preserve"> </v>
      </c>
      <c r="J183" s="33" t="str">
        <f t="shared" si="10"/>
        <v xml:space="preserve"> </v>
      </c>
      <c r="K183" s="33" t="str">
        <f t="shared" si="10"/>
        <v xml:space="preserve"> </v>
      </c>
      <c r="L183" s="33" t="str">
        <f t="shared" si="10"/>
        <v xml:space="preserve"> </v>
      </c>
      <c r="M183" s="33" t="str">
        <f t="shared" si="10"/>
        <v xml:space="preserve"> </v>
      </c>
      <c r="N183" s="33" t="str">
        <f t="shared" si="10"/>
        <v xml:space="preserve"> </v>
      </c>
      <c r="O183" s="33" t="str">
        <f t="shared" si="10"/>
        <v xml:space="preserve"> </v>
      </c>
      <c r="P183" s="33" t="str">
        <f t="shared" si="10"/>
        <v xml:space="preserve"> </v>
      </c>
      <c r="Q183" s="33" t="str">
        <f t="shared" si="10"/>
        <v xml:space="preserve"> </v>
      </c>
      <c r="R183" s="33" t="str">
        <f t="shared" si="10"/>
        <v xml:space="preserve"> </v>
      </c>
      <c r="S183" s="33" t="str">
        <f t="shared" si="10"/>
        <v xml:space="preserve"> </v>
      </c>
      <c r="T183" s="298"/>
    </row>
    <row r="184" spans="1:20">
      <c r="A184" s="297"/>
      <c r="B184" s="154"/>
      <c r="C184" s="119"/>
      <c r="T184" s="298"/>
    </row>
    <row r="185" spans="1:20">
      <c r="A185" s="297"/>
      <c r="B185" s="215" t="s">
        <v>297</v>
      </c>
      <c r="C185" s="214"/>
      <c r="D185" s="205"/>
      <c r="E185" s="205"/>
      <c r="F185" s="205"/>
      <c r="G185" s="205"/>
      <c r="H185" s="205"/>
      <c r="I185" s="205"/>
      <c r="J185" s="205"/>
      <c r="K185" s="205"/>
      <c r="L185" s="205"/>
      <c r="M185" s="205"/>
      <c r="N185" s="205"/>
      <c r="O185" s="205"/>
      <c r="P185" s="205"/>
      <c r="Q185" s="205"/>
      <c r="R185" s="205"/>
      <c r="S185" s="205"/>
      <c r="T185" s="298"/>
    </row>
    <row r="186" spans="1:20">
      <c r="A186" s="297"/>
      <c r="B186" s="147"/>
      <c r="C186" s="158" t="s">
        <v>298</v>
      </c>
      <c r="D186" s="210"/>
      <c r="E186" s="156"/>
      <c r="F186" s="177"/>
      <c r="G186" s="155"/>
      <c r="H186" s="155"/>
      <c r="I186" s="155"/>
      <c r="J186" s="155"/>
      <c r="K186" s="155"/>
      <c r="L186" s="155"/>
      <c r="M186" s="155"/>
      <c r="N186" s="155"/>
      <c r="O186" s="155"/>
      <c r="P186" s="155"/>
      <c r="Q186" s="155"/>
      <c r="R186" s="155"/>
      <c r="S186" s="177"/>
      <c r="T186" s="298"/>
    </row>
    <row r="187" spans="1:20">
      <c r="A187" s="297"/>
      <c r="B187" s="100">
        <v>1</v>
      </c>
      <c r="C187" s="145" t="s">
        <v>301</v>
      </c>
      <c r="D187" s="210"/>
      <c r="E187" s="148"/>
      <c r="F187" s="148"/>
      <c r="G187" s="3"/>
      <c r="H187" s="3"/>
      <c r="I187" s="3"/>
      <c r="J187" s="3"/>
      <c r="K187" s="3"/>
      <c r="L187" s="3"/>
      <c r="M187" s="3"/>
      <c r="N187" s="3"/>
      <c r="O187" s="3"/>
      <c r="P187" s="3"/>
      <c r="Q187" s="3"/>
      <c r="R187" s="3"/>
      <c r="S187" s="148"/>
      <c r="T187" s="298"/>
    </row>
    <row r="188" spans="1:20">
      <c r="A188" s="297"/>
      <c r="B188" s="100">
        <v>2</v>
      </c>
      <c r="C188" s="145" t="s">
        <v>302</v>
      </c>
      <c r="D188" s="210"/>
      <c r="E188" s="148"/>
      <c r="F188" s="148"/>
      <c r="G188" s="3"/>
      <c r="H188" s="3"/>
      <c r="I188" s="3"/>
      <c r="J188" s="3"/>
      <c r="K188" s="3"/>
      <c r="L188" s="3"/>
      <c r="M188" s="3"/>
      <c r="N188" s="3"/>
      <c r="O188" s="3"/>
      <c r="P188" s="3"/>
      <c r="Q188" s="3"/>
      <c r="R188" s="3"/>
      <c r="S188" s="148"/>
      <c r="T188" s="298"/>
    </row>
    <row r="189" spans="1:20">
      <c r="A189" s="297"/>
      <c r="B189" s="100">
        <v>3</v>
      </c>
      <c r="C189" s="145" t="s">
        <v>303</v>
      </c>
      <c r="D189" s="210"/>
      <c r="E189" s="148"/>
      <c r="F189" s="148"/>
      <c r="G189" s="3"/>
      <c r="H189" s="3"/>
      <c r="I189" s="3"/>
      <c r="J189" s="3"/>
      <c r="K189" s="3"/>
      <c r="L189" s="3"/>
      <c r="M189" s="3"/>
      <c r="N189" s="3"/>
      <c r="O189" s="3"/>
      <c r="P189" s="3"/>
      <c r="Q189" s="3"/>
      <c r="R189" s="3"/>
      <c r="S189" s="148"/>
      <c r="T189" s="298"/>
    </row>
    <row r="190" spans="1:20">
      <c r="A190" s="297"/>
      <c r="B190" s="100">
        <v>4</v>
      </c>
      <c r="C190" s="145" t="s">
        <v>304</v>
      </c>
      <c r="D190" s="210"/>
      <c r="E190" s="148"/>
      <c r="F190" s="148"/>
      <c r="G190" s="3"/>
      <c r="H190" s="3"/>
      <c r="I190" s="3"/>
      <c r="J190" s="3"/>
      <c r="K190" s="3"/>
      <c r="L190" s="3"/>
      <c r="M190" s="3"/>
      <c r="N190" s="3"/>
      <c r="O190" s="3"/>
      <c r="P190" s="3"/>
      <c r="Q190" s="3"/>
      <c r="R190" s="3"/>
      <c r="S190" s="148"/>
      <c r="T190" s="298"/>
    </row>
    <row r="191" spans="1:20">
      <c r="A191" s="297"/>
      <c r="B191" s="100">
        <v>5</v>
      </c>
      <c r="C191" s="145" t="s">
        <v>305</v>
      </c>
      <c r="D191" s="210"/>
      <c r="E191" s="148"/>
      <c r="F191" s="148"/>
      <c r="G191" s="3"/>
      <c r="H191" s="3"/>
      <c r="I191" s="3"/>
      <c r="J191" s="3"/>
      <c r="K191" s="3"/>
      <c r="L191" s="3"/>
      <c r="M191" s="3"/>
      <c r="N191" s="3"/>
      <c r="O191" s="3"/>
      <c r="P191" s="3"/>
      <c r="Q191" s="3"/>
      <c r="R191" s="3"/>
      <c r="S191" s="148"/>
      <c r="T191" s="298"/>
    </row>
    <row r="192" spans="1:20">
      <c r="A192" s="297"/>
      <c r="B192" s="100">
        <v>6</v>
      </c>
      <c r="C192" s="187" t="s">
        <v>306</v>
      </c>
      <c r="D192" s="210"/>
      <c r="E192" s="148"/>
      <c r="F192" s="148"/>
      <c r="G192" s="3"/>
      <c r="H192" s="3"/>
      <c r="I192" s="3"/>
      <c r="J192" s="3"/>
      <c r="K192" s="3"/>
      <c r="L192" s="3"/>
      <c r="M192" s="3"/>
      <c r="N192" s="3"/>
      <c r="O192" s="3"/>
      <c r="P192" s="3"/>
      <c r="Q192" s="3"/>
      <c r="R192" s="3"/>
      <c r="S192" s="148"/>
      <c r="T192" s="298"/>
    </row>
    <row r="193" spans="1:20">
      <c r="A193" s="297"/>
      <c r="B193" s="100">
        <v>7</v>
      </c>
      <c r="C193" s="145" t="s">
        <v>307</v>
      </c>
      <c r="D193" s="210"/>
      <c r="E193" s="148"/>
      <c r="F193" s="148"/>
      <c r="G193" s="3"/>
      <c r="H193" s="3"/>
      <c r="I193" s="3"/>
      <c r="J193" s="3"/>
      <c r="K193" s="3"/>
      <c r="L193" s="3"/>
      <c r="M193" s="3"/>
      <c r="N193" s="3"/>
      <c r="O193" s="3"/>
      <c r="P193" s="3"/>
      <c r="Q193" s="3"/>
      <c r="R193" s="3"/>
      <c r="S193" s="148"/>
      <c r="T193" s="298"/>
    </row>
    <row r="194" spans="1:20">
      <c r="A194" s="297"/>
      <c r="B194" s="100">
        <v>8</v>
      </c>
      <c r="C194" s="145" t="s">
        <v>308</v>
      </c>
      <c r="D194" s="210"/>
      <c r="E194" s="148"/>
      <c r="F194" s="148"/>
      <c r="G194" s="3"/>
      <c r="H194" s="3"/>
      <c r="I194" s="3"/>
      <c r="J194" s="3"/>
      <c r="K194" s="3"/>
      <c r="L194" s="3"/>
      <c r="M194" s="3"/>
      <c r="N194" s="3"/>
      <c r="O194" s="3"/>
      <c r="P194" s="3"/>
      <c r="Q194" s="3"/>
      <c r="R194" s="3"/>
      <c r="S194" s="148"/>
      <c r="T194" s="298"/>
    </row>
    <row r="195" spans="1:20">
      <c r="A195" s="297"/>
      <c r="B195" s="100">
        <v>9</v>
      </c>
      <c r="C195" s="145" t="s">
        <v>309</v>
      </c>
      <c r="D195" s="210"/>
      <c r="E195" s="156"/>
      <c r="F195" s="177"/>
      <c r="G195" s="155"/>
      <c r="H195" s="155"/>
      <c r="I195" s="155"/>
      <c r="J195" s="155"/>
      <c r="K195" s="155"/>
      <c r="L195" s="155"/>
      <c r="M195" s="155"/>
      <c r="N195" s="155"/>
      <c r="O195" s="155"/>
      <c r="P195" s="155"/>
      <c r="Q195" s="155"/>
      <c r="R195" s="155"/>
      <c r="S195" s="177"/>
      <c r="T195" s="298"/>
    </row>
    <row r="196" spans="1:20">
      <c r="A196" s="297"/>
      <c r="B196" s="135" t="s">
        <v>299</v>
      </c>
      <c r="C196" s="145" t="s">
        <v>310</v>
      </c>
      <c r="D196" s="210"/>
      <c r="E196" s="148"/>
      <c r="F196" s="148"/>
      <c r="G196" s="3"/>
      <c r="H196" s="3"/>
      <c r="I196" s="3"/>
      <c r="J196" s="3"/>
      <c r="K196" s="3"/>
      <c r="L196" s="3"/>
      <c r="M196" s="3"/>
      <c r="N196" s="3"/>
      <c r="O196" s="3"/>
      <c r="P196" s="3"/>
      <c r="Q196" s="3"/>
      <c r="R196" s="3"/>
      <c r="S196" s="148"/>
      <c r="T196" s="298"/>
    </row>
    <row r="197" spans="1:20" ht="13.5" thickBot="1">
      <c r="A197" s="297"/>
      <c r="B197" s="135" t="s">
        <v>300</v>
      </c>
      <c r="C197" s="145" t="s">
        <v>311</v>
      </c>
      <c r="D197" s="210"/>
      <c r="E197" s="148"/>
      <c r="F197" s="148"/>
      <c r="G197" s="3"/>
      <c r="H197" s="3"/>
      <c r="I197" s="3"/>
      <c r="J197" s="3"/>
      <c r="K197" s="3"/>
      <c r="L197" s="3"/>
      <c r="M197" s="3"/>
      <c r="N197" s="3"/>
      <c r="O197" s="3"/>
      <c r="P197" s="3"/>
      <c r="Q197" s="3"/>
      <c r="R197" s="3"/>
      <c r="S197" s="148"/>
      <c r="T197" s="298"/>
    </row>
    <row r="198" spans="1:20" ht="13.5" thickBot="1">
      <c r="A198" s="297"/>
      <c r="B198" s="154"/>
      <c r="C198" s="118" t="s">
        <v>81</v>
      </c>
      <c r="D198" s="207"/>
      <c r="E198" s="33" t="str">
        <f>IF(COUNTIF(E187:E197,"A")&gt;5,"C",IF(COUNTIF(E187:E197,"A")&gt;0,"P"," "))</f>
        <v xml:space="preserve"> </v>
      </c>
      <c r="F198" s="33" t="str">
        <f t="shared" ref="F198:S198" si="11">IF(COUNTIF(F187:F197,"A")&gt;5,"C",IF(COUNTIF(F187:F197,"A")&gt;0,"P"," "))</f>
        <v xml:space="preserve"> </v>
      </c>
      <c r="G198" s="33" t="str">
        <f t="shared" si="11"/>
        <v xml:space="preserve"> </v>
      </c>
      <c r="H198" s="33" t="str">
        <f t="shared" si="11"/>
        <v xml:space="preserve"> </v>
      </c>
      <c r="I198" s="33" t="str">
        <f t="shared" si="11"/>
        <v xml:space="preserve"> </v>
      </c>
      <c r="J198" s="33" t="str">
        <f t="shared" si="11"/>
        <v xml:space="preserve"> </v>
      </c>
      <c r="K198" s="33" t="str">
        <f t="shared" si="11"/>
        <v xml:space="preserve"> </v>
      </c>
      <c r="L198" s="33" t="str">
        <f t="shared" si="11"/>
        <v xml:space="preserve"> </v>
      </c>
      <c r="M198" s="33" t="str">
        <f t="shared" si="11"/>
        <v xml:space="preserve"> </v>
      </c>
      <c r="N198" s="33" t="str">
        <f t="shared" si="11"/>
        <v xml:space="preserve"> </v>
      </c>
      <c r="O198" s="33" t="str">
        <f t="shared" si="11"/>
        <v xml:space="preserve"> </v>
      </c>
      <c r="P198" s="33" t="str">
        <f t="shared" si="11"/>
        <v xml:space="preserve"> </v>
      </c>
      <c r="Q198" s="33" t="str">
        <f t="shared" si="11"/>
        <v xml:space="preserve"> </v>
      </c>
      <c r="R198" s="33" t="str">
        <f t="shared" si="11"/>
        <v xml:space="preserve"> </v>
      </c>
      <c r="S198" s="33" t="str">
        <f t="shared" si="11"/>
        <v xml:space="preserve"> </v>
      </c>
      <c r="T198" s="298"/>
    </row>
    <row r="199" spans="1:20">
      <c r="A199" s="297"/>
      <c r="B199" s="154"/>
      <c r="C199" s="119"/>
      <c r="T199" s="298"/>
    </row>
    <row r="200" spans="1:20">
      <c r="A200" s="297"/>
      <c r="B200" s="215" t="s">
        <v>359</v>
      </c>
      <c r="C200" s="214"/>
      <c r="D200" s="205"/>
      <c r="E200" s="205"/>
      <c r="F200" s="205"/>
      <c r="G200" s="205"/>
      <c r="H200" s="205"/>
      <c r="I200" s="205"/>
      <c r="J200" s="205"/>
      <c r="K200" s="205"/>
      <c r="L200" s="205"/>
      <c r="M200" s="205"/>
      <c r="N200" s="205"/>
      <c r="O200" s="205"/>
      <c r="P200" s="205"/>
      <c r="Q200" s="205"/>
      <c r="R200" s="205"/>
      <c r="S200" s="205"/>
      <c r="T200" s="298"/>
    </row>
    <row r="201" spans="1:20">
      <c r="A201" s="297"/>
      <c r="B201" s="147">
        <v>1</v>
      </c>
      <c r="C201" s="158" t="s">
        <v>312</v>
      </c>
      <c r="D201" s="210"/>
      <c r="E201" s="148"/>
      <c r="F201" s="148"/>
      <c r="G201" s="3"/>
      <c r="H201" s="3"/>
      <c r="I201" s="3"/>
      <c r="J201" s="3"/>
      <c r="K201" s="3"/>
      <c r="L201" s="3"/>
      <c r="M201" s="3"/>
      <c r="N201" s="3"/>
      <c r="O201" s="3"/>
      <c r="P201" s="3"/>
      <c r="Q201" s="3"/>
      <c r="R201" s="3"/>
      <c r="S201" s="148"/>
      <c r="T201" s="298"/>
    </row>
    <row r="202" spans="1:20">
      <c r="A202" s="297"/>
      <c r="B202" s="100">
        <v>2</v>
      </c>
      <c r="C202" s="145" t="s">
        <v>313</v>
      </c>
      <c r="D202" s="210"/>
      <c r="E202" s="148"/>
      <c r="F202" s="148"/>
      <c r="G202" s="3"/>
      <c r="H202" s="3"/>
      <c r="I202" s="3"/>
      <c r="J202" s="3"/>
      <c r="K202" s="3"/>
      <c r="L202" s="3"/>
      <c r="M202" s="3"/>
      <c r="N202" s="3"/>
      <c r="O202" s="3"/>
      <c r="P202" s="3"/>
      <c r="Q202" s="3"/>
      <c r="R202" s="3"/>
      <c r="S202" s="148"/>
      <c r="T202" s="298"/>
    </row>
    <row r="203" spans="1:20">
      <c r="A203" s="297"/>
      <c r="B203" s="100">
        <v>3</v>
      </c>
      <c r="C203" s="145" t="s">
        <v>314</v>
      </c>
      <c r="D203" s="210"/>
      <c r="E203" s="148"/>
      <c r="F203" s="148"/>
      <c r="G203" s="3"/>
      <c r="H203" s="3"/>
      <c r="I203" s="3"/>
      <c r="J203" s="3"/>
      <c r="K203" s="3"/>
      <c r="L203" s="3"/>
      <c r="M203" s="3"/>
      <c r="N203" s="3"/>
      <c r="O203" s="3"/>
      <c r="P203" s="3"/>
      <c r="Q203" s="3"/>
      <c r="R203" s="3"/>
      <c r="S203" s="148"/>
      <c r="T203" s="298"/>
    </row>
    <row r="204" spans="1:20">
      <c r="A204" s="297"/>
      <c r="B204" s="100">
        <v>4</v>
      </c>
      <c r="C204" s="145" t="s">
        <v>315</v>
      </c>
      <c r="D204" s="210"/>
      <c r="E204" s="148"/>
      <c r="F204" s="148"/>
      <c r="G204" s="3"/>
      <c r="H204" s="3"/>
      <c r="I204" s="3"/>
      <c r="J204" s="3"/>
      <c r="K204" s="3"/>
      <c r="L204" s="3"/>
      <c r="M204" s="3"/>
      <c r="N204" s="3"/>
      <c r="O204" s="3"/>
      <c r="P204" s="3"/>
      <c r="Q204" s="3"/>
      <c r="R204" s="3"/>
      <c r="S204" s="148"/>
      <c r="T204" s="298"/>
    </row>
    <row r="205" spans="1:20">
      <c r="A205" s="297"/>
      <c r="B205" s="100">
        <v>5</v>
      </c>
      <c r="C205" s="187" t="s">
        <v>316</v>
      </c>
      <c r="D205" s="210"/>
      <c r="E205" s="148"/>
      <c r="F205" s="148"/>
      <c r="G205" s="3"/>
      <c r="H205" s="3"/>
      <c r="I205" s="3"/>
      <c r="J205" s="3"/>
      <c r="K205" s="3"/>
      <c r="L205" s="3"/>
      <c r="M205" s="3"/>
      <c r="N205" s="3"/>
      <c r="O205" s="3"/>
      <c r="P205" s="3"/>
      <c r="Q205" s="3"/>
      <c r="R205" s="3"/>
      <c r="S205" s="148"/>
      <c r="T205" s="298"/>
    </row>
    <row r="206" spans="1:20">
      <c r="A206" s="297"/>
      <c r="B206" s="100">
        <v>6</v>
      </c>
      <c r="C206" s="145" t="s">
        <v>317</v>
      </c>
      <c r="D206" s="210"/>
      <c r="E206" s="148"/>
      <c r="F206" s="148"/>
      <c r="G206" s="3"/>
      <c r="H206" s="3"/>
      <c r="I206" s="3"/>
      <c r="J206" s="3"/>
      <c r="K206" s="3"/>
      <c r="L206" s="3"/>
      <c r="M206" s="3"/>
      <c r="N206" s="3"/>
      <c r="O206" s="3"/>
      <c r="P206" s="3"/>
      <c r="Q206" s="3"/>
      <c r="R206" s="3"/>
      <c r="S206" s="148"/>
      <c r="T206" s="298"/>
    </row>
    <row r="207" spans="1:20" ht="13.5" thickBot="1">
      <c r="A207" s="297"/>
      <c r="B207" s="100">
        <v>7</v>
      </c>
      <c r="C207" s="145" t="s">
        <v>318</v>
      </c>
      <c r="D207" s="210"/>
      <c r="E207" s="148"/>
      <c r="F207" s="148"/>
      <c r="G207" s="3"/>
      <c r="H207" s="3"/>
      <c r="I207" s="3"/>
      <c r="J207" s="3"/>
      <c r="K207" s="3"/>
      <c r="L207" s="3"/>
      <c r="M207" s="3"/>
      <c r="N207" s="3"/>
      <c r="O207" s="3"/>
      <c r="P207" s="3"/>
      <c r="Q207" s="3"/>
      <c r="R207" s="3"/>
      <c r="S207" s="148"/>
      <c r="T207" s="298"/>
    </row>
    <row r="208" spans="1:20" ht="13.5" thickBot="1">
      <c r="A208" s="297"/>
      <c r="B208" s="152"/>
      <c r="C208" s="118" t="s">
        <v>81</v>
      </c>
      <c r="D208" s="207"/>
      <c r="E208" s="33" t="str">
        <f>IF(COUNTIF(E201:E207,"A")&gt;6,"C",IF(COUNTIF(E201:E207,"A")&gt;0,"P"," "))</f>
        <v xml:space="preserve"> </v>
      </c>
      <c r="F208" s="33" t="str">
        <f t="shared" ref="F208:S208" si="12">IF(COUNTIF(F201:F207,"A")&gt;6,"C",IF(COUNTIF(F201:F207,"A")&gt;0,"P"," "))</f>
        <v xml:space="preserve"> </v>
      </c>
      <c r="G208" s="33" t="str">
        <f t="shared" si="12"/>
        <v xml:space="preserve"> </v>
      </c>
      <c r="H208" s="33" t="str">
        <f t="shared" si="12"/>
        <v xml:space="preserve"> </v>
      </c>
      <c r="I208" s="33" t="str">
        <f t="shared" si="12"/>
        <v xml:space="preserve"> </v>
      </c>
      <c r="J208" s="33" t="str">
        <f t="shared" si="12"/>
        <v xml:space="preserve"> </v>
      </c>
      <c r="K208" s="33" t="str">
        <f t="shared" si="12"/>
        <v xml:space="preserve"> </v>
      </c>
      <c r="L208" s="33" t="str">
        <f t="shared" si="12"/>
        <v xml:space="preserve"> </v>
      </c>
      <c r="M208" s="33" t="str">
        <f t="shared" si="12"/>
        <v xml:space="preserve"> </v>
      </c>
      <c r="N208" s="33" t="str">
        <f t="shared" si="12"/>
        <v xml:space="preserve"> </v>
      </c>
      <c r="O208" s="33" t="str">
        <f t="shared" si="12"/>
        <v xml:space="preserve"> </v>
      </c>
      <c r="P208" s="33" t="str">
        <f t="shared" si="12"/>
        <v xml:space="preserve"> </v>
      </c>
      <c r="Q208" s="33" t="str">
        <f t="shared" si="12"/>
        <v xml:space="preserve"> </v>
      </c>
      <c r="R208" s="33" t="str">
        <f t="shared" si="12"/>
        <v xml:space="preserve"> </v>
      </c>
      <c r="S208" s="33" t="str">
        <f t="shared" si="12"/>
        <v xml:space="preserve"> </v>
      </c>
      <c r="T208" s="298"/>
    </row>
    <row r="209" spans="1:20">
      <c r="A209" s="297"/>
      <c r="B209" s="215" t="s">
        <v>319</v>
      </c>
      <c r="C209" s="214"/>
      <c r="D209" s="205"/>
      <c r="E209" s="205"/>
      <c r="F209" s="205"/>
      <c r="G209" s="205"/>
      <c r="H209" s="205"/>
      <c r="I209" s="205"/>
      <c r="J209" s="205"/>
      <c r="K209" s="205"/>
      <c r="L209" s="205"/>
      <c r="M209" s="205"/>
      <c r="N209" s="205"/>
      <c r="O209" s="205"/>
      <c r="P209" s="205"/>
      <c r="Q209" s="205"/>
      <c r="R209" s="205"/>
      <c r="S209" s="205"/>
      <c r="T209" s="298"/>
    </row>
    <row r="210" spans="1:20">
      <c r="A210" s="297"/>
      <c r="B210" s="147">
        <v>1</v>
      </c>
      <c r="C210" s="158" t="s">
        <v>320</v>
      </c>
      <c r="D210" s="185"/>
      <c r="E210" s="148"/>
      <c r="F210" s="148"/>
      <c r="G210" s="3"/>
      <c r="H210" s="3"/>
      <c r="I210" s="3"/>
      <c r="J210" s="3"/>
      <c r="K210" s="3"/>
      <c r="L210" s="3"/>
      <c r="M210" s="3"/>
      <c r="N210" s="3"/>
      <c r="O210" s="3"/>
      <c r="P210" s="3"/>
      <c r="Q210" s="3"/>
      <c r="R210" s="3"/>
      <c r="S210" s="148"/>
      <c r="T210" s="298"/>
    </row>
    <row r="211" spans="1:20">
      <c r="A211" s="297"/>
      <c r="B211" s="100">
        <v>2</v>
      </c>
      <c r="C211" s="145" t="s">
        <v>321</v>
      </c>
      <c r="D211" s="185"/>
      <c r="E211" s="148"/>
      <c r="F211" s="148"/>
      <c r="G211" s="3"/>
      <c r="H211" s="3"/>
      <c r="I211" s="3"/>
      <c r="J211" s="3"/>
      <c r="K211" s="3"/>
      <c r="L211" s="3"/>
      <c r="M211" s="3"/>
      <c r="N211" s="3"/>
      <c r="O211" s="3"/>
      <c r="P211" s="3"/>
      <c r="Q211" s="3"/>
      <c r="R211" s="3"/>
      <c r="S211" s="148"/>
      <c r="T211" s="298"/>
    </row>
    <row r="212" spans="1:20" ht="13.5" thickBot="1">
      <c r="A212" s="297"/>
      <c r="B212" s="100">
        <v>3</v>
      </c>
      <c r="C212" s="145" t="s">
        <v>322</v>
      </c>
      <c r="D212" s="185"/>
      <c r="E212" s="148"/>
      <c r="F212" s="148"/>
      <c r="G212" s="3"/>
      <c r="H212" s="3"/>
      <c r="I212" s="3"/>
      <c r="J212" s="3"/>
      <c r="K212" s="3"/>
      <c r="L212" s="3"/>
      <c r="M212" s="3"/>
      <c r="N212" s="3"/>
      <c r="O212" s="3"/>
      <c r="P212" s="3"/>
      <c r="Q212" s="3"/>
      <c r="R212" s="3"/>
      <c r="S212" s="148"/>
      <c r="T212" s="298"/>
    </row>
    <row r="213" spans="1:20" ht="13.5" thickBot="1">
      <c r="A213" s="297"/>
      <c r="B213" s="152"/>
      <c r="C213" s="118" t="s">
        <v>81</v>
      </c>
      <c r="D213" s="183"/>
      <c r="E213" s="33" t="str">
        <f>IF(COUNTIF(E210:E212,"A")&gt;2,"C",IF(COUNTIF(E210:E212,"A")&gt;0,"P"," "))</f>
        <v xml:space="preserve"> </v>
      </c>
      <c r="F213" s="33" t="str">
        <f t="shared" ref="F213:S213" si="13">IF(COUNTIF(F210:F212,"A")&gt;2,"C",IF(COUNTIF(F210:F212,"A")&gt;0,"P"," "))</f>
        <v xml:space="preserve"> </v>
      </c>
      <c r="G213" s="33" t="str">
        <f t="shared" si="13"/>
        <v xml:space="preserve"> </v>
      </c>
      <c r="H213" s="33" t="str">
        <f t="shared" si="13"/>
        <v xml:space="preserve"> </v>
      </c>
      <c r="I213" s="33" t="str">
        <f t="shared" si="13"/>
        <v xml:space="preserve"> </v>
      </c>
      <c r="J213" s="33" t="str">
        <f t="shared" si="13"/>
        <v xml:space="preserve"> </v>
      </c>
      <c r="K213" s="33" t="str">
        <f t="shared" si="13"/>
        <v xml:space="preserve"> </v>
      </c>
      <c r="L213" s="33" t="str">
        <f t="shared" si="13"/>
        <v xml:space="preserve"> </v>
      </c>
      <c r="M213" s="33" t="str">
        <f t="shared" si="13"/>
        <v xml:space="preserve"> </v>
      </c>
      <c r="N213" s="33" t="str">
        <f t="shared" si="13"/>
        <v xml:space="preserve"> </v>
      </c>
      <c r="O213" s="33" t="str">
        <f t="shared" si="13"/>
        <v xml:space="preserve"> </v>
      </c>
      <c r="P213" s="33" t="str">
        <f t="shared" si="13"/>
        <v xml:space="preserve"> </v>
      </c>
      <c r="Q213" s="33" t="str">
        <f t="shared" si="13"/>
        <v xml:space="preserve"> </v>
      </c>
      <c r="R213" s="33" t="str">
        <f t="shared" si="13"/>
        <v xml:space="preserve"> </v>
      </c>
      <c r="S213" s="33" t="str">
        <f t="shared" si="13"/>
        <v xml:space="preserve"> </v>
      </c>
      <c r="T213" s="298"/>
    </row>
    <row r="214" spans="1:20">
      <c r="A214" s="297"/>
      <c r="B214" s="215" t="s">
        <v>323</v>
      </c>
      <c r="C214" s="214"/>
      <c r="D214" s="205"/>
      <c r="E214" s="205"/>
      <c r="F214" s="205"/>
      <c r="G214" s="205"/>
      <c r="H214" s="205"/>
      <c r="I214" s="205"/>
      <c r="J214" s="205"/>
      <c r="K214" s="205"/>
      <c r="L214" s="205"/>
      <c r="M214" s="205"/>
      <c r="N214" s="205"/>
      <c r="O214" s="205"/>
      <c r="P214" s="205"/>
      <c r="Q214" s="205"/>
      <c r="R214" s="205"/>
      <c r="S214" s="205"/>
      <c r="T214" s="298"/>
    </row>
    <row r="215" spans="1:20">
      <c r="A215" s="297"/>
      <c r="B215" s="147">
        <v>1</v>
      </c>
      <c r="C215" s="158" t="s">
        <v>324</v>
      </c>
      <c r="D215" s="210"/>
      <c r="E215" s="156"/>
      <c r="F215" s="177"/>
      <c r="G215" s="155"/>
      <c r="H215" s="155"/>
      <c r="I215" s="155"/>
      <c r="J215" s="155"/>
      <c r="K215" s="155"/>
      <c r="L215" s="155"/>
      <c r="M215" s="155"/>
      <c r="N215" s="155"/>
      <c r="O215" s="155"/>
      <c r="P215" s="155"/>
      <c r="Q215" s="155"/>
      <c r="R215" s="155"/>
      <c r="S215" s="177"/>
      <c r="T215" s="298"/>
    </row>
    <row r="216" spans="1:20">
      <c r="A216" s="297"/>
      <c r="B216" s="135" t="s">
        <v>69</v>
      </c>
      <c r="C216" s="145" t="s">
        <v>325</v>
      </c>
      <c r="D216" s="210"/>
      <c r="E216" s="148"/>
      <c r="F216" s="148"/>
      <c r="G216" s="3"/>
      <c r="H216" s="3"/>
      <c r="I216" s="3"/>
      <c r="J216" s="3"/>
      <c r="K216" s="3"/>
      <c r="L216" s="3"/>
      <c r="M216" s="3"/>
      <c r="N216" s="3"/>
      <c r="O216" s="3"/>
      <c r="P216" s="3"/>
      <c r="Q216" s="3"/>
      <c r="R216" s="3"/>
      <c r="S216" s="148"/>
      <c r="T216" s="298"/>
    </row>
    <row r="217" spans="1:20">
      <c r="A217" s="297"/>
      <c r="B217" s="135" t="s">
        <v>70</v>
      </c>
      <c r="C217" s="145" t="s">
        <v>326</v>
      </c>
      <c r="D217" s="210"/>
      <c r="E217" s="148"/>
      <c r="F217" s="148"/>
      <c r="G217" s="3"/>
      <c r="H217" s="3"/>
      <c r="I217" s="3"/>
      <c r="J217" s="3"/>
      <c r="K217" s="3"/>
      <c r="L217" s="3"/>
      <c r="M217" s="3"/>
      <c r="N217" s="3"/>
      <c r="O217" s="3"/>
      <c r="P217" s="3"/>
      <c r="Q217" s="3"/>
      <c r="R217" s="3"/>
      <c r="S217" s="148"/>
      <c r="T217" s="298"/>
    </row>
    <row r="218" spans="1:20">
      <c r="A218" s="297"/>
      <c r="B218" s="135">
        <v>2</v>
      </c>
      <c r="C218" s="145" t="s">
        <v>149</v>
      </c>
      <c r="D218" s="210"/>
      <c r="E218" s="156"/>
      <c r="F218" s="177"/>
      <c r="G218" s="155"/>
      <c r="H218" s="155"/>
      <c r="I218" s="155"/>
      <c r="J218" s="155"/>
      <c r="K218" s="155"/>
      <c r="L218" s="155"/>
      <c r="M218" s="155"/>
      <c r="N218" s="155"/>
      <c r="O218" s="155"/>
      <c r="P218" s="155"/>
      <c r="Q218" s="155"/>
      <c r="R218" s="155"/>
      <c r="S218" s="177"/>
      <c r="T218" s="298"/>
    </row>
    <row r="219" spans="1:20">
      <c r="A219" s="297"/>
      <c r="B219" s="135" t="s">
        <v>76</v>
      </c>
      <c r="C219" s="145" t="s">
        <v>327</v>
      </c>
      <c r="D219" s="210"/>
      <c r="E219" s="148"/>
      <c r="F219" s="148"/>
      <c r="G219" s="3"/>
      <c r="H219" s="3"/>
      <c r="I219" s="3"/>
      <c r="J219" s="3"/>
      <c r="K219" s="3"/>
      <c r="L219" s="3"/>
      <c r="M219" s="3"/>
      <c r="N219" s="3"/>
      <c r="O219" s="3"/>
      <c r="P219" s="3"/>
      <c r="Q219" s="3"/>
      <c r="R219" s="3"/>
      <c r="S219" s="148"/>
      <c r="T219" s="298"/>
    </row>
    <row r="220" spans="1:20">
      <c r="A220" s="297"/>
      <c r="B220" s="135" t="s">
        <v>77</v>
      </c>
      <c r="C220" s="145" t="s">
        <v>328</v>
      </c>
      <c r="D220" s="210"/>
      <c r="E220" s="148"/>
      <c r="F220" s="148"/>
      <c r="G220" s="3"/>
      <c r="H220" s="3"/>
      <c r="I220" s="3"/>
      <c r="J220" s="3"/>
      <c r="K220" s="3"/>
      <c r="L220" s="3"/>
      <c r="M220" s="3"/>
      <c r="N220" s="3"/>
      <c r="O220" s="3"/>
      <c r="P220" s="3"/>
      <c r="Q220" s="3"/>
      <c r="R220" s="3"/>
      <c r="S220" s="148"/>
      <c r="T220" s="298"/>
    </row>
    <row r="221" spans="1:20">
      <c r="A221" s="297"/>
      <c r="B221" s="135" t="s">
        <v>80</v>
      </c>
      <c r="C221" s="145" t="s">
        <v>329</v>
      </c>
      <c r="D221" s="210"/>
      <c r="E221" s="148"/>
      <c r="F221" s="148"/>
      <c r="G221" s="3"/>
      <c r="H221" s="3"/>
      <c r="I221" s="3"/>
      <c r="J221" s="3"/>
      <c r="K221" s="3"/>
      <c r="L221" s="3"/>
      <c r="M221" s="3"/>
      <c r="N221" s="3"/>
      <c r="O221" s="3"/>
      <c r="P221" s="3"/>
      <c r="Q221" s="3"/>
      <c r="R221" s="3"/>
      <c r="S221" s="148"/>
      <c r="T221" s="298"/>
    </row>
    <row r="222" spans="1:20">
      <c r="A222" s="297"/>
      <c r="B222" s="135">
        <v>3</v>
      </c>
      <c r="C222" s="145" t="s">
        <v>149</v>
      </c>
      <c r="D222" s="210"/>
      <c r="E222" s="156"/>
      <c r="F222" s="177"/>
      <c r="G222" s="155"/>
      <c r="H222" s="155"/>
      <c r="I222" s="155"/>
      <c r="J222" s="155"/>
      <c r="K222" s="155"/>
      <c r="L222" s="155"/>
      <c r="M222" s="155"/>
      <c r="N222" s="155"/>
      <c r="O222" s="155"/>
      <c r="P222" s="155"/>
      <c r="Q222" s="155"/>
      <c r="R222" s="155"/>
      <c r="S222" s="177"/>
      <c r="T222" s="298"/>
    </row>
    <row r="223" spans="1:20">
      <c r="A223" s="297"/>
      <c r="B223" s="135" t="s">
        <v>72</v>
      </c>
      <c r="C223" s="145" t="s">
        <v>330</v>
      </c>
      <c r="D223" s="210"/>
      <c r="E223" s="148"/>
      <c r="F223" s="148"/>
      <c r="G223" s="3"/>
      <c r="H223" s="3"/>
      <c r="I223" s="3"/>
      <c r="J223" s="3"/>
      <c r="K223" s="3"/>
      <c r="L223" s="3"/>
      <c r="M223" s="3"/>
      <c r="N223" s="3"/>
      <c r="O223" s="3"/>
      <c r="P223" s="3"/>
      <c r="Q223" s="3"/>
      <c r="R223" s="3"/>
      <c r="S223" s="148"/>
      <c r="T223" s="298"/>
    </row>
    <row r="224" spans="1:20">
      <c r="A224" s="297"/>
      <c r="B224" s="135" t="s">
        <v>73</v>
      </c>
      <c r="C224" s="145" t="s">
        <v>331</v>
      </c>
      <c r="D224" s="210"/>
      <c r="E224" s="148"/>
      <c r="F224" s="148"/>
      <c r="G224" s="3"/>
      <c r="H224" s="3"/>
      <c r="I224" s="3"/>
      <c r="J224" s="3"/>
      <c r="K224" s="3"/>
      <c r="L224" s="3"/>
      <c r="M224" s="3"/>
      <c r="N224" s="3"/>
      <c r="O224" s="3"/>
      <c r="P224" s="3"/>
      <c r="Q224" s="3"/>
      <c r="R224" s="3"/>
      <c r="S224" s="148"/>
      <c r="T224" s="298"/>
    </row>
    <row r="225" spans="1:20">
      <c r="A225" s="297"/>
      <c r="B225" s="135" t="s">
        <v>114</v>
      </c>
      <c r="C225" s="145" t="s">
        <v>332</v>
      </c>
      <c r="D225" s="210"/>
      <c r="E225" s="148"/>
      <c r="F225" s="148"/>
      <c r="G225" s="3"/>
      <c r="H225" s="3"/>
      <c r="I225" s="3"/>
      <c r="J225" s="3"/>
      <c r="K225" s="3"/>
      <c r="L225" s="3"/>
      <c r="M225" s="3"/>
      <c r="N225" s="3"/>
      <c r="O225" s="3"/>
      <c r="P225" s="3"/>
      <c r="Q225" s="3"/>
      <c r="R225" s="3"/>
      <c r="S225" s="148"/>
      <c r="T225" s="298"/>
    </row>
    <row r="226" spans="1:20">
      <c r="A226" s="297"/>
      <c r="B226" s="135" t="s">
        <v>115</v>
      </c>
      <c r="C226" s="145" t="s">
        <v>333</v>
      </c>
      <c r="D226" s="210"/>
      <c r="E226" s="148"/>
      <c r="F226" s="148"/>
      <c r="G226" s="3"/>
      <c r="H226" s="3"/>
      <c r="I226" s="3"/>
      <c r="J226" s="3"/>
      <c r="K226" s="3"/>
      <c r="L226" s="3"/>
      <c r="M226" s="3"/>
      <c r="N226" s="3"/>
      <c r="O226" s="3"/>
      <c r="P226" s="3"/>
      <c r="Q226" s="3"/>
      <c r="R226" s="3"/>
      <c r="S226" s="148"/>
      <c r="T226" s="298"/>
    </row>
    <row r="227" spans="1:20" ht="13.5" thickBot="1">
      <c r="A227" s="297"/>
      <c r="B227" s="135" t="s">
        <v>116</v>
      </c>
      <c r="C227" s="145" t="s">
        <v>334</v>
      </c>
      <c r="D227" s="210"/>
      <c r="E227" s="148"/>
      <c r="F227" s="148"/>
      <c r="G227" s="3"/>
      <c r="H227" s="3"/>
      <c r="I227" s="3"/>
      <c r="J227" s="3"/>
      <c r="K227" s="3"/>
      <c r="L227" s="3"/>
      <c r="M227" s="3"/>
      <c r="N227" s="3"/>
      <c r="O227" s="3"/>
      <c r="P227" s="3"/>
      <c r="Q227" s="3"/>
      <c r="R227" s="3"/>
      <c r="S227" s="148"/>
      <c r="T227" s="298"/>
    </row>
    <row r="228" spans="1:20" ht="13.5" thickBot="1">
      <c r="A228" s="297"/>
      <c r="B228" s="152"/>
      <c r="C228" s="118" t="s">
        <v>81</v>
      </c>
      <c r="D228" s="207"/>
      <c r="E228" s="33" t="str">
        <f>IF(AND((COUNTIF(E216:E217,"A")&gt;0),(COUNTIF(E219:E221,"A")&gt;1),(COUNTIF(E223:E227,"A")&gt;1)),"C",(IF(COUNTIF(E216:E227,"A")&gt;0,"P"," ")))</f>
        <v xml:space="preserve"> </v>
      </c>
      <c r="F228" s="33" t="str">
        <f t="shared" ref="F228:S228" si="14">IF(AND((COUNTIF(F216:F217,"A")&gt;0),(COUNTIF(F219:F221,"A")&gt;1),(COUNTIF(F223:F227,"A")&gt;1)),"C",(IF(COUNTIF(F216:F227,"A")&gt;0,"P"," ")))</f>
        <v xml:space="preserve"> </v>
      </c>
      <c r="G228" s="33" t="str">
        <f t="shared" si="14"/>
        <v xml:space="preserve"> </v>
      </c>
      <c r="H228" s="33" t="str">
        <f t="shared" si="14"/>
        <v xml:space="preserve"> </v>
      </c>
      <c r="I228" s="33" t="str">
        <f t="shared" si="14"/>
        <v xml:space="preserve"> </v>
      </c>
      <c r="J228" s="33" t="str">
        <f t="shared" si="14"/>
        <v xml:space="preserve"> </v>
      </c>
      <c r="K228" s="33" t="str">
        <f t="shared" si="14"/>
        <v xml:space="preserve"> </v>
      </c>
      <c r="L228" s="33" t="str">
        <f t="shared" si="14"/>
        <v xml:space="preserve"> </v>
      </c>
      <c r="M228" s="33" t="str">
        <f t="shared" si="14"/>
        <v xml:space="preserve"> </v>
      </c>
      <c r="N228" s="33" t="str">
        <f t="shared" si="14"/>
        <v xml:space="preserve"> </v>
      </c>
      <c r="O228" s="33" t="str">
        <f t="shared" si="14"/>
        <v xml:space="preserve"> </v>
      </c>
      <c r="P228" s="33" t="str">
        <f t="shared" si="14"/>
        <v xml:space="preserve"> </v>
      </c>
      <c r="Q228" s="33" t="str">
        <f t="shared" si="14"/>
        <v xml:space="preserve"> </v>
      </c>
      <c r="R228" s="33" t="str">
        <f t="shared" si="14"/>
        <v xml:space="preserve"> </v>
      </c>
      <c r="S228" s="33" t="str">
        <f t="shared" si="14"/>
        <v xml:space="preserve"> </v>
      </c>
      <c r="T228" s="298"/>
    </row>
    <row r="229" spans="1:20">
      <c r="A229" s="297"/>
      <c r="B229" s="215" t="s">
        <v>335</v>
      </c>
      <c r="C229" s="214"/>
      <c r="D229" s="205"/>
      <c r="E229" s="205"/>
      <c r="F229" s="205"/>
      <c r="G229" s="205"/>
      <c r="H229" s="205"/>
      <c r="I229" s="205"/>
      <c r="J229" s="205"/>
      <c r="K229" s="205"/>
      <c r="L229" s="205"/>
      <c r="M229" s="205"/>
      <c r="N229" s="205"/>
      <c r="O229" s="205"/>
      <c r="P229" s="205"/>
      <c r="Q229" s="205"/>
      <c r="R229" s="205"/>
      <c r="S229" s="205"/>
      <c r="T229" s="298"/>
    </row>
    <row r="230" spans="1:20">
      <c r="A230" s="297"/>
      <c r="B230" s="147">
        <v>1</v>
      </c>
      <c r="C230" s="158" t="s">
        <v>336</v>
      </c>
      <c r="D230" s="210"/>
      <c r="E230" s="148"/>
      <c r="F230" s="148"/>
      <c r="G230" s="3"/>
      <c r="H230" s="3"/>
      <c r="I230" s="3"/>
      <c r="J230" s="3"/>
      <c r="K230" s="3"/>
      <c r="L230" s="3"/>
      <c r="M230" s="3"/>
      <c r="N230" s="3"/>
      <c r="O230" s="3"/>
      <c r="P230" s="3"/>
      <c r="Q230" s="3"/>
      <c r="R230" s="3"/>
      <c r="S230" s="148"/>
      <c r="T230" s="298"/>
    </row>
    <row r="231" spans="1:20">
      <c r="A231" s="297"/>
      <c r="B231" s="100">
        <v>2</v>
      </c>
      <c r="C231" s="145" t="s">
        <v>337</v>
      </c>
      <c r="D231" s="210"/>
      <c r="E231" s="148"/>
      <c r="F231" s="148"/>
      <c r="G231" s="3"/>
      <c r="H231" s="3"/>
      <c r="I231" s="3"/>
      <c r="J231" s="3"/>
      <c r="K231" s="3"/>
      <c r="L231" s="3"/>
      <c r="M231" s="3"/>
      <c r="N231" s="3"/>
      <c r="O231" s="3"/>
      <c r="P231" s="3"/>
      <c r="Q231" s="3"/>
      <c r="R231" s="3"/>
      <c r="S231" s="148"/>
      <c r="T231" s="298"/>
    </row>
    <row r="232" spans="1:20" ht="13.5" thickBot="1">
      <c r="A232" s="297"/>
      <c r="B232" s="100">
        <v>3</v>
      </c>
      <c r="C232" s="145" t="s">
        <v>338</v>
      </c>
      <c r="D232" s="210"/>
      <c r="E232" s="148"/>
      <c r="F232" s="148"/>
      <c r="G232" s="3"/>
      <c r="H232" s="3"/>
      <c r="I232" s="3"/>
      <c r="J232" s="3"/>
      <c r="K232" s="3"/>
      <c r="L232" s="3"/>
      <c r="M232" s="3"/>
      <c r="N232" s="3"/>
      <c r="O232" s="3"/>
      <c r="P232" s="3"/>
      <c r="Q232" s="3"/>
      <c r="R232" s="3"/>
      <c r="S232" s="148"/>
      <c r="T232" s="298"/>
    </row>
    <row r="233" spans="1:20" ht="13.5" thickBot="1">
      <c r="A233" s="297"/>
      <c r="B233" s="152"/>
      <c r="C233" s="118" t="s">
        <v>81</v>
      </c>
      <c r="D233" s="207"/>
      <c r="E233" s="33" t="str">
        <f>IF(COUNTIF(E230:E232,"A")&gt;2,"C",IF(COUNTIF(E230:E232,"A")&gt;0,"P"," "))</f>
        <v xml:space="preserve"> </v>
      </c>
      <c r="F233" s="33" t="str">
        <f t="shared" ref="F233:S233" si="15">IF(COUNTIF(F230:F232,"A")&gt;2,"C",IF(COUNTIF(F230:F232,"A")&gt;0,"P"," "))</f>
        <v xml:space="preserve"> </v>
      </c>
      <c r="G233" s="33" t="str">
        <f t="shared" si="15"/>
        <v xml:space="preserve"> </v>
      </c>
      <c r="H233" s="33" t="str">
        <f t="shared" si="15"/>
        <v xml:space="preserve"> </v>
      </c>
      <c r="I233" s="33" t="str">
        <f t="shared" si="15"/>
        <v xml:space="preserve"> </v>
      </c>
      <c r="J233" s="33" t="str">
        <f t="shared" si="15"/>
        <v xml:space="preserve"> </v>
      </c>
      <c r="K233" s="33" t="str">
        <f t="shared" si="15"/>
        <v xml:space="preserve"> </v>
      </c>
      <c r="L233" s="33" t="str">
        <f t="shared" si="15"/>
        <v xml:space="preserve"> </v>
      </c>
      <c r="M233" s="33" t="str">
        <f t="shared" si="15"/>
        <v xml:space="preserve"> </v>
      </c>
      <c r="N233" s="33" t="str">
        <f t="shared" si="15"/>
        <v xml:space="preserve"> </v>
      </c>
      <c r="O233" s="33" t="str">
        <f t="shared" si="15"/>
        <v xml:space="preserve"> </v>
      </c>
      <c r="P233" s="33" t="str">
        <f t="shared" si="15"/>
        <v xml:space="preserve"> </v>
      </c>
      <c r="Q233" s="33" t="str">
        <f t="shared" si="15"/>
        <v xml:space="preserve"> </v>
      </c>
      <c r="R233" s="33" t="str">
        <f t="shared" si="15"/>
        <v xml:space="preserve"> </v>
      </c>
      <c r="S233" s="33" t="str">
        <f t="shared" si="15"/>
        <v xml:space="preserve"> </v>
      </c>
      <c r="T233" s="298"/>
    </row>
    <row r="234" spans="1:20">
      <c r="A234" s="297"/>
      <c r="B234" s="215" t="s">
        <v>339</v>
      </c>
      <c r="C234" s="214"/>
      <c r="D234" s="205"/>
      <c r="E234" s="205"/>
      <c r="F234" s="205"/>
      <c r="G234" s="205"/>
      <c r="H234" s="205"/>
      <c r="I234" s="205"/>
      <c r="J234" s="205"/>
      <c r="K234" s="205"/>
      <c r="L234" s="205"/>
      <c r="M234" s="205"/>
      <c r="N234" s="205"/>
      <c r="O234" s="205"/>
      <c r="P234" s="205"/>
      <c r="Q234" s="205"/>
      <c r="R234" s="205"/>
      <c r="S234" s="205"/>
      <c r="T234" s="298"/>
    </row>
    <row r="235" spans="1:20">
      <c r="A235" s="297"/>
      <c r="B235" s="147"/>
      <c r="C235" s="158" t="s">
        <v>356</v>
      </c>
      <c r="D235" s="210"/>
      <c r="E235" s="156"/>
      <c r="F235" s="177"/>
      <c r="G235" s="155"/>
      <c r="H235" s="155"/>
      <c r="I235" s="155"/>
      <c r="J235" s="155"/>
      <c r="K235" s="155"/>
      <c r="L235" s="155"/>
      <c r="M235" s="155"/>
      <c r="N235" s="155"/>
      <c r="O235" s="155"/>
      <c r="P235" s="155"/>
      <c r="Q235" s="155"/>
      <c r="R235" s="155"/>
      <c r="S235" s="177"/>
      <c r="T235" s="298"/>
    </row>
    <row r="236" spans="1:20">
      <c r="A236" s="297"/>
      <c r="B236" s="147">
        <v>1</v>
      </c>
      <c r="C236" s="192" t="s">
        <v>340</v>
      </c>
      <c r="D236" s="210"/>
      <c r="E236" s="148"/>
      <c r="F236" s="148"/>
      <c r="G236" s="3"/>
      <c r="H236" s="3"/>
      <c r="I236" s="3"/>
      <c r="J236" s="3"/>
      <c r="K236" s="3"/>
      <c r="L236" s="3"/>
      <c r="M236" s="3"/>
      <c r="N236" s="3"/>
      <c r="O236" s="3"/>
      <c r="P236" s="3"/>
      <c r="Q236" s="3"/>
      <c r="R236" s="3"/>
      <c r="S236" s="148"/>
      <c r="T236" s="298"/>
    </row>
    <row r="237" spans="1:20">
      <c r="A237" s="297"/>
      <c r="B237" s="100">
        <v>2</v>
      </c>
      <c r="C237" s="145" t="s">
        <v>341</v>
      </c>
      <c r="D237" s="210"/>
      <c r="E237" s="148"/>
      <c r="F237" s="148"/>
      <c r="G237" s="3"/>
      <c r="H237" s="3"/>
      <c r="I237" s="3"/>
      <c r="J237" s="3"/>
      <c r="K237" s="3"/>
      <c r="L237" s="3"/>
      <c r="M237" s="3"/>
      <c r="N237" s="3"/>
      <c r="O237" s="3"/>
      <c r="P237" s="3"/>
      <c r="Q237" s="3"/>
      <c r="R237" s="3"/>
      <c r="S237" s="148"/>
      <c r="T237" s="298"/>
    </row>
    <row r="238" spans="1:20">
      <c r="A238" s="297"/>
      <c r="B238" s="100">
        <v>3</v>
      </c>
      <c r="C238" s="187" t="s">
        <v>342</v>
      </c>
      <c r="D238" s="210"/>
      <c r="E238" s="148"/>
      <c r="F238" s="148"/>
      <c r="G238" s="3"/>
      <c r="H238" s="3"/>
      <c r="I238" s="3"/>
      <c r="J238" s="3"/>
      <c r="K238" s="3"/>
      <c r="L238" s="3"/>
      <c r="M238" s="3"/>
      <c r="N238" s="3"/>
      <c r="O238" s="3"/>
      <c r="P238" s="3"/>
      <c r="Q238" s="3"/>
      <c r="R238" s="3"/>
      <c r="S238" s="148"/>
      <c r="T238" s="298"/>
    </row>
    <row r="239" spans="1:20">
      <c r="A239" s="297"/>
      <c r="B239" s="100">
        <v>4</v>
      </c>
      <c r="C239" s="145" t="s">
        <v>343</v>
      </c>
      <c r="D239" s="210"/>
      <c r="E239" s="148"/>
      <c r="F239" s="148"/>
      <c r="G239" s="3"/>
      <c r="H239" s="3"/>
      <c r="I239" s="3"/>
      <c r="J239" s="3"/>
      <c r="K239" s="3"/>
      <c r="L239" s="3"/>
      <c r="M239" s="3"/>
      <c r="N239" s="3"/>
      <c r="O239" s="3"/>
      <c r="P239" s="3"/>
      <c r="Q239" s="3"/>
      <c r="R239" s="3"/>
      <c r="S239" s="148"/>
      <c r="T239" s="298"/>
    </row>
    <row r="240" spans="1:20">
      <c r="A240" s="297"/>
      <c r="B240" s="100">
        <v>5</v>
      </c>
      <c r="C240" s="187" t="s">
        <v>344</v>
      </c>
      <c r="D240" s="210"/>
      <c r="E240" s="148"/>
      <c r="F240" s="148"/>
      <c r="G240" s="3"/>
      <c r="H240" s="3"/>
      <c r="I240" s="3"/>
      <c r="J240" s="3"/>
      <c r="K240" s="3"/>
      <c r="L240" s="3"/>
      <c r="M240" s="3"/>
      <c r="N240" s="3"/>
      <c r="O240" s="3"/>
      <c r="P240" s="3"/>
      <c r="Q240" s="3"/>
      <c r="R240" s="3"/>
      <c r="S240" s="148"/>
      <c r="T240" s="298"/>
    </row>
    <row r="241" spans="1:20">
      <c r="A241" s="297"/>
      <c r="B241" s="100">
        <v>6</v>
      </c>
      <c r="C241" s="145" t="s">
        <v>345</v>
      </c>
      <c r="D241" s="210"/>
      <c r="E241" s="148"/>
      <c r="F241" s="148"/>
      <c r="G241" s="3"/>
      <c r="H241" s="3"/>
      <c r="I241" s="3"/>
      <c r="J241" s="3"/>
      <c r="K241" s="3"/>
      <c r="L241" s="3"/>
      <c r="M241" s="3"/>
      <c r="N241" s="3"/>
      <c r="O241" s="3"/>
      <c r="P241" s="3"/>
      <c r="Q241" s="3"/>
      <c r="R241" s="3"/>
      <c r="S241" s="148"/>
      <c r="T241" s="298"/>
    </row>
    <row r="242" spans="1:20">
      <c r="A242" s="297"/>
      <c r="B242" s="100">
        <v>7</v>
      </c>
      <c r="C242" s="145" t="s">
        <v>346</v>
      </c>
      <c r="D242" s="210"/>
      <c r="E242" s="148"/>
      <c r="F242" s="148"/>
      <c r="G242" s="3"/>
      <c r="H242" s="3"/>
      <c r="I242" s="3"/>
      <c r="J242" s="3"/>
      <c r="K242" s="3"/>
      <c r="L242" s="3"/>
      <c r="M242" s="3"/>
      <c r="N242" s="3"/>
      <c r="O242" s="3"/>
      <c r="P242" s="3"/>
      <c r="Q242" s="3"/>
      <c r="R242" s="3"/>
      <c r="S242" s="148"/>
      <c r="T242" s="298"/>
    </row>
    <row r="243" spans="1:20" ht="13.5" thickBot="1">
      <c r="A243" s="297"/>
      <c r="B243" s="100">
        <v>8</v>
      </c>
      <c r="C243" s="145" t="s">
        <v>347</v>
      </c>
      <c r="D243" s="210"/>
      <c r="E243" s="148"/>
      <c r="F243" s="148"/>
      <c r="G243" s="3"/>
      <c r="H243" s="3"/>
      <c r="I243" s="3"/>
      <c r="J243" s="3"/>
      <c r="K243" s="3"/>
      <c r="L243" s="3"/>
      <c r="M243" s="3"/>
      <c r="N243" s="3"/>
      <c r="O243" s="3"/>
      <c r="P243" s="3"/>
      <c r="Q243" s="3"/>
      <c r="R243" s="3"/>
      <c r="S243" s="148"/>
      <c r="T243" s="298"/>
    </row>
    <row r="244" spans="1:20" ht="13.5" thickBot="1">
      <c r="A244" s="297"/>
      <c r="B244" s="152"/>
      <c r="C244" s="118" t="s">
        <v>81</v>
      </c>
      <c r="D244" s="207"/>
      <c r="E244" s="33" t="str">
        <f>IF(AND((COUNTIF(E236:E240,"A")&gt;4),(COUNTIF(E241:E243,"A")&gt;1)),"C",(IF(COUNTIF(E236:E243,"A")&gt;0,"P"," ")))</f>
        <v xml:space="preserve"> </v>
      </c>
      <c r="F244" s="33" t="str">
        <f t="shared" ref="F244:S244" si="16">IF(AND((COUNTIF(F236:F240,"A")&gt;4),(COUNTIF(F241:F243,"A")&gt;1)),"C",(IF(COUNTIF(F236:F243,"A")&gt;0,"P"," ")))</f>
        <v xml:space="preserve"> </v>
      </c>
      <c r="G244" s="33" t="str">
        <f t="shared" si="16"/>
        <v xml:space="preserve"> </v>
      </c>
      <c r="H244" s="33" t="str">
        <f t="shared" si="16"/>
        <v xml:space="preserve"> </v>
      </c>
      <c r="I244" s="33" t="str">
        <f t="shared" si="16"/>
        <v xml:space="preserve"> </v>
      </c>
      <c r="J244" s="33" t="str">
        <f t="shared" si="16"/>
        <v xml:space="preserve"> </v>
      </c>
      <c r="K244" s="33" t="str">
        <f t="shared" si="16"/>
        <v xml:space="preserve"> </v>
      </c>
      <c r="L244" s="33" t="str">
        <f t="shared" si="16"/>
        <v xml:space="preserve"> </v>
      </c>
      <c r="M244" s="33" t="str">
        <f t="shared" si="16"/>
        <v xml:space="preserve"> </v>
      </c>
      <c r="N244" s="33" t="str">
        <f t="shared" si="16"/>
        <v xml:space="preserve"> </v>
      </c>
      <c r="O244" s="33" t="str">
        <f t="shared" si="16"/>
        <v xml:space="preserve"> </v>
      </c>
      <c r="P244" s="33" t="str">
        <f t="shared" si="16"/>
        <v xml:space="preserve"> </v>
      </c>
      <c r="Q244" s="33" t="str">
        <f t="shared" si="16"/>
        <v xml:space="preserve"> </v>
      </c>
      <c r="R244" s="33" t="str">
        <f t="shared" si="16"/>
        <v xml:space="preserve"> </v>
      </c>
      <c r="S244" s="33" t="str">
        <f t="shared" si="16"/>
        <v xml:space="preserve"> </v>
      </c>
      <c r="T244" s="298"/>
    </row>
    <row r="245" spans="1:20">
      <c r="A245" s="297"/>
      <c r="B245" s="215" t="s">
        <v>348</v>
      </c>
      <c r="C245" s="214"/>
      <c r="D245" s="205"/>
      <c r="E245" s="205"/>
      <c r="F245" s="205"/>
      <c r="G245" s="205"/>
      <c r="H245" s="205"/>
      <c r="I245" s="205"/>
      <c r="J245" s="205"/>
      <c r="K245" s="205"/>
      <c r="L245" s="205"/>
      <c r="M245" s="205"/>
      <c r="N245" s="205"/>
      <c r="O245" s="205"/>
      <c r="P245" s="205"/>
      <c r="Q245" s="205"/>
      <c r="R245" s="205"/>
      <c r="S245" s="205"/>
      <c r="T245" s="298"/>
    </row>
    <row r="246" spans="1:20">
      <c r="A246" s="297"/>
      <c r="B246" s="147">
        <v>1</v>
      </c>
      <c r="C246" s="158" t="s">
        <v>349</v>
      </c>
      <c r="D246" s="210"/>
      <c r="E246" s="148"/>
      <c r="F246" s="148"/>
      <c r="G246" s="3"/>
      <c r="H246" s="3"/>
      <c r="I246" s="3"/>
      <c r="J246" s="3"/>
      <c r="K246" s="3"/>
      <c r="L246" s="3"/>
      <c r="M246" s="3"/>
      <c r="N246" s="3"/>
      <c r="O246" s="3"/>
      <c r="P246" s="3"/>
      <c r="Q246" s="3"/>
      <c r="R246" s="3"/>
      <c r="S246" s="148"/>
      <c r="T246" s="298"/>
    </row>
    <row r="247" spans="1:20">
      <c r="A247" s="297"/>
      <c r="B247" s="100">
        <v>2</v>
      </c>
      <c r="C247" s="188" t="s">
        <v>350</v>
      </c>
      <c r="D247" s="210"/>
      <c r="E247" s="148"/>
      <c r="F247" s="148"/>
      <c r="G247" s="3"/>
      <c r="H247" s="3"/>
      <c r="I247" s="3"/>
      <c r="J247" s="3"/>
      <c r="K247" s="3"/>
      <c r="L247" s="3"/>
      <c r="M247" s="3"/>
      <c r="N247" s="3"/>
      <c r="O247" s="3"/>
      <c r="P247" s="3"/>
      <c r="Q247" s="3"/>
      <c r="R247" s="3"/>
      <c r="S247" s="148"/>
      <c r="T247" s="298"/>
    </row>
    <row r="248" spans="1:20">
      <c r="A248" s="297"/>
      <c r="B248" s="100">
        <v>3</v>
      </c>
      <c r="C248" s="145" t="s">
        <v>351</v>
      </c>
      <c r="D248" s="210"/>
      <c r="E248" s="148"/>
      <c r="F248" s="148"/>
      <c r="G248" s="3"/>
      <c r="H248" s="3"/>
      <c r="I248" s="3"/>
      <c r="J248" s="3"/>
      <c r="K248" s="3"/>
      <c r="L248" s="3"/>
      <c r="M248" s="3"/>
      <c r="N248" s="3"/>
      <c r="O248" s="3"/>
      <c r="P248" s="3"/>
      <c r="Q248" s="3"/>
      <c r="R248" s="3"/>
      <c r="S248" s="148"/>
      <c r="T248" s="298"/>
    </row>
    <row r="249" spans="1:20">
      <c r="A249" s="297"/>
      <c r="B249" s="100">
        <v>4</v>
      </c>
      <c r="C249" s="188" t="s">
        <v>352</v>
      </c>
      <c r="D249" s="210"/>
      <c r="E249" s="148"/>
      <c r="F249" s="148"/>
      <c r="G249" s="3"/>
      <c r="H249" s="3"/>
      <c r="I249" s="3"/>
      <c r="J249" s="3"/>
      <c r="K249" s="3"/>
      <c r="L249" s="3"/>
      <c r="M249" s="3"/>
      <c r="N249" s="3"/>
      <c r="O249" s="3"/>
      <c r="P249" s="3"/>
      <c r="Q249" s="3"/>
      <c r="R249" s="3"/>
      <c r="S249" s="148"/>
      <c r="T249" s="298"/>
    </row>
    <row r="250" spans="1:20">
      <c r="A250" s="297"/>
      <c r="B250" s="135" t="s">
        <v>78</v>
      </c>
      <c r="C250" s="188" t="s">
        <v>353</v>
      </c>
      <c r="D250" s="210"/>
      <c r="E250" s="148"/>
      <c r="F250" s="148"/>
      <c r="G250" s="3"/>
      <c r="H250" s="3"/>
      <c r="I250" s="3"/>
      <c r="J250" s="3"/>
      <c r="K250" s="3"/>
      <c r="L250" s="3"/>
      <c r="M250" s="3"/>
      <c r="N250" s="3"/>
      <c r="O250" s="3"/>
      <c r="P250" s="3"/>
      <c r="Q250" s="3"/>
      <c r="R250" s="3"/>
      <c r="S250" s="148"/>
      <c r="T250" s="298"/>
    </row>
    <row r="251" spans="1:20">
      <c r="A251" s="297"/>
      <c r="B251" s="135" t="s">
        <v>79</v>
      </c>
      <c r="C251" s="188" t="s">
        <v>354</v>
      </c>
      <c r="D251" s="210"/>
      <c r="E251" s="148"/>
      <c r="F251" s="148"/>
      <c r="G251" s="3"/>
      <c r="H251" s="3"/>
      <c r="I251" s="3"/>
      <c r="J251" s="3"/>
      <c r="K251" s="3"/>
      <c r="L251" s="3"/>
      <c r="M251" s="3"/>
      <c r="N251" s="3"/>
      <c r="O251" s="3"/>
      <c r="P251" s="3"/>
      <c r="Q251" s="3"/>
      <c r="R251" s="3"/>
      <c r="S251" s="148"/>
      <c r="T251" s="298"/>
    </row>
    <row r="252" spans="1:20" ht="13.5" thickBot="1">
      <c r="A252" s="297"/>
      <c r="B252" s="135" t="s">
        <v>242</v>
      </c>
      <c r="C252" s="145" t="s">
        <v>355</v>
      </c>
      <c r="D252" s="210"/>
      <c r="E252" s="148"/>
      <c r="F252" s="148"/>
      <c r="G252" s="3"/>
      <c r="H252" s="3"/>
      <c r="I252" s="3"/>
      <c r="J252" s="3"/>
      <c r="K252" s="3"/>
      <c r="L252" s="3"/>
      <c r="M252" s="3"/>
      <c r="N252" s="3"/>
      <c r="O252" s="3"/>
      <c r="P252" s="3"/>
      <c r="Q252" s="3"/>
      <c r="R252" s="3"/>
      <c r="S252" s="148"/>
      <c r="T252" s="298"/>
    </row>
    <row r="253" spans="1:20" ht="13.5" thickBot="1">
      <c r="A253" s="297"/>
      <c r="B253" s="152"/>
      <c r="C253" s="118" t="s">
        <v>81</v>
      </c>
      <c r="D253" s="207"/>
      <c r="E253" s="33" t="str">
        <f>IF(COUNTIF(E246:E252,"A")&gt;6,"C",IF(COUNTIF(E246:E252,"A")&gt;0,"P"," "))</f>
        <v xml:space="preserve"> </v>
      </c>
      <c r="F253" s="33" t="str">
        <f t="shared" ref="F253:S253" si="17">IF(COUNTIF(F246:F252,"A")&gt;6,"C",IF(COUNTIF(F246:F252,"A")&gt;0,"P"," "))</f>
        <v xml:space="preserve"> </v>
      </c>
      <c r="G253" s="33" t="str">
        <f t="shared" si="17"/>
        <v xml:space="preserve"> </v>
      </c>
      <c r="H253" s="33" t="str">
        <f t="shared" si="17"/>
        <v xml:space="preserve"> </v>
      </c>
      <c r="I253" s="33" t="str">
        <f t="shared" si="17"/>
        <v xml:space="preserve"> </v>
      </c>
      <c r="J253" s="33" t="str">
        <f t="shared" si="17"/>
        <v xml:space="preserve"> </v>
      </c>
      <c r="K253" s="33" t="str">
        <f t="shared" si="17"/>
        <v xml:space="preserve"> </v>
      </c>
      <c r="L253" s="33" t="str">
        <f t="shared" si="17"/>
        <v xml:space="preserve"> </v>
      </c>
      <c r="M253" s="33" t="str">
        <f t="shared" si="17"/>
        <v xml:space="preserve"> </v>
      </c>
      <c r="N253" s="33" t="str">
        <f t="shared" si="17"/>
        <v xml:space="preserve"> </v>
      </c>
      <c r="O253" s="33" t="str">
        <f t="shared" si="17"/>
        <v xml:space="preserve"> </v>
      </c>
      <c r="P253" s="33" t="str">
        <f t="shared" si="17"/>
        <v xml:space="preserve"> </v>
      </c>
      <c r="Q253" s="33" t="str">
        <f t="shared" si="17"/>
        <v xml:space="preserve"> </v>
      </c>
      <c r="R253" s="33" t="str">
        <f t="shared" si="17"/>
        <v xml:space="preserve"> </v>
      </c>
      <c r="S253" s="33" t="str">
        <f t="shared" si="17"/>
        <v xml:space="preserve"> </v>
      </c>
      <c r="T253" s="298"/>
    </row>
  </sheetData>
  <sheetProtection algorithmName="SHA-512" hashValue="z6Qu3VcTiwl3rbY5pY3tRtUIAxfLM68Jt2l2KS3xkq76wwTYOyt6VSd7zJJzoEPY4ifHaZe58EqNPUAIrA1T5g==" saltValue="9crSdZUEMCRvXMHR9U02PA==" spinCount="100000" sheet="1" objects="1" scenarios="1" selectLockedCells="1"/>
  <mergeCells count="22">
    <mergeCell ref="N1:N4"/>
    <mergeCell ref="I1:I4"/>
    <mergeCell ref="J1:J4"/>
    <mergeCell ref="K1:K4"/>
    <mergeCell ref="L1:L4"/>
    <mergeCell ref="M1:M4"/>
    <mergeCell ref="A149:A253"/>
    <mergeCell ref="T149:T253"/>
    <mergeCell ref="V1:V4"/>
    <mergeCell ref="W1:W4"/>
    <mergeCell ref="S1:S4"/>
    <mergeCell ref="O1:O4"/>
    <mergeCell ref="P1:P4"/>
    <mergeCell ref="Q1:Q4"/>
    <mergeCell ref="U1:U4"/>
    <mergeCell ref="R1:R4"/>
    <mergeCell ref="A1:A148"/>
    <mergeCell ref="T1:T148"/>
    <mergeCell ref="E1:E4"/>
    <mergeCell ref="F1:F4"/>
    <mergeCell ref="G1:G4"/>
    <mergeCell ref="H1:H4"/>
  </mergeCells>
  <phoneticPr fontId="2" type="noConversion"/>
  <pageMargins left="0.5" right="0.5" top="1" bottom="0.5" header="0.5" footer="0.25"/>
  <pageSetup scale="75" fitToHeight="2" orientation="portrait" r:id="rId1"/>
  <headerFooter alignWithMargins="0">
    <oddHeader>&amp;C&amp;"Arial,Bold"&amp;14Arrow of Light Advancement
&amp;12Elective Adventures - &amp;D</oddHeader>
  </headerFooter>
  <rowBreaks count="1" manualBreakCount="1">
    <brk id="80" max="16383"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3"/>
  <sheetViews>
    <sheetView showGridLines="0" zoomScale="70" zoomScaleNormal="70" workbookViewId="0">
      <pane xSplit="1" ySplit="2" topLeftCell="B3" activePane="bottomRight" state="frozen"/>
      <selection pane="topRight" activeCell="B1" sqref="B1"/>
      <selection pane="bottomLeft" activeCell="A3" sqref="A3"/>
      <selection pane="bottomRight" activeCell="C5" sqref="C5"/>
    </sheetView>
  </sheetViews>
  <sheetFormatPr defaultRowHeight="12.75"/>
  <cols>
    <col min="1" max="1" width="36.140625" style="10" bestFit="1" customWidth="1"/>
    <col min="2" max="2" width="3.28515625" style="129" customWidth="1"/>
    <col min="3" max="3" width="7.140625" style="133" customWidth="1"/>
    <col min="4" max="4" width="3.28515625" style="131" customWidth="1"/>
    <col min="5" max="5" width="7.140625" style="134" customWidth="1"/>
    <col min="6" max="6" width="3.28515625" style="129" customWidth="1"/>
    <col min="7" max="7" width="7.140625" style="134" customWidth="1"/>
    <col min="8" max="8" width="3.28515625" style="129" customWidth="1"/>
    <col min="9" max="9" width="7.140625" style="134" customWidth="1"/>
    <col min="10" max="10" width="3.28515625" style="129" customWidth="1"/>
    <col min="11" max="11" width="7.140625" style="134" customWidth="1"/>
    <col min="12" max="12" width="3.28515625" style="129" customWidth="1"/>
    <col min="13" max="13" width="7.140625" style="134" customWidth="1"/>
    <col min="14" max="14" width="3.28515625" style="129" customWidth="1"/>
    <col min="15" max="15" width="7.140625" style="134" customWidth="1"/>
    <col min="16" max="16" width="3.28515625" style="129" customWidth="1"/>
    <col min="17" max="17" width="7.140625" style="134" customWidth="1"/>
    <col min="18" max="18" width="3.28515625" style="129" customWidth="1"/>
    <col min="19" max="19" width="7.140625" style="134" customWidth="1"/>
    <col min="20" max="20" width="3.28515625" style="129" customWidth="1"/>
    <col min="21" max="21" width="7.140625" style="134" customWidth="1"/>
    <col min="22" max="22" width="3.28515625" style="129" customWidth="1"/>
    <col min="23" max="23" width="7.140625" style="134" customWidth="1"/>
    <col min="24" max="24" width="3.28515625" style="129" customWidth="1"/>
    <col min="25" max="25" width="7.140625" style="134" customWidth="1"/>
    <col min="26" max="26" width="3.28515625" style="129" customWidth="1"/>
    <col min="27" max="27" width="7.140625" style="134" customWidth="1"/>
    <col min="28" max="28" width="3.28515625" style="129" customWidth="1"/>
    <col min="29" max="29" width="7.140625" style="134" customWidth="1"/>
    <col min="30" max="30" width="3.28515625" style="129" customWidth="1"/>
    <col min="31" max="31" width="7.140625" style="134" customWidth="1"/>
    <col min="32" max="16384" width="9.140625" style="10"/>
  </cols>
  <sheetData>
    <row r="1" spans="1:32" ht="57" customHeight="1">
      <c r="A1" s="121" t="s">
        <v>23</v>
      </c>
      <c r="B1" s="304" t="str">
        <f ca="1">'Scout 1'!$B1</f>
        <v>Scout 1</v>
      </c>
      <c r="C1" s="303"/>
      <c r="D1" s="302" t="str">
        <f ca="1">'Scout 2'!$B1</f>
        <v>Scout 2</v>
      </c>
      <c r="E1" s="303"/>
      <c r="F1" s="302" t="str">
        <f ca="1">'Scout 3'!$B1</f>
        <v>Scout 3</v>
      </c>
      <c r="G1" s="303"/>
      <c r="H1" s="302" t="str">
        <f ca="1">'Scout 4'!$B1</f>
        <v>Scout 4</v>
      </c>
      <c r="I1" s="303"/>
      <c r="J1" s="302" t="str">
        <f ca="1">'Scout 5'!$B1</f>
        <v>Scout 5</v>
      </c>
      <c r="K1" s="303"/>
      <c r="L1" s="302" t="str">
        <f ca="1">'Scout 6'!$B1</f>
        <v>Scout 6</v>
      </c>
      <c r="M1" s="303"/>
      <c r="N1" s="302" t="str">
        <f ca="1">'Scout 7'!$B1</f>
        <v>Scout 7</v>
      </c>
      <c r="O1" s="303"/>
      <c r="P1" s="302" t="str">
        <f ca="1">'Scout 8'!$B1</f>
        <v>Scout 8</v>
      </c>
      <c r="Q1" s="303"/>
      <c r="R1" s="302" t="str">
        <f ca="1">'Scout 9'!$B1</f>
        <v>Scout 9</v>
      </c>
      <c r="S1" s="303"/>
      <c r="T1" s="302" t="str">
        <f ca="1">'Scout 10'!$B1</f>
        <v>Scout 10</v>
      </c>
      <c r="U1" s="303"/>
      <c r="V1" s="302" t="str">
        <f ca="1">'Scout 11'!$B1</f>
        <v>Scout 11</v>
      </c>
      <c r="W1" s="303"/>
      <c r="X1" s="302" t="str">
        <f ca="1">'Scout 12'!$B1</f>
        <v>Scout 12</v>
      </c>
      <c r="Y1" s="303"/>
      <c r="Z1" s="302" t="str">
        <f ca="1">'Scout 13'!$B1</f>
        <v>Scout 13</v>
      </c>
      <c r="AA1" s="303"/>
      <c r="AB1" s="302" t="str">
        <f ca="1">'Scout 14'!$B1</f>
        <v>Scout 14</v>
      </c>
      <c r="AC1" s="303"/>
      <c r="AD1" s="302" t="str">
        <f ca="1">'Scout 15'!$B1</f>
        <v>Scout 15</v>
      </c>
      <c r="AE1" s="303"/>
    </row>
    <row r="2" spans="1:32" ht="45" customHeight="1">
      <c r="A2" s="122"/>
      <c r="B2" s="123" t="s">
        <v>14</v>
      </c>
      <c r="C2" s="124" t="s">
        <v>15</v>
      </c>
      <c r="D2" s="123" t="s">
        <v>14</v>
      </c>
      <c r="E2" s="124" t="s">
        <v>15</v>
      </c>
      <c r="F2" s="123" t="s">
        <v>14</v>
      </c>
      <c r="G2" s="124" t="s">
        <v>15</v>
      </c>
      <c r="H2" s="123" t="s">
        <v>14</v>
      </c>
      <c r="I2" s="124" t="s">
        <v>15</v>
      </c>
      <c r="J2" s="123" t="s">
        <v>14</v>
      </c>
      <c r="K2" s="124" t="s">
        <v>15</v>
      </c>
      <c r="L2" s="123" t="s">
        <v>14</v>
      </c>
      <c r="M2" s="124" t="s">
        <v>15</v>
      </c>
      <c r="N2" s="123" t="s">
        <v>14</v>
      </c>
      <c r="O2" s="124" t="s">
        <v>15</v>
      </c>
      <c r="P2" s="123" t="s">
        <v>14</v>
      </c>
      <c r="Q2" s="124" t="s">
        <v>15</v>
      </c>
      <c r="R2" s="123" t="s">
        <v>14</v>
      </c>
      <c r="S2" s="124" t="s">
        <v>15</v>
      </c>
      <c r="T2" s="123" t="s">
        <v>14</v>
      </c>
      <c r="U2" s="124" t="s">
        <v>15</v>
      </c>
      <c r="V2" s="123" t="s">
        <v>14</v>
      </c>
      <c r="W2" s="124" t="s">
        <v>15</v>
      </c>
      <c r="X2" s="123" t="s">
        <v>14</v>
      </c>
      <c r="Y2" s="124" t="s">
        <v>15</v>
      </c>
      <c r="Z2" s="123" t="s">
        <v>14</v>
      </c>
      <c r="AA2" s="124" t="s">
        <v>15</v>
      </c>
      <c r="AB2" s="123" t="s">
        <v>14</v>
      </c>
      <c r="AC2" s="124" t="s">
        <v>15</v>
      </c>
      <c r="AD2" s="123" t="s">
        <v>14</v>
      </c>
      <c r="AE2" s="125" t="s">
        <v>15</v>
      </c>
      <c r="AF2" s="8"/>
    </row>
    <row r="3" spans="1:32">
      <c r="A3" s="126" t="s">
        <v>22</v>
      </c>
      <c r="B3" s="127" t="str">
        <f>T(Bobcat!E13)</f>
        <v xml:space="preserve"> </v>
      </c>
      <c r="C3" s="21"/>
      <c r="D3" s="127" t="str">
        <f>T(Bobcat!F13)</f>
        <v xml:space="preserve"> </v>
      </c>
      <c r="E3" s="21"/>
      <c r="F3" s="127" t="str">
        <f>T(Bobcat!G13)</f>
        <v xml:space="preserve"> </v>
      </c>
      <c r="G3" s="21"/>
      <c r="H3" s="127" t="str">
        <f>T(Bobcat!H13)</f>
        <v xml:space="preserve"> </v>
      </c>
      <c r="I3" s="21"/>
      <c r="J3" s="127" t="str">
        <f>T(Bobcat!I13)</f>
        <v xml:space="preserve"> </v>
      </c>
      <c r="K3" s="21"/>
      <c r="L3" s="127" t="str">
        <f>T(Bobcat!J13)</f>
        <v xml:space="preserve"> </v>
      </c>
      <c r="M3" s="21"/>
      <c r="N3" s="127" t="str">
        <f>T(Bobcat!K13)</f>
        <v xml:space="preserve"> </v>
      </c>
      <c r="O3" s="21"/>
      <c r="P3" s="127" t="str">
        <f>T(Bobcat!L13)</f>
        <v xml:space="preserve"> </v>
      </c>
      <c r="Q3" s="21"/>
      <c r="R3" s="127" t="str">
        <f>T(Bobcat!M13)</f>
        <v xml:space="preserve"> </v>
      </c>
      <c r="S3" s="21"/>
      <c r="T3" s="127" t="str">
        <f>T(Bobcat!N13)</f>
        <v xml:space="preserve"> </v>
      </c>
      <c r="U3" s="21"/>
      <c r="V3" s="127" t="str">
        <f>T(Bobcat!O13)</f>
        <v xml:space="preserve"> </v>
      </c>
      <c r="W3" s="21"/>
      <c r="X3" s="127" t="str">
        <f>T(Bobcat!P13)</f>
        <v xml:space="preserve"> </v>
      </c>
      <c r="Y3" s="21"/>
      <c r="Z3" s="127" t="str">
        <f>T(Bobcat!Q13)</f>
        <v xml:space="preserve"> </v>
      </c>
      <c r="AA3" s="21"/>
      <c r="AB3" s="127" t="str">
        <f>T(Bobcat!R13)</f>
        <v xml:space="preserve"> </v>
      </c>
      <c r="AC3" s="21"/>
      <c r="AD3" s="127" t="str">
        <f>T(Bobcat!S13)</f>
        <v xml:space="preserve"> </v>
      </c>
      <c r="AE3" s="22"/>
      <c r="AF3" s="8"/>
    </row>
    <row r="4" spans="1:32">
      <c r="A4" s="126" t="s">
        <v>68</v>
      </c>
      <c r="B4" s="127" t="str">
        <f>T('Scout 1'!$C$9)</f>
        <v xml:space="preserve"> </v>
      </c>
      <c r="C4" s="21"/>
      <c r="D4" s="127" t="str">
        <f>T('Scout 2'!$C$9)</f>
        <v xml:space="preserve"> </v>
      </c>
      <c r="E4" s="21"/>
      <c r="F4" s="127" t="str">
        <f>T('Scout 3'!$C$9)</f>
        <v xml:space="preserve"> </v>
      </c>
      <c r="G4" s="21"/>
      <c r="H4" s="127" t="str">
        <f>T('Scout 4'!$C$9)</f>
        <v xml:space="preserve"> </v>
      </c>
      <c r="I4" s="21"/>
      <c r="J4" s="127" t="str">
        <f>T('Scout 5'!$C$9)</f>
        <v xml:space="preserve"> </v>
      </c>
      <c r="K4" s="21"/>
      <c r="L4" s="127" t="str">
        <f>T('Scout 6'!$C$9)</f>
        <v xml:space="preserve"> </v>
      </c>
      <c r="M4" s="21"/>
      <c r="N4" s="127" t="str">
        <f>T('Scout 7'!$C$9)</f>
        <v xml:space="preserve"> </v>
      </c>
      <c r="O4" s="21"/>
      <c r="P4" s="127" t="str">
        <f>T('Scout 8'!$C$9)</f>
        <v xml:space="preserve"> </v>
      </c>
      <c r="Q4" s="21"/>
      <c r="R4" s="127" t="str">
        <f>T('Scout 9'!$C$9)</f>
        <v xml:space="preserve"> </v>
      </c>
      <c r="S4" s="21"/>
      <c r="T4" s="127" t="str">
        <f>T('Scout 10'!$C$9)</f>
        <v xml:space="preserve"> </v>
      </c>
      <c r="U4" s="21"/>
      <c r="V4" s="127" t="str">
        <f>T('Scout 11'!$C$9)</f>
        <v xml:space="preserve"> </v>
      </c>
      <c r="W4" s="21"/>
      <c r="X4" s="127" t="str">
        <f>T('Scout 12'!$C$9)</f>
        <v xml:space="preserve"> </v>
      </c>
      <c r="Y4" s="21"/>
      <c r="Z4" s="127" t="str">
        <f>T('Scout 13'!$C$9)</f>
        <v xml:space="preserve"> </v>
      </c>
      <c r="AA4" s="21"/>
      <c r="AB4" s="127" t="str">
        <f>T('Scout 14'!$C$9)</f>
        <v xml:space="preserve"> </v>
      </c>
      <c r="AC4" s="21"/>
      <c r="AD4" s="127" t="str">
        <f>T('Scout 15'!$C$9)</f>
        <v xml:space="preserve"> </v>
      </c>
      <c r="AE4" s="22"/>
      <c r="AF4" s="8"/>
    </row>
    <row r="5" spans="1:32" ht="13.5" customHeight="1">
      <c r="A5" s="126" t="s">
        <v>421</v>
      </c>
      <c r="B5" s="127" t="str">
        <f>T('Scout 1'!$C$10)</f>
        <v/>
      </c>
      <c r="C5" s="21"/>
      <c r="D5" s="127" t="str">
        <f>T('Scout 2'!$C$10)</f>
        <v/>
      </c>
      <c r="E5" s="21"/>
      <c r="F5" s="127" t="str">
        <f>T('Scout 3'!$C$10)</f>
        <v/>
      </c>
      <c r="G5" s="21"/>
      <c r="H5" s="127" t="str">
        <f>T('Scout 4'!$C$10)</f>
        <v/>
      </c>
      <c r="I5" s="21"/>
      <c r="J5" s="127" t="str">
        <f>T('Scout 5'!$C$10)</f>
        <v/>
      </c>
      <c r="K5" s="21"/>
      <c r="L5" s="127" t="str">
        <f>T('Scout 6'!$C$10)</f>
        <v/>
      </c>
      <c r="M5" s="21"/>
      <c r="N5" s="127" t="str">
        <f>T('Scout 7'!$C$10)</f>
        <v/>
      </c>
      <c r="O5" s="21"/>
      <c r="P5" s="127" t="str">
        <f>T('Scout 8'!$C$10)</f>
        <v/>
      </c>
      <c r="Q5" s="21"/>
      <c r="R5" s="127" t="str">
        <f>T('Scout 9'!$C$10)</f>
        <v/>
      </c>
      <c r="S5" s="21"/>
      <c r="T5" s="127" t="str">
        <f>T('Scout 10'!$C$10)</f>
        <v/>
      </c>
      <c r="U5" s="21"/>
      <c r="V5" s="127" t="str">
        <f>T('Scout 11'!$C$10)</f>
        <v/>
      </c>
      <c r="W5" s="21"/>
      <c r="X5" s="127" t="str">
        <f>T('Scout 12'!$C$10)</f>
        <v/>
      </c>
      <c r="Y5" s="21"/>
      <c r="Z5" s="127" t="str">
        <f>T('Scout 13'!$C$10)</f>
        <v/>
      </c>
      <c r="AA5" s="21"/>
      <c r="AB5" s="127" t="str">
        <f>T('Scout 14'!$C$10)</f>
        <v/>
      </c>
      <c r="AC5" s="21"/>
      <c r="AD5" s="127" t="str">
        <f>T('Scout 15'!$C$10)</f>
        <v/>
      </c>
      <c r="AE5" s="22"/>
      <c r="AF5" s="8"/>
    </row>
    <row r="6" spans="1:32" ht="13.5" customHeight="1">
      <c r="A6" s="126"/>
      <c r="B6" s="127"/>
      <c r="C6" s="21"/>
      <c r="D6" s="127"/>
      <c r="E6" s="21"/>
      <c r="F6" s="127"/>
      <c r="G6" s="21"/>
      <c r="H6" s="127"/>
      <c r="I6" s="21"/>
      <c r="J6" s="127"/>
      <c r="K6" s="21"/>
      <c r="L6" s="127"/>
      <c r="M6" s="21"/>
      <c r="N6" s="127"/>
      <c r="O6" s="21"/>
      <c r="P6" s="127"/>
      <c r="Q6" s="21"/>
      <c r="R6" s="127"/>
      <c r="S6" s="21"/>
      <c r="T6" s="127"/>
      <c r="U6" s="21"/>
      <c r="V6" s="127"/>
      <c r="W6" s="21"/>
      <c r="X6" s="127"/>
      <c r="Y6" s="21"/>
      <c r="Z6" s="127"/>
      <c r="AA6" s="21"/>
      <c r="AB6" s="127"/>
      <c r="AC6" s="21"/>
      <c r="AD6" s="127"/>
      <c r="AE6" s="22"/>
      <c r="AF6" s="8"/>
    </row>
    <row r="7" spans="1:32">
      <c r="A7" s="216" t="s">
        <v>92</v>
      </c>
      <c r="B7" s="217"/>
      <c r="C7" s="218"/>
      <c r="D7" s="217"/>
      <c r="E7" s="218"/>
      <c r="F7" s="217"/>
      <c r="G7" s="218"/>
      <c r="H7" s="217"/>
      <c r="I7" s="218"/>
      <c r="J7" s="217"/>
      <c r="K7" s="218"/>
      <c r="L7" s="217"/>
      <c r="M7" s="218"/>
      <c r="N7" s="217"/>
      <c r="O7" s="218"/>
      <c r="P7" s="217"/>
      <c r="Q7" s="218"/>
      <c r="R7" s="217"/>
      <c r="S7" s="218"/>
      <c r="T7" s="217"/>
      <c r="U7" s="218"/>
      <c r="V7" s="217"/>
      <c r="W7" s="218"/>
      <c r="X7" s="217"/>
      <c r="Y7" s="218"/>
      <c r="Z7" s="217"/>
      <c r="AA7" s="218"/>
      <c r="AB7" s="217"/>
      <c r="AC7" s="218"/>
      <c r="AD7" s="217"/>
      <c r="AE7" s="219"/>
      <c r="AF7" s="8"/>
    </row>
    <row r="8" spans="1:32">
      <c r="A8" s="160" t="s">
        <v>365</v>
      </c>
      <c r="B8" s="127" t="str">
        <f>'Scout 1'!$C$13</f>
        <v xml:space="preserve"> </v>
      </c>
      <c r="C8" s="21"/>
      <c r="D8" s="127" t="str">
        <f>'Scout 2'!$C$13</f>
        <v xml:space="preserve"> </v>
      </c>
      <c r="E8" s="21"/>
      <c r="F8" s="127" t="str">
        <f>'Scout 3'!$C$13</f>
        <v xml:space="preserve"> </v>
      </c>
      <c r="G8" s="21"/>
      <c r="H8" s="127" t="str">
        <f>'Scout 4'!$C$13</f>
        <v xml:space="preserve"> </v>
      </c>
      <c r="I8" s="21"/>
      <c r="J8" s="127" t="str">
        <f>'Scout 5'!$C$13</f>
        <v xml:space="preserve"> </v>
      </c>
      <c r="K8" s="21"/>
      <c r="L8" s="127" t="str">
        <f>'Scout 6'!$C$13</f>
        <v xml:space="preserve"> </v>
      </c>
      <c r="M8" s="21"/>
      <c r="N8" s="127" t="str">
        <f>'Scout 7'!$C$13</f>
        <v xml:space="preserve"> </v>
      </c>
      <c r="O8" s="21"/>
      <c r="P8" s="127" t="str">
        <f>'Scout 8'!$C$13</f>
        <v xml:space="preserve"> </v>
      </c>
      <c r="Q8" s="21"/>
      <c r="R8" s="127" t="str">
        <f>'Scout 9'!$C$13</f>
        <v xml:space="preserve"> </v>
      </c>
      <c r="S8" s="21"/>
      <c r="T8" s="127" t="str">
        <f>'Scout 10'!$C$13</f>
        <v xml:space="preserve"> </v>
      </c>
      <c r="U8" s="21"/>
      <c r="V8" s="127" t="str">
        <f>'Scout 11'!$C$13</f>
        <v xml:space="preserve"> </v>
      </c>
      <c r="W8" s="21"/>
      <c r="X8" s="127" t="str">
        <f>'Scout 12'!$C$13</f>
        <v xml:space="preserve"> </v>
      </c>
      <c r="Y8" s="21"/>
      <c r="Z8" s="127" t="str">
        <f>'Scout 13'!$C$13</f>
        <v xml:space="preserve"> </v>
      </c>
      <c r="AA8" s="21"/>
      <c r="AB8" s="127" t="str">
        <f>'Scout 14'!$C$13</f>
        <v xml:space="preserve"> </v>
      </c>
      <c r="AC8" s="21"/>
      <c r="AD8" s="127" t="str">
        <f>'Scout 15'!$C$13</f>
        <v xml:space="preserve"> </v>
      </c>
      <c r="AE8" s="22"/>
      <c r="AF8" s="8"/>
    </row>
    <row r="9" spans="1:32">
      <c r="A9" s="160" t="s">
        <v>384</v>
      </c>
      <c r="B9" s="127"/>
      <c r="C9" s="21"/>
      <c r="D9" s="127" t="str">
        <f>'Scout 2'!$C$13</f>
        <v xml:space="preserve"> </v>
      </c>
      <c r="E9" s="21"/>
      <c r="F9" s="127" t="str">
        <f>'Scout 3'!$C$13</f>
        <v xml:space="preserve"> </v>
      </c>
      <c r="G9" s="21"/>
      <c r="H9" s="127" t="str">
        <f>'Scout 4'!$C$13</f>
        <v xml:space="preserve"> </v>
      </c>
      <c r="I9" s="21"/>
      <c r="J9" s="127" t="str">
        <f>'Scout 5'!$C$13</f>
        <v xml:space="preserve"> </v>
      </c>
      <c r="K9" s="21"/>
      <c r="L9" s="127" t="str">
        <f>'Scout 6'!$C$13</f>
        <v xml:space="preserve"> </v>
      </c>
      <c r="M9" s="21"/>
      <c r="N9" s="127" t="str">
        <f>'Scout 7'!$C$13</f>
        <v xml:space="preserve"> </v>
      </c>
      <c r="O9" s="21"/>
      <c r="P9" s="127" t="str">
        <f>'Scout 8'!$C$13</f>
        <v xml:space="preserve"> </v>
      </c>
      <c r="Q9" s="21"/>
      <c r="R9" s="127" t="str">
        <f>'Scout 9'!$C$13</f>
        <v xml:space="preserve"> </v>
      </c>
      <c r="S9" s="21"/>
      <c r="T9" s="127" t="str">
        <f>'Scout 10'!$C$13</f>
        <v xml:space="preserve"> </v>
      </c>
      <c r="U9" s="21"/>
      <c r="V9" s="127" t="str">
        <f>'Scout 11'!$C$13</f>
        <v xml:space="preserve"> </v>
      </c>
      <c r="W9" s="21"/>
      <c r="X9" s="127" t="str">
        <f>'Scout 12'!$C$13</f>
        <v xml:space="preserve"> </v>
      </c>
      <c r="Y9" s="21"/>
      <c r="Z9" s="127" t="str">
        <f>'Scout 13'!$C$13</f>
        <v xml:space="preserve"> </v>
      </c>
      <c r="AA9" s="21"/>
      <c r="AB9" s="127" t="str">
        <f>'Scout 14'!$C$13</f>
        <v xml:space="preserve"> </v>
      </c>
      <c r="AC9" s="21"/>
      <c r="AD9" s="127" t="str">
        <f>'Scout 15'!$C$13</f>
        <v xml:space="preserve"> </v>
      </c>
      <c r="AE9" s="22"/>
      <c r="AF9" s="8"/>
    </row>
    <row r="10" spans="1:32">
      <c r="A10" s="160" t="s">
        <v>391</v>
      </c>
      <c r="B10" s="127" t="str">
        <f>'Scout 1'!$C$15</f>
        <v xml:space="preserve"> </v>
      </c>
      <c r="C10" s="21"/>
      <c r="D10" s="127" t="str">
        <f>'Scout 2'!$C$14</f>
        <v xml:space="preserve"> </v>
      </c>
      <c r="E10" s="21"/>
      <c r="F10" s="127" t="str">
        <f>'Scout 3'!$C$14</f>
        <v xml:space="preserve"> </v>
      </c>
      <c r="G10" s="21"/>
      <c r="H10" s="127" t="str">
        <f>'Scout 4'!$C$14</f>
        <v xml:space="preserve"> </v>
      </c>
      <c r="I10" s="21"/>
      <c r="J10" s="127" t="str">
        <f>'Scout 5'!$C$14</f>
        <v xml:space="preserve"> </v>
      </c>
      <c r="K10" s="21"/>
      <c r="L10" s="127" t="str">
        <f>'Scout 6'!$C$14</f>
        <v xml:space="preserve"> </v>
      </c>
      <c r="M10" s="21"/>
      <c r="N10" s="127" t="str">
        <f>'Scout 7'!$C$14</f>
        <v xml:space="preserve"> </v>
      </c>
      <c r="O10" s="21"/>
      <c r="P10" s="127" t="str">
        <f>'Scout 8'!$C$14</f>
        <v xml:space="preserve"> </v>
      </c>
      <c r="Q10" s="21"/>
      <c r="R10" s="127" t="str">
        <f>'Scout 9'!$C$14</f>
        <v xml:space="preserve"> </v>
      </c>
      <c r="S10" s="21"/>
      <c r="T10" s="127" t="str">
        <f>'Scout 10'!$C$14</f>
        <v xml:space="preserve"> </v>
      </c>
      <c r="U10" s="21"/>
      <c r="V10" s="127" t="str">
        <f>'Scout 11'!$C$14</f>
        <v xml:space="preserve"> </v>
      </c>
      <c r="W10" s="21"/>
      <c r="X10" s="127" t="str">
        <f>'Scout 12'!$C$14</f>
        <v xml:space="preserve"> </v>
      </c>
      <c r="Y10" s="21"/>
      <c r="Z10" s="127" t="str">
        <f>'Scout 13'!$C$14</f>
        <v xml:space="preserve"> </v>
      </c>
      <c r="AA10" s="21"/>
      <c r="AB10" s="127" t="str">
        <f>'Scout 14'!$C$14</f>
        <v xml:space="preserve"> </v>
      </c>
      <c r="AC10" s="21"/>
      <c r="AD10" s="127" t="str">
        <f>'Scout 15'!$C$14</f>
        <v xml:space="preserve"> </v>
      </c>
      <c r="AE10" s="22"/>
      <c r="AF10" s="8"/>
    </row>
    <row r="11" spans="1:32">
      <c r="A11" s="160" t="s">
        <v>420</v>
      </c>
      <c r="B11" s="127" t="str">
        <f>'Scout 1'!$C$16</f>
        <v xml:space="preserve"> </v>
      </c>
      <c r="C11" s="21"/>
      <c r="D11" s="127" t="str">
        <f>'Scout 2'!$C$15</f>
        <v xml:space="preserve"> </v>
      </c>
      <c r="E11" s="21"/>
      <c r="F11" s="127" t="str">
        <f>'Scout 3'!$C$15</f>
        <v xml:space="preserve"> </v>
      </c>
      <c r="G11" s="21"/>
      <c r="H11" s="127" t="str">
        <f>'Scout 4'!$C$15</f>
        <v xml:space="preserve"> </v>
      </c>
      <c r="I11" s="21"/>
      <c r="J11" s="127" t="str">
        <f>'Scout 5'!$C$15</f>
        <v xml:space="preserve"> </v>
      </c>
      <c r="K11" s="21"/>
      <c r="L11" s="127" t="str">
        <f>'Scout 6'!$C$15</f>
        <v xml:space="preserve"> </v>
      </c>
      <c r="M11" s="21"/>
      <c r="N11" s="127" t="str">
        <f>'Scout 7'!$C$15</f>
        <v xml:space="preserve"> </v>
      </c>
      <c r="O11" s="21"/>
      <c r="P11" s="127" t="str">
        <f>'Scout 8'!$C$15</f>
        <v xml:space="preserve"> </v>
      </c>
      <c r="Q11" s="21"/>
      <c r="R11" s="127" t="str">
        <f>'Scout 9'!$C$15</f>
        <v xml:space="preserve"> </v>
      </c>
      <c r="S11" s="21"/>
      <c r="T11" s="127" t="str">
        <f>'Scout 10'!$C$15</f>
        <v xml:space="preserve"> </v>
      </c>
      <c r="U11" s="21"/>
      <c r="V11" s="127" t="str">
        <f>'Scout 11'!$C$15</f>
        <v xml:space="preserve"> </v>
      </c>
      <c r="W11" s="21"/>
      <c r="X11" s="127" t="str">
        <f>'Scout 12'!$C$15</f>
        <v xml:space="preserve"> </v>
      </c>
      <c r="Y11" s="21"/>
      <c r="Z11" s="127" t="str">
        <f>'Scout 13'!$C$15</f>
        <v xml:space="preserve"> </v>
      </c>
      <c r="AA11" s="21"/>
      <c r="AB11" s="127" t="str">
        <f>'Scout 14'!$C$15</f>
        <v xml:space="preserve"> </v>
      </c>
      <c r="AC11" s="21"/>
      <c r="AD11" s="127" t="str">
        <f>'Scout 15'!$C$15</f>
        <v xml:space="preserve"> </v>
      </c>
      <c r="AE11" s="22"/>
      <c r="AF11" s="8"/>
    </row>
    <row r="12" spans="1:32">
      <c r="A12" s="128"/>
      <c r="B12" s="127"/>
      <c r="C12" s="21"/>
      <c r="D12" s="127"/>
      <c r="E12" s="21"/>
      <c r="F12" s="127"/>
      <c r="G12" s="21"/>
      <c r="H12" s="127"/>
      <c r="I12" s="21"/>
      <c r="J12" s="127"/>
      <c r="K12" s="21"/>
      <c r="L12" s="127"/>
      <c r="M12" s="21"/>
      <c r="N12" s="127"/>
      <c r="O12" s="21"/>
      <c r="P12" s="127"/>
      <c r="Q12" s="21"/>
      <c r="R12" s="127"/>
      <c r="S12" s="21"/>
      <c r="T12" s="127"/>
      <c r="U12" s="21"/>
      <c r="V12" s="127"/>
      <c r="W12" s="21"/>
      <c r="X12" s="127"/>
      <c r="Y12" s="21"/>
      <c r="Z12" s="127"/>
      <c r="AA12" s="21"/>
      <c r="AB12" s="127"/>
      <c r="AC12" s="21"/>
      <c r="AD12" s="127"/>
      <c r="AE12" s="22"/>
      <c r="AF12" s="8"/>
    </row>
    <row r="13" spans="1:32">
      <c r="A13" s="216" t="s">
        <v>93</v>
      </c>
      <c r="B13" s="217"/>
      <c r="C13" s="218"/>
      <c r="D13" s="217"/>
      <c r="E13" s="218"/>
      <c r="F13" s="217"/>
      <c r="G13" s="218"/>
      <c r="H13" s="217"/>
      <c r="I13" s="218"/>
      <c r="J13" s="217"/>
      <c r="K13" s="218"/>
      <c r="L13" s="217"/>
      <c r="M13" s="218"/>
      <c r="N13" s="217"/>
      <c r="O13" s="218"/>
      <c r="P13" s="217"/>
      <c r="Q13" s="218"/>
      <c r="R13" s="217"/>
      <c r="S13" s="218"/>
      <c r="T13" s="217"/>
      <c r="U13" s="218"/>
      <c r="V13" s="217"/>
      <c r="W13" s="218"/>
      <c r="X13" s="217"/>
      <c r="Y13" s="218"/>
      <c r="Z13" s="217"/>
      <c r="AA13" s="218"/>
      <c r="AB13" s="217"/>
      <c r="AC13" s="218"/>
      <c r="AD13" s="217"/>
      <c r="AE13" s="219"/>
      <c r="AF13" s="8"/>
    </row>
    <row r="14" spans="1:32">
      <c r="A14" s="160" t="s">
        <v>110</v>
      </c>
      <c r="B14" s="127" t="str">
        <f>'Scout 1'!$C19</f>
        <v xml:space="preserve"> </v>
      </c>
      <c r="C14" s="21"/>
      <c r="D14" s="127" t="str">
        <f>'Scout 2'!$C19</f>
        <v xml:space="preserve"> </v>
      </c>
      <c r="E14" s="21"/>
      <c r="F14" s="127" t="str">
        <f>'Scout 3'!$C19</f>
        <v xml:space="preserve"> </v>
      </c>
      <c r="G14" s="21"/>
      <c r="H14" s="127" t="str">
        <f>'Scout 4'!$C19</f>
        <v xml:space="preserve"> </v>
      </c>
      <c r="I14" s="21"/>
      <c r="J14" s="127" t="str">
        <f>'Scout 5'!$C19</f>
        <v xml:space="preserve"> </v>
      </c>
      <c r="K14" s="21"/>
      <c r="L14" s="127" t="str">
        <f>'Scout 6'!$C19</f>
        <v xml:space="preserve"> </v>
      </c>
      <c r="M14" s="21"/>
      <c r="N14" s="127" t="str">
        <f>'Scout 7'!$C19</f>
        <v xml:space="preserve"> </v>
      </c>
      <c r="O14" s="21"/>
      <c r="P14" s="127" t="str">
        <f>'Scout 8'!$C19</f>
        <v xml:space="preserve"> </v>
      </c>
      <c r="Q14" s="21"/>
      <c r="R14" s="127" t="str">
        <f>'Scout 9'!$C19</f>
        <v xml:space="preserve"> </v>
      </c>
      <c r="S14" s="21"/>
      <c r="T14" s="127" t="str">
        <f>'Scout 10'!$C19</f>
        <v xml:space="preserve"> </v>
      </c>
      <c r="U14" s="21"/>
      <c r="V14" s="127" t="str">
        <f>'Scout 11'!$C19</f>
        <v xml:space="preserve"> </v>
      </c>
      <c r="W14" s="21"/>
      <c r="X14" s="127" t="str">
        <f>'Scout 12'!$C19</f>
        <v xml:space="preserve"> </v>
      </c>
      <c r="Y14" s="21"/>
      <c r="Z14" s="127" t="str">
        <f>'Scout 13'!$C19</f>
        <v xml:space="preserve"> </v>
      </c>
      <c r="AA14" s="21"/>
      <c r="AB14" s="127" t="str">
        <f>'Scout 14'!$C19</f>
        <v xml:space="preserve"> </v>
      </c>
      <c r="AC14" s="21"/>
      <c r="AD14" s="127" t="str">
        <f>'Scout 15'!$C20</f>
        <v xml:space="preserve"> </v>
      </c>
      <c r="AE14" s="22"/>
      <c r="AF14" s="8"/>
    </row>
    <row r="15" spans="1:32">
      <c r="A15" s="160" t="s">
        <v>132</v>
      </c>
      <c r="B15" s="127" t="str">
        <f>'Scout 1'!$C20</f>
        <v xml:space="preserve"> </v>
      </c>
      <c r="C15" s="21"/>
      <c r="D15" s="127" t="str">
        <f>'Scout 2'!$C20</f>
        <v xml:space="preserve"> </v>
      </c>
      <c r="E15" s="21"/>
      <c r="F15" s="127" t="str">
        <f>'Scout 3'!$C20</f>
        <v xml:space="preserve"> </v>
      </c>
      <c r="G15" s="21"/>
      <c r="H15" s="127" t="str">
        <f>'Scout 4'!$C20</f>
        <v xml:space="preserve"> </v>
      </c>
      <c r="I15" s="21"/>
      <c r="J15" s="127" t="str">
        <f>'Scout 5'!$C20</f>
        <v xml:space="preserve"> </v>
      </c>
      <c r="K15" s="21"/>
      <c r="L15" s="127" t="str">
        <f>'Scout 6'!$C20</f>
        <v xml:space="preserve"> </v>
      </c>
      <c r="M15" s="21"/>
      <c r="N15" s="127" t="str">
        <f>'Scout 7'!$C20</f>
        <v xml:space="preserve"> </v>
      </c>
      <c r="O15" s="21"/>
      <c r="P15" s="127" t="str">
        <f>'Scout 8'!$C20</f>
        <v xml:space="preserve"> </v>
      </c>
      <c r="Q15" s="21"/>
      <c r="R15" s="127" t="str">
        <f>'Scout 9'!$C20</f>
        <v xml:space="preserve"> </v>
      </c>
      <c r="S15" s="21"/>
      <c r="T15" s="127" t="str">
        <f>'Scout 10'!$C20</f>
        <v xml:space="preserve"> </v>
      </c>
      <c r="U15" s="21"/>
      <c r="V15" s="127" t="str">
        <f>'Scout 11'!$C20</f>
        <v xml:space="preserve"> </v>
      </c>
      <c r="W15" s="21"/>
      <c r="X15" s="127" t="str">
        <f>'Scout 12'!$C20</f>
        <v xml:space="preserve"> </v>
      </c>
      <c r="Y15" s="21"/>
      <c r="Z15" s="127" t="str">
        <f>'Scout 13'!$C20</f>
        <v xml:space="preserve"> </v>
      </c>
      <c r="AA15" s="21"/>
      <c r="AB15" s="127" t="str">
        <f>'Scout 14'!$C20</f>
        <v xml:space="preserve"> </v>
      </c>
      <c r="AC15" s="21"/>
      <c r="AD15" s="127" t="str">
        <f>'Scout 15'!$C21</f>
        <v xml:space="preserve"> </v>
      </c>
      <c r="AE15" s="22"/>
      <c r="AF15" s="8"/>
    </row>
    <row r="16" spans="1:32">
      <c r="A16" s="160" t="s">
        <v>143</v>
      </c>
      <c r="B16" s="127" t="str">
        <f>'Scout 1'!$C21</f>
        <v xml:space="preserve"> </v>
      </c>
      <c r="C16" s="21"/>
      <c r="D16" s="127" t="str">
        <f>'Scout 2'!$C21</f>
        <v xml:space="preserve"> </v>
      </c>
      <c r="E16" s="21"/>
      <c r="F16" s="127" t="str">
        <f>'Scout 3'!$C21</f>
        <v xml:space="preserve"> </v>
      </c>
      <c r="G16" s="21"/>
      <c r="H16" s="127" t="str">
        <f>'Scout 4'!$C21</f>
        <v xml:space="preserve"> </v>
      </c>
      <c r="I16" s="21"/>
      <c r="J16" s="127" t="str">
        <f>'Scout 5'!$C21</f>
        <v xml:space="preserve"> </v>
      </c>
      <c r="K16" s="21"/>
      <c r="L16" s="127" t="str">
        <f>'Scout 6'!$C21</f>
        <v xml:space="preserve"> </v>
      </c>
      <c r="M16" s="21"/>
      <c r="N16" s="127" t="str">
        <f>'Scout 7'!$C21</f>
        <v xml:space="preserve"> </v>
      </c>
      <c r="O16" s="21"/>
      <c r="P16" s="127" t="str">
        <f>'Scout 8'!$C21</f>
        <v xml:space="preserve"> </v>
      </c>
      <c r="Q16" s="21"/>
      <c r="R16" s="127" t="str">
        <f>'Scout 9'!$C21</f>
        <v xml:space="preserve"> </v>
      </c>
      <c r="S16" s="21"/>
      <c r="T16" s="127" t="str">
        <f>'Scout 10'!$C21</f>
        <v xml:space="preserve"> </v>
      </c>
      <c r="U16" s="21"/>
      <c r="V16" s="127" t="str">
        <f>'Scout 11'!$C21</f>
        <v xml:space="preserve"> </v>
      </c>
      <c r="W16" s="21"/>
      <c r="X16" s="127" t="str">
        <f>'Scout 12'!$C21</f>
        <v xml:space="preserve"> </v>
      </c>
      <c r="Y16" s="21"/>
      <c r="Z16" s="127" t="str">
        <f>'Scout 13'!$C21</f>
        <v xml:space="preserve"> </v>
      </c>
      <c r="AA16" s="21"/>
      <c r="AB16" s="127" t="str">
        <f>'Scout 14'!$C21</f>
        <v xml:space="preserve"> </v>
      </c>
      <c r="AC16" s="21"/>
      <c r="AD16" s="127" t="str">
        <f>'Scout 15'!$C22</f>
        <v xml:space="preserve"> </v>
      </c>
      <c r="AE16" s="22"/>
      <c r="AF16" s="8"/>
    </row>
    <row r="17" spans="1:32">
      <c r="A17" s="160" t="s">
        <v>357</v>
      </c>
      <c r="B17" s="127" t="str">
        <f>'Scout 1'!$C22</f>
        <v xml:space="preserve"> </v>
      </c>
      <c r="C17" s="21"/>
      <c r="D17" s="127" t="str">
        <f>'Scout 2'!$C22</f>
        <v xml:space="preserve"> </v>
      </c>
      <c r="E17" s="21"/>
      <c r="F17" s="127" t="str">
        <f>'Scout 3'!$C22</f>
        <v xml:space="preserve"> </v>
      </c>
      <c r="G17" s="21"/>
      <c r="H17" s="127" t="str">
        <f>'Scout 4'!$C22</f>
        <v xml:space="preserve"> </v>
      </c>
      <c r="I17" s="21"/>
      <c r="J17" s="127" t="str">
        <f>'Scout 5'!$C22</f>
        <v xml:space="preserve"> </v>
      </c>
      <c r="K17" s="21"/>
      <c r="L17" s="127" t="str">
        <f>'Scout 6'!$C22</f>
        <v xml:space="preserve"> </v>
      </c>
      <c r="M17" s="21"/>
      <c r="N17" s="127" t="str">
        <f>'Scout 7'!$C22</f>
        <v xml:space="preserve"> </v>
      </c>
      <c r="O17" s="21"/>
      <c r="P17" s="127" t="str">
        <f>'Scout 8'!$C22</f>
        <v xml:space="preserve"> </v>
      </c>
      <c r="Q17" s="21"/>
      <c r="R17" s="127" t="str">
        <f>'Scout 9'!$C22</f>
        <v xml:space="preserve"> </v>
      </c>
      <c r="S17" s="21"/>
      <c r="T17" s="127" t="str">
        <f>'Scout 10'!$C22</f>
        <v xml:space="preserve"> </v>
      </c>
      <c r="U17" s="21"/>
      <c r="V17" s="127" t="str">
        <f>'Scout 11'!$C22</f>
        <v xml:space="preserve"> </v>
      </c>
      <c r="W17" s="21"/>
      <c r="X17" s="127" t="str">
        <f>'Scout 12'!$C22</f>
        <v xml:space="preserve"> </v>
      </c>
      <c r="Y17" s="21"/>
      <c r="Z17" s="127" t="str">
        <f>'Scout 13'!$C22</f>
        <v xml:space="preserve"> </v>
      </c>
      <c r="AA17" s="21"/>
      <c r="AB17" s="127" t="str">
        <f>'Scout 14'!$C22</f>
        <v xml:space="preserve"> </v>
      </c>
      <c r="AC17" s="21"/>
      <c r="AD17" s="127" t="str">
        <f>'Scout 15'!$C23</f>
        <v xml:space="preserve"> </v>
      </c>
      <c r="AE17" s="22"/>
      <c r="AF17" s="8"/>
    </row>
    <row r="18" spans="1:32">
      <c r="A18" s="160" t="s">
        <v>184</v>
      </c>
      <c r="B18" s="127" t="str">
        <f>'Scout 1'!$C23</f>
        <v xml:space="preserve"> </v>
      </c>
      <c r="C18" s="21"/>
      <c r="D18" s="127" t="str">
        <f>'Scout 2'!$C23</f>
        <v xml:space="preserve"> </v>
      </c>
      <c r="E18" s="21"/>
      <c r="F18" s="127" t="str">
        <f>'Scout 3'!$C23</f>
        <v xml:space="preserve"> </v>
      </c>
      <c r="G18" s="21"/>
      <c r="H18" s="127" t="str">
        <f>'Scout 4'!$C23</f>
        <v xml:space="preserve"> </v>
      </c>
      <c r="I18" s="21"/>
      <c r="J18" s="127" t="str">
        <f>'Scout 5'!$C23</f>
        <v xml:space="preserve"> </v>
      </c>
      <c r="K18" s="21"/>
      <c r="L18" s="127" t="str">
        <f>'Scout 6'!$C23</f>
        <v xml:space="preserve"> </v>
      </c>
      <c r="M18" s="21"/>
      <c r="N18" s="127" t="str">
        <f>'Scout 7'!$C23</f>
        <v xml:space="preserve"> </v>
      </c>
      <c r="O18" s="21"/>
      <c r="P18" s="127" t="str">
        <f>'Scout 8'!$C23</f>
        <v xml:space="preserve"> </v>
      </c>
      <c r="Q18" s="21"/>
      <c r="R18" s="127" t="str">
        <f>'Scout 9'!$C23</f>
        <v xml:space="preserve"> </v>
      </c>
      <c r="S18" s="21"/>
      <c r="T18" s="127" t="str">
        <f>'Scout 10'!$C23</f>
        <v xml:space="preserve"> </v>
      </c>
      <c r="U18" s="21"/>
      <c r="V18" s="127" t="str">
        <f>'Scout 11'!$C23</f>
        <v xml:space="preserve"> </v>
      </c>
      <c r="W18" s="21"/>
      <c r="X18" s="127" t="str">
        <f>'Scout 12'!$C23</f>
        <v xml:space="preserve"> </v>
      </c>
      <c r="Y18" s="21"/>
      <c r="Z18" s="127" t="str">
        <f>'Scout 13'!$C23</f>
        <v xml:space="preserve"> </v>
      </c>
      <c r="AA18" s="21"/>
      <c r="AB18" s="127" t="str">
        <f>'Scout 14'!$C23</f>
        <v xml:space="preserve"> </v>
      </c>
      <c r="AC18" s="21"/>
      <c r="AD18" s="127" t="str">
        <f>'Scout 15'!$C24</f>
        <v xml:space="preserve"> </v>
      </c>
      <c r="AE18" s="22"/>
      <c r="AF18" s="8"/>
    </row>
    <row r="19" spans="1:32">
      <c r="A19" s="160" t="s">
        <v>358</v>
      </c>
      <c r="B19" s="127" t="str">
        <f>'Scout 1'!$C24</f>
        <v xml:space="preserve"> </v>
      </c>
      <c r="C19" s="21"/>
      <c r="D19" s="127" t="str">
        <f>'Scout 2'!$C24</f>
        <v xml:space="preserve"> </v>
      </c>
      <c r="E19" s="21"/>
      <c r="F19" s="127" t="str">
        <f>'Scout 3'!$C24</f>
        <v xml:space="preserve"> </v>
      </c>
      <c r="G19" s="21"/>
      <c r="H19" s="127" t="str">
        <f>'Scout 4'!$C24</f>
        <v xml:space="preserve"> </v>
      </c>
      <c r="I19" s="21"/>
      <c r="J19" s="127" t="str">
        <f>'Scout 5'!$C24</f>
        <v xml:space="preserve"> </v>
      </c>
      <c r="K19" s="21"/>
      <c r="L19" s="127" t="str">
        <f>'Scout 6'!$C24</f>
        <v xml:space="preserve"> </v>
      </c>
      <c r="M19" s="21"/>
      <c r="N19" s="127" t="str">
        <f>'Scout 7'!$C24</f>
        <v xml:space="preserve"> </v>
      </c>
      <c r="O19" s="21"/>
      <c r="P19" s="127" t="str">
        <f>'Scout 8'!$C24</f>
        <v xml:space="preserve"> </v>
      </c>
      <c r="Q19" s="21"/>
      <c r="R19" s="127" t="str">
        <f>'Scout 9'!$C24</f>
        <v xml:space="preserve"> </v>
      </c>
      <c r="S19" s="21"/>
      <c r="T19" s="127" t="str">
        <f>'Scout 10'!$C24</f>
        <v xml:space="preserve"> </v>
      </c>
      <c r="U19" s="21"/>
      <c r="V19" s="127" t="str">
        <f>'Scout 11'!$C24</f>
        <v xml:space="preserve"> </v>
      </c>
      <c r="W19" s="21"/>
      <c r="X19" s="127" t="str">
        <f>'Scout 12'!$C24</f>
        <v xml:space="preserve"> </v>
      </c>
      <c r="Y19" s="21"/>
      <c r="Z19" s="127" t="str">
        <f>'Scout 13'!$C24</f>
        <v xml:space="preserve"> </v>
      </c>
      <c r="AA19" s="21"/>
      <c r="AB19" s="127" t="str">
        <f>'Scout 14'!$C24</f>
        <v xml:space="preserve"> </v>
      </c>
      <c r="AC19" s="21"/>
      <c r="AD19" s="127" t="str">
        <f>'Scout 15'!$C25</f>
        <v xml:space="preserve"> </v>
      </c>
      <c r="AE19" s="22"/>
      <c r="AF19" s="8"/>
    </row>
    <row r="20" spans="1:32">
      <c r="A20" s="161" t="s">
        <v>197</v>
      </c>
      <c r="B20" s="127" t="str">
        <f>'Scout 1'!$C25</f>
        <v xml:space="preserve"> </v>
      </c>
      <c r="C20" s="21"/>
      <c r="D20" s="127" t="str">
        <f>'Scout 2'!$C25</f>
        <v xml:space="preserve"> </v>
      </c>
      <c r="E20" s="21"/>
      <c r="F20" s="127" t="str">
        <f>'Scout 3'!$C25</f>
        <v xml:space="preserve"> </v>
      </c>
      <c r="G20" s="21"/>
      <c r="H20" s="127" t="str">
        <f>'Scout 4'!$C25</f>
        <v xml:space="preserve"> </v>
      </c>
      <c r="I20" s="21"/>
      <c r="J20" s="127" t="str">
        <f>'Scout 5'!$C25</f>
        <v xml:space="preserve"> </v>
      </c>
      <c r="K20" s="21"/>
      <c r="L20" s="127" t="str">
        <f>'Scout 6'!$C25</f>
        <v xml:space="preserve"> </v>
      </c>
      <c r="M20" s="21"/>
      <c r="N20" s="127" t="str">
        <f>'Scout 7'!$C25</f>
        <v xml:space="preserve"> </v>
      </c>
      <c r="O20" s="21"/>
      <c r="P20" s="127" t="str">
        <f>'Scout 8'!$C25</f>
        <v xml:space="preserve"> </v>
      </c>
      <c r="Q20" s="21"/>
      <c r="R20" s="127" t="str">
        <f>'Scout 9'!$C25</f>
        <v xml:space="preserve"> </v>
      </c>
      <c r="S20" s="21"/>
      <c r="T20" s="127" t="str">
        <f>'Scout 10'!$C25</f>
        <v xml:space="preserve"> </v>
      </c>
      <c r="U20" s="21"/>
      <c r="V20" s="127" t="str">
        <f>'Scout 11'!$C25</f>
        <v xml:space="preserve"> </v>
      </c>
      <c r="W20" s="21"/>
      <c r="X20" s="127" t="str">
        <f>'Scout 12'!$C25</f>
        <v xml:space="preserve"> </v>
      </c>
      <c r="Y20" s="21"/>
      <c r="Z20" s="127" t="str">
        <f>'Scout 13'!$C25</f>
        <v xml:space="preserve"> </v>
      </c>
      <c r="AA20" s="21"/>
      <c r="AB20" s="127" t="str">
        <f>'Scout 14'!$C25</f>
        <v xml:space="preserve"> </v>
      </c>
      <c r="AC20" s="21"/>
      <c r="AD20" s="127" t="str">
        <f>'Scout 15'!$C26</f>
        <v xml:space="preserve"> </v>
      </c>
      <c r="AE20" s="22"/>
      <c r="AF20" s="8"/>
    </row>
    <row r="21" spans="1:32">
      <c r="A21" s="161" t="s">
        <v>362</v>
      </c>
      <c r="B21" s="127" t="str">
        <f>'Scout 1'!$C26</f>
        <v xml:space="preserve"> </v>
      </c>
      <c r="C21" s="21"/>
      <c r="D21" s="127" t="str">
        <f>'Scout 2'!$C26</f>
        <v xml:space="preserve"> </v>
      </c>
      <c r="E21" s="21"/>
      <c r="F21" s="127" t="str">
        <f>'Scout 3'!$C26</f>
        <v xml:space="preserve"> </v>
      </c>
      <c r="G21" s="21"/>
      <c r="H21" s="127" t="str">
        <f>'Scout 4'!$C26</f>
        <v xml:space="preserve"> </v>
      </c>
      <c r="I21" s="21"/>
      <c r="J21" s="127" t="str">
        <f>'Scout 5'!$C26</f>
        <v xml:space="preserve"> </v>
      </c>
      <c r="K21" s="21"/>
      <c r="L21" s="127" t="str">
        <f>'Scout 6'!$C26</f>
        <v xml:space="preserve"> </v>
      </c>
      <c r="M21" s="21"/>
      <c r="N21" s="127" t="str">
        <f>'Scout 7'!$C26</f>
        <v xml:space="preserve"> </v>
      </c>
      <c r="O21" s="21"/>
      <c r="P21" s="127" t="str">
        <f>'Scout 8'!$C26</f>
        <v xml:space="preserve"> </v>
      </c>
      <c r="Q21" s="21"/>
      <c r="R21" s="127" t="str">
        <f>'Scout 9'!$C26</f>
        <v xml:space="preserve"> </v>
      </c>
      <c r="S21" s="21"/>
      <c r="T21" s="127" t="str">
        <f>'Scout 10'!$C26</f>
        <v xml:space="preserve"> </v>
      </c>
      <c r="U21" s="21"/>
      <c r="V21" s="127" t="str">
        <f>'Scout 11'!$C26</f>
        <v xml:space="preserve"> </v>
      </c>
      <c r="W21" s="21"/>
      <c r="X21" s="127" t="str">
        <f>'Scout 12'!$C26</f>
        <v xml:space="preserve"> </v>
      </c>
      <c r="Y21" s="21"/>
      <c r="Z21" s="127" t="str">
        <f>'Scout 13'!$C26</f>
        <v xml:space="preserve"> </v>
      </c>
      <c r="AA21" s="21"/>
      <c r="AB21" s="127" t="str">
        <f>'Scout 14'!$C26</f>
        <v xml:space="preserve"> </v>
      </c>
      <c r="AC21" s="21"/>
      <c r="AD21" s="127" t="str">
        <f>'Scout 15'!$C27</f>
        <v xml:space="preserve"> </v>
      </c>
      <c r="AE21" s="22"/>
      <c r="AF21" s="8"/>
    </row>
    <row r="22" spans="1:32">
      <c r="A22" s="161" t="s">
        <v>235</v>
      </c>
      <c r="B22" s="127" t="str">
        <f>'Scout 1'!$C27</f>
        <v xml:space="preserve"> </v>
      </c>
      <c r="C22" s="21"/>
      <c r="D22" s="127" t="str">
        <f>'Scout 2'!$C27</f>
        <v xml:space="preserve"> </v>
      </c>
      <c r="E22" s="21"/>
      <c r="F22" s="127" t="str">
        <f>'Scout 3'!$C27</f>
        <v xml:space="preserve"> </v>
      </c>
      <c r="G22" s="21"/>
      <c r="H22" s="127" t="str">
        <f>'Scout 4'!$C27</f>
        <v xml:space="preserve"> </v>
      </c>
      <c r="I22" s="21"/>
      <c r="J22" s="127" t="str">
        <f>'Scout 5'!$C27</f>
        <v xml:space="preserve"> </v>
      </c>
      <c r="K22" s="21"/>
      <c r="L22" s="127" t="str">
        <f>'Scout 6'!$C27</f>
        <v xml:space="preserve"> </v>
      </c>
      <c r="M22" s="21"/>
      <c r="N22" s="127" t="str">
        <f>'Scout 7'!$C27</f>
        <v xml:space="preserve"> </v>
      </c>
      <c r="O22" s="21"/>
      <c r="P22" s="127" t="str">
        <f>'Scout 8'!$C27</f>
        <v xml:space="preserve"> </v>
      </c>
      <c r="Q22" s="21"/>
      <c r="R22" s="127" t="str">
        <f>'Scout 9'!$C27</f>
        <v xml:space="preserve"> </v>
      </c>
      <c r="S22" s="21"/>
      <c r="T22" s="127" t="str">
        <f>'Scout 10'!$C27</f>
        <v xml:space="preserve"> </v>
      </c>
      <c r="U22" s="21"/>
      <c r="V22" s="127" t="str">
        <f>'Scout 11'!$C27</f>
        <v xml:space="preserve"> </v>
      </c>
      <c r="W22" s="21"/>
      <c r="X22" s="127" t="str">
        <f>'Scout 12'!$C27</f>
        <v xml:space="preserve"> </v>
      </c>
      <c r="Y22" s="21"/>
      <c r="Z22" s="127" t="str">
        <f>'Scout 13'!$C27</f>
        <v xml:space="preserve"> </v>
      </c>
      <c r="AA22" s="21"/>
      <c r="AB22" s="127" t="str">
        <f>'Scout 14'!$C27</f>
        <v xml:space="preserve"> </v>
      </c>
      <c r="AC22" s="21"/>
      <c r="AD22" s="127" t="str">
        <f>'Scout 15'!$C28</f>
        <v xml:space="preserve"> </v>
      </c>
      <c r="AE22" s="22"/>
      <c r="AF22" s="8"/>
    </row>
    <row r="23" spans="1:32">
      <c r="A23" s="161" t="s">
        <v>276</v>
      </c>
      <c r="B23" s="127" t="str">
        <f>'Scout 1'!$C28</f>
        <v xml:space="preserve"> </v>
      </c>
      <c r="C23" s="21"/>
      <c r="D23" s="127" t="str">
        <f>'Scout 2'!$C28</f>
        <v xml:space="preserve"> </v>
      </c>
      <c r="E23" s="21"/>
      <c r="F23" s="127" t="str">
        <f>'Scout 3'!$C28</f>
        <v xml:space="preserve"> </v>
      </c>
      <c r="G23" s="21"/>
      <c r="H23" s="127" t="str">
        <f>'Scout 4'!$C28</f>
        <v xml:space="preserve"> </v>
      </c>
      <c r="I23" s="21"/>
      <c r="J23" s="127" t="str">
        <f>'Scout 5'!$C28</f>
        <v xml:space="preserve"> </v>
      </c>
      <c r="K23" s="21"/>
      <c r="L23" s="127" t="str">
        <f>'Scout 6'!$C28</f>
        <v xml:space="preserve"> </v>
      </c>
      <c r="M23" s="21"/>
      <c r="N23" s="127" t="str">
        <f>'Scout 7'!$C28</f>
        <v xml:space="preserve"> </v>
      </c>
      <c r="O23" s="21"/>
      <c r="P23" s="127" t="str">
        <f>'Scout 8'!$C28</f>
        <v xml:space="preserve"> </v>
      </c>
      <c r="Q23" s="21"/>
      <c r="R23" s="127" t="str">
        <f>'Scout 9'!$C28</f>
        <v xml:space="preserve"> </v>
      </c>
      <c r="S23" s="21"/>
      <c r="T23" s="127" t="str">
        <f>'Scout 10'!$C28</f>
        <v xml:space="preserve"> </v>
      </c>
      <c r="U23" s="21"/>
      <c r="V23" s="127" t="str">
        <f>'Scout 11'!$C28</f>
        <v xml:space="preserve"> </v>
      </c>
      <c r="W23" s="21"/>
      <c r="X23" s="127" t="str">
        <f>'Scout 12'!$C28</f>
        <v xml:space="preserve"> </v>
      </c>
      <c r="Y23" s="21"/>
      <c r="Z23" s="127" t="str">
        <f>'Scout 13'!$C28</f>
        <v xml:space="preserve"> </v>
      </c>
      <c r="AA23" s="21"/>
      <c r="AB23" s="127" t="str">
        <f>'Scout 14'!$C28</f>
        <v xml:space="preserve"> </v>
      </c>
      <c r="AC23" s="21"/>
      <c r="AD23" s="127" t="str">
        <f>'Scout 15'!$C29</f>
        <v xml:space="preserve"> </v>
      </c>
      <c r="AE23" s="22"/>
      <c r="AF23" s="8"/>
    </row>
    <row r="24" spans="1:32">
      <c r="A24" s="161" t="s">
        <v>292</v>
      </c>
      <c r="B24" s="127" t="str">
        <f>'Scout 1'!$C29</f>
        <v xml:space="preserve"> </v>
      </c>
      <c r="C24" s="21"/>
      <c r="D24" s="127" t="str">
        <f>'Scout 2'!$C29</f>
        <v xml:space="preserve"> </v>
      </c>
      <c r="E24" s="21"/>
      <c r="F24" s="127" t="str">
        <f>'Scout 3'!$C29</f>
        <v xml:space="preserve"> </v>
      </c>
      <c r="G24" s="21"/>
      <c r="H24" s="127" t="str">
        <f>'Scout 4'!$C29</f>
        <v xml:space="preserve"> </v>
      </c>
      <c r="I24" s="21"/>
      <c r="J24" s="127" t="str">
        <f>'Scout 5'!$C29</f>
        <v xml:space="preserve"> </v>
      </c>
      <c r="K24" s="21"/>
      <c r="L24" s="127" t="str">
        <f>'Scout 6'!$C29</f>
        <v xml:space="preserve"> </v>
      </c>
      <c r="M24" s="21"/>
      <c r="N24" s="127" t="str">
        <f>'Scout 7'!$C29</f>
        <v xml:space="preserve"> </v>
      </c>
      <c r="O24" s="21"/>
      <c r="P24" s="127" t="str">
        <f>'Scout 8'!$C29</f>
        <v xml:space="preserve"> </v>
      </c>
      <c r="Q24" s="21"/>
      <c r="R24" s="127" t="str">
        <f>'Scout 9'!$C29</f>
        <v xml:space="preserve"> </v>
      </c>
      <c r="S24" s="21"/>
      <c r="T24" s="127" t="str">
        <f>'Scout 10'!$C29</f>
        <v xml:space="preserve"> </v>
      </c>
      <c r="U24" s="21"/>
      <c r="V24" s="127" t="str">
        <f>'Scout 11'!$C29</f>
        <v xml:space="preserve"> </v>
      </c>
      <c r="W24" s="21"/>
      <c r="X24" s="127" t="str">
        <f>'Scout 12'!$C29</f>
        <v xml:space="preserve"> </v>
      </c>
      <c r="Y24" s="21"/>
      <c r="Z24" s="127" t="str">
        <f>'Scout 13'!$C29</f>
        <v xml:space="preserve"> </v>
      </c>
      <c r="AA24" s="21"/>
      <c r="AB24" s="127" t="str">
        <f>'Scout 14'!$C29</f>
        <v xml:space="preserve"> </v>
      </c>
      <c r="AC24" s="21"/>
      <c r="AD24" s="127" t="str">
        <f>'Scout 15'!$C30</f>
        <v xml:space="preserve"> </v>
      </c>
      <c r="AE24" s="22"/>
      <c r="AF24" s="8"/>
    </row>
    <row r="25" spans="1:32">
      <c r="A25" s="161" t="s">
        <v>297</v>
      </c>
      <c r="B25" s="127" t="str">
        <f>'Scout 1'!$C30</f>
        <v xml:space="preserve"> </v>
      </c>
      <c r="C25" s="21"/>
      <c r="D25" s="127" t="str">
        <f>'Scout 2'!$C30</f>
        <v xml:space="preserve"> </v>
      </c>
      <c r="E25" s="21"/>
      <c r="F25" s="127" t="str">
        <f>'Scout 3'!$C30</f>
        <v xml:space="preserve"> </v>
      </c>
      <c r="G25" s="21"/>
      <c r="H25" s="127" t="str">
        <f>'Scout 4'!$C30</f>
        <v xml:space="preserve"> </v>
      </c>
      <c r="I25" s="21"/>
      <c r="J25" s="127" t="str">
        <f>'Scout 5'!$C30</f>
        <v xml:space="preserve"> </v>
      </c>
      <c r="K25" s="21"/>
      <c r="L25" s="127" t="str">
        <f>'Scout 6'!$C30</f>
        <v xml:space="preserve"> </v>
      </c>
      <c r="M25" s="21"/>
      <c r="N25" s="127" t="str">
        <f>'Scout 7'!$C30</f>
        <v xml:space="preserve"> </v>
      </c>
      <c r="O25" s="21"/>
      <c r="P25" s="127" t="str">
        <f>'Scout 8'!$C30</f>
        <v xml:space="preserve"> </v>
      </c>
      <c r="Q25" s="21"/>
      <c r="R25" s="127" t="str">
        <f>'Scout 9'!$C30</f>
        <v xml:space="preserve"> </v>
      </c>
      <c r="S25" s="21"/>
      <c r="T25" s="127" t="str">
        <f>'Scout 10'!$C30</f>
        <v xml:space="preserve"> </v>
      </c>
      <c r="U25" s="21"/>
      <c r="V25" s="127" t="str">
        <f>'Scout 11'!$C30</f>
        <v xml:space="preserve"> </v>
      </c>
      <c r="W25" s="21"/>
      <c r="X25" s="127" t="str">
        <f>'Scout 12'!$C30</f>
        <v xml:space="preserve"> </v>
      </c>
      <c r="Y25" s="21"/>
      <c r="Z25" s="127" t="str">
        <f>'Scout 13'!$C30</f>
        <v xml:space="preserve"> </v>
      </c>
      <c r="AA25" s="21"/>
      <c r="AB25" s="127" t="str">
        <f>'Scout 14'!$C30</f>
        <v xml:space="preserve"> </v>
      </c>
      <c r="AC25" s="21"/>
      <c r="AD25" s="127" t="str">
        <f>'Scout 15'!$C31</f>
        <v xml:space="preserve"> </v>
      </c>
      <c r="AE25" s="22"/>
      <c r="AF25" s="8"/>
    </row>
    <row r="26" spans="1:32">
      <c r="A26" s="161" t="s">
        <v>359</v>
      </c>
      <c r="B26" s="127" t="str">
        <f>'Scout 1'!$C31</f>
        <v xml:space="preserve"> </v>
      </c>
      <c r="C26" s="21"/>
      <c r="D26" s="127" t="str">
        <f>'Scout 2'!$C31</f>
        <v xml:space="preserve"> </v>
      </c>
      <c r="E26" s="21"/>
      <c r="F26" s="127" t="str">
        <f>'Scout 3'!$C31</f>
        <v xml:space="preserve"> </v>
      </c>
      <c r="G26" s="21"/>
      <c r="H26" s="127" t="str">
        <f>'Scout 4'!$C31</f>
        <v xml:space="preserve"> </v>
      </c>
      <c r="I26" s="21"/>
      <c r="J26" s="127" t="str">
        <f>'Scout 5'!$C31</f>
        <v xml:space="preserve"> </v>
      </c>
      <c r="K26" s="21"/>
      <c r="L26" s="127" t="str">
        <f>'Scout 6'!$C31</f>
        <v xml:space="preserve"> </v>
      </c>
      <c r="M26" s="21"/>
      <c r="N26" s="127" t="str">
        <f>'Scout 7'!$C31</f>
        <v xml:space="preserve"> </v>
      </c>
      <c r="O26" s="21"/>
      <c r="P26" s="127" t="str">
        <f>'Scout 8'!$C31</f>
        <v xml:space="preserve"> </v>
      </c>
      <c r="Q26" s="21"/>
      <c r="R26" s="127" t="str">
        <f>'Scout 9'!$C31</f>
        <v xml:space="preserve"> </v>
      </c>
      <c r="S26" s="21"/>
      <c r="T26" s="127" t="str">
        <f>'Scout 10'!$C31</f>
        <v xml:space="preserve"> </v>
      </c>
      <c r="U26" s="21"/>
      <c r="V26" s="127" t="str">
        <f>'Scout 11'!$C31</f>
        <v xml:space="preserve"> </v>
      </c>
      <c r="W26" s="21"/>
      <c r="X26" s="127" t="str">
        <f>'Scout 12'!$C31</f>
        <v xml:space="preserve"> </v>
      </c>
      <c r="Y26" s="21"/>
      <c r="Z26" s="127" t="str">
        <f>'Scout 13'!$C31</f>
        <v xml:space="preserve"> </v>
      </c>
      <c r="AA26" s="21"/>
      <c r="AB26" s="127" t="str">
        <f>'Scout 14'!$C31</f>
        <v xml:space="preserve"> </v>
      </c>
      <c r="AC26" s="21"/>
      <c r="AD26" s="127" t="str">
        <f>'Scout 15'!$C32</f>
        <v xml:space="preserve"> </v>
      </c>
      <c r="AE26" s="22"/>
      <c r="AF26" s="8"/>
    </row>
    <row r="27" spans="1:32">
      <c r="A27" s="161" t="s">
        <v>319</v>
      </c>
      <c r="B27" s="127" t="str">
        <f>'Scout 1'!$C32</f>
        <v xml:space="preserve"> </v>
      </c>
      <c r="C27" s="21"/>
      <c r="D27" s="127" t="str">
        <f>'Scout 2'!$C32</f>
        <v xml:space="preserve"> </v>
      </c>
      <c r="E27" s="21"/>
      <c r="F27" s="127" t="str">
        <f>'Scout 3'!$C32</f>
        <v xml:space="preserve"> </v>
      </c>
      <c r="G27" s="21"/>
      <c r="H27" s="127" t="str">
        <f>'Scout 4'!$C32</f>
        <v xml:space="preserve"> </v>
      </c>
      <c r="I27" s="21"/>
      <c r="J27" s="127" t="str">
        <f>'Scout 5'!$C32</f>
        <v xml:space="preserve"> </v>
      </c>
      <c r="K27" s="21"/>
      <c r="L27" s="127" t="str">
        <f>'Scout 6'!$C32</f>
        <v xml:space="preserve"> </v>
      </c>
      <c r="M27" s="21"/>
      <c r="N27" s="127" t="str">
        <f>'Scout 7'!$C32</f>
        <v xml:space="preserve"> </v>
      </c>
      <c r="O27" s="21"/>
      <c r="P27" s="127" t="str">
        <f>'Scout 8'!$C32</f>
        <v xml:space="preserve"> </v>
      </c>
      <c r="Q27" s="21"/>
      <c r="R27" s="127" t="str">
        <f>'Scout 9'!$C32</f>
        <v xml:space="preserve"> </v>
      </c>
      <c r="S27" s="21"/>
      <c r="T27" s="127" t="str">
        <f>'Scout 10'!$C32</f>
        <v xml:space="preserve"> </v>
      </c>
      <c r="U27" s="21"/>
      <c r="V27" s="127" t="str">
        <f>'Scout 11'!$C32</f>
        <v xml:space="preserve"> </v>
      </c>
      <c r="W27" s="21"/>
      <c r="X27" s="127" t="str">
        <f>'Scout 12'!$C32</f>
        <v xml:space="preserve"> </v>
      </c>
      <c r="Y27" s="21"/>
      <c r="Z27" s="127" t="str">
        <f>'Scout 13'!$C32</f>
        <v xml:space="preserve"> </v>
      </c>
      <c r="AA27" s="21"/>
      <c r="AB27" s="127" t="str">
        <f>'Scout 14'!$C32</f>
        <v xml:space="preserve"> </v>
      </c>
      <c r="AC27" s="21"/>
      <c r="AD27" s="127" t="str">
        <f>'Scout 15'!$C33</f>
        <v xml:space="preserve"> </v>
      </c>
      <c r="AE27" s="22"/>
      <c r="AF27" s="8"/>
    </row>
    <row r="28" spans="1:32">
      <c r="A28" s="161" t="s">
        <v>323</v>
      </c>
      <c r="B28" s="127" t="str">
        <f>'Scout 1'!$C33</f>
        <v xml:space="preserve"> </v>
      </c>
      <c r="C28" s="21"/>
      <c r="D28" s="127" t="str">
        <f>'Scout 2'!$C33</f>
        <v xml:space="preserve"> </v>
      </c>
      <c r="E28" s="21"/>
      <c r="F28" s="127" t="str">
        <f>'Scout 3'!$C33</f>
        <v xml:space="preserve"> </v>
      </c>
      <c r="G28" s="21"/>
      <c r="H28" s="127" t="str">
        <f>'Scout 4'!$C33</f>
        <v xml:space="preserve"> </v>
      </c>
      <c r="I28" s="21"/>
      <c r="J28" s="127" t="str">
        <f>'Scout 5'!$C33</f>
        <v xml:space="preserve"> </v>
      </c>
      <c r="K28" s="21"/>
      <c r="L28" s="127" t="str">
        <f>'Scout 6'!$C33</f>
        <v xml:space="preserve"> </v>
      </c>
      <c r="M28" s="21"/>
      <c r="N28" s="127" t="str">
        <f>'Scout 7'!$C33</f>
        <v xml:space="preserve"> </v>
      </c>
      <c r="O28" s="21"/>
      <c r="P28" s="127" t="str">
        <f>'Scout 8'!$C33</f>
        <v xml:space="preserve"> </v>
      </c>
      <c r="Q28" s="21"/>
      <c r="R28" s="127" t="str">
        <f>'Scout 9'!$C33</f>
        <v xml:space="preserve"> </v>
      </c>
      <c r="S28" s="21"/>
      <c r="T28" s="127" t="str">
        <f>'Scout 10'!$C33</f>
        <v xml:space="preserve"> </v>
      </c>
      <c r="U28" s="21"/>
      <c r="V28" s="127" t="str">
        <f>'Scout 11'!$C33</f>
        <v xml:space="preserve"> </v>
      </c>
      <c r="W28" s="21"/>
      <c r="X28" s="127" t="str">
        <f>'Scout 12'!$C33</f>
        <v xml:space="preserve"> </v>
      </c>
      <c r="Y28" s="21"/>
      <c r="Z28" s="127" t="str">
        <f>'Scout 13'!$C33</f>
        <v xml:space="preserve"> </v>
      </c>
      <c r="AA28" s="21"/>
      <c r="AB28" s="127" t="str">
        <f>'Scout 14'!$C33</f>
        <v xml:space="preserve"> </v>
      </c>
      <c r="AC28" s="21"/>
      <c r="AD28" s="127" t="str">
        <f>'Scout 15'!$C34</f>
        <v xml:space="preserve"> </v>
      </c>
      <c r="AE28" s="22"/>
      <c r="AF28" s="8"/>
    </row>
    <row r="29" spans="1:32">
      <c r="A29" s="161" t="s">
        <v>335</v>
      </c>
      <c r="B29" s="127" t="str">
        <f>'Scout 1'!$C34</f>
        <v xml:space="preserve"> </v>
      </c>
      <c r="C29" s="21"/>
      <c r="D29" s="127" t="str">
        <f>'Scout 2'!$C34</f>
        <v xml:space="preserve"> </v>
      </c>
      <c r="E29" s="21"/>
      <c r="F29" s="127" t="str">
        <f>'Scout 3'!$C34</f>
        <v xml:space="preserve"> </v>
      </c>
      <c r="G29" s="21"/>
      <c r="H29" s="127" t="str">
        <f>'Scout 4'!$C34</f>
        <v xml:space="preserve"> </v>
      </c>
      <c r="I29" s="21"/>
      <c r="J29" s="127" t="str">
        <f>'Scout 5'!$C34</f>
        <v xml:space="preserve"> </v>
      </c>
      <c r="K29" s="21"/>
      <c r="L29" s="127" t="str">
        <f>'Scout 6'!$C34</f>
        <v xml:space="preserve"> </v>
      </c>
      <c r="M29" s="21"/>
      <c r="N29" s="127" t="str">
        <f>'Scout 7'!$C34</f>
        <v xml:space="preserve"> </v>
      </c>
      <c r="O29" s="21"/>
      <c r="P29" s="127" t="str">
        <f>'Scout 8'!$C34</f>
        <v xml:space="preserve"> </v>
      </c>
      <c r="Q29" s="21"/>
      <c r="R29" s="127" t="str">
        <f>'Scout 9'!$C34</f>
        <v xml:space="preserve"> </v>
      </c>
      <c r="S29" s="21"/>
      <c r="T29" s="127" t="str">
        <f>'Scout 10'!$C34</f>
        <v xml:space="preserve"> </v>
      </c>
      <c r="U29" s="21"/>
      <c r="V29" s="127" t="str">
        <f>'Scout 11'!$C34</f>
        <v xml:space="preserve"> </v>
      </c>
      <c r="W29" s="21"/>
      <c r="X29" s="127" t="str">
        <f>'Scout 12'!$C34</f>
        <v xml:space="preserve"> </v>
      </c>
      <c r="Y29" s="21"/>
      <c r="Z29" s="127" t="str">
        <f>'Scout 13'!$C34</f>
        <v xml:space="preserve"> </v>
      </c>
      <c r="AA29" s="21"/>
      <c r="AB29" s="127" t="str">
        <f>'Scout 14'!$C34</f>
        <v xml:space="preserve"> </v>
      </c>
      <c r="AC29" s="21"/>
      <c r="AD29" s="127" t="str">
        <f>'Scout 15'!$C35</f>
        <v xml:space="preserve"> </v>
      </c>
      <c r="AE29" s="22"/>
    </row>
    <row r="30" spans="1:32">
      <c r="A30" s="161" t="s">
        <v>339</v>
      </c>
      <c r="B30" s="127" t="str">
        <f>'Scout 1'!$C35</f>
        <v xml:space="preserve"> </v>
      </c>
      <c r="C30" s="21"/>
      <c r="D30" s="127" t="str">
        <f>'Scout 2'!$C35</f>
        <v xml:space="preserve"> </v>
      </c>
      <c r="E30" s="21"/>
      <c r="F30" s="127" t="str">
        <f>'Scout 3'!$C35</f>
        <v xml:space="preserve"> </v>
      </c>
      <c r="G30" s="21"/>
      <c r="H30" s="127" t="str">
        <f>'Scout 4'!$C35</f>
        <v xml:space="preserve"> </v>
      </c>
      <c r="I30" s="21"/>
      <c r="J30" s="127" t="str">
        <f>'Scout 5'!$C35</f>
        <v xml:space="preserve"> </v>
      </c>
      <c r="K30" s="21"/>
      <c r="L30" s="127" t="str">
        <f>'Scout 6'!$C35</f>
        <v xml:space="preserve"> </v>
      </c>
      <c r="M30" s="21"/>
      <c r="N30" s="127" t="str">
        <f>'Scout 7'!$C35</f>
        <v xml:space="preserve"> </v>
      </c>
      <c r="O30" s="21"/>
      <c r="P30" s="127" t="str">
        <f>'Scout 8'!$C35</f>
        <v xml:space="preserve"> </v>
      </c>
      <c r="Q30" s="21"/>
      <c r="R30" s="127" t="str">
        <f>'Scout 9'!$C35</f>
        <v xml:space="preserve"> </v>
      </c>
      <c r="S30" s="21"/>
      <c r="T30" s="127" t="str">
        <f>'Scout 10'!$C35</f>
        <v xml:space="preserve"> </v>
      </c>
      <c r="U30" s="21"/>
      <c r="V30" s="127" t="str">
        <f>'Scout 11'!$C35</f>
        <v xml:space="preserve"> </v>
      </c>
      <c r="W30" s="21"/>
      <c r="X30" s="127" t="str">
        <f>'Scout 12'!$C35</f>
        <v xml:space="preserve"> </v>
      </c>
      <c r="Y30" s="21"/>
      <c r="Z30" s="127" t="str">
        <f>'Scout 13'!$C35</f>
        <v xml:space="preserve"> </v>
      </c>
      <c r="AA30" s="21"/>
      <c r="AB30" s="127" t="str">
        <f>'Scout 14'!$C35</f>
        <v xml:space="preserve"> </v>
      </c>
      <c r="AC30" s="21"/>
      <c r="AD30" s="127" t="str">
        <f>'Scout 15'!$C36</f>
        <v xml:space="preserve"> </v>
      </c>
      <c r="AE30" s="22"/>
    </row>
    <row r="31" spans="1:32">
      <c r="A31" s="161" t="s">
        <v>348</v>
      </c>
      <c r="B31" s="127" t="str">
        <f>'Scout 1'!$C36</f>
        <v xml:space="preserve"> </v>
      </c>
      <c r="C31" s="21"/>
      <c r="D31" s="127" t="str">
        <f>'Scout 2'!$C36</f>
        <v xml:space="preserve"> </v>
      </c>
      <c r="E31" s="21"/>
      <c r="F31" s="127" t="str">
        <f>'Scout 3'!$C36</f>
        <v xml:space="preserve"> </v>
      </c>
      <c r="G31" s="21"/>
      <c r="H31" s="127" t="str">
        <f>'Scout 4'!$C36</f>
        <v xml:space="preserve"> </v>
      </c>
      <c r="I31" s="21"/>
      <c r="J31" s="127" t="str">
        <f>'Scout 5'!$C36</f>
        <v xml:space="preserve"> </v>
      </c>
      <c r="K31" s="21"/>
      <c r="L31" s="127" t="str">
        <f>'Scout 6'!$C36</f>
        <v xml:space="preserve"> </v>
      </c>
      <c r="M31" s="21"/>
      <c r="N31" s="127" t="str">
        <f>'Scout 7'!$C36</f>
        <v xml:space="preserve"> </v>
      </c>
      <c r="O31" s="21"/>
      <c r="P31" s="127" t="str">
        <f>'Scout 8'!$C36</f>
        <v xml:space="preserve"> </v>
      </c>
      <c r="Q31" s="21"/>
      <c r="R31" s="127" t="str">
        <f>'Scout 9'!$C36</f>
        <v xml:space="preserve"> </v>
      </c>
      <c r="S31" s="21"/>
      <c r="T31" s="127" t="str">
        <f>'Scout 10'!$C36</f>
        <v xml:space="preserve"> </v>
      </c>
      <c r="U31" s="21"/>
      <c r="V31" s="127" t="str">
        <f>'Scout 11'!$C36</f>
        <v xml:space="preserve"> </v>
      </c>
      <c r="W31" s="21"/>
      <c r="X31" s="127" t="str">
        <f>'Scout 12'!$C36</f>
        <v xml:space="preserve"> </v>
      </c>
      <c r="Y31" s="21"/>
      <c r="Z31" s="127" t="str">
        <f>'Scout 13'!$C36</f>
        <v xml:space="preserve"> </v>
      </c>
      <c r="AA31" s="21"/>
      <c r="AB31" s="127" t="str">
        <f>'Scout 14'!$C36</f>
        <v xml:space="preserve"> </v>
      </c>
      <c r="AC31" s="21"/>
      <c r="AD31" s="127">
        <f>'Scout 15'!$C37</f>
        <v>0</v>
      </c>
      <c r="AE31" s="22"/>
    </row>
    <row r="32" spans="1:32">
      <c r="C32" s="130"/>
      <c r="E32" s="132"/>
      <c r="G32" s="132"/>
      <c r="I32" s="132"/>
      <c r="K32" s="132"/>
      <c r="M32" s="132"/>
      <c r="O32" s="132"/>
      <c r="Q32" s="132"/>
      <c r="S32" s="132"/>
      <c r="U32" s="132"/>
      <c r="W32" s="132"/>
      <c r="Y32" s="132"/>
      <c r="AA32" s="132"/>
      <c r="AC32" s="132"/>
      <c r="AE32" s="132"/>
    </row>
    <row r="33" spans="3:31">
      <c r="C33" s="130"/>
      <c r="E33" s="132"/>
      <c r="G33" s="132"/>
      <c r="I33" s="132"/>
      <c r="K33" s="132"/>
      <c r="M33" s="132"/>
      <c r="O33" s="132"/>
      <c r="Q33" s="132"/>
      <c r="S33" s="132"/>
      <c r="U33" s="132"/>
      <c r="W33" s="132"/>
      <c r="Y33" s="132"/>
      <c r="AA33" s="132"/>
      <c r="AC33" s="132"/>
      <c r="AE33" s="132"/>
    </row>
    <row r="34" spans="3:31">
      <c r="C34" s="130"/>
      <c r="E34" s="132"/>
      <c r="G34" s="132"/>
      <c r="I34" s="132"/>
      <c r="K34" s="132"/>
      <c r="M34" s="132"/>
      <c r="O34" s="132"/>
      <c r="Q34" s="132"/>
      <c r="S34" s="132"/>
      <c r="U34" s="132"/>
      <c r="W34" s="132"/>
      <c r="Y34" s="132"/>
      <c r="AA34" s="132"/>
      <c r="AC34" s="132"/>
      <c r="AE34" s="132"/>
    </row>
    <row r="35" spans="3:31">
      <c r="C35" s="130"/>
      <c r="E35" s="132"/>
      <c r="G35" s="132"/>
      <c r="I35" s="132"/>
      <c r="K35" s="132"/>
      <c r="M35" s="132"/>
      <c r="O35" s="132"/>
      <c r="Q35" s="132"/>
      <c r="S35" s="132"/>
      <c r="U35" s="132"/>
      <c r="W35" s="132"/>
      <c r="Y35" s="132"/>
      <c r="AA35" s="132"/>
      <c r="AC35" s="132"/>
      <c r="AE35" s="132"/>
    </row>
    <row r="36" spans="3:31">
      <c r="C36" s="130"/>
      <c r="E36" s="132"/>
      <c r="G36" s="132"/>
      <c r="I36" s="132"/>
      <c r="K36" s="132"/>
      <c r="M36" s="132"/>
      <c r="O36" s="132"/>
      <c r="Q36" s="132"/>
      <c r="S36" s="132"/>
      <c r="U36" s="132"/>
      <c r="W36" s="132"/>
      <c r="Y36" s="132"/>
      <c r="AA36" s="132"/>
      <c r="AC36" s="132"/>
      <c r="AE36" s="132"/>
    </row>
    <row r="37" spans="3:31">
      <c r="C37" s="130"/>
      <c r="E37" s="132"/>
      <c r="G37" s="132"/>
      <c r="I37" s="132"/>
      <c r="K37" s="132"/>
      <c r="M37" s="132"/>
      <c r="O37" s="132"/>
      <c r="Q37" s="132"/>
      <c r="S37" s="132"/>
      <c r="U37" s="132"/>
      <c r="W37" s="132"/>
      <c r="Y37" s="132"/>
      <c r="AA37" s="132"/>
      <c r="AC37" s="132"/>
      <c r="AE37" s="132"/>
    </row>
    <row r="38" spans="3:31">
      <c r="C38" s="130"/>
      <c r="E38" s="132"/>
      <c r="G38" s="132"/>
      <c r="I38" s="132"/>
      <c r="K38" s="132"/>
      <c r="M38" s="132"/>
      <c r="O38" s="132"/>
      <c r="Q38" s="132"/>
      <c r="S38" s="132"/>
      <c r="U38" s="132"/>
      <c r="W38" s="132"/>
      <c r="Y38" s="132"/>
      <c r="AA38" s="132"/>
      <c r="AC38" s="132"/>
      <c r="AE38" s="132"/>
    </row>
    <row r="39" spans="3:31">
      <c r="C39" s="130"/>
      <c r="E39" s="132"/>
      <c r="G39" s="132"/>
      <c r="I39" s="132"/>
      <c r="K39" s="132"/>
      <c r="M39" s="132"/>
      <c r="O39" s="132"/>
      <c r="Q39" s="132"/>
      <c r="S39" s="132"/>
      <c r="U39" s="132"/>
      <c r="W39" s="132"/>
      <c r="Y39" s="132"/>
      <c r="AA39" s="132"/>
      <c r="AC39" s="132"/>
      <c r="AE39" s="132"/>
    </row>
    <row r="40" spans="3:31">
      <c r="C40" s="130"/>
      <c r="E40" s="132"/>
      <c r="G40" s="132"/>
      <c r="I40" s="132"/>
      <c r="K40" s="132"/>
      <c r="M40" s="132"/>
      <c r="O40" s="132"/>
      <c r="Q40" s="132"/>
      <c r="S40" s="132"/>
      <c r="U40" s="132"/>
      <c r="W40" s="132"/>
      <c r="Y40" s="132"/>
      <c r="AA40" s="132"/>
      <c r="AC40" s="132"/>
      <c r="AE40" s="132"/>
    </row>
    <row r="41" spans="3:31">
      <c r="C41" s="130"/>
      <c r="E41" s="132"/>
      <c r="G41" s="132"/>
      <c r="I41" s="132"/>
      <c r="K41" s="132"/>
      <c r="M41" s="132"/>
      <c r="O41" s="132"/>
      <c r="Q41" s="132"/>
      <c r="S41" s="132"/>
      <c r="U41" s="132"/>
      <c r="W41" s="132"/>
      <c r="Y41" s="132"/>
      <c r="AA41" s="132"/>
      <c r="AC41" s="132"/>
      <c r="AE41" s="132"/>
    </row>
    <row r="42" spans="3:31">
      <c r="C42" s="130"/>
      <c r="E42" s="132"/>
      <c r="G42" s="132"/>
      <c r="I42" s="132"/>
      <c r="K42" s="132"/>
      <c r="M42" s="132"/>
      <c r="O42" s="132"/>
      <c r="Q42" s="132"/>
      <c r="S42" s="132"/>
      <c r="U42" s="132"/>
      <c r="W42" s="132"/>
      <c r="Y42" s="132"/>
      <c r="AA42" s="132"/>
      <c r="AC42" s="132"/>
      <c r="AE42" s="132"/>
    </row>
    <row r="43" spans="3:31">
      <c r="C43" s="130"/>
      <c r="E43" s="132"/>
      <c r="G43" s="132"/>
      <c r="I43" s="132"/>
      <c r="K43" s="132"/>
      <c r="M43" s="132"/>
      <c r="O43" s="132"/>
      <c r="Q43" s="132"/>
      <c r="S43" s="132"/>
      <c r="U43" s="132"/>
      <c r="W43" s="132"/>
      <c r="Y43" s="132"/>
      <c r="AA43" s="132"/>
      <c r="AC43" s="132"/>
      <c r="AE43" s="132"/>
    </row>
    <row r="44" spans="3:31">
      <c r="C44" s="130"/>
      <c r="E44" s="132"/>
      <c r="G44" s="132"/>
      <c r="I44" s="132"/>
      <c r="K44" s="132"/>
      <c r="M44" s="132"/>
      <c r="O44" s="132"/>
      <c r="Q44" s="132"/>
      <c r="S44" s="132"/>
      <c r="U44" s="132"/>
      <c r="W44" s="132"/>
      <c r="Y44" s="132"/>
      <c r="AA44" s="132"/>
      <c r="AC44" s="132"/>
      <c r="AE44" s="132"/>
    </row>
    <row r="45" spans="3:31">
      <c r="C45" s="130"/>
      <c r="E45" s="132"/>
      <c r="G45" s="132"/>
      <c r="I45" s="132"/>
      <c r="K45" s="132"/>
      <c r="M45" s="132"/>
      <c r="O45" s="132"/>
      <c r="Q45" s="132"/>
      <c r="S45" s="132"/>
      <c r="U45" s="132"/>
      <c r="W45" s="132"/>
      <c r="Y45" s="132"/>
      <c r="AA45" s="132"/>
      <c r="AC45" s="132"/>
      <c r="AE45" s="132"/>
    </row>
    <row r="46" spans="3:31">
      <c r="C46" s="130"/>
      <c r="E46" s="132"/>
      <c r="G46" s="132"/>
      <c r="I46" s="132"/>
      <c r="K46" s="132"/>
      <c r="M46" s="132"/>
      <c r="O46" s="132"/>
      <c r="Q46" s="132"/>
      <c r="S46" s="132"/>
      <c r="U46" s="132"/>
      <c r="W46" s="132"/>
      <c r="Y46" s="132"/>
      <c r="AA46" s="132"/>
      <c r="AC46" s="132"/>
      <c r="AE46" s="132"/>
    </row>
    <row r="47" spans="3:31">
      <c r="C47" s="130"/>
      <c r="E47" s="132"/>
      <c r="G47" s="132"/>
      <c r="I47" s="132"/>
      <c r="K47" s="132"/>
      <c r="M47" s="132"/>
      <c r="O47" s="132"/>
      <c r="Q47" s="132"/>
      <c r="S47" s="132"/>
      <c r="U47" s="132"/>
      <c r="W47" s="132"/>
      <c r="Y47" s="132"/>
      <c r="AA47" s="132"/>
      <c r="AC47" s="132"/>
      <c r="AE47" s="132"/>
    </row>
    <row r="48" spans="3:31">
      <c r="C48" s="130"/>
      <c r="E48" s="132"/>
      <c r="G48" s="132"/>
      <c r="I48" s="132"/>
      <c r="K48" s="132"/>
      <c r="M48" s="132"/>
      <c r="O48" s="132"/>
      <c r="Q48" s="132"/>
      <c r="S48" s="132"/>
      <c r="U48" s="132"/>
      <c r="W48" s="132"/>
      <c r="Y48" s="132"/>
      <c r="AA48" s="132"/>
      <c r="AC48" s="132"/>
      <c r="AE48" s="132"/>
    </row>
    <row r="49" spans="3:31">
      <c r="C49" s="130"/>
      <c r="E49" s="132"/>
      <c r="G49" s="132"/>
      <c r="I49" s="132"/>
      <c r="K49" s="132"/>
      <c r="M49" s="132"/>
      <c r="O49" s="132"/>
      <c r="Q49" s="132"/>
      <c r="S49" s="132"/>
      <c r="U49" s="132"/>
      <c r="W49" s="132"/>
      <c r="Y49" s="132"/>
      <c r="AA49" s="132"/>
      <c r="AC49" s="132"/>
      <c r="AE49" s="132"/>
    </row>
    <row r="50" spans="3:31">
      <c r="C50" s="130"/>
      <c r="E50" s="132"/>
      <c r="G50" s="132"/>
      <c r="I50" s="132"/>
      <c r="K50" s="132"/>
      <c r="M50" s="132"/>
      <c r="O50" s="132"/>
      <c r="Q50" s="132"/>
      <c r="S50" s="132"/>
      <c r="U50" s="132"/>
      <c r="W50" s="132"/>
      <c r="Y50" s="132"/>
      <c r="AA50" s="132"/>
      <c r="AC50" s="132"/>
      <c r="AE50" s="132"/>
    </row>
    <row r="51" spans="3:31">
      <c r="C51" s="130"/>
      <c r="E51" s="132"/>
      <c r="G51" s="132"/>
      <c r="I51" s="132"/>
      <c r="K51" s="132"/>
      <c r="M51" s="132"/>
      <c r="O51" s="132"/>
      <c r="Q51" s="132"/>
      <c r="S51" s="132"/>
      <c r="U51" s="132"/>
      <c r="W51" s="132"/>
      <c r="Y51" s="132"/>
      <c r="AA51" s="132"/>
      <c r="AC51" s="132"/>
      <c r="AE51" s="132"/>
    </row>
    <row r="52" spans="3:31">
      <c r="C52" s="130"/>
      <c r="E52" s="132"/>
      <c r="G52" s="132"/>
      <c r="I52" s="132"/>
      <c r="K52" s="132"/>
      <c r="M52" s="132"/>
      <c r="O52" s="132"/>
      <c r="Q52" s="132"/>
      <c r="S52" s="132"/>
      <c r="U52" s="132"/>
      <c r="W52" s="132"/>
      <c r="Y52" s="132"/>
      <c r="AA52" s="132"/>
      <c r="AC52" s="132"/>
      <c r="AE52" s="132"/>
    </row>
    <row r="53" spans="3:31">
      <c r="C53" s="130"/>
      <c r="E53" s="132"/>
      <c r="G53" s="132"/>
      <c r="I53" s="132"/>
      <c r="K53" s="132"/>
      <c r="M53" s="132"/>
      <c r="O53" s="132"/>
      <c r="Q53" s="132"/>
      <c r="S53" s="132"/>
      <c r="U53" s="132"/>
      <c r="W53" s="132"/>
      <c r="Y53" s="132"/>
      <c r="AA53" s="132"/>
      <c r="AC53" s="132"/>
      <c r="AE53" s="132"/>
    </row>
  </sheetData>
  <sheetProtection algorithmName="SHA-512" hashValue="9Oj2EYGEJqc/WSQpPkZQ2S+EcqVucDdGVY5oESQkHEQAgzD/PhJeJlgYrC6xFO10SamxFU/wy3PnzMc8bohfxQ==" saltValue="GrF+XILWoCjVS+IjM9CfSw==" spinCount="100000" sheet="1" objects="1" scenarios="1" selectLockedCells="1"/>
  <mergeCells count="15">
    <mergeCell ref="B1:C1"/>
    <mergeCell ref="D1:E1"/>
    <mergeCell ref="F1:G1"/>
    <mergeCell ref="H1:I1"/>
    <mergeCell ref="J1:K1"/>
    <mergeCell ref="L1:M1"/>
    <mergeCell ref="N1:O1"/>
    <mergeCell ref="P1:Q1"/>
    <mergeCell ref="Z1:AA1"/>
    <mergeCell ref="AB1:AC1"/>
    <mergeCell ref="AD1:AE1"/>
    <mergeCell ref="R1:S1"/>
    <mergeCell ref="T1:U1"/>
    <mergeCell ref="V1:W1"/>
    <mergeCell ref="X1:Y1"/>
  </mergeCells>
  <phoneticPr fontId="2" type="noConversion"/>
  <conditionalFormatting sqref="B3:B31 D3:D31 F3:F31 H3:H31 J3:J31 L3:L31 N3:N31 P3:P31 T3:T31 R3:R31 V3:V31 X3:X31 Z3:Z31 AB3:AB31 AD3:AD31">
    <cfRule type="expression" dxfId="0" priority="6" stopIfTrue="1">
      <formula>IF(B3="C",IF(C3="",1,0),0)</formula>
    </cfRule>
  </conditionalFormatting>
  <pageMargins left="0.75" right="0.75" top="1" bottom="1" header="0.5" footer="0.5"/>
  <pageSetup scale="64" orientation="landscape" horizontalDpi="4294967293" verticalDpi="4294967293" r:id="rId1"/>
  <headerFooter alignWithMargins="0">
    <oddHeader>&amp;C&amp;"Arial,Bold"&amp;14Arrow of LIght
Advancement
&amp;12Summary Page - &amp;D</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94"/>
  <sheetViews>
    <sheetView showGridLines="0" zoomScale="80" zoomScaleNormal="80" workbookViewId="0">
      <selection activeCell="C7" sqref="C7"/>
    </sheetView>
  </sheetViews>
  <sheetFormatPr defaultRowHeight="12.75"/>
  <cols>
    <col min="1" max="1" width="3.140625" customWidth="1"/>
    <col min="2" max="2" width="38.140625" bestFit="1" customWidth="1"/>
    <col min="3" max="3" width="6.42578125" customWidth="1"/>
    <col min="4" max="4" width="2.42578125" customWidth="1"/>
    <col min="5" max="5" width="4.28515625" style="11" customWidth="1"/>
    <col min="6" max="6" width="39.5703125" bestFit="1" customWidth="1"/>
    <col min="7" max="7" width="3.42578125" customWidth="1"/>
    <col min="8" max="8" width="1.7109375" bestFit="1" customWidth="1"/>
    <col min="9" max="9" width="3.28515625" customWidth="1"/>
    <col min="10" max="10" width="40.5703125" bestFit="1" customWidth="1"/>
    <col min="11" max="11" width="3.42578125" customWidth="1"/>
    <col min="12" max="12" width="1.7109375" bestFit="1" customWidth="1"/>
    <col min="13" max="13" width="3.28515625" customWidth="1"/>
    <col min="14" max="14" width="40.5703125" bestFit="1" customWidth="1"/>
    <col min="15" max="15" width="3.42578125" customWidth="1"/>
    <col min="16" max="16" width="1.7109375" bestFit="1" customWidth="1"/>
    <col min="17" max="17" width="3.28515625" customWidth="1"/>
    <col min="18" max="18" width="40.5703125" bestFit="1" customWidth="1"/>
    <col min="19" max="19" width="3.42578125" customWidth="1"/>
  </cols>
  <sheetData>
    <row r="1" spans="2:19" ht="21" customHeight="1">
      <c r="B1" s="228" t="str">
        <f ca="1">MID(CELL("filename",B1),FIND(IF(ISERROR(FIND("]",CELL("filename",B1))),"$","]"),CELL("filename",B1))+1,256)</f>
        <v>Scout 1</v>
      </c>
      <c r="E1" s="306" t="s">
        <v>24</v>
      </c>
      <c r="F1" s="306"/>
      <c r="G1" s="306"/>
      <c r="I1" s="305" t="s">
        <v>360</v>
      </c>
      <c r="J1" s="305"/>
      <c r="K1" s="305"/>
      <c r="M1" s="305" t="s">
        <v>360</v>
      </c>
      <c r="N1" s="305"/>
      <c r="O1" s="305"/>
      <c r="Q1" s="305" t="s">
        <v>360</v>
      </c>
      <c r="R1" s="305"/>
      <c r="S1" s="305"/>
    </row>
    <row r="2" spans="2:19" ht="7.5" customHeight="1">
      <c r="E2" s="307"/>
      <c r="F2" s="307"/>
      <c r="G2" s="307"/>
      <c r="I2" s="305"/>
      <c r="J2" s="305"/>
      <c r="K2" s="305"/>
      <c r="M2" s="305"/>
      <c r="N2" s="305"/>
      <c r="O2" s="305"/>
      <c r="Q2" s="305"/>
      <c r="R2" s="305"/>
      <c r="S2" s="305"/>
    </row>
    <row r="3" spans="2:19">
      <c r="B3" s="1" t="s">
        <v>10</v>
      </c>
      <c r="E3" s="14">
        <v>1</v>
      </c>
      <c r="F3" s="89" t="s">
        <v>64</v>
      </c>
      <c r="G3" s="14" t="str">
        <f>IF(Bobcat!E6="A","A"," ")</f>
        <v xml:space="preserve"> </v>
      </c>
      <c r="H3" s="28"/>
      <c r="I3" s="212" t="s">
        <v>357</v>
      </c>
      <c r="J3" s="205"/>
      <c r="K3" s="226" t="str">
        <f>T('Elective Adventures'!E74)</f>
        <v/>
      </c>
      <c r="L3" s="28"/>
      <c r="M3" s="212" t="s">
        <v>276</v>
      </c>
      <c r="N3" s="213"/>
      <c r="O3" s="226"/>
      <c r="P3" s="28"/>
      <c r="Q3" s="198" t="s">
        <v>335</v>
      </c>
      <c r="R3" s="227"/>
      <c r="S3" s="226"/>
    </row>
    <row r="4" spans="2:19" ht="12.75" customHeight="1">
      <c r="B4" s="29" t="s">
        <v>25</v>
      </c>
      <c r="C4" s="14" t="str">
        <f>IF(COUNTIF(G3:G10,"A")&gt;6,"C",IF(COUNTIF(G3:G10,"A")&gt;0,"P"," "))</f>
        <v xml:space="preserve"> </v>
      </c>
      <c r="D4" s="13"/>
      <c r="E4" s="14">
        <v>2</v>
      </c>
      <c r="F4" s="89" t="s">
        <v>65</v>
      </c>
      <c r="G4" s="14" t="str">
        <f>IF(Bobcat!E7="A","A"," ")</f>
        <v xml:space="preserve"> </v>
      </c>
      <c r="I4" s="100"/>
      <c r="J4" s="145" t="s">
        <v>146</v>
      </c>
      <c r="K4" s="14" t="str">
        <f>T('Elective Adventures'!E56)</f>
        <v/>
      </c>
      <c r="M4" s="100">
        <v>1</v>
      </c>
      <c r="N4" s="145" t="s">
        <v>261</v>
      </c>
      <c r="O4" s="14" t="str">
        <f>T('Elective Adventures'!E145)</f>
        <v/>
      </c>
      <c r="Q4" s="147">
        <v>1</v>
      </c>
      <c r="R4" s="158" t="s">
        <v>336</v>
      </c>
      <c r="S4" s="14" t="str">
        <f>T('Elective Adventures'!E230)</f>
        <v/>
      </c>
    </row>
    <row r="5" spans="2:19">
      <c r="B5" s="15" t="s">
        <v>422</v>
      </c>
      <c r="C5" s="16" t="str">
        <f>IF(COUNTIF(C13:C16,"C")&gt;3,"C",IF(COUNTIF(C13:C16,"C")&gt;0,"P",IF(COUNTIF(C13:C16,"P")&gt;0,"P"," ")))</f>
        <v xml:space="preserve"> </v>
      </c>
      <c r="D5" s="79"/>
      <c r="E5" s="14">
        <v>3</v>
      </c>
      <c r="F5" s="89" t="s">
        <v>17</v>
      </c>
      <c r="G5" s="14" t="str">
        <f>IF(Bobcat!E8="A","A"," ")</f>
        <v xml:space="preserve"> </v>
      </c>
      <c r="I5" s="100">
        <v>1</v>
      </c>
      <c r="J5" s="145" t="s">
        <v>163</v>
      </c>
      <c r="K5" s="14" t="str">
        <f>T('Elective Adventures'!E57)</f>
        <v/>
      </c>
      <c r="M5" s="100">
        <v>2</v>
      </c>
      <c r="N5" s="145" t="s">
        <v>97</v>
      </c>
      <c r="O5" s="14" t="str">
        <f>T('Elective Adventures'!E146)</f>
        <v/>
      </c>
      <c r="Q5" s="100">
        <v>2</v>
      </c>
      <c r="R5" s="145" t="s">
        <v>337</v>
      </c>
      <c r="S5" s="14" t="str">
        <f>T('Elective Adventures'!E231)</f>
        <v/>
      </c>
    </row>
    <row r="6" spans="2:19" ht="13.5" thickBot="1">
      <c r="B6" s="173" t="s">
        <v>360</v>
      </c>
      <c r="C6" s="17" t="str">
        <f>IF(COUNTIF(C19:C36,"C")&gt;2,"C"," ")</f>
        <v xml:space="preserve"> </v>
      </c>
      <c r="D6" s="79"/>
      <c r="E6" s="14">
        <v>4</v>
      </c>
      <c r="F6" s="89" t="s">
        <v>18</v>
      </c>
      <c r="G6" s="14" t="str">
        <f>IF(Bobcat!E9="A","A"," ")</f>
        <v xml:space="preserve"> </v>
      </c>
      <c r="I6" s="100">
        <v>2</v>
      </c>
      <c r="J6" s="145" t="s">
        <v>164</v>
      </c>
      <c r="K6" s="14" t="str">
        <f>T('Elective Adventures'!E58)</f>
        <v/>
      </c>
      <c r="M6" s="135" t="s">
        <v>76</v>
      </c>
      <c r="N6" s="145" t="s">
        <v>262</v>
      </c>
      <c r="O6" s="14" t="str">
        <f>T('Elective Adventures'!E147)</f>
        <v/>
      </c>
      <c r="Q6" s="100">
        <v>3</v>
      </c>
      <c r="R6" s="145" t="s">
        <v>338</v>
      </c>
      <c r="S6" s="14" t="str">
        <f>T('Elective Adventures'!E232)</f>
        <v/>
      </c>
    </row>
    <row r="7" spans="2:19" ht="13.5" thickBot="1">
      <c r="B7" s="193" t="s">
        <v>361</v>
      </c>
      <c r="C7" s="220"/>
      <c r="D7" s="2"/>
      <c r="E7" s="14">
        <v>5</v>
      </c>
      <c r="F7" s="89" t="s">
        <v>19</v>
      </c>
      <c r="G7" s="14" t="str">
        <f>IF(Bobcat!E10="A","A"," ")</f>
        <v xml:space="preserve"> </v>
      </c>
      <c r="I7" s="100">
        <v>3</v>
      </c>
      <c r="J7" s="145" t="s">
        <v>162</v>
      </c>
      <c r="K7" s="14" t="str">
        <f>T('Elective Adventures'!E59)</f>
        <v/>
      </c>
      <c r="M7" s="135" t="s">
        <v>77</v>
      </c>
      <c r="N7" s="145" t="s">
        <v>263</v>
      </c>
      <c r="O7" s="14" t="str">
        <f>T('Elective Adventures'!E148)</f>
        <v/>
      </c>
      <c r="Q7" s="215" t="s">
        <v>339</v>
      </c>
      <c r="R7" s="214"/>
      <c r="S7" s="225"/>
    </row>
    <row r="8" spans="2:19" ht="12.75" customHeight="1" thickBot="1">
      <c r="B8" s="162" t="s">
        <v>67</v>
      </c>
      <c r="C8" s="221"/>
      <c r="D8" s="79"/>
      <c r="E8" s="14">
        <v>6</v>
      </c>
      <c r="F8" s="89" t="s">
        <v>20</v>
      </c>
      <c r="G8" s="14" t="str">
        <f>IF(Bobcat!E11="A","A"," ")</f>
        <v xml:space="preserve"> </v>
      </c>
      <c r="I8" s="100">
        <v>4</v>
      </c>
      <c r="J8" s="145" t="s">
        <v>167</v>
      </c>
      <c r="K8" s="14" t="str">
        <f>T('Elective Adventures'!E60)</f>
        <v/>
      </c>
      <c r="M8" s="135" t="s">
        <v>80</v>
      </c>
      <c r="N8" s="145" t="s">
        <v>264</v>
      </c>
      <c r="O8" s="14" t="str">
        <f>T('Elective Adventures'!E149)</f>
        <v/>
      </c>
      <c r="Q8" s="147"/>
      <c r="R8" s="158" t="s">
        <v>356</v>
      </c>
      <c r="S8" s="14" t="str">
        <f>T('Elective Adventures'!E235)</f>
        <v/>
      </c>
    </row>
    <row r="9" spans="2:19" ht="12.75" customHeight="1">
      <c r="B9" s="15" t="s">
        <v>68</v>
      </c>
      <c r="C9" s="163" t="str">
        <f>'Cyber Chip'!E10</f>
        <v xml:space="preserve"> </v>
      </c>
      <c r="D9" s="79"/>
      <c r="E9" s="76">
        <v>7</v>
      </c>
      <c r="F9" s="80" t="s">
        <v>21</v>
      </c>
      <c r="G9" s="76" t="str">
        <f>IF(Bobcat!E12="A","A"," ")</f>
        <v xml:space="preserve"> </v>
      </c>
      <c r="I9" s="100">
        <v>5</v>
      </c>
      <c r="J9" s="145" t="s">
        <v>165</v>
      </c>
      <c r="K9" s="14" t="str">
        <f>T('Elective Adventures'!E61)</f>
        <v/>
      </c>
      <c r="M9" s="100">
        <v>3</v>
      </c>
      <c r="N9" s="188" t="s">
        <v>265</v>
      </c>
      <c r="O9" s="14" t="str">
        <f>T('Elective Adventures'!E150)</f>
        <v/>
      </c>
      <c r="Q9" s="147">
        <v>1</v>
      </c>
      <c r="R9" s="192" t="s">
        <v>340</v>
      </c>
      <c r="S9" s="14" t="str">
        <f>T('Elective Adventures'!E236)</f>
        <v/>
      </c>
    </row>
    <row r="10" spans="2:19" ht="12" customHeight="1">
      <c r="B10" s="15" t="s">
        <v>421</v>
      </c>
      <c r="C10" s="17" t="str">
        <f>IF(COUNTIF(C4:C9,"C")&gt;5,"C","")</f>
        <v/>
      </c>
      <c r="D10" s="79"/>
      <c r="E10" s="77"/>
      <c r="F10" s="81"/>
      <c r="G10" s="77"/>
      <c r="I10" s="150">
        <v>6</v>
      </c>
      <c r="J10" s="187" t="s">
        <v>166</v>
      </c>
      <c r="K10" s="14" t="str">
        <f>T('Elective Adventures'!E62)</f>
        <v/>
      </c>
      <c r="M10" s="135" t="s">
        <v>72</v>
      </c>
      <c r="N10" s="145" t="s">
        <v>266</v>
      </c>
      <c r="O10" s="14" t="str">
        <f>T('Elective Adventures'!E151)</f>
        <v/>
      </c>
      <c r="Q10" s="100">
        <v>2</v>
      </c>
      <c r="R10" s="145" t="s">
        <v>341</v>
      </c>
      <c r="S10" s="14" t="str">
        <f>T('Elective Adventures'!E237)</f>
        <v/>
      </c>
    </row>
    <row r="11" spans="2:19">
      <c r="B11" s="82"/>
      <c r="C11" s="83"/>
      <c r="E11" s="305" t="s">
        <v>423</v>
      </c>
      <c r="F11" s="305"/>
      <c r="G11" s="305"/>
      <c r="I11" s="150">
        <v>7</v>
      </c>
      <c r="J11" s="191" t="s">
        <v>149</v>
      </c>
      <c r="K11" s="14" t="str">
        <f>T('Elective Adventures'!E63)</f>
        <v/>
      </c>
      <c r="M11" s="135" t="s">
        <v>73</v>
      </c>
      <c r="N11" s="145" t="s">
        <v>267</v>
      </c>
      <c r="O11" s="14" t="str">
        <f>T('Elective Adventures'!E152)</f>
        <v/>
      </c>
      <c r="Q11" s="100">
        <v>3</v>
      </c>
      <c r="R11" s="187" t="s">
        <v>342</v>
      </c>
      <c r="S11" s="14" t="str">
        <f>T('Elective Adventures'!E238)</f>
        <v/>
      </c>
    </row>
    <row r="12" spans="2:19">
      <c r="B12" s="222" t="s">
        <v>423</v>
      </c>
      <c r="C12" s="223"/>
      <c r="D12" s="31"/>
      <c r="E12" s="305"/>
      <c r="F12" s="305"/>
      <c r="G12" s="305"/>
      <c r="I12" s="172" t="s">
        <v>168</v>
      </c>
      <c r="J12" s="171" t="s">
        <v>176</v>
      </c>
      <c r="K12" s="14" t="str">
        <f>T('Elective Adventures'!E64)</f>
        <v/>
      </c>
      <c r="M12" s="135" t="s">
        <v>114</v>
      </c>
      <c r="N12" s="145" t="s">
        <v>268</v>
      </c>
      <c r="O12" s="14" t="str">
        <f>T('Elective Adventures'!E153)</f>
        <v/>
      </c>
      <c r="Q12" s="100">
        <v>4</v>
      </c>
      <c r="R12" s="145" t="s">
        <v>343</v>
      </c>
      <c r="S12" s="14" t="str">
        <f>T('Elective Adventures'!E239)</f>
        <v/>
      </c>
    </row>
    <row r="13" spans="2:19" ht="12.75" customHeight="1">
      <c r="B13" s="160" t="s">
        <v>365</v>
      </c>
      <c r="C13" s="18" t="str">
        <f>'Core Adventures'!E20</f>
        <v xml:space="preserve"> </v>
      </c>
      <c r="D13" s="31"/>
      <c r="E13" s="201" t="s">
        <v>420</v>
      </c>
      <c r="F13" s="201"/>
      <c r="G13" s="226" t="str">
        <f>T('Core Adventures'!E56)</f>
        <v/>
      </c>
      <c r="I13" s="172" t="s">
        <v>169</v>
      </c>
      <c r="J13" s="170" t="s">
        <v>177</v>
      </c>
      <c r="K13" s="14" t="str">
        <f>T('Elective Adventures'!E65)</f>
        <v/>
      </c>
      <c r="M13" s="100">
        <v>4</v>
      </c>
      <c r="N13" s="145" t="s">
        <v>269</v>
      </c>
      <c r="O13" s="14" t="str">
        <f>T('Elective Adventures'!E154)</f>
        <v/>
      </c>
      <c r="Q13" s="100">
        <v>5</v>
      </c>
      <c r="R13" s="187" t="s">
        <v>344</v>
      </c>
      <c r="S13" s="14" t="str">
        <f>T('Elective Adventures'!E240)</f>
        <v/>
      </c>
    </row>
    <row r="14" spans="2:19" ht="12.75" customHeight="1">
      <c r="B14" s="160" t="s">
        <v>384</v>
      </c>
      <c r="C14" s="18" t="str">
        <f>'Core Adventures'!E30</f>
        <v xml:space="preserve"> </v>
      </c>
      <c r="D14" s="31"/>
      <c r="E14" s="98">
        <v>1</v>
      </c>
      <c r="F14" s="200" t="s">
        <v>398</v>
      </c>
      <c r="G14" s="14" t="str">
        <f>T('Core Adventures'!E44)</f>
        <v/>
      </c>
      <c r="I14" s="172" t="s">
        <v>170</v>
      </c>
      <c r="J14" s="170" t="s">
        <v>178</v>
      </c>
      <c r="K14" s="14" t="str">
        <f>T('Elective Adventures'!E66)</f>
        <v/>
      </c>
      <c r="M14" s="135" t="s">
        <v>78</v>
      </c>
      <c r="N14" s="145" t="s">
        <v>289</v>
      </c>
      <c r="O14" s="14" t="str">
        <f>T('Elective Adventures'!E155)</f>
        <v/>
      </c>
      <c r="Q14" s="100">
        <v>6</v>
      </c>
      <c r="R14" s="145" t="s">
        <v>345</v>
      </c>
      <c r="S14" s="14" t="str">
        <f>T('Elective Adventures'!E241)</f>
        <v/>
      </c>
    </row>
    <row r="15" spans="2:19">
      <c r="B15" s="160" t="s">
        <v>391</v>
      </c>
      <c r="C15" s="18" t="str">
        <f>'Core Adventures'!E41</f>
        <v xml:space="preserve"> </v>
      </c>
      <c r="D15" s="31"/>
      <c r="E15" s="136" t="s">
        <v>69</v>
      </c>
      <c r="F15" s="135" t="s">
        <v>401</v>
      </c>
      <c r="G15" s="14" t="str">
        <f>T('Core Adventures'!E45)</f>
        <v/>
      </c>
      <c r="I15" s="172" t="s">
        <v>171</v>
      </c>
      <c r="J15" s="191" t="s">
        <v>179</v>
      </c>
      <c r="K15" s="14" t="str">
        <f>T('Elective Adventures'!E67)</f>
        <v/>
      </c>
      <c r="M15" s="135" t="s">
        <v>79</v>
      </c>
      <c r="N15" s="145" t="s">
        <v>270</v>
      </c>
      <c r="O15" s="14" t="str">
        <f>T('Elective Adventures'!E156)</f>
        <v/>
      </c>
      <c r="Q15" s="100">
        <v>7</v>
      </c>
      <c r="R15" s="145" t="s">
        <v>346</v>
      </c>
      <c r="S15" s="14" t="str">
        <f>T('Elective Adventures'!E242)</f>
        <v/>
      </c>
    </row>
    <row r="16" spans="2:19">
      <c r="B16" s="160" t="s">
        <v>420</v>
      </c>
      <c r="C16" s="18" t="str">
        <f>'Core Adventures'!E65</f>
        <v xml:space="preserve"> </v>
      </c>
      <c r="D16" s="31"/>
      <c r="E16" s="136" t="s">
        <v>70</v>
      </c>
      <c r="F16" s="135" t="s">
        <v>402</v>
      </c>
      <c r="G16" s="14" t="str">
        <f>T('Core Adventures'!E46)</f>
        <v/>
      </c>
      <c r="I16" s="172" t="s">
        <v>172</v>
      </c>
      <c r="J16" s="191" t="s">
        <v>180</v>
      </c>
      <c r="K16" s="14" t="str">
        <f>T('Elective Adventures'!E68)</f>
        <v/>
      </c>
      <c r="M16" s="135" t="s">
        <v>242</v>
      </c>
      <c r="N16" s="145" t="s">
        <v>271</v>
      </c>
      <c r="O16" s="14" t="str">
        <f>T('Elective Adventures'!E157)</f>
        <v/>
      </c>
      <c r="Q16" s="100">
        <v>8</v>
      </c>
      <c r="R16" s="145" t="s">
        <v>347</v>
      </c>
      <c r="S16" s="14" t="str">
        <f>T('Elective Adventures'!E243)</f>
        <v/>
      </c>
    </row>
    <row r="17" spans="2:20">
      <c r="B17" s="30"/>
      <c r="C17" s="31"/>
      <c r="D17" s="31"/>
      <c r="E17" s="136" t="s">
        <v>71</v>
      </c>
      <c r="F17" s="135" t="s">
        <v>403</v>
      </c>
      <c r="G17" s="14" t="str">
        <f>T('Core Adventures'!E47)</f>
        <v/>
      </c>
      <c r="I17" s="172" t="s">
        <v>173</v>
      </c>
      <c r="J17" s="191" t="s">
        <v>181</v>
      </c>
      <c r="K17" s="14" t="str">
        <f>T('Elective Adventures'!E69)</f>
        <v/>
      </c>
      <c r="M17" s="135" t="s">
        <v>243</v>
      </c>
      <c r="N17" s="145" t="s">
        <v>272</v>
      </c>
      <c r="O17" s="14" t="str">
        <f>T('Elective Adventures'!E158)</f>
        <v/>
      </c>
      <c r="Q17" s="215" t="s">
        <v>348</v>
      </c>
      <c r="R17" s="214"/>
      <c r="S17" s="225"/>
    </row>
    <row r="18" spans="2:20">
      <c r="B18" s="222" t="s">
        <v>360</v>
      </c>
      <c r="C18" s="223"/>
      <c r="D18" s="31"/>
      <c r="E18" s="136" t="s">
        <v>399</v>
      </c>
      <c r="F18" s="135" t="s">
        <v>404</v>
      </c>
      <c r="G18" s="14" t="str">
        <f>T('Core Adventures'!E48)</f>
        <v/>
      </c>
      <c r="I18" s="172" t="s">
        <v>174</v>
      </c>
      <c r="J18" s="191" t="s">
        <v>182</v>
      </c>
      <c r="K18" s="14" t="str">
        <f>T('Elective Adventures'!E70)</f>
        <v/>
      </c>
      <c r="M18" s="135" t="s">
        <v>244</v>
      </c>
      <c r="N18" s="145" t="s">
        <v>273</v>
      </c>
      <c r="O18" s="14" t="str">
        <f>T('Elective Adventures'!E159)</f>
        <v/>
      </c>
      <c r="Q18" s="147">
        <v>1</v>
      </c>
      <c r="R18" s="158" t="s">
        <v>349</v>
      </c>
      <c r="S18" s="14" t="str">
        <f>T('Elective Adventures'!E246)</f>
        <v/>
      </c>
    </row>
    <row r="19" spans="2:20">
      <c r="B19" s="160" t="s">
        <v>110</v>
      </c>
      <c r="C19" s="18" t="str">
        <f>'Elective Adventures'!E19</f>
        <v xml:space="preserve"> </v>
      </c>
      <c r="E19" s="136" t="s">
        <v>400</v>
      </c>
      <c r="F19" s="135" t="s">
        <v>405</v>
      </c>
      <c r="G19" s="14" t="str">
        <f>T('Core Adventures'!E49)</f>
        <v/>
      </c>
      <c r="I19" s="172" t="s">
        <v>175</v>
      </c>
      <c r="J19" s="191" t="s">
        <v>183</v>
      </c>
      <c r="K19" s="14" t="str">
        <f>T('Elective Adventures'!E71)</f>
        <v/>
      </c>
      <c r="M19" s="135" t="s">
        <v>245</v>
      </c>
      <c r="N19" s="145" t="s">
        <v>274</v>
      </c>
      <c r="O19" s="14" t="str">
        <f>T('Elective Adventures'!E160)</f>
        <v/>
      </c>
      <c r="Q19" s="100">
        <v>2</v>
      </c>
      <c r="R19" s="188" t="s">
        <v>350</v>
      </c>
      <c r="S19" s="14" t="str">
        <f>T('Elective Adventures'!E247)</f>
        <v/>
      </c>
    </row>
    <row r="20" spans="2:20">
      <c r="B20" s="160" t="s">
        <v>132</v>
      </c>
      <c r="C20" s="18" t="str">
        <f>'Elective Adventures'!E34</f>
        <v xml:space="preserve"> </v>
      </c>
      <c r="D20" s="31"/>
      <c r="E20" s="98">
        <v>2</v>
      </c>
      <c r="F20" s="135" t="s">
        <v>406</v>
      </c>
      <c r="G20" s="14" t="str">
        <f>T('Core Adventures'!E50)</f>
        <v/>
      </c>
      <c r="I20" s="212" t="s">
        <v>184</v>
      </c>
      <c r="J20" s="208"/>
      <c r="K20" s="225"/>
      <c r="M20" s="135" t="s">
        <v>246</v>
      </c>
      <c r="N20" s="145" t="s">
        <v>275</v>
      </c>
      <c r="O20" s="14" t="str">
        <f>T('Elective Adventures'!E161)</f>
        <v/>
      </c>
      <c r="Q20" s="100">
        <v>3</v>
      </c>
      <c r="R20" s="145" t="s">
        <v>351</v>
      </c>
      <c r="S20" s="14" t="str">
        <f>T('Elective Adventures'!E248)</f>
        <v/>
      </c>
    </row>
    <row r="21" spans="2:20" ht="12.75" customHeight="1">
      <c r="B21" s="160" t="s">
        <v>143</v>
      </c>
      <c r="C21" s="18" t="str">
        <f>'Elective Adventures'!E53</f>
        <v xml:space="preserve"> </v>
      </c>
      <c r="D21" s="31"/>
      <c r="E21" s="136" t="s">
        <v>76</v>
      </c>
      <c r="F21" s="135" t="s">
        <v>407</v>
      </c>
      <c r="G21" s="14" t="str">
        <f>T('Core Adventures'!E51)</f>
        <v/>
      </c>
      <c r="I21" s="100">
        <v>1</v>
      </c>
      <c r="J21" s="145" t="s">
        <v>185</v>
      </c>
      <c r="K21" s="14" t="str">
        <f>T('Elective Adventures'!E75)</f>
        <v/>
      </c>
      <c r="M21" s="135" t="s">
        <v>247</v>
      </c>
      <c r="N21" s="145" t="s">
        <v>277</v>
      </c>
      <c r="O21" s="14" t="str">
        <f>T('Elective Adventures'!E162)</f>
        <v/>
      </c>
      <c r="Q21" s="100">
        <v>4</v>
      </c>
      <c r="R21" s="188" t="s">
        <v>352</v>
      </c>
      <c r="S21" s="14" t="str">
        <f>T('Elective Adventures'!E249)</f>
        <v/>
      </c>
    </row>
    <row r="22" spans="2:20" ht="12.75" customHeight="1">
      <c r="B22" s="160" t="s">
        <v>357</v>
      </c>
      <c r="C22" s="18" t="str">
        <f>'Elective Adventures'!E72</f>
        <v xml:space="preserve"> </v>
      </c>
      <c r="D22" s="31"/>
      <c r="E22" s="136" t="s">
        <v>77</v>
      </c>
      <c r="F22" s="135" t="s">
        <v>408</v>
      </c>
      <c r="G22" s="14" t="str">
        <f>T('Core Adventures'!E52)</f>
        <v/>
      </c>
      <c r="H22" s="12" t="s">
        <v>75</v>
      </c>
      <c r="I22" s="135">
        <v>2</v>
      </c>
      <c r="J22" s="145" t="s">
        <v>186</v>
      </c>
      <c r="K22" s="14" t="str">
        <f>T('Elective Adventures'!E76)</f>
        <v/>
      </c>
      <c r="L22" s="12" t="s">
        <v>75</v>
      </c>
      <c r="M22" s="135" t="s">
        <v>248</v>
      </c>
      <c r="N22" s="145" t="s">
        <v>290</v>
      </c>
      <c r="O22" s="14" t="str">
        <f>T('Elective Adventures'!E163)</f>
        <v/>
      </c>
      <c r="P22" s="12" t="s">
        <v>75</v>
      </c>
      <c r="Q22" s="135" t="s">
        <v>78</v>
      </c>
      <c r="R22" s="188" t="s">
        <v>353</v>
      </c>
      <c r="S22" s="14" t="str">
        <f>T('Elective Adventures'!E250)</f>
        <v/>
      </c>
    </row>
    <row r="23" spans="2:20" ht="12.75" customHeight="1">
      <c r="B23" s="160" t="s">
        <v>184</v>
      </c>
      <c r="C23" s="18" t="str">
        <f>'Elective Adventures'!E80</f>
        <v xml:space="preserve"> </v>
      </c>
      <c r="D23" s="31"/>
      <c r="E23" s="136" t="s">
        <v>80</v>
      </c>
      <c r="F23" s="200" t="s">
        <v>409</v>
      </c>
      <c r="G23" s="14" t="str">
        <f>T('Core Adventures'!E53)</f>
        <v/>
      </c>
      <c r="I23" s="135">
        <v>3</v>
      </c>
      <c r="J23" s="145" t="s">
        <v>187</v>
      </c>
      <c r="K23" s="14" t="str">
        <f>T('Elective Adventures'!E77)</f>
        <v/>
      </c>
      <c r="M23" s="135" t="s">
        <v>249</v>
      </c>
      <c r="N23" s="145" t="s">
        <v>278</v>
      </c>
      <c r="O23" s="14" t="str">
        <f>T('Elective Adventures'!E164)</f>
        <v/>
      </c>
      <c r="Q23" s="135" t="s">
        <v>79</v>
      </c>
      <c r="R23" s="188" t="s">
        <v>354</v>
      </c>
      <c r="S23" s="14" t="str">
        <f>T('Elective Adventures'!E251)</f>
        <v/>
      </c>
    </row>
    <row r="24" spans="2:20">
      <c r="B24" s="160" t="s">
        <v>190</v>
      </c>
      <c r="C24" s="18" t="str">
        <f>'Elective Adventures'!E89</f>
        <v xml:space="preserve"> </v>
      </c>
      <c r="D24" s="31"/>
      <c r="E24" s="136" t="s">
        <v>94</v>
      </c>
      <c r="F24" s="135" t="s">
        <v>410</v>
      </c>
      <c r="G24" s="14" t="str">
        <f>T('Core Adventures'!E54)</f>
        <v/>
      </c>
      <c r="I24" s="135">
        <v>4</v>
      </c>
      <c r="J24" s="188" t="s">
        <v>188</v>
      </c>
      <c r="K24" s="14" t="str">
        <f>T('Elective Adventures'!E78)</f>
        <v/>
      </c>
      <c r="M24" s="135" t="s">
        <v>250</v>
      </c>
      <c r="N24" s="145" t="s">
        <v>279</v>
      </c>
      <c r="O24" s="14" t="str">
        <f>T('Elective Adventures'!E165)</f>
        <v/>
      </c>
      <c r="Q24" s="135" t="s">
        <v>242</v>
      </c>
      <c r="R24" s="145" t="s">
        <v>355</v>
      </c>
      <c r="S24" s="14" t="str">
        <f>T('Elective Adventures'!E252)</f>
        <v/>
      </c>
    </row>
    <row r="25" spans="2:20">
      <c r="B25" s="161" t="s">
        <v>197</v>
      </c>
      <c r="C25" s="18" t="str">
        <f>'Elective Adventures'!E105</f>
        <v xml:space="preserve"> </v>
      </c>
      <c r="D25" s="31"/>
      <c r="E25" s="98">
        <v>3</v>
      </c>
      <c r="F25" s="135" t="s">
        <v>411</v>
      </c>
      <c r="G25" s="14" t="str">
        <f>T('Core Adventures'!E55)</f>
        <v/>
      </c>
      <c r="I25" s="135">
        <v>5</v>
      </c>
      <c r="J25" s="145" t="s">
        <v>189</v>
      </c>
      <c r="K25" s="14" t="str">
        <f>T('Elective Adventures'!E79)</f>
        <v/>
      </c>
      <c r="M25" s="135" t="s">
        <v>251</v>
      </c>
      <c r="N25" s="145" t="s">
        <v>280</v>
      </c>
      <c r="O25" s="14" t="str">
        <f>T('Elective Adventures'!E166)</f>
        <v/>
      </c>
    </row>
    <row r="26" spans="2:20" ht="12.75" customHeight="1">
      <c r="B26" s="161" t="s">
        <v>362</v>
      </c>
      <c r="C26" s="18" t="str">
        <f>'Elective Adventures'!E132</f>
        <v xml:space="preserve"> </v>
      </c>
      <c r="D26" s="31"/>
      <c r="E26" s="136" t="s">
        <v>72</v>
      </c>
      <c r="F26" s="135" t="s">
        <v>412</v>
      </c>
      <c r="G26" s="14" t="str">
        <f>T('Core Adventures'!E56)</f>
        <v/>
      </c>
      <c r="I26" s="212" t="s">
        <v>190</v>
      </c>
      <c r="J26" s="208"/>
      <c r="K26" s="225"/>
      <c r="M26" s="135" t="s">
        <v>252</v>
      </c>
      <c r="N26" s="188" t="s">
        <v>281</v>
      </c>
      <c r="O26" s="14" t="str">
        <f>T('Elective Adventures'!E167)</f>
        <v/>
      </c>
    </row>
    <row r="27" spans="2:20" ht="12.75" customHeight="1">
      <c r="B27" s="161" t="s">
        <v>235</v>
      </c>
      <c r="C27" s="18" t="str">
        <f>'Elective Adventures'!E142</f>
        <v xml:space="preserve"> </v>
      </c>
      <c r="D27" s="31"/>
      <c r="E27" s="136" t="s">
        <v>73</v>
      </c>
      <c r="F27" s="135" t="s">
        <v>413</v>
      </c>
      <c r="G27" s="14" t="str">
        <f>T('Core Adventures'!E57)</f>
        <v/>
      </c>
      <c r="I27" s="100">
        <v>1</v>
      </c>
      <c r="J27" s="145" t="s">
        <v>191</v>
      </c>
      <c r="K27" s="14" t="str">
        <f>T('Elective Adventures'!E83)</f>
        <v/>
      </c>
      <c r="M27" s="135" t="s">
        <v>253</v>
      </c>
      <c r="N27" s="145" t="s">
        <v>282</v>
      </c>
      <c r="O27" s="14" t="str">
        <f>T('Elective Adventures'!E168)</f>
        <v/>
      </c>
    </row>
    <row r="28" spans="2:20" ht="12.75" customHeight="1">
      <c r="B28" s="161" t="s">
        <v>276</v>
      </c>
      <c r="C28" s="18" t="str">
        <f>'Elective Adventures'!E176</f>
        <v xml:space="preserve"> </v>
      </c>
      <c r="D28" s="31"/>
      <c r="E28" s="136" t="s">
        <v>115</v>
      </c>
      <c r="F28" s="135" t="s">
        <v>414</v>
      </c>
      <c r="G28" s="14" t="str">
        <f>T('Core Adventures'!E58)</f>
        <v/>
      </c>
      <c r="I28" s="100">
        <v>2</v>
      </c>
      <c r="J28" s="145" t="s">
        <v>192</v>
      </c>
      <c r="K28" s="14" t="str">
        <f>T('Elective Adventures'!E84)</f>
        <v/>
      </c>
      <c r="M28" s="135" t="s">
        <v>254</v>
      </c>
      <c r="N28" s="145" t="s">
        <v>283</v>
      </c>
      <c r="O28" s="14" t="str">
        <f>T('Elective Adventures'!E169)</f>
        <v/>
      </c>
      <c r="R28" s="68" t="s">
        <v>49</v>
      </c>
      <c r="S28" s="69"/>
      <c r="T28" s="13"/>
    </row>
    <row r="29" spans="2:20">
      <c r="B29" s="161" t="s">
        <v>292</v>
      </c>
      <c r="C29" s="18" t="str">
        <f>'Elective Adventures'!E183</f>
        <v xml:space="preserve"> </v>
      </c>
      <c r="D29" s="31"/>
      <c r="E29" s="136" t="s">
        <v>114</v>
      </c>
      <c r="F29" s="184" t="s">
        <v>415</v>
      </c>
      <c r="G29" s="14" t="str">
        <f>T('Core Adventures'!E59)</f>
        <v/>
      </c>
      <c r="I29" s="100">
        <v>3</v>
      </c>
      <c r="J29" s="188" t="s">
        <v>193</v>
      </c>
      <c r="K29" s="14" t="str">
        <f>T('Elective Adventures'!E85)</f>
        <v/>
      </c>
      <c r="M29" s="135" t="s">
        <v>255</v>
      </c>
      <c r="N29" s="145" t="s">
        <v>284</v>
      </c>
      <c r="O29" s="14" t="str">
        <f>T('Elective Adventures'!E170)</f>
        <v/>
      </c>
      <c r="R29" s="70" t="s">
        <v>50</v>
      </c>
      <c r="S29" s="32"/>
      <c r="T29" s="13"/>
    </row>
    <row r="30" spans="2:20" ht="12.75" customHeight="1">
      <c r="B30" s="161" t="s">
        <v>297</v>
      </c>
      <c r="C30" s="18" t="str">
        <f>'Elective Adventures'!E198</f>
        <v xml:space="preserve"> </v>
      </c>
      <c r="D30" s="31"/>
      <c r="E30" s="98">
        <v>4</v>
      </c>
      <c r="F30" s="200" t="s">
        <v>416</v>
      </c>
      <c r="G30" s="14" t="str">
        <f>T('Core Adventures'!E60)</f>
        <v/>
      </c>
      <c r="I30" s="100">
        <v>4</v>
      </c>
      <c r="J30" s="187" t="s">
        <v>194</v>
      </c>
      <c r="K30" s="14" t="str">
        <f>T('Elective Adventures'!E86)</f>
        <v/>
      </c>
      <c r="M30" s="135" t="s">
        <v>256</v>
      </c>
      <c r="N30" s="145" t="s">
        <v>291</v>
      </c>
      <c r="O30" s="14" t="str">
        <f>T('Elective Adventures'!E171)</f>
        <v/>
      </c>
      <c r="R30" s="70" t="s">
        <v>51</v>
      </c>
      <c r="S30" s="32"/>
      <c r="T30" s="13"/>
    </row>
    <row r="31" spans="2:20" ht="12.75" customHeight="1">
      <c r="B31" s="161" t="s">
        <v>359</v>
      </c>
      <c r="C31" s="18" t="str">
        <f>'Elective Adventures'!E208</f>
        <v xml:space="preserve"> </v>
      </c>
      <c r="D31" s="31"/>
      <c r="E31" s="98">
        <v>5</v>
      </c>
      <c r="F31" s="135" t="s">
        <v>352</v>
      </c>
      <c r="G31" s="14" t="str">
        <f>T('Core Adventures'!E61)</f>
        <v/>
      </c>
      <c r="I31" s="100">
        <v>5</v>
      </c>
      <c r="J31" s="145" t="s">
        <v>195</v>
      </c>
      <c r="K31" s="14" t="str">
        <f>T('Elective Adventures'!E87)</f>
        <v/>
      </c>
      <c r="M31" s="135" t="s">
        <v>257</v>
      </c>
      <c r="N31" s="145" t="s">
        <v>285</v>
      </c>
      <c r="O31" s="14" t="str">
        <f>T('Elective Adventures'!E172)</f>
        <v/>
      </c>
      <c r="R31" s="71" t="s">
        <v>74</v>
      </c>
      <c r="S31" s="51"/>
      <c r="T31" s="13"/>
    </row>
    <row r="32" spans="2:20">
      <c r="B32" s="161" t="s">
        <v>319</v>
      </c>
      <c r="C32" s="18" t="str">
        <f>'Elective Adventures'!E213</f>
        <v xml:space="preserve"> </v>
      </c>
      <c r="D32" s="31"/>
      <c r="E32" s="136" t="s">
        <v>106</v>
      </c>
      <c r="F32" s="135" t="s">
        <v>417</v>
      </c>
      <c r="G32" s="14" t="str">
        <f>T('Core Adventures'!E62)</f>
        <v/>
      </c>
      <c r="I32" s="100">
        <v>6</v>
      </c>
      <c r="J32" s="145" t="s">
        <v>196</v>
      </c>
      <c r="K32" s="14" t="str">
        <f>T('Elective Adventures'!E88)</f>
        <v/>
      </c>
      <c r="M32" s="135" t="s">
        <v>258</v>
      </c>
      <c r="N32" s="145" t="s">
        <v>286</v>
      </c>
      <c r="O32" s="14" t="str">
        <f>T('Elective Adventures'!E173)</f>
        <v/>
      </c>
    </row>
    <row r="33" spans="1:15" ht="12.75" customHeight="1">
      <c r="B33" s="161" t="s">
        <v>323</v>
      </c>
      <c r="C33" s="18" t="str">
        <f>'Elective Adventures'!E228</f>
        <v xml:space="preserve"> </v>
      </c>
      <c r="D33" s="31"/>
      <c r="E33" s="136" t="s">
        <v>107</v>
      </c>
      <c r="F33" s="200" t="s">
        <v>418</v>
      </c>
      <c r="G33" s="14" t="str">
        <f>T('Core Adventures'!E63)</f>
        <v/>
      </c>
      <c r="I33" s="212" t="s">
        <v>197</v>
      </c>
      <c r="J33" s="205"/>
      <c r="K33" s="225"/>
      <c r="M33" s="135" t="s">
        <v>259</v>
      </c>
      <c r="N33" s="145" t="s">
        <v>287</v>
      </c>
      <c r="O33" s="14" t="str">
        <f>T('Elective Adventures'!E174)</f>
        <v/>
      </c>
    </row>
    <row r="34" spans="1:15" ht="12.75" customHeight="1">
      <c r="B34" s="161" t="s">
        <v>335</v>
      </c>
      <c r="C34" s="18" t="str">
        <f>'Elective Adventures'!E233</f>
        <v xml:space="preserve"> </v>
      </c>
      <c r="D34" s="8"/>
      <c r="E34" s="98">
        <v>6</v>
      </c>
      <c r="F34" s="200" t="s">
        <v>419</v>
      </c>
      <c r="G34" s="14" t="str">
        <f>T('Core Adventures'!E64)</f>
        <v/>
      </c>
      <c r="I34" s="135">
        <v>1</v>
      </c>
      <c r="J34" s="145" t="s">
        <v>198</v>
      </c>
      <c r="K34" s="14" t="str">
        <f>T('Elective Adventures'!E92)</f>
        <v/>
      </c>
      <c r="M34" s="135" t="s">
        <v>260</v>
      </c>
      <c r="N34" s="145" t="s">
        <v>288</v>
      </c>
      <c r="O34" s="14" t="str">
        <f>T('Elective Adventures'!E175)</f>
        <v/>
      </c>
    </row>
    <row r="35" spans="1:15" ht="13.5" customHeight="1">
      <c r="B35" s="161" t="s">
        <v>339</v>
      </c>
      <c r="C35" s="18" t="str">
        <f>'Elective Adventures'!E244</f>
        <v xml:space="preserve"> </v>
      </c>
      <c r="D35" s="8"/>
      <c r="E35" s="305" t="s">
        <v>360</v>
      </c>
      <c r="F35" s="305"/>
      <c r="G35" s="305"/>
      <c r="I35" s="135" t="s">
        <v>69</v>
      </c>
      <c r="J35" s="145" t="s">
        <v>199</v>
      </c>
      <c r="K35" s="14" t="str">
        <f>T('Elective Adventures'!E93)</f>
        <v/>
      </c>
      <c r="M35" s="212" t="s">
        <v>292</v>
      </c>
      <c r="N35" s="214"/>
      <c r="O35" s="225"/>
    </row>
    <row r="36" spans="1:15" ht="12.75" customHeight="1">
      <c r="B36" s="161" t="s">
        <v>348</v>
      </c>
      <c r="C36" s="18" t="str">
        <f>'Elective Adventures'!E253</f>
        <v xml:space="preserve"> </v>
      </c>
      <c r="D36" s="8"/>
      <c r="E36" s="305"/>
      <c r="F36" s="305"/>
      <c r="G36" s="305"/>
      <c r="I36" s="135" t="s">
        <v>70</v>
      </c>
      <c r="J36" s="145" t="s">
        <v>200</v>
      </c>
      <c r="K36" s="14" t="str">
        <f>T('Elective Adventures'!E94)</f>
        <v/>
      </c>
      <c r="M36" s="135">
        <v>1</v>
      </c>
      <c r="N36" s="158" t="s">
        <v>293</v>
      </c>
      <c r="O36" s="14" t="str">
        <f>T('Elective Adventures'!E179)</f>
        <v/>
      </c>
    </row>
    <row r="37" spans="1:15">
      <c r="B37" s="2"/>
      <c r="C37" s="31"/>
      <c r="D37" s="8"/>
      <c r="E37" s="198" t="s">
        <v>110</v>
      </c>
      <c r="F37" s="205"/>
      <c r="G37" s="223"/>
      <c r="I37" s="135" t="s">
        <v>71</v>
      </c>
      <c r="J37" s="145" t="s">
        <v>201</v>
      </c>
      <c r="K37" s="14" t="str">
        <f>T('Elective Adventures'!E95)</f>
        <v/>
      </c>
      <c r="M37" s="135">
        <v>2</v>
      </c>
      <c r="N37" s="145" t="s">
        <v>294</v>
      </c>
      <c r="O37" s="14" t="str">
        <f>T('Elective Adventures'!E180)</f>
        <v/>
      </c>
    </row>
    <row r="38" spans="1:15" ht="12.75" customHeight="1">
      <c r="A38" s="305" t="s">
        <v>423</v>
      </c>
      <c r="B38" s="305"/>
      <c r="C38" s="305"/>
      <c r="D38" s="78"/>
      <c r="E38" s="100"/>
      <c r="F38" s="145" t="s">
        <v>97</v>
      </c>
      <c r="G38" s="14" t="str">
        <f>T('Elective Adventures'!E6)</f>
        <v/>
      </c>
      <c r="I38" s="135">
        <v>2</v>
      </c>
      <c r="J38" s="145" t="s">
        <v>146</v>
      </c>
      <c r="K38" s="14" t="str">
        <f>T('Elective Adventures'!E96)</f>
        <v/>
      </c>
      <c r="M38" s="100">
        <v>3</v>
      </c>
      <c r="N38" s="145" t="s">
        <v>295</v>
      </c>
      <c r="O38" s="14" t="str">
        <f>T('Elective Adventures'!E181)</f>
        <v/>
      </c>
    </row>
    <row r="39" spans="1:15" ht="12.75" customHeight="1">
      <c r="A39" s="305"/>
      <c r="B39" s="305"/>
      <c r="C39" s="305"/>
      <c r="D39" s="78"/>
      <c r="E39" s="100">
        <v>1</v>
      </c>
      <c r="F39" s="145" t="s">
        <v>111</v>
      </c>
      <c r="G39" s="14" t="str">
        <f>T('Elective Adventures'!E7)</f>
        <v/>
      </c>
      <c r="I39" s="135" t="s">
        <v>76</v>
      </c>
      <c r="J39" s="145" t="s">
        <v>202</v>
      </c>
      <c r="K39" s="14" t="str">
        <f>T('Elective Adventures'!E97)</f>
        <v/>
      </c>
      <c r="M39" s="153">
        <v>4</v>
      </c>
      <c r="N39" s="157" t="s">
        <v>296</v>
      </c>
      <c r="O39" s="14" t="str">
        <f>T('Elective Adventures'!E182)</f>
        <v/>
      </c>
    </row>
    <row r="40" spans="1:15" ht="12.75" customHeight="1">
      <c r="A40" s="198" t="s">
        <v>365</v>
      </c>
      <c r="B40" s="198"/>
      <c r="C40" s="224"/>
      <c r="E40" s="100">
        <v>2</v>
      </c>
      <c r="F40" s="145" t="s">
        <v>112</v>
      </c>
      <c r="G40" s="14" t="str">
        <f>T('Elective Adventures'!E8)</f>
        <v/>
      </c>
      <c r="I40" s="135" t="s">
        <v>77</v>
      </c>
      <c r="J40" s="145" t="s">
        <v>203</v>
      </c>
      <c r="K40" s="14" t="str">
        <f>T('Elective Adventures'!E98)</f>
        <v/>
      </c>
      <c r="M40" s="215" t="s">
        <v>297</v>
      </c>
      <c r="N40" s="214"/>
      <c r="O40" s="225"/>
    </row>
    <row r="41" spans="1:15">
      <c r="A41" s="98">
        <v>1</v>
      </c>
      <c r="B41" s="135" t="s">
        <v>366</v>
      </c>
      <c r="C41" s="14" t="str">
        <f>T('Core Adventures'!E6)</f>
        <v/>
      </c>
      <c r="E41" s="100">
        <v>3</v>
      </c>
      <c r="F41" s="145" t="s">
        <v>113</v>
      </c>
      <c r="G41" s="14" t="str">
        <f>T('Elective Adventures'!E9)</f>
        <v/>
      </c>
      <c r="I41" s="135" t="s">
        <v>80</v>
      </c>
      <c r="J41" s="187" t="s">
        <v>204</v>
      </c>
      <c r="K41" s="14" t="str">
        <f>T('Elective Adventures'!E99)</f>
        <v/>
      </c>
      <c r="M41" s="147"/>
      <c r="N41" s="158" t="s">
        <v>298</v>
      </c>
      <c r="O41" s="14" t="str">
        <f>T('Elective Adventures'!E186)</f>
        <v/>
      </c>
    </row>
    <row r="42" spans="1:15" ht="12.75" customHeight="1">
      <c r="A42" s="98">
        <v>2</v>
      </c>
      <c r="B42" s="135" t="s">
        <v>367</v>
      </c>
      <c r="C42" s="14" t="str">
        <f>T('Core Adventures'!E7)</f>
        <v/>
      </c>
      <c r="E42" s="172" t="s">
        <v>72</v>
      </c>
      <c r="F42" s="170" t="s">
        <v>121</v>
      </c>
      <c r="G42" s="14" t="str">
        <f>T('Elective Adventures'!E10)</f>
        <v/>
      </c>
      <c r="I42" s="135" t="s">
        <v>94</v>
      </c>
      <c r="J42" s="145" t="s">
        <v>205</v>
      </c>
      <c r="K42" s="14" t="str">
        <f>T('Elective Adventures'!E100)</f>
        <v/>
      </c>
      <c r="M42" s="100">
        <v>1</v>
      </c>
      <c r="N42" s="145" t="s">
        <v>301</v>
      </c>
      <c r="O42" s="14" t="str">
        <f>T('Elective Adventures'!E187)</f>
        <v/>
      </c>
    </row>
    <row r="43" spans="1:15">
      <c r="A43" s="98">
        <v>3</v>
      </c>
      <c r="B43" s="135" t="s">
        <v>383</v>
      </c>
      <c r="C43" s="14" t="str">
        <f>T('Core Adventures'!E8)</f>
        <v/>
      </c>
      <c r="E43" s="172" t="s">
        <v>73</v>
      </c>
      <c r="F43" s="170" t="s">
        <v>122</v>
      </c>
      <c r="G43" s="14" t="str">
        <f>T('Elective Adventures'!E11)</f>
        <v/>
      </c>
      <c r="I43" s="135" t="s">
        <v>105</v>
      </c>
      <c r="J43" s="145" t="s">
        <v>206</v>
      </c>
      <c r="K43" s="14" t="str">
        <f>T('Elective Adventures'!E101)</f>
        <v/>
      </c>
      <c r="M43" s="100">
        <v>2</v>
      </c>
      <c r="N43" s="145" t="s">
        <v>302</v>
      </c>
      <c r="O43" s="14" t="str">
        <f>T('Elective Adventures'!E188)</f>
        <v/>
      </c>
    </row>
    <row r="44" spans="1:15">
      <c r="A44" s="98">
        <v>4</v>
      </c>
      <c r="B44" s="135" t="s">
        <v>368</v>
      </c>
      <c r="C44" s="14" t="str">
        <f>T('Core Adventures'!E9)</f>
        <v/>
      </c>
      <c r="E44" s="172" t="s">
        <v>114</v>
      </c>
      <c r="F44" s="170" t="s">
        <v>123</v>
      </c>
      <c r="G44" s="14" t="str">
        <f>T('Elective Adventures'!E12)</f>
        <v/>
      </c>
      <c r="I44" s="135" t="s">
        <v>108</v>
      </c>
      <c r="J44" s="145" t="s">
        <v>207</v>
      </c>
      <c r="K44" s="14" t="str">
        <f>T('Elective Adventures'!E102)</f>
        <v/>
      </c>
      <c r="M44" s="100">
        <v>3</v>
      </c>
      <c r="N44" s="145" t="s">
        <v>303</v>
      </c>
      <c r="O44" s="14" t="str">
        <f>T('Elective Adventures'!E189)</f>
        <v/>
      </c>
    </row>
    <row r="45" spans="1:15" ht="12.75" customHeight="1">
      <c r="A45" s="98">
        <v>5</v>
      </c>
      <c r="B45" s="135" t="s">
        <v>369</v>
      </c>
      <c r="C45" s="14" t="str">
        <f>T('Core Adventures'!E10)</f>
        <v/>
      </c>
      <c r="E45" s="172" t="s">
        <v>115</v>
      </c>
      <c r="F45" s="170" t="s">
        <v>124</v>
      </c>
      <c r="G45" s="14" t="str">
        <f>T('Elective Adventures'!E13)</f>
        <v/>
      </c>
      <c r="I45" s="135" t="s">
        <v>130</v>
      </c>
      <c r="J45" s="145" t="s">
        <v>208</v>
      </c>
      <c r="K45" s="14" t="str">
        <f>T('Elective Adventures'!E103)</f>
        <v/>
      </c>
      <c r="M45" s="100">
        <v>4</v>
      </c>
      <c r="N45" s="145" t="s">
        <v>304</v>
      </c>
      <c r="O45" s="14" t="str">
        <f>T('Elective Adventures'!E190)</f>
        <v/>
      </c>
    </row>
    <row r="46" spans="1:15" ht="12.75" customHeight="1">
      <c r="A46" s="98">
        <v>6</v>
      </c>
      <c r="B46" s="135" t="s">
        <v>370</v>
      </c>
      <c r="C46" s="14" t="str">
        <f>T('Core Adventures'!E11)</f>
        <v/>
      </c>
      <c r="E46" s="172" t="s">
        <v>116</v>
      </c>
      <c r="F46" s="171" t="s">
        <v>125</v>
      </c>
      <c r="G46" s="14" t="str">
        <f>T('Elective Adventures'!E14)</f>
        <v/>
      </c>
      <c r="I46" s="135" t="s">
        <v>131</v>
      </c>
      <c r="J46" s="188" t="s">
        <v>209</v>
      </c>
      <c r="K46" s="14" t="str">
        <f>T('Elective Adventures'!E104)</f>
        <v/>
      </c>
      <c r="M46" s="100">
        <v>5</v>
      </c>
      <c r="N46" s="145" t="s">
        <v>305</v>
      </c>
      <c r="O46" s="14" t="str">
        <f>T('Elective Adventures'!E191)</f>
        <v/>
      </c>
    </row>
    <row r="47" spans="1:15">
      <c r="A47" s="98">
        <v>7</v>
      </c>
      <c r="B47" s="200" t="s">
        <v>371</v>
      </c>
      <c r="C47" s="14" t="str">
        <f>T('Core Adventures'!E12)</f>
        <v/>
      </c>
      <c r="E47" s="172" t="s">
        <v>117</v>
      </c>
      <c r="F47" s="170" t="s">
        <v>126</v>
      </c>
      <c r="G47" s="14" t="str">
        <f>T('Elective Adventures'!E15)</f>
        <v/>
      </c>
      <c r="I47" s="212" t="s">
        <v>362</v>
      </c>
      <c r="J47" s="205"/>
      <c r="K47" s="225"/>
      <c r="M47" s="100">
        <v>6</v>
      </c>
      <c r="N47" s="187" t="s">
        <v>306</v>
      </c>
      <c r="O47" s="14" t="str">
        <f>T('Elective Adventures'!E192)</f>
        <v/>
      </c>
    </row>
    <row r="48" spans="1:15">
      <c r="A48" s="98">
        <v>8</v>
      </c>
      <c r="B48" s="200" t="s">
        <v>372</v>
      </c>
      <c r="C48" s="14" t="str">
        <f>T('Core Adventures'!E13)</f>
        <v/>
      </c>
      <c r="E48" s="172" t="s">
        <v>118</v>
      </c>
      <c r="F48" s="170" t="s">
        <v>127</v>
      </c>
      <c r="G48" s="14" t="str">
        <f>T('Elective Adventures'!E16)</f>
        <v/>
      </c>
      <c r="I48" s="100">
        <v>1</v>
      </c>
      <c r="J48" s="145" t="s">
        <v>97</v>
      </c>
      <c r="K48" s="14" t="str">
        <f>T('Elective Adventures'!E108)</f>
        <v/>
      </c>
      <c r="M48" s="100">
        <v>7</v>
      </c>
      <c r="N48" s="145" t="s">
        <v>307</v>
      </c>
      <c r="O48" s="14" t="str">
        <f>T('Elective Adventures'!E193)</f>
        <v/>
      </c>
    </row>
    <row r="49" spans="1:15">
      <c r="A49" s="98">
        <v>9</v>
      </c>
      <c r="B49" s="200" t="s">
        <v>373</v>
      </c>
      <c r="C49" s="14" t="str">
        <f>T('Core Adventures'!E14)</f>
        <v/>
      </c>
      <c r="E49" s="172" t="s">
        <v>119</v>
      </c>
      <c r="F49" s="170" t="s">
        <v>128</v>
      </c>
      <c r="G49" s="14" t="str">
        <f>T('Elective Adventures'!E17)</f>
        <v/>
      </c>
      <c r="I49" s="135" t="s">
        <v>69</v>
      </c>
      <c r="J49" s="145" t="s">
        <v>217</v>
      </c>
      <c r="K49" s="14" t="str">
        <f>T('Elective Adventures'!E109)</f>
        <v/>
      </c>
      <c r="M49" s="100">
        <v>8</v>
      </c>
      <c r="N49" s="145" t="s">
        <v>308</v>
      </c>
      <c r="O49" s="14" t="str">
        <f>T('Elective Adventures'!E194)</f>
        <v/>
      </c>
    </row>
    <row r="50" spans="1:15" ht="12.75" customHeight="1">
      <c r="A50" s="98">
        <v>10</v>
      </c>
      <c r="B50" s="135" t="s">
        <v>374</v>
      </c>
      <c r="C50" s="14" t="str">
        <f>T('Core Adventures'!E15)</f>
        <v/>
      </c>
      <c r="E50" s="172" t="s">
        <v>120</v>
      </c>
      <c r="F50" s="170" t="s">
        <v>129</v>
      </c>
      <c r="G50" s="14" t="str">
        <f>T('Elective Adventures'!E18)</f>
        <v/>
      </c>
      <c r="I50" s="135" t="s">
        <v>70</v>
      </c>
      <c r="J50" s="145" t="s">
        <v>218</v>
      </c>
      <c r="K50" s="14" t="str">
        <f>T('Elective Adventures'!E110)</f>
        <v/>
      </c>
      <c r="M50" s="100">
        <v>9</v>
      </c>
      <c r="N50" s="145" t="s">
        <v>309</v>
      </c>
      <c r="O50" s="14" t="str">
        <f>T('Elective Adventures'!E195)</f>
        <v/>
      </c>
    </row>
    <row r="51" spans="1:15" ht="12.75" customHeight="1">
      <c r="A51" s="136" t="s">
        <v>379</v>
      </c>
      <c r="B51" s="135" t="s">
        <v>375</v>
      </c>
      <c r="C51" s="14" t="str">
        <f>T('Core Adventures'!E16)</f>
        <v/>
      </c>
      <c r="D51" s="84"/>
      <c r="E51" s="198" t="s">
        <v>132</v>
      </c>
      <c r="F51" s="205"/>
      <c r="G51" s="225"/>
      <c r="I51" s="135" t="s">
        <v>71</v>
      </c>
      <c r="J51" s="145" t="s">
        <v>219</v>
      </c>
      <c r="K51" s="14" t="str">
        <f>T('Elective Adventures'!E111)</f>
        <v/>
      </c>
      <c r="M51" s="135" t="s">
        <v>299</v>
      </c>
      <c r="N51" s="145" t="s">
        <v>310</v>
      </c>
      <c r="O51" s="14" t="str">
        <f>T('Elective Adventures'!E196)</f>
        <v/>
      </c>
    </row>
    <row r="52" spans="1:15" ht="12.75" customHeight="1">
      <c r="A52" s="136" t="s">
        <v>380</v>
      </c>
      <c r="B52" s="184" t="s">
        <v>376</v>
      </c>
      <c r="C52" s="14" t="str">
        <f>T('Core Adventures'!E17)</f>
        <v/>
      </c>
      <c r="D52" s="84"/>
      <c r="E52" s="139"/>
      <c r="F52" s="187" t="s">
        <v>144</v>
      </c>
      <c r="G52" s="14" t="str">
        <f>T('Elective Adventures'!E22)</f>
        <v/>
      </c>
      <c r="I52" s="100">
        <v>2</v>
      </c>
      <c r="J52" s="145" t="s">
        <v>220</v>
      </c>
      <c r="K52" s="14" t="str">
        <f>T('Elective Adventures'!E112)</f>
        <v/>
      </c>
      <c r="M52" s="135" t="s">
        <v>300</v>
      </c>
      <c r="N52" s="145" t="s">
        <v>311</v>
      </c>
      <c r="O52" s="14" t="str">
        <f>T('Elective Adventures'!E197)</f>
        <v/>
      </c>
    </row>
    <row r="53" spans="1:15">
      <c r="A53" s="136" t="s">
        <v>381</v>
      </c>
      <c r="B53" s="135" t="s">
        <v>377</v>
      </c>
      <c r="C53" s="14" t="str">
        <f>T('Core Adventures'!E18)</f>
        <v/>
      </c>
      <c r="D53" s="13"/>
      <c r="E53" s="139">
        <v>1</v>
      </c>
      <c r="F53" s="187" t="s">
        <v>133</v>
      </c>
      <c r="G53" s="14" t="str">
        <f>T('Elective Adventures'!E23)</f>
        <v/>
      </c>
      <c r="I53" s="100">
        <v>3</v>
      </c>
      <c r="J53" s="145" t="s">
        <v>97</v>
      </c>
      <c r="K53" s="14" t="str">
        <f>T('Elective Adventures'!E113)</f>
        <v/>
      </c>
      <c r="M53" s="215" t="s">
        <v>359</v>
      </c>
      <c r="N53" s="214"/>
      <c r="O53" s="225"/>
    </row>
    <row r="54" spans="1:15" ht="12.75" customHeight="1">
      <c r="A54" s="136" t="s">
        <v>382</v>
      </c>
      <c r="B54" s="135" t="s">
        <v>378</v>
      </c>
      <c r="C54" s="14" t="str">
        <f>T('Core Adventures'!E19)</f>
        <v/>
      </c>
      <c r="D54" s="13"/>
      <c r="E54" s="139">
        <v>2</v>
      </c>
      <c r="F54" s="187" t="s">
        <v>134</v>
      </c>
      <c r="G54" s="14" t="str">
        <f>T('Elective Adventures'!E24)</f>
        <v/>
      </c>
      <c r="I54" s="172" t="s">
        <v>72</v>
      </c>
      <c r="J54" s="170" t="s">
        <v>221</v>
      </c>
      <c r="K54" s="14" t="str">
        <f>T('Elective Adventures'!E114)</f>
        <v/>
      </c>
      <c r="M54" s="147">
        <v>1</v>
      </c>
      <c r="N54" s="158" t="s">
        <v>312</v>
      </c>
      <c r="O54" s="14" t="str">
        <f>T('Elective Adventures'!E201)</f>
        <v/>
      </c>
    </row>
    <row r="55" spans="1:15" ht="12.75" customHeight="1">
      <c r="A55" s="201" t="s">
        <v>384</v>
      </c>
      <c r="B55" s="201"/>
      <c r="C55" s="201"/>
      <c r="D55" s="13"/>
      <c r="E55" s="139">
        <v>3</v>
      </c>
      <c r="F55" s="145" t="s">
        <v>135</v>
      </c>
      <c r="G55" s="14" t="str">
        <f>T('Elective Adventures'!E25)</f>
        <v/>
      </c>
      <c r="I55" s="172" t="s">
        <v>73</v>
      </c>
      <c r="J55" s="170" t="s">
        <v>222</v>
      </c>
      <c r="K55" s="14" t="str">
        <f>T('Elective Adventures'!E115)</f>
        <v/>
      </c>
      <c r="M55" s="100">
        <v>2</v>
      </c>
      <c r="N55" s="145" t="s">
        <v>313</v>
      </c>
      <c r="O55" s="14" t="str">
        <f>T('Elective Adventures'!E202)</f>
        <v/>
      </c>
    </row>
    <row r="56" spans="1:15">
      <c r="A56" s="98">
        <v>1</v>
      </c>
      <c r="B56" s="135" t="s">
        <v>385</v>
      </c>
      <c r="C56" s="14" t="str">
        <f>T('Core Adventures'!E23)</f>
        <v/>
      </c>
      <c r="D56" s="13"/>
      <c r="E56" s="139">
        <v>4</v>
      </c>
      <c r="F56" s="187" t="s">
        <v>136</v>
      </c>
      <c r="G56" s="14" t="str">
        <f>T('Elective Adventures'!E26)</f>
        <v/>
      </c>
      <c r="I56" s="172" t="s">
        <v>114</v>
      </c>
      <c r="J56" s="170" t="s">
        <v>223</v>
      </c>
      <c r="K56" s="14" t="str">
        <f>T('Elective Adventures'!E116)</f>
        <v/>
      </c>
      <c r="M56" s="100">
        <v>3</v>
      </c>
      <c r="N56" s="145" t="s">
        <v>314</v>
      </c>
      <c r="O56" s="14" t="str">
        <f>T('Elective Adventures'!E203)</f>
        <v/>
      </c>
    </row>
    <row r="57" spans="1:15">
      <c r="A57" s="98">
        <v>2</v>
      </c>
      <c r="B57" s="135" t="s">
        <v>386</v>
      </c>
      <c r="C57" s="14" t="str">
        <f>T('Core Adventures'!E24)</f>
        <v/>
      </c>
      <c r="D57" s="13"/>
      <c r="E57" s="139">
        <v>5</v>
      </c>
      <c r="F57" s="145" t="s">
        <v>137</v>
      </c>
      <c r="G57" s="14" t="str">
        <f>T('Elective Adventures'!E27)</f>
        <v/>
      </c>
      <c r="I57" s="172">
        <v>4</v>
      </c>
      <c r="J57" s="170" t="s">
        <v>97</v>
      </c>
      <c r="K57" s="14" t="str">
        <f>T('Elective Adventures'!E117)</f>
        <v/>
      </c>
      <c r="M57" s="100">
        <v>4</v>
      </c>
      <c r="N57" s="145" t="s">
        <v>315</v>
      </c>
      <c r="O57" s="14" t="str">
        <f>T('Elective Adventures'!E204)</f>
        <v/>
      </c>
    </row>
    <row r="58" spans="1:15">
      <c r="A58" s="98">
        <v>3</v>
      </c>
      <c r="B58" s="184" t="s">
        <v>387</v>
      </c>
      <c r="C58" s="14" t="str">
        <f>T('Core Adventures'!E25)</f>
        <v/>
      </c>
      <c r="D58" s="13"/>
      <c r="E58" s="139"/>
      <c r="F58" s="145" t="s">
        <v>145</v>
      </c>
      <c r="G58" s="14" t="str">
        <f>T('Elective Adventures'!E28)</f>
        <v/>
      </c>
      <c r="I58" s="172" t="s">
        <v>78</v>
      </c>
      <c r="J58" s="170" t="s">
        <v>224</v>
      </c>
      <c r="K58" s="14" t="str">
        <f>T('Elective Adventures'!E118)</f>
        <v/>
      </c>
      <c r="M58" s="100">
        <v>5</v>
      </c>
      <c r="N58" s="187" t="s">
        <v>316</v>
      </c>
      <c r="O58" s="14" t="str">
        <f>T('Elective Adventures'!E205)</f>
        <v/>
      </c>
    </row>
    <row r="59" spans="1:15">
      <c r="A59" s="136">
        <v>4</v>
      </c>
      <c r="B59" s="135" t="s">
        <v>388</v>
      </c>
      <c r="C59" s="14" t="str">
        <f>T('Core Adventures'!E26)</f>
        <v/>
      </c>
      <c r="D59" s="13"/>
      <c r="E59" s="139">
        <v>6</v>
      </c>
      <c r="F59" s="188" t="s">
        <v>138</v>
      </c>
      <c r="G59" s="14" t="str">
        <f>T('Elective Adventures'!E29)</f>
        <v/>
      </c>
      <c r="I59" s="172" t="s">
        <v>79</v>
      </c>
      <c r="J59" s="170" t="s">
        <v>225</v>
      </c>
      <c r="K59" s="14" t="str">
        <f>T('Elective Adventures'!E119)</f>
        <v/>
      </c>
      <c r="M59" s="100">
        <v>6</v>
      </c>
      <c r="N59" s="145" t="s">
        <v>317</v>
      </c>
      <c r="O59" s="14" t="str">
        <f>T('Elective Adventures'!E206)</f>
        <v/>
      </c>
    </row>
    <row r="60" spans="1:15" ht="12.75" customHeight="1">
      <c r="A60" s="136">
        <v>5</v>
      </c>
      <c r="B60" s="135" t="s">
        <v>389</v>
      </c>
      <c r="C60" s="14" t="str">
        <f>T('Core Adventures'!E27)</f>
        <v/>
      </c>
      <c r="D60" s="13"/>
      <c r="E60" s="139">
        <v>7</v>
      </c>
      <c r="F60" s="145" t="s">
        <v>139</v>
      </c>
      <c r="G60" s="14" t="str">
        <f>T('Elective Adventures'!E30)</f>
        <v/>
      </c>
      <c r="I60" s="172">
        <v>5</v>
      </c>
      <c r="J60" s="171" t="s">
        <v>226</v>
      </c>
      <c r="K60" s="14" t="str">
        <f>T('Elective Adventures'!E120)</f>
        <v/>
      </c>
      <c r="M60" s="100">
        <v>7</v>
      </c>
      <c r="N60" s="145" t="s">
        <v>318</v>
      </c>
      <c r="O60" s="14" t="str">
        <f>T('Elective Adventures'!E207)</f>
        <v/>
      </c>
    </row>
    <row r="61" spans="1:15" ht="12.75" customHeight="1">
      <c r="A61" s="136">
        <v>6</v>
      </c>
      <c r="B61" s="135" t="s">
        <v>390</v>
      </c>
      <c r="C61" s="14" t="str">
        <f>T('Core Adventures'!E28)</f>
        <v/>
      </c>
      <c r="D61" s="13"/>
      <c r="E61" s="139">
        <v>8</v>
      </c>
      <c r="F61" s="188" t="s">
        <v>140</v>
      </c>
      <c r="G61" s="14" t="str">
        <f>T('Elective Adventures'!E31)</f>
        <v/>
      </c>
      <c r="I61" s="172">
        <v>6</v>
      </c>
      <c r="J61" s="170" t="s">
        <v>97</v>
      </c>
      <c r="K61" s="14" t="str">
        <f>T('Elective Adventures'!E121)</f>
        <v/>
      </c>
      <c r="M61" s="215" t="s">
        <v>319</v>
      </c>
      <c r="N61" s="214"/>
      <c r="O61" s="225"/>
    </row>
    <row r="62" spans="1:15">
      <c r="A62" s="98">
        <v>7</v>
      </c>
      <c r="B62" s="184" t="s">
        <v>109</v>
      </c>
      <c r="C62" s="14" t="str">
        <f>T('Core Adventures'!E29)</f>
        <v/>
      </c>
      <c r="D62" s="13"/>
      <c r="E62" s="139">
        <v>9</v>
      </c>
      <c r="F62" s="145" t="s">
        <v>141</v>
      </c>
      <c r="G62" s="14" t="str">
        <f>T('Elective Adventures'!E32)</f>
        <v/>
      </c>
      <c r="I62" s="172" t="s">
        <v>210</v>
      </c>
      <c r="J62" s="191" t="s">
        <v>227</v>
      </c>
      <c r="K62" s="14" t="str">
        <f>T('Elective Adventures'!E122)</f>
        <v/>
      </c>
      <c r="M62" s="147">
        <v>1</v>
      </c>
      <c r="N62" s="158" t="s">
        <v>320</v>
      </c>
      <c r="O62" s="14" t="str">
        <f>T('Elective Adventures'!I189)</f>
        <v/>
      </c>
    </row>
    <row r="63" spans="1:15">
      <c r="A63" s="201" t="s">
        <v>391</v>
      </c>
      <c r="B63" s="201"/>
      <c r="C63" s="201"/>
      <c r="D63" s="13"/>
      <c r="E63" s="139">
        <v>10</v>
      </c>
      <c r="F63" s="145" t="s">
        <v>142</v>
      </c>
      <c r="G63" s="14" t="str">
        <f>T('Elective Adventures'!E33)</f>
        <v/>
      </c>
      <c r="I63" s="172" t="s">
        <v>211</v>
      </c>
      <c r="J63" s="191" t="s">
        <v>228</v>
      </c>
      <c r="K63" s="14" t="str">
        <f>T('Elective Adventures'!E123)</f>
        <v/>
      </c>
      <c r="M63" s="100">
        <v>2</v>
      </c>
      <c r="N63" s="145" t="s">
        <v>321</v>
      </c>
      <c r="O63" s="14" t="str">
        <f>T('Elective Adventures'!I190)</f>
        <v/>
      </c>
    </row>
    <row r="64" spans="1:15">
      <c r="A64" s="98"/>
      <c r="B64" s="135" t="s">
        <v>95</v>
      </c>
      <c r="C64" s="14" t="str">
        <f>T('Core Adventures'!E33)</f>
        <v/>
      </c>
      <c r="D64" s="13"/>
      <c r="E64" s="212" t="s">
        <v>143</v>
      </c>
      <c r="F64" s="205"/>
      <c r="G64" s="225"/>
      <c r="I64" s="172" t="s">
        <v>212</v>
      </c>
      <c r="J64" s="170" t="s">
        <v>229</v>
      </c>
      <c r="K64" s="14" t="str">
        <f>T('Elective Adventures'!E124)</f>
        <v/>
      </c>
      <c r="M64" s="100">
        <v>3</v>
      </c>
      <c r="N64" s="145" t="s">
        <v>322</v>
      </c>
      <c r="O64" s="14" t="str">
        <f>T('Elective Adventures'!I197)</f>
        <v/>
      </c>
    </row>
    <row r="65" spans="1:15">
      <c r="A65" s="98">
        <v>1</v>
      </c>
      <c r="B65" s="135" t="s">
        <v>96</v>
      </c>
      <c r="C65" s="14" t="str">
        <f>T('Core Adventures'!E34)</f>
        <v/>
      </c>
      <c r="D65" s="13"/>
      <c r="E65" s="100"/>
      <c r="F65" s="145" t="s">
        <v>146</v>
      </c>
      <c r="G65" s="14" t="str">
        <f>T('Elective Adventures'!E37)</f>
        <v/>
      </c>
      <c r="I65" s="172">
        <v>7</v>
      </c>
      <c r="J65" s="170" t="s">
        <v>216</v>
      </c>
      <c r="K65" s="14" t="str">
        <f>T('Elective Adventures'!E125)</f>
        <v/>
      </c>
      <c r="M65" s="215" t="s">
        <v>323</v>
      </c>
      <c r="N65" s="214"/>
      <c r="O65" s="225" t="str">
        <f>T('Elective Adventures'!I200)</f>
        <v/>
      </c>
    </row>
    <row r="66" spans="1:15">
      <c r="A66" s="98"/>
      <c r="B66" s="135" t="s">
        <v>392</v>
      </c>
      <c r="C66" s="14" t="str">
        <f>T('Core Adventures'!E35)</f>
        <v/>
      </c>
      <c r="D66" s="13"/>
      <c r="E66" s="135">
        <v>1</v>
      </c>
      <c r="F66" s="145" t="s">
        <v>147</v>
      </c>
      <c r="G66" s="14" t="str">
        <f>T('Elective Adventures'!E38)</f>
        <v/>
      </c>
      <c r="I66" s="172" t="s">
        <v>168</v>
      </c>
      <c r="J66" s="170" t="s">
        <v>230</v>
      </c>
      <c r="K66" s="14" t="str">
        <f>T('Elective Adventures'!E126)</f>
        <v/>
      </c>
      <c r="M66" s="147">
        <v>1</v>
      </c>
      <c r="N66" s="158" t="s">
        <v>324</v>
      </c>
      <c r="O66" s="14" t="str">
        <f>T('Elective Adventures'!E215)</f>
        <v/>
      </c>
    </row>
    <row r="67" spans="1:15" ht="12.75" customHeight="1">
      <c r="A67" s="101" t="s">
        <v>76</v>
      </c>
      <c r="B67" s="203" t="s">
        <v>393</v>
      </c>
      <c r="C67" s="14" t="str">
        <f>T('Core Adventures'!E36)</f>
        <v/>
      </c>
      <c r="D67" s="13"/>
      <c r="E67" s="135">
        <v>2</v>
      </c>
      <c r="F67" s="145" t="s">
        <v>148</v>
      </c>
      <c r="G67" s="14" t="str">
        <f>T('Elective Adventures'!E39)</f>
        <v/>
      </c>
      <c r="I67" s="172" t="s">
        <v>169</v>
      </c>
      <c r="J67" s="190" t="s">
        <v>97</v>
      </c>
      <c r="K67" s="14" t="str">
        <f>T('Elective Adventures'!E127)</f>
        <v/>
      </c>
      <c r="M67" s="135" t="s">
        <v>69</v>
      </c>
      <c r="N67" s="145" t="s">
        <v>325</v>
      </c>
      <c r="O67" s="14" t="str">
        <f>T('Elective Adventures'!E216)</f>
        <v/>
      </c>
    </row>
    <row r="68" spans="1:15" ht="12.75" customHeight="1">
      <c r="A68" s="101" t="s">
        <v>77</v>
      </c>
      <c r="B68" s="203" t="s">
        <v>394</v>
      </c>
      <c r="C68" s="14" t="str">
        <f>T('Core Adventures'!E37)</f>
        <v/>
      </c>
      <c r="D68" s="13"/>
      <c r="E68" s="135">
        <v>3</v>
      </c>
      <c r="F68" s="145" t="s">
        <v>149</v>
      </c>
      <c r="G68" s="14" t="str">
        <f>T('Elective Adventures'!E40)</f>
        <v/>
      </c>
      <c r="I68" s="172" t="s">
        <v>213</v>
      </c>
      <c r="J68" s="170" t="s">
        <v>231</v>
      </c>
      <c r="K68" s="14" t="str">
        <f>T('Elective Adventures'!E128)</f>
        <v/>
      </c>
      <c r="M68" s="135" t="s">
        <v>70</v>
      </c>
      <c r="N68" s="145" t="s">
        <v>326</v>
      </c>
      <c r="O68" s="14" t="str">
        <f>T('Elective Adventures'!E217)</f>
        <v/>
      </c>
    </row>
    <row r="69" spans="1:15" ht="12.75" customHeight="1">
      <c r="A69" s="101" t="s">
        <v>80</v>
      </c>
      <c r="B69" s="137" t="s">
        <v>395</v>
      </c>
      <c r="C69" s="14" t="str">
        <f>T('Core Adventures'!E38)</f>
        <v/>
      </c>
      <c r="D69" s="13"/>
      <c r="E69" s="135" t="s">
        <v>72</v>
      </c>
      <c r="F69" s="145" t="s">
        <v>150</v>
      </c>
      <c r="G69" s="14" t="str">
        <f>T('Elective Adventures'!E41)</f>
        <v/>
      </c>
      <c r="I69" s="172" t="s">
        <v>214</v>
      </c>
      <c r="J69" s="170" t="s">
        <v>232</v>
      </c>
      <c r="K69" s="14" t="str">
        <f>T('Elective Adventures'!E129)</f>
        <v/>
      </c>
      <c r="M69" s="135">
        <v>2</v>
      </c>
      <c r="N69" s="145" t="s">
        <v>149</v>
      </c>
      <c r="O69" s="14" t="str">
        <f>T('Elective Adventures'!E218)</f>
        <v/>
      </c>
    </row>
    <row r="70" spans="1:15">
      <c r="A70" s="138" t="s">
        <v>94</v>
      </c>
      <c r="B70" s="203" t="s">
        <v>396</v>
      </c>
      <c r="C70" s="14" t="str">
        <f>T('Core Adventures'!E39)</f>
        <v/>
      </c>
      <c r="D70" s="13"/>
      <c r="E70" s="135" t="s">
        <v>73</v>
      </c>
      <c r="F70" s="145" t="s">
        <v>151</v>
      </c>
      <c r="G70" s="14" t="str">
        <f>T('Elective Adventures'!E42)</f>
        <v/>
      </c>
      <c r="I70" s="172" t="s">
        <v>215</v>
      </c>
      <c r="J70" s="191" t="s">
        <v>233</v>
      </c>
      <c r="K70" s="14" t="str">
        <f>T('Elective Adventures'!E130)</f>
        <v/>
      </c>
      <c r="M70" s="135" t="s">
        <v>76</v>
      </c>
      <c r="N70" s="145" t="s">
        <v>327</v>
      </c>
      <c r="O70" s="14" t="str">
        <f>T('Elective Adventures'!E219)</f>
        <v/>
      </c>
    </row>
    <row r="71" spans="1:15">
      <c r="A71" s="136" t="s">
        <v>105</v>
      </c>
      <c r="B71" s="200" t="s">
        <v>397</v>
      </c>
      <c r="C71" s="14" t="str">
        <f>T('Core Adventures'!E40)</f>
        <v/>
      </c>
      <c r="D71" s="13"/>
      <c r="E71" s="135" t="s">
        <v>114</v>
      </c>
      <c r="F71" s="145" t="s">
        <v>152</v>
      </c>
      <c r="G71" s="14" t="str">
        <f>T('Elective Adventures'!E43)</f>
        <v/>
      </c>
      <c r="I71" s="172">
        <v>8</v>
      </c>
      <c r="J71" s="170" t="s">
        <v>234</v>
      </c>
      <c r="K71" s="14" t="str">
        <f>T('Elective Adventures'!E131)</f>
        <v/>
      </c>
      <c r="M71" s="135" t="s">
        <v>77</v>
      </c>
      <c r="N71" s="145" t="s">
        <v>328</v>
      </c>
      <c r="O71" s="14" t="str">
        <f>T('Elective Adventures'!E220)</f>
        <v/>
      </c>
    </row>
    <row r="72" spans="1:15">
      <c r="D72" s="13"/>
      <c r="E72" s="135" t="s">
        <v>115</v>
      </c>
      <c r="F72" s="145" t="s">
        <v>153</v>
      </c>
      <c r="G72" s="14" t="str">
        <f>T('Elective Adventures'!E44)</f>
        <v/>
      </c>
      <c r="I72" s="212" t="s">
        <v>235</v>
      </c>
      <c r="J72" s="205"/>
      <c r="K72" s="225"/>
      <c r="M72" s="135" t="s">
        <v>80</v>
      </c>
      <c r="N72" s="145" t="s">
        <v>329</v>
      </c>
      <c r="O72" s="14" t="str">
        <f>T('Elective Adventures'!E221)</f>
        <v/>
      </c>
    </row>
    <row r="73" spans="1:15">
      <c r="D73" s="13"/>
      <c r="E73" s="135" t="s">
        <v>116</v>
      </c>
      <c r="F73" s="145" t="s">
        <v>154</v>
      </c>
      <c r="G73" s="14" t="str">
        <f>T('Elective Adventures'!E45)</f>
        <v/>
      </c>
      <c r="I73" s="100">
        <v>1</v>
      </c>
      <c r="J73" s="145" t="s">
        <v>236</v>
      </c>
      <c r="K73" s="14" t="str">
        <f>T('Elective Adventures'!E135)</f>
        <v/>
      </c>
      <c r="M73" s="135">
        <v>3</v>
      </c>
      <c r="N73" s="145" t="s">
        <v>149</v>
      </c>
      <c r="O73" s="14" t="str">
        <f>T('Elective Adventures'!E222)</f>
        <v/>
      </c>
    </row>
    <row r="74" spans="1:15">
      <c r="D74" s="13"/>
      <c r="E74" s="135" t="s">
        <v>117</v>
      </c>
      <c r="F74" s="145" t="s">
        <v>155</v>
      </c>
      <c r="G74" s="14" t="str">
        <f>T('Elective Adventures'!E46)</f>
        <v/>
      </c>
      <c r="I74" s="100">
        <v>2</v>
      </c>
      <c r="J74" s="145" t="s">
        <v>97</v>
      </c>
      <c r="K74" s="14" t="str">
        <f>T('Elective Adventures'!E136)</f>
        <v/>
      </c>
      <c r="M74" s="135" t="s">
        <v>72</v>
      </c>
      <c r="N74" s="145" t="s">
        <v>330</v>
      </c>
      <c r="O74" s="14" t="str">
        <f>T('Elective Adventures'!E223)</f>
        <v/>
      </c>
    </row>
    <row r="75" spans="1:15">
      <c r="D75" s="13"/>
      <c r="E75" s="135" t="s">
        <v>118</v>
      </c>
      <c r="F75" s="145" t="s">
        <v>156</v>
      </c>
      <c r="G75" s="14" t="str">
        <f>T('Elective Adventures'!E47)</f>
        <v/>
      </c>
      <c r="I75" s="135" t="s">
        <v>76</v>
      </c>
      <c r="J75" s="187" t="s">
        <v>237</v>
      </c>
      <c r="K75" s="14" t="str">
        <f>T('Elective Adventures'!E137)</f>
        <v/>
      </c>
      <c r="M75" s="135" t="s">
        <v>73</v>
      </c>
      <c r="N75" s="145" t="s">
        <v>331</v>
      </c>
      <c r="O75" s="14" t="str">
        <f>T('Elective Adventures'!E224)</f>
        <v/>
      </c>
    </row>
    <row r="76" spans="1:15">
      <c r="D76" s="13"/>
      <c r="E76" s="135" t="s">
        <v>119</v>
      </c>
      <c r="F76" s="145" t="s">
        <v>157</v>
      </c>
      <c r="G76" s="14" t="str">
        <f>T('Elective Adventures'!E48)</f>
        <v/>
      </c>
      <c r="I76" s="135" t="s">
        <v>77</v>
      </c>
      <c r="J76" s="145" t="s">
        <v>238</v>
      </c>
      <c r="K76" s="14" t="str">
        <f>T('Elective Adventures'!E138)</f>
        <v/>
      </c>
      <c r="M76" s="135" t="s">
        <v>114</v>
      </c>
      <c r="N76" s="145" t="s">
        <v>332</v>
      </c>
      <c r="O76" s="14" t="str">
        <f>T('Elective Adventures'!E225)</f>
        <v/>
      </c>
    </row>
    <row r="77" spans="1:15">
      <c r="D77" s="13"/>
      <c r="E77" s="135" t="s">
        <v>120</v>
      </c>
      <c r="F77" s="145" t="s">
        <v>158</v>
      </c>
      <c r="G77" s="14" t="str">
        <f>T('Elective Adventures'!E49)</f>
        <v/>
      </c>
      <c r="I77" s="135" t="s">
        <v>80</v>
      </c>
      <c r="J77" s="145" t="s">
        <v>239</v>
      </c>
      <c r="K77" s="14" t="str">
        <f>T('Elective Adventures'!E139)</f>
        <v/>
      </c>
      <c r="M77" s="135" t="s">
        <v>115</v>
      </c>
      <c r="N77" s="145" t="s">
        <v>333</v>
      </c>
      <c r="O77" s="14" t="str">
        <f>T('Elective Adventures'!E226)</f>
        <v/>
      </c>
    </row>
    <row r="78" spans="1:15" ht="12.75" customHeight="1">
      <c r="D78" s="13"/>
      <c r="E78" s="135">
        <v>4</v>
      </c>
      <c r="F78" s="187" t="s">
        <v>159</v>
      </c>
      <c r="G78" s="14" t="str">
        <f>T('Elective Adventures'!E50)</f>
        <v/>
      </c>
      <c r="I78" s="135">
        <v>3</v>
      </c>
      <c r="J78" s="145" t="s">
        <v>240</v>
      </c>
      <c r="K78" s="14" t="str">
        <f>T('Elective Adventures'!E140)</f>
        <v/>
      </c>
      <c r="M78" s="135" t="s">
        <v>116</v>
      </c>
      <c r="N78" s="145" t="s">
        <v>334</v>
      </c>
      <c r="O78" s="14" t="str">
        <f>T('Elective Adventures'!E227)</f>
        <v/>
      </c>
    </row>
    <row r="79" spans="1:15" ht="12.75" customHeight="1">
      <c r="D79" s="13"/>
      <c r="E79" s="135" t="s">
        <v>78</v>
      </c>
      <c r="F79" s="145" t="s">
        <v>160</v>
      </c>
      <c r="G79" s="14" t="str">
        <f>T('Elective Adventures'!E51)</f>
        <v/>
      </c>
      <c r="I79" s="135">
        <v>4</v>
      </c>
      <c r="J79" s="145" t="s">
        <v>241</v>
      </c>
      <c r="K79" s="14" t="str">
        <f>T('Elective Adventures'!E141)</f>
        <v/>
      </c>
    </row>
    <row r="80" spans="1:15">
      <c r="D80" s="13"/>
      <c r="E80" s="194" t="s">
        <v>79</v>
      </c>
      <c r="F80" s="195" t="s">
        <v>161</v>
      </c>
      <c r="G80" s="14" t="str">
        <f>T('Elective Adventures'!E52)</f>
        <v/>
      </c>
    </row>
    <row r="81" spans="4:4">
      <c r="D81" s="13"/>
    </row>
    <row r="82" spans="4:4">
      <c r="D82" s="13"/>
    </row>
    <row r="83" spans="4:4">
      <c r="D83" s="13"/>
    </row>
    <row r="84" spans="4:4">
      <c r="D84" s="13"/>
    </row>
    <row r="85" spans="4:4" ht="12.75" customHeight="1">
      <c r="D85" s="13"/>
    </row>
    <row r="86" spans="4:4" ht="12.75" customHeight="1">
      <c r="D86" s="13"/>
    </row>
    <row r="87" spans="4:4">
      <c r="D87" s="13"/>
    </row>
    <row r="92" spans="4:4">
      <c r="D92" s="13"/>
    </row>
    <row r="93" spans="4:4">
      <c r="D93" s="13"/>
    </row>
    <row r="94" spans="4:4">
      <c r="D94" s="13"/>
    </row>
  </sheetData>
  <sheetProtection algorithmName="SHA-512" hashValue="2v5FPd85nSJq8wdVnz1w9ZfZ/5FwEQs9Z3fR5ZXLqDemJmnW800irHoVnU6MMaD3Lo7kZrRh3139fSzmjymxIA==" saltValue="TDxQoloMkz+rfIU3Jq65Qg==" spinCount="100000" sheet="1" objects="1" scenarios="1" selectLockedCells="1"/>
  <mergeCells count="7">
    <mergeCell ref="M1:O2"/>
    <mergeCell ref="Q1:S2"/>
    <mergeCell ref="A38:C39"/>
    <mergeCell ref="E1:G2"/>
    <mergeCell ref="E35:G36"/>
    <mergeCell ref="I1:K2"/>
    <mergeCell ref="E11:G12"/>
  </mergeCells>
  <phoneticPr fontId="2" type="noConversion"/>
  <pageMargins left="0.75" right="0.75" top="1" bottom="1" header="0.5" footer="0.5"/>
  <pageSetup scale="47" orientation="landscape" horizontalDpi="4294967293" verticalDpi="4294967293" r:id="rId1"/>
  <headerFooter alignWithMargins="0">
    <oddHeader>&amp;C&amp;"Arial,Bold"&amp;14Arrow of Light Advancement
&amp;12&amp;D</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83"/>
  <sheetViews>
    <sheetView showGridLines="0" zoomScale="80" zoomScaleNormal="80" workbookViewId="0">
      <selection activeCell="C8" sqref="C8"/>
    </sheetView>
  </sheetViews>
  <sheetFormatPr defaultRowHeight="12.75"/>
  <cols>
    <col min="1" max="1" width="3.140625" customWidth="1"/>
    <col min="2" max="2" width="38.140625" bestFit="1" customWidth="1"/>
    <col min="3" max="3" width="6.42578125" customWidth="1"/>
    <col min="4" max="4" width="2.42578125" customWidth="1"/>
    <col min="5" max="5" width="4.28515625" style="85" customWidth="1"/>
    <col min="6" max="6" width="39.5703125" bestFit="1" customWidth="1"/>
    <col min="7" max="7" width="3.42578125" customWidth="1"/>
    <col min="8" max="8" width="1.7109375" bestFit="1" customWidth="1"/>
    <col min="9" max="9" width="3.28515625" customWidth="1"/>
    <col min="10" max="10" width="40.5703125" bestFit="1" customWidth="1"/>
    <col min="11" max="11" width="3.42578125" customWidth="1"/>
    <col min="12" max="12" width="1.7109375" bestFit="1" customWidth="1"/>
    <col min="13" max="13" width="3.28515625" customWidth="1"/>
    <col min="14" max="14" width="40.5703125" bestFit="1" customWidth="1"/>
    <col min="15" max="15" width="3.42578125" customWidth="1"/>
    <col min="16" max="16" width="1.7109375" bestFit="1" customWidth="1"/>
    <col min="17" max="17" width="3.28515625" customWidth="1"/>
    <col min="18" max="18" width="40.5703125" bestFit="1" customWidth="1"/>
    <col min="19" max="19" width="3.42578125" customWidth="1"/>
  </cols>
  <sheetData>
    <row r="1" spans="2:19" ht="21" customHeight="1">
      <c r="B1" s="228" t="str">
        <f ca="1">MID(CELL("filename",B1),FIND(IF(ISERROR(FIND("]",CELL("filename",B1))),"$","]"),CELL("filename",B1))+1,256)</f>
        <v>Scout 2</v>
      </c>
      <c r="E1" s="306" t="s">
        <v>24</v>
      </c>
      <c r="F1" s="306"/>
      <c r="G1" s="306"/>
      <c r="I1" s="305" t="s">
        <v>360</v>
      </c>
      <c r="J1" s="305"/>
      <c r="K1" s="305"/>
      <c r="M1" s="305" t="s">
        <v>360</v>
      </c>
      <c r="N1" s="305"/>
      <c r="O1" s="305"/>
      <c r="Q1" s="305" t="s">
        <v>360</v>
      </c>
      <c r="R1" s="305"/>
      <c r="S1" s="305"/>
    </row>
    <row r="2" spans="2:19" ht="7.5" customHeight="1">
      <c r="E2" s="307"/>
      <c r="F2" s="307"/>
      <c r="G2" s="307"/>
      <c r="I2" s="305"/>
      <c r="J2" s="305"/>
      <c r="K2" s="305"/>
      <c r="M2" s="305"/>
      <c r="N2" s="305"/>
      <c r="O2" s="305"/>
      <c r="Q2" s="305"/>
      <c r="R2" s="305"/>
      <c r="S2" s="305"/>
    </row>
    <row r="3" spans="2:19">
      <c r="B3" s="1" t="s">
        <v>10</v>
      </c>
      <c r="E3" s="14">
        <v>1</v>
      </c>
      <c r="F3" s="89" t="s">
        <v>64</v>
      </c>
      <c r="G3" s="14" t="str">
        <f>IF(Bobcat!F6="A","A"," ")</f>
        <v xml:space="preserve"> </v>
      </c>
      <c r="H3" s="28"/>
      <c r="I3" s="212" t="s">
        <v>357</v>
      </c>
      <c r="J3" s="205"/>
      <c r="K3" s="226" t="str">
        <f>T('Elective Adventures'!F74)</f>
        <v/>
      </c>
      <c r="L3" s="28"/>
      <c r="M3" s="212" t="s">
        <v>276</v>
      </c>
      <c r="N3" s="213"/>
      <c r="O3" s="226"/>
      <c r="P3" s="28"/>
      <c r="Q3" s="198" t="s">
        <v>335</v>
      </c>
      <c r="R3" s="227"/>
      <c r="S3" s="226"/>
    </row>
    <row r="4" spans="2:19" ht="12.75" customHeight="1">
      <c r="B4" s="29" t="s">
        <v>25</v>
      </c>
      <c r="C4" s="14" t="str">
        <f>IF(COUNTIF(G3:G10,"A")&gt;6,"C",IF(COUNTIF(G3:G10,"A")&gt;0,"P"," "))</f>
        <v xml:space="preserve"> </v>
      </c>
      <c r="D4" s="13"/>
      <c r="E4" s="14">
        <v>2</v>
      </c>
      <c r="F4" s="89" t="s">
        <v>65</v>
      </c>
      <c r="G4" s="14" t="str">
        <f>IF(Bobcat!F7="A","A"," ")</f>
        <v xml:space="preserve"> </v>
      </c>
      <c r="I4" s="100"/>
      <c r="J4" s="145" t="s">
        <v>146</v>
      </c>
      <c r="K4" s="14" t="str">
        <f>T('Elective Adventures'!F56)</f>
        <v/>
      </c>
      <c r="M4" s="100">
        <v>1</v>
      </c>
      <c r="N4" s="145" t="s">
        <v>261</v>
      </c>
      <c r="O4" s="14" t="str">
        <f>T('Elective Adventures'!F145)</f>
        <v/>
      </c>
      <c r="Q4" s="147">
        <v>1</v>
      </c>
      <c r="R4" s="158" t="s">
        <v>336</v>
      </c>
      <c r="S4" s="14" t="str">
        <f>T('Elective Adventures'!F230)</f>
        <v/>
      </c>
    </row>
    <row r="5" spans="2:19">
      <c r="B5" s="15" t="s">
        <v>422</v>
      </c>
      <c r="C5" s="16" t="str">
        <f>IF(COUNTIF(C13:C16,"C")&gt;3,"C",IF(COUNTIF(C13:C16,"C")&gt;0,"P",IF(COUNTIF(C13:C16,"P")&gt;0,"P"," ")))</f>
        <v xml:space="preserve"> </v>
      </c>
      <c r="D5" s="79"/>
      <c r="E5" s="14">
        <v>3</v>
      </c>
      <c r="F5" s="89" t="s">
        <v>17</v>
      </c>
      <c r="G5" s="14" t="str">
        <f>IF(Bobcat!F8="A","A"," ")</f>
        <v xml:space="preserve"> </v>
      </c>
      <c r="I5" s="100">
        <v>1</v>
      </c>
      <c r="J5" s="145" t="s">
        <v>163</v>
      </c>
      <c r="K5" s="14" t="str">
        <f>T('Elective Adventures'!F57)</f>
        <v/>
      </c>
      <c r="M5" s="100">
        <v>2</v>
      </c>
      <c r="N5" s="145" t="s">
        <v>97</v>
      </c>
      <c r="O5" s="14" t="str">
        <f>T('Elective Adventures'!F146)</f>
        <v/>
      </c>
      <c r="Q5" s="100">
        <v>2</v>
      </c>
      <c r="R5" s="145" t="s">
        <v>337</v>
      </c>
      <c r="S5" s="14" t="str">
        <f>T('Elective Adventures'!F231)</f>
        <v/>
      </c>
    </row>
    <row r="6" spans="2:19" ht="13.5" thickBot="1">
      <c r="B6" s="173" t="s">
        <v>360</v>
      </c>
      <c r="C6" s="17" t="str">
        <f>IF(COUNTIF(C19:C36,"C")&gt;2,"C"," ")</f>
        <v xml:space="preserve"> </v>
      </c>
      <c r="D6" s="79"/>
      <c r="E6" s="14">
        <v>4</v>
      </c>
      <c r="F6" s="89" t="s">
        <v>18</v>
      </c>
      <c r="G6" s="14" t="str">
        <f>IF(Bobcat!F9="A","A"," ")</f>
        <v xml:space="preserve"> </v>
      </c>
      <c r="I6" s="100">
        <v>2</v>
      </c>
      <c r="J6" s="145" t="s">
        <v>164</v>
      </c>
      <c r="K6" s="14" t="str">
        <f>T('Elective Adventures'!F58)</f>
        <v/>
      </c>
      <c r="M6" s="135" t="s">
        <v>76</v>
      </c>
      <c r="N6" s="145" t="s">
        <v>262</v>
      </c>
      <c r="O6" s="14" t="str">
        <f>T('Elective Adventures'!F147)</f>
        <v/>
      </c>
      <c r="Q6" s="100">
        <v>3</v>
      </c>
      <c r="R6" s="145" t="s">
        <v>338</v>
      </c>
      <c r="S6" s="14" t="str">
        <f>T('Elective Adventures'!F232)</f>
        <v/>
      </c>
    </row>
    <row r="7" spans="2:19" ht="13.5" thickBot="1">
      <c r="B7" s="193" t="s">
        <v>361</v>
      </c>
      <c r="C7" s="220"/>
      <c r="D7" s="2"/>
      <c r="E7" s="14">
        <v>5</v>
      </c>
      <c r="F7" s="89" t="s">
        <v>19</v>
      </c>
      <c r="G7" s="14" t="str">
        <f>IF(Bobcat!F10="A","A"," ")</f>
        <v xml:space="preserve"> </v>
      </c>
      <c r="I7" s="100">
        <v>3</v>
      </c>
      <c r="J7" s="145" t="s">
        <v>162</v>
      </c>
      <c r="K7" s="14" t="str">
        <f>T('Elective Adventures'!F59)</f>
        <v/>
      </c>
      <c r="M7" s="135" t="s">
        <v>77</v>
      </c>
      <c r="N7" s="145" t="s">
        <v>263</v>
      </c>
      <c r="O7" s="14" t="str">
        <f>T('Elective Adventures'!F148)</f>
        <v/>
      </c>
      <c r="Q7" s="215" t="s">
        <v>339</v>
      </c>
      <c r="R7" s="214"/>
      <c r="S7" s="225"/>
    </row>
    <row r="8" spans="2:19" ht="12.75" customHeight="1" thickBot="1">
      <c r="B8" s="162" t="s">
        <v>67</v>
      </c>
      <c r="C8" s="221"/>
      <c r="D8" s="79"/>
      <c r="E8" s="14">
        <v>6</v>
      </c>
      <c r="F8" s="89" t="s">
        <v>20</v>
      </c>
      <c r="G8" s="14" t="str">
        <f>IF(Bobcat!F11="A","A"," ")</f>
        <v xml:space="preserve"> </v>
      </c>
      <c r="I8" s="100">
        <v>4</v>
      </c>
      <c r="J8" s="145" t="s">
        <v>167</v>
      </c>
      <c r="K8" s="14" t="str">
        <f>T('Elective Adventures'!F60)</f>
        <v/>
      </c>
      <c r="M8" s="135" t="s">
        <v>80</v>
      </c>
      <c r="N8" s="145" t="s">
        <v>264</v>
      </c>
      <c r="O8" s="14" t="str">
        <f>T('Elective Adventures'!F149)</f>
        <v/>
      </c>
      <c r="Q8" s="147"/>
      <c r="R8" s="158" t="s">
        <v>356</v>
      </c>
      <c r="S8" s="14" t="str">
        <f>T('Elective Adventures'!F235)</f>
        <v/>
      </c>
    </row>
    <row r="9" spans="2:19" ht="12.75" customHeight="1">
      <c r="B9" s="15" t="s">
        <v>68</v>
      </c>
      <c r="C9" s="163" t="str">
        <f>'Cyber Chip'!F10</f>
        <v xml:space="preserve"> </v>
      </c>
      <c r="D9" s="79"/>
      <c r="E9" s="76">
        <v>7</v>
      </c>
      <c r="F9" s="80" t="s">
        <v>21</v>
      </c>
      <c r="G9" s="76" t="str">
        <f>IF(Bobcat!F12="A","A"," ")</f>
        <v xml:space="preserve"> </v>
      </c>
      <c r="I9" s="100">
        <v>5</v>
      </c>
      <c r="J9" s="145" t="s">
        <v>165</v>
      </c>
      <c r="K9" s="14" t="str">
        <f>T('Elective Adventures'!F61)</f>
        <v/>
      </c>
      <c r="M9" s="100">
        <v>3</v>
      </c>
      <c r="N9" s="188" t="s">
        <v>265</v>
      </c>
      <c r="O9" s="14" t="str">
        <f>T('Elective Adventures'!F150)</f>
        <v/>
      </c>
      <c r="Q9" s="147">
        <v>1</v>
      </c>
      <c r="R9" s="192" t="s">
        <v>340</v>
      </c>
      <c r="S9" s="14" t="str">
        <f>T('Elective Adventures'!F236)</f>
        <v/>
      </c>
    </row>
    <row r="10" spans="2:19" ht="12" customHeight="1">
      <c r="B10" s="15" t="s">
        <v>421</v>
      </c>
      <c r="C10" s="17" t="str">
        <f>IF(COUNTIF(C4:C9,"C")&gt;5,"C","")</f>
        <v/>
      </c>
      <c r="D10" s="79"/>
      <c r="E10" s="77"/>
      <c r="F10" s="81"/>
      <c r="G10" s="77"/>
      <c r="I10" s="150">
        <v>6</v>
      </c>
      <c r="J10" s="187" t="s">
        <v>166</v>
      </c>
      <c r="K10" s="14" t="str">
        <f>T('Elective Adventures'!F62)</f>
        <v/>
      </c>
      <c r="M10" s="135" t="s">
        <v>72</v>
      </c>
      <c r="N10" s="145" t="s">
        <v>266</v>
      </c>
      <c r="O10" s="14" t="str">
        <f>T('Elective Adventures'!F151)</f>
        <v/>
      </c>
      <c r="Q10" s="100">
        <v>2</v>
      </c>
      <c r="R10" s="145" t="s">
        <v>341</v>
      </c>
      <c r="S10" s="14" t="str">
        <f>T('Elective Adventures'!F237)</f>
        <v/>
      </c>
    </row>
    <row r="11" spans="2:19" ht="12.75" customHeight="1">
      <c r="B11" s="82"/>
      <c r="C11" s="83"/>
      <c r="E11" s="305" t="s">
        <v>423</v>
      </c>
      <c r="F11" s="305"/>
      <c r="G11" s="305"/>
      <c r="I11" s="150">
        <v>7</v>
      </c>
      <c r="J11" s="191" t="s">
        <v>149</v>
      </c>
      <c r="K11" s="14" t="str">
        <f>T('Elective Adventures'!F63)</f>
        <v/>
      </c>
      <c r="M11" s="135" t="s">
        <v>73</v>
      </c>
      <c r="N11" s="145" t="s">
        <v>267</v>
      </c>
      <c r="O11" s="14" t="str">
        <f>T('Elective Adventures'!F152)</f>
        <v/>
      </c>
      <c r="Q11" s="100">
        <v>3</v>
      </c>
      <c r="R11" s="187" t="s">
        <v>342</v>
      </c>
      <c r="S11" s="14" t="str">
        <f>T('Elective Adventures'!F238)</f>
        <v/>
      </c>
    </row>
    <row r="12" spans="2:19" ht="12.75" customHeight="1">
      <c r="B12" s="222" t="s">
        <v>423</v>
      </c>
      <c r="C12" s="223"/>
      <c r="D12" s="31"/>
      <c r="E12" s="305"/>
      <c r="F12" s="305"/>
      <c r="G12" s="305"/>
      <c r="I12" s="172" t="s">
        <v>168</v>
      </c>
      <c r="J12" s="171" t="s">
        <v>176</v>
      </c>
      <c r="K12" s="14" t="str">
        <f>T('Elective Adventures'!F64)</f>
        <v/>
      </c>
      <c r="M12" s="135" t="s">
        <v>114</v>
      </c>
      <c r="N12" s="145" t="s">
        <v>268</v>
      </c>
      <c r="O12" s="14" t="str">
        <f>T('Elective Adventures'!F153)</f>
        <v/>
      </c>
      <c r="Q12" s="100">
        <v>4</v>
      </c>
      <c r="R12" s="145" t="s">
        <v>343</v>
      </c>
      <c r="S12" s="14" t="str">
        <f>T('Elective Adventures'!F239)</f>
        <v/>
      </c>
    </row>
    <row r="13" spans="2:19" ht="12.75" customHeight="1">
      <c r="B13" s="160" t="s">
        <v>365</v>
      </c>
      <c r="C13" s="18" t="str">
        <f>'Core Adventures'!F20</f>
        <v xml:space="preserve"> </v>
      </c>
      <c r="D13" s="31"/>
      <c r="E13" s="201" t="s">
        <v>420</v>
      </c>
      <c r="F13" s="201"/>
      <c r="G13" s="226" t="str">
        <f>T('Core Adventures'!F56)</f>
        <v/>
      </c>
      <c r="I13" s="172" t="s">
        <v>169</v>
      </c>
      <c r="J13" s="170" t="s">
        <v>177</v>
      </c>
      <c r="K13" s="14" t="str">
        <f>T('Elective Adventures'!F65)</f>
        <v/>
      </c>
      <c r="M13" s="100">
        <v>4</v>
      </c>
      <c r="N13" s="145" t="s">
        <v>269</v>
      </c>
      <c r="O13" s="14" t="str">
        <f>T('Elective Adventures'!F154)</f>
        <v/>
      </c>
      <c r="Q13" s="100">
        <v>5</v>
      </c>
      <c r="R13" s="187" t="s">
        <v>344</v>
      </c>
      <c r="S13" s="14" t="str">
        <f>T('Elective Adventures'!F240)</f>
        <v/>
      </c>
    </row>
    <row r="14" spans="2:19" ht="12.75" customHeight="1">
      <c r="B14" s="160" t="s">
        <v>384</v>
      </c>
      <c r="C14" s="18" t="str">
        <f>'Core Adventures'!F30</f>
        <v xml:space="preserve"> </v>
      </c>
      <c r="D14" s="31"/>
      <c r="E14" s="98">
        <v>1</v>
      </c>
      <c r="F14" s="200" t="s">
        <v>398</v>
      </c>
      <c r="G14" s="14" t="str">
        <f>T('Core Adventures'!F44)</f>
        <v/>
      </c>
      <c r="I14" s="172" t="s">
        <v>170</v>
      </c>
      <c r="J14" s="170" t="s">
        <v>178</v>
      </c>
      <c r="K14" s="14" t="str">
        <f>T('Elective Adventures'!F66)</f>
        <v/>
      </c>
      <c r="M14" s="135" t="s">
        <v>78</v>
      </c>
      <c r="N14" s="145" t="s">
        <v>289</v>
      </c>
      <c r="O14" s="14" t="str">
        <f>T('Elective Adventures'!F155)</f>
        <v/>
      </c>
      <c r="Q14" s="100">
        <v>6</v>
      </c>
      <c r="R14" s="145" t="s">
        <v>345</v>
      </c>
      <c r="S14" s="14" t="str">
        <f>T('Elective Adventures'!F241)</f>
        <v/>
      </c>
    </row>
    <row r="15" spans="2:19">
      <c r="B15" s="160" t="s">
        <v>391</v>
      </c>
      <c r="C15" s="18" t="str">
        <f>'Core Adventures'!F41</f>
        <v xml:space="preserve"> </v>
      </c>
      <c r="D15" s="31"/>
      <c r="E15" s="136" t="s">
        <v>69</v>
      </c>
      <c r="F15" s="135" t="s">
        <v>401</v>
      </c>
      <c r="G15" s="14" t="str">
        <f>T('Core Adventures'!F45)</f>
        <v/>
      </c>
      <c r="I15" s="172" t="s">
        <v>171</v>
      </c>
      <c r="J15" s="191" t="s">
        <v>179</v>
      </c>
      <c r="K15" s="14" t="str">
        <f>T('Elective Adventures'!F67)</f>
        <v/>
      </c>
      <c r="M15" s="135" t="s">
        <v>79</v>
      </c>
      <c r="N15" s="145" t="s">
        <v>270</v>
      </c>
      <c r="O15" s="14" t="str">
        <f>T('Elective Adventures'!F156)</f>
        <v/>
      </c>
      <c r="Q15" s="100">
        <v>7</v>
      </c>
      <c r="R15" s="145" t="s">
        <v>346</v>
      </c>
      <c r="S15" s="14" t="str">
        <f>T('Elective Adventures'!F242)</f>
        <v/>
      </c>
    </row>
    <row r="16" spans="2:19">
      <c r="B16" s="160" t="s">
        <v>420</v>
      </c>
      <c r="C16" s="18" t="str">
        <f>'Core Adventures'!F65</f>
        <v xml:space="preserve"> </v>
      </c>
      <c r="D16" s="31"/>
      <c r="E16" s="136" t="s">
        <v>70</v>
      </c>
      <c r="F16" s="135" t="s">
        <v>402</v>
      </c>
      <c r="G16" s="14" t="str">
        <f>T('Core Adventures'!F46)</f>
        <v/>
      </c>
      <c r="I16" s="172" t="s">
        <v>172</v>
      </c>
      <c r="J16" s="191" t="s">
        <v>180</v>
      </c>
      <c r="K16" s="14" t="str">
        <f>T('Elective Adventures'!F68)</f>
        <v/>
      </c>
      <c r="M16" s="135" t="s">
        <v>242</v>
      </c>
      <c r="N16" s="145" t="s">
        <v>271</v>
      </c>
      <c r="O16" s="14" t="str">
        <f>T('Elective Adventures'!F157)</f>
        <v/>
      </c>
      <c r="Q16" s="100">
        <v>8</v>
      </c>
      <c r="R16" s="145" t="s">
        <v>347</v>
      </c>
      <c r="S16" s="14" t="str">
        <f>T('Elective Adventures'!F243)</f>
        <v/>
      </c>
    </row>
    <row r="17" spans="2:19">
      <c r="B17" s="30"/>
      <c r="C17" s="31"/>
      <c r="D17" s="31"/>
      <c r="E17" s="136" t="s">
        <v>71</v>
      </c>
      <c r="F17" s="135" t="s">
        <v>403</v>
      </c>
      <c r="G17" s="14" t="str">
        <f>T('Core Adventures'!F47)</f>
        <v/>
      </c>
      <c r="I17" s="172" t="s">
        <v>173</v>
      </c>
      <c r="J17" s="191" t="s">
        <v>181</v>
      </c>
      <c r="K17" s="14" t="str">
        <f>T('Elective Adventures'!F69)</f>
        <v/>
      </c>
      <c r="M17" s="135" t="s">
        <v>243</v>
      </c>
      <c r="N17" s="145" t="s">
        <v>272</v>
      </c>
      <c r="O17" s="14" t="str">
        <f>T('Elective Adventures'!F158)</f>
        <v/>
      </c>
      <c r="Q17" s="215" t="s">
        <v>348</v>
      </c>
      <c r="R17" s="214"/>
      <c r="S17" s="225"/>
    </row>
    <row r="18" spans="2:19">
      <c r="B18" s="222" t="s">
        <v>360</v>
      </c>
      <c r="C18" s="223"/>
      <c r="D18" s="31"/>
      <c r="E18" s="136" t="s">
        <v>399</v>
      </c>
      <c r="F18" s="135" t="s">
        <v>404</v>
      </c>
      <c r="G18" s="14" t="str">
        <f>T('Core Adventures'!F48)</f>
        <v/>
      </c>
      <c r="I18" s="172" t="s">
        <v>174</v>
      </c>
      <c r="J18" s="191" t="s">
        <v>182</v>
      </c>
      <c r="K18" s="14" t="str">
        <f>T('Elective Adventures'!F70)</f>
        <v/>
      </c>
      <c r="M18" s="135" t="s">
        <v>244</v>
      </c>
      <c r="N18" s="145" t="s">
        <v>273</v>
      </c>
      <c r="O18" s="14" t="str">
        <f>T('Elective Adventures'!F159)</f>
        <v/>
      </c>
      <c r="Q18" s="147">
        <v>1</v>
      </c>
      <c r="R18" s="158" t="s">
        <v>349</v>
      </c>
      <c r="S18" s="14" t="str">
        <f>T('Elective Adventures'!F246)</f>
        <v/>
      </c>
    </row>
    <row r="19" spans="2:19">
      <c r="B19" s="160" t="s">
        <v>110</v>
      </c>
      <c r="C19" s="18" t="str">
        <f>'Elective Adventures'!F19</f>
        <v xml:space="preserve"> </v>
      </c>
      <c r="E19" s="136" t="s">
        <v>400</v>
      </c>
      <c r="F19" s="135" t="s">
        <v>405</v>
      </c>
      <c r="G19" s="14" t="str">
        <f>T('Core Adventures'!F49)</f>
        <v/>
      </c>
      <c r="I19" s="172" t="s">
        <v>175</v>
      </c>
      <c r="J19" s="191" t="s">
        <v>183</v>
      </c>
      <c r="K19" s="14" t="str">
        <f>T('Elective Adventures'!F71)</f>
        <v/>
      </c>
      <c r="M19" s="135" t="s">
        <v>245</v>
      </c>
      <c r="N19" s="145" t="s">
        <v>274</v>
      </c>
      <c r="O19" s="14" t="str">
        <f>T('Elective Adventures'!F160)</f>
        <v/>
      </c>
      <c r="Q19" s="100">
        <v>2</v>
      </c>
      <c r="R19" s="188" t="s">
        <v>350</v>
      </c>
      <c r="S19" s="14" t="str">
        <f>T('Elective Adventures'!F247)</f>
        <v/>
      </c>
    </row>
    <row r="20" spans="2:19">
      <c r="B20" s="160" t="s">
        <v>132</v>
      </c>
      <c r="C20" s="18" t="str">
        <f>'Elective Adventures'!F34</f>
        <v xml:space="preserve"> </v>
      </c>
      <c r="D20" s="31"/>
      <c r="E20" s="98">
        <v>2</v>
      </c>
      <c r="F20" s="135" t="s">
        <v>406</v>
      </c>
      <c r="G20" s="14" t="str">
        <f>T('Core Adventures'!F50)</f>
        <v/>
      </c>
      <c r="I20" s="212" t="s">
        <v>184</v>
      </c>
      <c r="J20" s="208"/>
      <c r="K20" s="225"/>
      <c r="M20" s="135" t="s">
        <v>246</v>
      </c>
      <c r="N20" s="145" t="s">
        <v>275</v>
      </c>
      <c r="O20" s="14" t="str">
        <f>T('Elective Adventures'!F161)</f>
        <v/>
      </c>
      <c r="Q20" s="100">
        <v>3</v>
      </c>
      <c r="R20" s="145" t="s">
        <v>351</v>
      </c>
      <c r="S20" s="14" t="str">
        <f>T('Elective Adventures'!F248)</f>
        <v/>
      </c>
    </row>
    <row r="21" spans="2:19" ht="12.75" customHeight="1">
      <c r="B21" s="160" t="s">
        <v>143</v>
      </c>
      <c r="C21" s="18" t="str">
        <f>'Elective Adventures'!F53</f>
        <v xml:space="preserve"> </v>
      </c>
      <c r="D21" s="31"/>
      <c r="E21" s="136" t="s">
        <v>76</v>
      </c>
      <c r="F21" s="135" t="s">
        <v>407</v>
      </c>
      <c r="G21" s="14" t="str">
        <f>T('Core Adventures'!F51)</f>
        <v/>
      </c>
      <c r="I21" s="100">
        <v>1</v>
      </c>
      <c r="J21" s="145" t="s">
        <v>185</v>
      </c>
      <c r="K21" s="14" t="str">
        <f>T('Elective Adventures'!F75)</f>
        <v/>
      </c>
      <c r="M21" s="135" t="s">
        <v>247</v>
      </c>
      <c r="N21" s="145" t="s">
        <v>277</v>
      </c>
      <c r="O21" s="14" t="str">
        <f>T('Elective Adventures'!F162)</f>
        <v/>
      </c>
      <c r="Q21" s="100">
        <v>4</v>
      </c>
      <c r="R21" s="188" t="s">
        <v>352</v>
      </c>
      <c r="S21" s="14" t="str">
        <f>T('Elective Adventures'!F249)</f>
        <v/>
      </c>
    </row>
    <row r="22" spans="2:19" ht="12.75" customHeight="1">
      <c r="B22" s="160" t="s">
        <v>357</v>
      </c>
      <c r="C22" s="18" t="str">
        <f>'Elective Adventures'!F72</f>
        <v xml:space="preserve"> </v>
      </c>
      <c r="D22" s="31"/>
      <c r="E22" s="136" t="s">
        <v>77</v>
      </c>
      <c r="F22" s="135" t="s">
        <v>408</v>
      </c>
      <c r="G22" s="14" t="str">
        <f>T('Core Adventures'!F52)</f>
        <v/>
      </c>
      <c r="H22" s="12" t="s">
        <v>75</v>
      </c>
      <c r="I22" s="135">
        <v>2</v>
      </c>
      <c r="J22" s="145" t="s">
        <v>186</v>
      </c>
      <c r="K22" s="14" t="str">
        <f>T('Elective Adventures'!F76)</f>
        <v/>
      </c>
      <c r="L22" s="12" t="s">
        <v>75</v>
      </c>
      <c r="M22" s="135" t="s">
        <v>248</v>
      </c>
      <c r="N22" s="145" t="s">
        <v>290</v>
      </c>
      <c r="O22" s="14" t="str">
        <f>T('Elective Adventures'!F163)</f>
        <v/>
      </c>
      <c r="P22" s="12" t="s">
        <v>75</v>
      </c>
      <c r="Q22" s="135" t="s">
        <v>78</v>
      </c>
      <c r="R22" s="188" t="s">
        <v>353</v>
      </c>
      <c r="S22" s="14" t="str">
        <f>T('Elective Adventures'!F250)</f>
        <v/>
      </c>
    </row>
    <row r="23" spans="2:19" ht="12.75" customHeight="1">
      <c r="B23" s="160" t="s">
        <v>184</v>
      </c>
      <c r="C23" s="18" t="str">
        <f>'Elective Adventures'!F80</f>
        <v xml:space="preserve"> </v>
      </c>
      <c r="D23" s="31"/>
      <c r="E23" s="136" t="s">
        <v>80</v>
      </c>
      <c r="F23" s="200" t="s">
        <v>409</v>
      </c>
      <c r="G23" s="14" t="str">
        <f>T('Core Adventures'!F53)</f>
        <v/>
      </c>
      <c r="I23" s="135">
        <v>3</v>
      </c>
      <c r="J23" s="145" t="s">
        <v>187</v>
      </c>
      <c r="K23" s="14" t="str">
        <f>T('Elective Adventures'!F77)</f>
        <v/>
      </c>
      <c r="M23" s="135" t="s">
        <v>249</v>
      </c>
      <c r="N23" s="145" t="s">
        <v>278</v>
      </c>
      <c r="O23" s="14" t="str">
        <f>T('Elective Adventures'!F164)</f>
        <v/>
      </c>
      <c r="Q23" s="135" t="s">
        <v>79</v>
      </c>
      <c r="R23" s="188" t="s">
        <v>354</v>
      </c>
      <c r="S23" s="14" t="str">
        <f>T('Elective Adventures'!F251)</f>
        <v/>
      </c>
    </row>
    <row r="24" spans="2:19">
      <c r="B24" s="160" t="s">
        <v>190</v>
      </c>
      <c r="C24" s="18" t="str">
        <f>'Elective Adventures'!F89</f>
        <v xml:space="preserve"> </v>
      </c>
      <c r="D24" s="31"/>
      <c r="E24" s="136" t="s">
        <v>94</v>
      </c>
      <c r="F24" s="135" t="s">
        <v>410</v>
      </c>
      <c r="G24" s="14" t="str">
        <f>T('Core Adventures'!F54)</f>
        <v/>
      </c>
      <c r="I24" s="135">
        <v>4</v>
      </c>
      <c r="J24" s="188" t="s">
        <v>188</v>
      </c>
      <c r="K24" s="14" t="str">
        <f>T('Elective Adventures'!F78)</f>
        <v/>
      </c>
      <c r="M24" s="135" t="s">
        <v>250</v>
      </c>
      <c r="N24" s="145" t="s">
        <v>279</v>
      </c>
      <c r="O24" s="14" t="str">
        <f>T('Elective Adventures'!F165)</f>
        <v/>
      </c>
      <c r="Q24" s="135" t="s">
        <v>242</v>
      </c>
      <c r="R24" s="145" t="s">
        <v>355</v>
      </c>
      <c r="S24" s="14" t="str">
        <f>T('Elective Adventures'!F252)</f>
        <v/>
      </c>
    </row>
    <row r="25" spans="2:19">
      <c r="B25" s="161" t="s">
        <v>197</v>
      </c>
      <c r="C25" s="18" t="str">
        <f>'Elective Adventures'!F105</f>
        <v xml:space="preserve"> </v>
      </c>
      <c r="D25" s="31"/>
      <c r="E25" s="98">
        <v>3</v>
      </c>
      <c r="F25" s="135" t="s">
        <v>411</v>
      </c>
      <c r="G25" s="14" t="str">
        <f>T('Core Adventures'!F55)</f>
        <v/>
      </c>
      <c r="I25" s="135">
        <v>5</v>
      </c>
      <c r="J25" s="145" t="s">
        <v>189</v>
      </c>
      <c r="K25" s="14" t="str">
        <f>T('Elective Adventures'!F79)</f>
        <v/>
      </c>
      <c r="M25" s="135" t="s">
        <v>251</v>
      </c>
      <c r="N25" s="145" t="s">
        <v>280</v>
      </c>
      <c r="O25" s="14" t="str">
        <f>T('Elective Adventures'!F166)</f>
        <v/>
      </c>
    </row>
    <row r="26" spans="2:19" ht="12.75" customHeight="1">
      <c r="B26" s="161" t="s">
        <v>362</v>
      </c>
      <c r="C26" s="18" t="str">
        <f>'Elective Adventures'!F132</f>
        <v xml:space="preserve"> </v>
      </c>
      <c r="D26" s="31"/>
      <c r="E26" s="136" t="s">
        <v>72</v>
      </c>
      <c r="F26" s="135" t="s">
        <v>412</v>
      </c>
      <c r="G26" s="14" t="str">
        <f>T('Core Adventures'!F56)</f>
        <v/>
      </c>
      <c r="I26" s="212" t="s">
        <v>190</v>
      </c>
      <c r="J26" s="208"/>
      <c r="K26" s="225"/>
      <c r="M26" s="135" t="s">
        <v>252</v>
      </c>
      <c r="N26" s="188" t="s">
        <v>281</v>
      </c>
      <c r="O26" s="14" t="str">
        <f>T('Elective Adventures'!F167)</f>
        <v/>
      </c>
    </row>
    <row r="27" spans="2:19" ht="12.75" customHeight="1">
      <c r="B27" s="161" t="s">
        <v>235</v>
      </c>
      <c r="C27" s="18" t="str">
        <f>'Elective Adventures'!F142</f>
        <v xml:space="preserve"> </v>
      </c>
      <c r="D27" s="31"/>
      <c r="E27" s="136" t="s">
        <v>73</v>
      </c>
      <c r="F27" s="135" t="s">
        <v>413</v>
      </c>
      <c r="G27" s="14" t="str">
        <f>T('Core Adventures'!F57)</f>
        <v/>
      </c>
      <c r="I27" s="100">
        <v>1</v>
      </c>
      <c r="J27" s="145" t="s">
        <v>191</v>
      </c>
      <c r="K27" s="14" t="str">
        <f>T('Elective Adventures'!F83)</f>
        <v/>
      </c>
      <c r="M27" s="135" t="s">
        <v>253</v>
      </c>
      <c r="N27" s="145" t="s">
        <v>282</v>
      </c>
      <c r="O27" s="14" t="str">
        <f>T('Elective Adventures'!F168)</f>
        <v/>
      </c>
    </row>
    <row r="28" spans="2:19">
      <c r="B28" s="161" t="s">
        <v>276</v>
      </c>
      <c r="C28" s="18" t="str">
        <f>'Elective Adventures'!F176</f>
        <v xml:space="preserve"> </v>
      </c>
      <c r="D28" s="31"/>
      <c r="E28" s="136" t="s">
        <v>115</v>
      </c>
      <c r="F28" s="135" t="s">
        <v>414</v>
      </c>
      <c r="G28" s="14" t="str">
        <f>T('Core Adventures'!F58)</f>
        <v/>
      </c>
      <c r="I28" s="100">
        <v>2</v>
      </c>
      <c r="J28" s="145" t="s">
        <v>192</v>
      </c>
      <c r="K28" s="14" t="str">
        <f>T('Elective Adventures'!F84)</f>
        <v/>
      </c>
      <c r="M28" s="135" t="s">
        <v>254</v>
      </c>
      <c r="N28" s="145" t="s">
        <v>283</v>
      </c>
      <c r="O28" s="14" t="str">
        <f>T('Elective Adventures'!F169)</f>
        <v/>
      </c>
      <c r="R28" s="68" t="s">
        <v>49</v>
      </c>
      <c r="S28" s="69"/>
    </row>
    <row r="29" spans="2:19">
      <c r="B29" s="161" t="s">
        <v>292</v>
      </c>
      <c r="C29" s="18" t="str">
        <f>'Elective Adventures'!F183</f>
        <v xml:space="preserve"> </v>
      </c>
      <c r="D29" s="31"/>
      <c r="E29" s="136" t="s">
        <v>114</v>
      </c>
      <c r="F29" s="184" t="s">
        <v>415</v>
      </c>
      <c r="G29" s="14" t="str">
        <f>T('Core Adventures'!F59)</f>
        <v/>
      </c>
      <c r="I29" s="100">
        <v>3</v>
      </c>
      <c r="J29" s="188" t="s">
        <v>193</v>
      </c>
      <c r="K29" s="14" t="str">
        <f>T('Elective Adventures'!F85)</f>
        <v/>
      </c>
      <c r="M29" s="135" t="s">
        <v>255</v>
      </c>
      <c r="N29" s="145" t="s">
        <v>284</v>
      </c>
      <c r="O29" s="14" t="str">
        <f>T('Elective Adventures'!F170)</f>
        <v/>
      </c>
      <c r="R29" s="70" t="s">
        <v>50</v>
      </c>
      <c r="S29" s="32"/>
    </row>
    <row r="30" spans="2:19" ht="12.75" customHeight="1">
      <c r="B30" s="161" t="s">
        <v>297</v>
      </c>
      <c r="C30" s="18" t="str">
        <f>'Elective Adventures'!F198</f>
        <v xml:space="preserve"> </v>
      </c>
      <c r="D30" s="31"/>
      <c r="E30" s="98">
        <v>4</v>
      </c>
      <c r="F30" s="200" t="s">
        <v>416</v>
      </c>
      <c r="G30" s="14" t="str">
        <f>T('Core Adventures'!F60)</f>
        <v/>
      </c>
      <c r="I30" s="100">
        <v>4</v>
      </c>
      <c r="J30" s="187" t="s">
        <v>194</v>
      </c>
      <c r="K30" s="14" t="str">
        <f>T('Elective Adventures'!F86)</f>
        <v/>
      </c>
      <c r="M30" s="135" t="s">
        <v>256</v>
      </c>
      <c r="N30" s="145" t="s">
        <v>291</v>
      </c>
      <c r="O30" s="14" t="str">
        <f>T('Elective Adventures'!F171)</f>
        <v/>
      </c>
      <c r="R30" s="70" t="s">
        <v>51</v>
      </c>
      <c r="S30" s="32"/>
    </row>
    <row r="31" spans="2:19" ht="12.75" customHeight="1">
      <c r="B31" s="161" t="s">
        <v>359</v>
      </c>
      <c r="C31" s="18" t="str">
        <f>'Elective Adventures'!F208</f>
        <v xml:space="preserve"> </v>
      </c>
      <c r="D31" s="31"/>
      <c r="E31" s="98">
        <v>5</v>
      </c>
      <c r="F31" s="135" t="s">
        <v>352</v>
      </c>
      <c r="G31" s="14" t="str">
        <f>T('Core Adventures'!F61)</f>
        <v/>
      </c>
      <c r="I31" s="100">
        <v>5</v>
      </c>
      <c r="J31" s="145" t="s">
        <v>195</v>
      </c>
      <c r="K31" s="14" t="str">
        <f>T('Elective Adventures'!F87)</f>
        <v/>
      </c>
      <c r="M31" s="135" t="s">
        <v>257</v>
      </c>
      <c r="N31" s="145" t="s">
        <v>285</v>
      </c>
      <c r="O31" s="14" t="str">
        <f>T('Elective Adventures'!F172)</f>
        <v/>
      </c>
      <c r="R31" s="71" t="s">
        <v>74</v>
      </c>
      <c r="S31" s="51"/>
    </row>
    <row r="32" spans="2:19">
      <c r="B32" s="161" t="s">
        <v>319</v>
      </c>
      <c r="C32" s="18" t="str">
        <f>'Elective Adventures'!F213</f>
        <v xml:space="preserve"> </v>
      </c>
      <c r="D32" s="31"/>
      <c r="E32" s="136" t="s">
        <v>106</v>
      </c>
      <c r="F32" s="135" t="s">
        <v>417</v>
      </c>
      <c r="G32" s="14" t="str">
        <f>T('Core Adventures'!F62)</f>
        <v/>
      </c>
      <c r="I32" s="100">
        <v>6</v>
      </c>
      <c r="J32" s="145" t="s">
        <v>196</v>
      </c>
      <c r="K32" s="14" t="str">
        <f>T('Elective Adventures'!F88)</f>
        <v/>
      </c>
      <c r="M32" s="135" t="s">
        <v>258</v>
      </c>
      <c r="N32" s="145" t="s">
        <v>286</v>
      </c>
      <c r="O32" s="14" t="str">
        <f>T('Elective Adventures'!F173)</f>
        <v/>
      </c>
    </row>
    <row r="33" spans="1:15" ht="12.75" customHeight="1">
      <c r="B33" s="161" t="s">
        <v>323</v>
      </c>
      <c r="C33" s="18" t="str">
        <f>'Elective Adventures'!F228</f>
        <v xml:space="preserve"> </v>
      </c>
      <c r="D33" s="31"/>
      <c r="E33" s="136" t="s">
        <v>107</v>
      </c>
      <c r="F33" s="200" t="s">
        <v>418</v>
      </c>
      <c r="G33" s="14" t="str">
        <f>T('Core Adventures'!F63)</f>
        <v/>
      </c>
      <c r="I33" s="212" t="s">
        <v>197</v>
      </c>
      <c r="J33" s="205"/>
      <c r="K33" s="225"/>
      <c r="M33" s="135" t="s">
        <v>259</v>
      </c>
      <c r="N33" s="145" t="s">
        <v>287</v>
      </c>
      <c r="O33" s="14" t="str">
        <f>T('Elective Adventures'!F174)</f>
        <v/>
      </c>
    </row>
    <row r="34" spans="1:15" ht="12.75" customHeight="1">
      <c r="B34" s="161" t="s">
        <v>335</v>
      </c>
      <c r="C34" s="18" t="str">
        <f>'Elective Adventures'!F233</f>
        <v xml:space="preserve"> </v>
      </c>
      <c r="D34" s="8"/>
      <c r="E34" s="98">
        <v>6</v>
      </c>
      <c r="F34" s="200" t="s">
        <v>419</v>
      </c>
      <c r="G34" s="14" t="str">
        <f>T('Core Adventures'!F64)</f>
        <v/>
      </c>
      <c r="I34" s="135">
        <v>1</v>
      </c>
      <c r="J34" s="145" t="s">
        <v>198</v>
      </c>
      <c r="K34" s="14" t="str">
        <f>T('Elective Adventures'!F92)</f>
        <v/>
      </c>
      <c r="M34" s="135" t="s">
        <v>260</v>
      </c>
      <c r="N34" s="145" t="s">
        <v>288</v>
      </c>
      <c r="O34" s="14" t="str">
        <f>T('Elective Adventures'!F175)</f>
        <v/>
      </c>
    </row>
    <row r="35" spans="1:15" ht="18" customHeight="1">
      <c r="B35" s="161" t="s">
        <v>339</v>
      </c>
      <c r="C35" s="18" t="str">
        <f>'Elective Adventures'!F244</f>
        <v xml:space="preserve"> </v>
      </c>
      <c r="D35" s="8"/>
      <c r="E35" s="305" t="s">
        <v>360</v>
      </c>
      <c r="F35" s="305"/>
      <c r="G35" s="305"/>
      <c r="I35" s="135" t="s">
        <v>69</v>
      </c>
      <c r="J35" s="145" t="s">
        <v>199</v>
      </c>
      <c r="K35" s="14" t="str">
        <f>T('Elective Adventures'!F93)</f>
        <v/>
      </c>
      <c r="M35" s="212" t="s">
        <v>292</v>
      </c>
      <c r="N35" s="214"/>
      <c r="O35" s="225"/>
    </row>
    <row r="36" spans="1:15" ht="12.75" customHeight="1">
      <c r="B36" s="161" t="s">
        <v>348</v>
      </c>
      <c r="C36" s="18" t="str">
        <f>'Elective Adventures'!F253</f>
        <v xml:space="preserve"> </v>
      </c>
      <c r="D36" s="8"/>
      <c r="E36" s="305"/>
      <c r="F36" s="305"/>
      <c r="G36" s="305"/>
      <c r="I36" s="135" t="s">
        <v>70</v>
      </c>
      <c r="J36" s="145" t="s">
        <v>200</v>
      </c>
      <c r="K36" s="14" t="str">
        <f>T('Elective Adventures'!F94)</f>
        <v/>
      </c>
      <c r="M36" s="135">
        <v>1</v>
      </c>
      <c r="N36" s="158" t="s">
        <v>293</v>
      </c>
      <c r="O36" s="14" t="str">
        <f>T('Elective Adventures'!F179)</f>
        <v/>
      </c>
    </row>
    <row r="37" spans="1:15">
      <c r="B37" s="2"/>
      <c r="C37" s="31"/>
      <c r="D37" s="8"/>
      <c r="E37" s="198" t="s">
        <v>110</v>
      </c>
      <c r="F37" s="205"/>
      <c r="G37" s="223"/>
      <c r="I37" s="135" t="s">
        <v>71</v>
      </c>
      <c r="J37" s="145" t="s">
        <v>201</v>
      </c>
      <c r="K37" s="14" t="str">
        <f>T('Elective Adventures'!F95)</f>
        <v/>
      </c>
      <c r="M37" s="135">
        <v>2</v>
      </c>
      <c r="N37" s="145" t="s">
        <v>294</v>
      </c>
      <c r="O37" s="14" t="str">
        <f>T('Elective Adventures'!F180)</f>
        <v/>
      </c>
    </row>
    <row r="38" spans="1:15" ht="12.75" customHeight="1">
      <c r="A38" s="305" t="s">
        <v>423</v>
      </c>
      <c r="B38" s="305"/>
      <c r="C38" s="305"/>
      <c r="D38" s="78"/>
      <c r="E38" s="100"/>
      <c r="F38" s="145" t="s">
        <v>97</v>
      </c>
      <c r="G38" s="14" t="str">
        <f>T('Elective Adventures'!F6)</f>
        <v/>
      </c>
      <c r="I38" s="135">
        <v>2</v>
      </c>
      <c r="J38" s="145" t="s">
        <v>146</v>
      </c>
      <c r="K38" s="14" t="str">
        <f>T('Elective Adventures'!F96)</f>
        <v/>
      </c>
      <c r="M38" s="100">
        <v>3</v>
      </c>
      <c r="N38" s="145" t="s">
        <v>295</v>
      </c>
      <c r="O38" s="14" t="str">
        <f>T('Elective Adventures'!F181)</f>
        <v/>
      </c>
    </row>
    <row r="39" spans="1:15" ht="12.75" customHeight="1">
      <c r="A39" s="305"/>
      <c r="B39" s="305"/>
      <c r="C39" s="305"/>
      <c r="D39" s="78"/>
      <c r="E39" s="100">
        <v>1</v>
      </c>
      <c r="F39" s="145" t="s">
        <v>111</v>
      </c>
      <c r="G39" s="14" t="str">
        <f>T('Elective Adventures'!F7)</f>
        <v/>
      </c>
      <c r="I39" s="135" t="s">
        <v>76</v>
      </c>
      <c r="J39" s="145" t="s">
        <v>202</v>
      </c>
      <c r="K39" s="14" t="str">
        <f>T('Elective Adventures'!F97)</f>
        <v/>
      </c>
      <c r="M39" s="153">
        <v>4</v>
      </c>
      <c r="N39" s="157" t="s">
        <v>296</v>
      </c>
      <c r="O39" s="14" t="str">
        <f>T('Elective Adventures'!F182)</f>
        <v/>
      </c>
    </row>
    <row r="40" spans="1:15" ht="12.75" customHeight="1">
      <c r="A40" s="198" t="s">
        <v>365</v>
      </c>
      <c r="B40" s="198"/>
      <c r="C40" s="224"/>
      <c r="E40" s="100">
        <v>2</v>
      </c>
      <c r="F40" s="145" t="s">
        <v>112</v>
      </c>
      <c r="G40" s="14" t="str">
        <f>T('Elective Adventures'!F8)</f>
        <v/>
      </c>
      <c r="I40" s="135" t="s">
        <v>77</v>
      </c>
      <c r="J40" s="145" t="s">
        <v>203</v>
      </c>
      <c r="K40" s="14" t="str">
        <f>T('Elective Adventures'!F98)</f>
        <v/>
      </c>
      <c r="M40" s="215" t="s">
        <v>297</v>
      </c>
      <c r="N40" s="214"/>
      <c r="O40" s="225"/>
    </row>
    <row r="41" spans="1:15">
      <c r="A41" s="98">
        <v>1</v>
      </c>
      <c r="B41" s="135" t="s">
        <v>366</v>
      </c>
      <c r="C41" s="14" t="str">
        <f>T('Core Adventures'!F6)</f>
        <v/>
      </c>
      <c r="E41" s="100">
        <v>3</v>
      </c>
      <c r="F41" s="145" t="s">
        <v>113</v>
      </c>
      <c r="G41" s="14" t="str">
        <f>T('Elective Adventures'!F9)</f>
        <v/>
      </c>
      <c r="I41" s="135" t="s">
        <v>80</v>
      </c>
      <c r="J41" s="187" t="s">
        <v>204</v>
      </c>
      <c r="K41" s="14" t="str">
        <f>T('Elective Adventures'!F99)</f>
        <v/>
      </c>
      <c r="M41" s="147"/>
      <c r="N41" s="158" t="s">
        <v>298</v>
      </c>
      <c r="O41" s="14" t="str">
        <f>T('Elective Adventures'!F186)</f>
        <v/>
      </c>
    </row>
    <row r="42" spans="1:15" ht="12.75" customHeight="1">
      <c r="A42" s="98">
        <v>2</v>
      </c>
      <c r="B42" s="135" t="s">
        <v>367</v>
      </c>
      <c r="C42" s="14" t="str">
        <f>T('Core Adventures'!F7)</f>
        <v/>
      </c>
      <c r="E42" s="172" t="s">
        <v>72</v>
      </c>
      <c r="F42" s="170" t="s">
        <v>121</v>
      </c>
      <c r="G42" s="14" t="str">
        <f>T('Elective Adventures'!F10)</f>
        <v/>
      </c>
      <c r="I42" s="135" t="s">
        <v>94</v>
      </c>
      <c r="J42" s="145" t="s">
        <v>205</v>
      </c>
      <c r="K42" s="14" t="str">
        <f>T('Elective Adventures'!F100)</f>
        <v/>
      </c>
      <c r="M42" s="100">
        <v>1</v>
      </c>
      <c r="N42" s="145" t="s">
        <v>301</v>
      </c>
      <c r="O42" s="14" t="str">
        <f>T('Elective Adventures'!F187)</f>
        <v/>
      </c>
    </row>
    <row r="43" spans="1:15">
      <c r="A43" s="98">
        <v>3</v>
      </c>
      <c r="B43" s="135" t="s">
        <v>383</v>
      </c>
      <c r="C43" s="14" t="str">
        <f>T('Core Adventures'!F8)</f>
        <v/>
      </c>
      <c r="E43" s="172" t="s">
        <v>73</v>
      </c>
      <c r="F43" s="170" t="s">
        <v>122</v>
      </c>
      <c r="G43" s="14" t="str">
        <f>T('Elective Adventures'!F11)</f>
        <v/>
      </c>
      <c r="I43" s="135" t="s">
        <v>105</v>
      </c>
      <c r="J43" s="145" t="s">
        <v>206</v>
      </c>
      <c r="K43" s="14" t="str">
        <f>T('Elective Adventures'!F101)</f>
        <v/>
      </c>
      <c r="M43" s="100">
        <v>2</v>
      </c>
      <c r="N43" s="145" t="s">
        <v>302</v>
      </c>
      <c r="O43" s="14" t="str">
        <f>T('Elective Adventures'!F188)</f>
        <v/>
      </c>
    </row>
    <row r="44" spans="1:15">
      <c r="A44" s="98">
        <v>4</v>
      </c>
      <c r="B44" s="135" t="s">
        <v>368</v>
      </c>
      <c r="C44" s="14" t="str">
        <f>T('Core Adventures'!F9)</f>
        <v/>
      </c>
      <c r="E44" s="172" t="s">
        <v>114</v>
      </c>
      <c r="F44" s="170" t="s">
        <v>123</v>
      </c>
      <c r="G44" s="14" t="str">
        <f>T('Elective Adventures'!F12)</f>
        <v/>
      </c>
      <c r="I44" s="135" t="s">
        <v>108</v>
      </c>
      <c r="J44" s="145" t="s">
        <v>207</v>
      </c>
      <c r="K44" s="14" t="str">
        <f>T('Elective Adventures'!F102)</f>
        <v/>
      </c>
      <c r="M44" s="100">
        <v>3</v>
      </c>
      <c r="N44" s="145" t="s">
        <v>303</v>
      </c>
      <c r="O44" s="14" t="str">
        <f>T('Elective Adventures'!F189)</f>
        <v/>
      </c>
    </row>
    <row r="45" spans="1:15" ht="12.75" customHeight="1">
      <c r="A45" s="98">
        <v>5</v>
      </c>
      <c r="B45" s="135" t="s">
        <v>369</v>
      </c>
      <c r="C45" s="14" t="str">
        <f>T('Core Adventures'!F10)</f>
        <v/>
      </c>
      <c r="E45" s="172" t="s">
        <v>115</v>
      </c>
      <c r="F45" s="170" t="s">
        <v>124</v>
      </c>
      <c r="G45" s="14" t="str">
        <f>T('Elective Adventures'!F13)</f>
        <v/>
      </c>
      <c r="I45" s="135" t="s">
        <v>130</v>
      </c>
      <c r="J45" s="145" t="s">
        <v>208</v>
      </c>
      <c r="K45" s="14" t="str">
        <f>T('Elective Adventures'!F103)</f>
        <v/>
      </c>
      <c r="M45" s="100">
        <v>4</v>
      </c>
      <c r="N45" s="145" t="s">
        <v>304</v>
      </c>
      <c r="O45" s="14" t="str">
        <f>T('Elective Adventures'!F190)</f>
        <v/>
      </c>
    </row>
    <row r="46" spans="1:15" ht="12.75" customHeight="1">
      <c r="A46" s="98">
        <v>6</v>
      </c>
      <c r="B46" s="135" t="s">
        <v>370</v>
      </c>
      <c r="C46" s="14" t="str">
        <f>T('Core Adventures'!F11)</f>
        <v/>
      </c>
      <c r="E46" s="172" t="s">
        <v>116</v>
      </c>
      <c r="F46" s="171" t="s">
        <v>125</v>
      </c>
      <c r="G46" s="14" t="str">
        <f>T('Elective Adventures'!F14)</f>
        <v/>
      </c>
      <c r="I46" s="135" t="s">
        <v>131</v>
      </c>
      <c r="J46" s="188" t="s">
        <v>209</v>
      </c>
      <c r="K46" s="14" t="str">
        <f>T('Elective Adventures'!F104)</f>
        <v/>
      </c>
      <c r="M46" s="100">
        <v>5</v>
      </c>
      <c r="N46" s="145" t="s">
        <v>305</v>
      </c>
      <c r="O46" s="14" t="str">
        <f>T('Elective Adventures'!F191)</f>
        <v/>
      </c>
    </row>
    <row r="47" spans="1:15">
      <c r="A47" s="98">
        <v>7</v>
      </c>
      <c r="B47" s="200" t="s">
        <v>371</v>
      </c>
      <c r="C47" s="14" t="str">
        <f>T('Core Adventures'!F12)</f>
        <v/>
      </c>
      <c r="E47" s="172" t="s">
        <v>117</v>
      </c>
      <c r="F47" s="170" t="s">
        <v>126</v>
      </c>
      <c r="G47" s="14" t="str">
        <f>T('Elective Adventures'!F15)</f>
        <v/>
      </c>
      <c r="I47" s="212" t="s">
        <v>362</v>
      </c>
      <c r="J47" s="205"/>
      <c r="K47" s="225"/>
      <c r="M47" s="100">
        <v>6</v>
      </c>
      <c r="N47" s="187" t="s">
        <v>306</v>
      </c>
      <c r="O47" s="14" t="str">
        <f>T('Elective Adventures'!F192)</f>
        <v/>
      </c>
    </row>
    <row r="48" spans="1:15">
      <c r="A48" s="98">
        <v>8</v>
      </c>
      <c r="B48" s="200" t="s">
        <v>372</v>
      </c>
      <c r="C48" s="14" t="str">
        <f>T('Core Adventures'!F13)</f>
        <v/>
      </c>
      <c r="E48" s="172" t="s">
        <v>118</v>
      </c>
      <c r="F48" s="170" t="s">
        <v>127</v>
      </c>
      <c r="G48" s="14" t="str">
        <f>T('Elective Adventures'!F16)</f>
        <v/>
      </c>
      <c r="I48" s="100">
        <v>1</v>
      </c>
      <c r="J48" s="145" t="s">
        <v>97</v>
      </c>
      <c r="K48" s="14" t="str">
        <f>T('Elective Adventures'!F108)</f>
        <v/>
      </c>
      <c r="M48" s="100">
        <v>7</v>
      </c>
      <c r="N48" s="145" t="s">
        <v>307</v>
      </c>
      <c r="O48" s="14" t="str">
        <f>T('Elective Adventures'!F193)</f>
        <v/>
      </c>
    </row>
    <row r="49" spans="1:15">
      <c r="A49" s="98">
        <v>9</v>
      </c>
      <c r="B49" s="200" t="s">
        <v>373</v>
      </c>
      <c r="C49" s="14" t="str">
        <f>T('Core Adventures'!F14)</f>
        <v/>
      </c>
      <c r="E49" s="172" t="s">
        <v>119</v>
      </c>
      <c r="F49" s="170" t="s">
        <v>128</v>
      </c>
      <c r="G49" s="14" t="str">
        <f>T('Elective Adventures'!F17)</f>
        <v/>
      </c>
      <c r="I49" s="135" t="s">
        <v>69</v>
      </c>
      <c r="J49" s="145" t="s">
        <v>217</v>
      </c>
      <c r="K49" s="14" t="str">
        <f>T('Elective Adventures'!F109)</f>
        <v/>
      </c>
      <c r="M49" s="100">
        <v>8</v>
      </c>
      <c r="N49" s="145" t="s">
        <v>308</v>
      </c>
      <c r="O49" s="14" t="str">
        <f>T('Elective Adventures'!F194)</f>
        <v/>
      </c>
    </row>
    <row r="50" spans="1:15" ht="12.75" customHeight="1">
      <c r="A50" s="98">
        <v>10</v>
      </c>
      <c r="B50" s="135" t="s">
        <v>374</v>
      </c>
      <c r="C50" s="14" t="str">
        <f>T('Core Adventures'!F15)</f>
        <v/>
      </c>
      <c r="E50" s="172" t="s">
        <v>120</v>
      </c>
      <c r="F50" s="170" t="s">
        <v>129</v>
      </c>
      <c r="G50" s="14" t="str">
        <f>T('Elective Adventures'!F18)</f>
        <v/>
      </c>
      <c r="I50" s="135" t="s">
        <v>70</v>
      </c>
      <c r="J50" s="145" t="s">
        <v>218</v>
      </c>
      <c r="K50" s="14" t="str">
        <f>T('Elective Adventures'!F110)</f>
        <v/>
      </c>
      <c r="M50" s="100">
        <v>9</v>
      </c>
      <c r="N50" s="145" t="s">
        <v>309</v>
      </c>
      <c r="O50" s="14" t="str">
        <f>T('Elective Adventures'!F195)</f>
        <v/>
      </c>
    </row>
    <row r="51" spans="1:15" ht="12.75" customHeight="1">
      <c r="A51" s="136" t="s">
        <v>379</v>
      </c>
      <c r="B51" s="135" t="s">
        <v>375</v>
      </c>
      <c r="C51" s="14" t="str">
        <f>T('Core Adventures'!F16)</f>
        <v/>
      </c>
      <c r="D51" s="84"/>
      <c r="E51" s="198" t="s">
        <v>132</v>
      </c>
      <c r="F51" s="205"/>
      <c r="G51" s="225"/>
      <c r="I51" s="135" t="s">
        <v>71</v>
      </c>
      <c r="J51" s="145" t="s">
        <v>219</v>
      </c>
      <c r="K51" s="14" t="str">
        <f>T('Elective Adventures'!F111)</f>
        <v/>
      </c>
      <c r="M51" s="135" t="s">
        <v>299</v>
      </c>
      <c r="N51" s="145" t="s">
        <v>310</v>
      </c>
      <c r="O51" s="14" t="str">
        <f>T('Elective Adventures'!F196)</f>
        <v/>
      </c>
    </row>
    <row r="52" spans="1:15" ht="12.75" customHeight="1">
      <c r="A52" s="136" t="s">
        <v>380</v>
      </c>
      <c r="B52" s="184" t="s">
        <v>376</v>
      </c>
      <c r="C52" s="14" t="str">
        <f>T('Core Adventures'!F17)</f>
        <v/>
      </c>
      <c r="D52" s="84"/>
      <c r="E52" s="139"/>
      <c r="F52" s="187" t="s">
        <v>144</v>
      </c>
      <c r="G52" s="14" t="str">
        <f>T('Elective Adventures'!F22)</f>
        <v/>
      </c>
      <c r="I52" s="100">
        <v>2</v>
      </c>
      <c r="J52" s="145" t="s">
        <v>220</v>
      </c>
      <c r="K52" s="14" t="str">
        <f>T('Elective Adventures'!F112)</f>
        <v/>
      </c>
      <c r="M52" s="135" t="s">
        <v>300</v>
      </c>
      <c r="N52" s="145" t="s">
        <v>311</v>
      </c>
      <c r="O52" s="14" t="str">
        <f>T('Elective Adventures'!F197)</f>
        <v/>
      </c>
    </row>
    <row r="53" spans="1:15">
      <c r="A53" s="136" t="s">
        <v>381</v>
      </c>
      <c r="B53" s="135" t="s">
        <v>377</v>
      </c>
      <c r="C53" s="14" t="str">
        <f>T('Core Adventures'!F18)</f>
        <v/>
      </c>
      <c r="D53" s="13"/>
      <c r="E53" s="139">
        <v>1</v>
      </c>
      <c r="F53" s="187" t="s">
        <v>133</v>
      </c>
      <c r="G53" s="14" t="str">
        <f>T('Elective Adventures'!F23)</f>
        <v/>
      </c>
      <c r="I53" s="100">
        <v>3</v>
      </c>
      <c r="J53" s="145" t="s">
        <v>97</v>
      </c>
      <c r="K53" s="14" t="str">
        <f>T('Elective Adventures'!F113)</f>
        <v/>
      </c>
      <c r="M53" s="215" t="s">
        <v>359</v>
      </c>
      <c r="N53" s="214"/>
      <c r="O53" s="225"/>
    </row>
    <row r="54" spans="1:15" ht="12.75" customHeight="1">
      <c r="A54" s="136" t="s">
        <v>382</v>
      </c>
      <c r="B54" s="135" t="s">
        <v>378</v>
      </c>
      <c r="C54" s="14" t="str">
        <f>T('Core Adventures'!F19)</f>
        <v/>
      </c>
      <c r="D54" s="13"/>
      <c r="E54" s="139">
        <v>2</v>
      </c>
      <c r="F54" s="187" t="s">
        <v>134</v>
      </c>
      <c r="G54" s="14" t="str">
        <f>T('Elective Adventures'!F24)</f>
        <v/>
      </c>
      <c r="I54" s="172" t="s">
        <v>72</v>
      </c>
      <c r="J54" s="170" t="s">
        <v>221</v>
      </c>
      <c r="K54" s="14" t="str">
        <f>T('Elective Adventures'!F114)</f>
        <v/>
      </c>
      <c r="M54" s="147">
        <v>1</v>
      </c>
      <c r="N54" s="158" t="s">
        <v>312</v>
      </c>
      <c r="O54" s="14" t="str">
        <f>T('Elective Adventures'!F201)</f>
        <v/>
      </c>
    </row>
    <row r="55" spans="1:15" ht="12.75" customHeight="1">
      <c r="A55" s="201" t="s">
        <v>384</v>
      </c>
      <c r="B55" s="201"/>
      <c r="C55" s="201"/>
      <c r="D55" s="13"/>
      <c r="E55" s="139">
        <v>3</v>
      </c>
      <c r="F55" s="145" t="s">
        <v>135</v>
      </c>
      <c r="G55" s="14" t="str">
        <f>T('Elective Adventures'!F25)</f>
        <v/>
      </c>
      <c r="I55" s="172" t="s">
        <v>73</v>
      </c>
      <c r="J55" s="170" t="s">
        <v>222</v>
      </c>
      <c r="K55" s="14" t="str">
        <f>T('Elective Adventures'!F115)</f>
        <v/>
      </c>
      <c r="M55" s="100">
        <v>2</v>
      </c>
      <c r="N55" s="145" t="s">
        <v>313</v>
      </c>
      <c r="O55" s="14" t="str">
        <f>T('Elective Adventures'!F202)</f>
        <v/>
      </c>
    </row>
    <row r="56" spans="1:15">
      <c r="A56" s="98">
        <v>1</v>
      </c>
      <c r="B56" s="135" t="s">
        <v>385</v>
      </c>
      <c r="C56" s="14" t="str">
        <f>T('Core Adventures'!F23)</f>
        <v/>
      </c>
      <c r="D56" s="13"/>
      <c r="E56" s="139">
        <v>4</v>
      </c>
      <c r="F56" s="187" t="s">
        <v>136</v>
      </c>
      <c r="G56" s="14" t="str">
        <f>T('Elective Adventures'!F26)</f>
        <v/>
      </c>
      <c r="I56" s="172" t="s">
        <v>114</v>
      </c>
      <c r="J56" s="170" t="s">
        <v>223</v>
      </c>
      <c r="K56" s="14" t="str">
        <f>T('Elective Adventures'!F116)</f>
        <v/>
      </c>
      <c r="M56" s="100">
        <v>3</v>
      </c>
      <c r="N56" s="145" t="s">
        <v>314</v>
      </c>
      <c r="O56" s="14" t="str">
        <f>T('Elective Adventures'!F203)</f>
        <v/>
      </c>
    </row>
    <row r="57" spans="1:15">
      <c r="A57" s="98">
        <v>2</v>
      </c>
      <c r="B57" s="135" t="s">
        <v>386</v>
      </c>
      <c r="C57" s="14" t="str">
        <f>T('Core Adventures'!F24)</f>
        <v/>
      </c>
      <c r="D57" s="13"/>
      <c r="E57" s="139">
        <v>5</v>
      </c>
      <c r="F57" s="145" t="s">
        <v>137</v>
      </c>
      <c r="G57" s="14" t="str">
        <f>T('Elective Adventures'!F27)</f>
        <v/>
      </c>
      <c r="I57" s="172">
        <v>4</v>
      </c>
      <c r="J57" s="170" t="s">
        <v>97</v>
      </c>
      <c r="K57" s="14" t="str">
        <f>T('Elective Adventures'!F117)</f>
        <v/>
      </c>
      <c r="M57" s="100">
        <v>4</v>
      </c>
      <c r="N57" s="145" t="s">
        <v>315</v>
      </c>
      <c r="O57" s="14" t="str">
        <f>T('Elective Adventures'!F204)</f>
        <v/>
      </c>
    </row>
    <row r="58" spans="1:15">
      <c r="A58" s="98">
        <v>3</v>
      </c>
      <c r="B58" s="184" t="s">
        <v>387</v>
      </c>
      <c r="C58" s="14" t="str">
        <f>T('Core Adventures'!F25)</f>
        <v/>
      </c>
      <c r="D58" s="13"/>
      <c r="E58" s="139"/>
      <c r="F58" s="145" t="s">
        <v>145</v>
      </c>
      <c r="G58" s="14" t="str">
        <f>T('Elective Adventures'!F28)</f>
        <v/>
      </c>
      <c r="I58" s="172" t="s">
        <v>78</v>
      </c>
      <c r="J58" s="170" t="s">
        <v>224</v>
      </c>
      <c r="K58" s="14" t="str">
        <f>T('Elective Adventures'!F118)</f>
        <v/>
      </c>
      <c r="M58" s="100">
        <v>5</v>
      </c>
      <c r="N58" s="187" t="s">
        <v>316</v>
      </c>
      <c r="O58" s="14" t="str">
        <f>T('Elective Adventures'!F205)</f>
        <v/>
      </c>
    </row>
    <row r="59" spans="1:15">
      <c r="A59" s="136">
        <v>4</v>
      </c>
      <c r="B59" s="135" t="s">
        <v>388</v>
      </c>
      <c r="C59" s="14" t="str">
        <f>T('Core Adventures'!F26)</f>
        <v/>
      </c>
      <c r="D59" s="13"/>
      <c r="E59" s="139">
        <v>6</v>
      </c>
      <c r="F59" s="188" t="s">
        <v>138</v>
      </c>
      <c r="G59" s="14" t="str">
        <f>T('Elective Adventures'!F29)</f>
        <v/>
      </c>
      <c r="I59" s="172" t="s">
        <v>79</v>
      </c>
      <c r="J59" s="170" t="s">
        <v>225</v>
      </c>
      <c r="K59" s="14" t="str">
        <f>T('Elective Adventures'!F119)</f>
        <v/>
      </c>
      <c r="M59" s="100">
        <v>6</v>
      </c>
      <c r="N59" s="145" t="s">
        <v>317</v>
      </c>
      <c r="O59" s="14" t="str">
        <f>T('Elective Adventures'!F206)</f>
        <v/>
      </c>
    </row>
    <row r="60" spans="1:15" ht="12.75" customHeight="1">
      <c r="A60" s="136">
        <v>5</v>
      </c>
      <c r="B60" s="135" t="s">
        <v>389</v>
      </c>
      <c r="C60" s="14" t="str">
        <f>T('Core Adventures'!F27)</f>
        <v/>
      </c>
      <c r="D60" s="13"/>
      <c r="E60" s="139">
        <v>7</v>
      </c>
      <c r="F60" s="145" t="s">
        <v>139</v>
      </c>
      <c r="G60" s="14" t="str">
        <f>T('Elective Adventures'!F30)</f>
        <v/>
      </c>
      <c r="I60" s="172">
        <v>5</v>
      </c>
      <c r="J60" s="171" t="s">
        <v>226</v>
      </c>
      <c r="K60" s="14" t="str">
        <f>T('Elective Adventures'!F120)</f>
        <v/>
      </c>
      <c r="M60" s="100">
        <v>7</v>
      </c>
      <c r="N60" s="145" t="s">
        <v>318</v>
      </c>
      <c r="O60" s="14" t="str">
        <f>T('Elective Adventures'!F207)</f>
        <v/>
      </c>
    </row>
    <row r="61" spans="1:15" ht="12.75" customHeight="1">
      <c r="A61" s="136">
        <v>6</v>
      </c>
      <c r="B61" s="135" t="s">
        <v>390</v>
      </c>
      <c r="C61" s="14" t="str">
        <f>T('Core Adventures'!F28)</f>
        <v/>
      </c>
      <c r="D61" s="13"/>
      <c r="E61" s="139">
        <v>8</v>
      </c>
      <c r="F61" s="188" t="s">
        <v>140</v>
      </c>
      <c r="G61" s="14" t="str">
        <f>T('Elective Adventures'!F31)</f>
        <v/>
      </c>
      <c r="I61" s="172">
        <v>6</v>
      </c>
      <c r="J61" s="170" t="s">
        <v>97</v>
      </c>
      <c r="K61" s="14" t="str">
        <f>T('Elective Adventures'!F121)</f>
        <v/>
      </c>
      <c r="M61" s="215" t="s">
        <v>319</v>
      </c>
      <c r="N61" s="214"/>
      <c r="O61" s="225"/>
    </row>
    <row r="62" spans="1:15">
      <c r="A62" s="98">
        <v>7</v>
      </c>
      <c r="B62" s="184" t="s">
        <v>109</v>
      </c>
      <c r="C62" s="14" t="str">
        <f>T('Core Adventures'!F29)</f>
        <v/>
      </c>
      <c r="D62" s="13"/>
      <c r="E62" s="139">
        <v>9</v>
      </c>
      <c r="F62" s="145" t="s">
        <v>141</v>
      </c>
      <c r="G62" s="14" t="str">
        <f>T('Elective Adventures'!F32)</f>
        <v/>
      </c>
      <c r="I62" s="172" t="s">
        <v>210</v>
      </c>
      <c r="J62" s="191" t="s">
        <v>227</v>
      </c>
      <c r="K62" s="14" t="str">
        <f>T('Elective Adventures'!F122)</f>
        <v/>
      </c>
      <c r="M62" s="147">
        <v>1</v>
      </c>
      <c r="N62" s="158" t="s">
        <v>320</v>
      </c>
      <c r="O62" s="14" t="str">
        <f>T('Elective Adventures'!I189)</f>
        <v/>
      </c>
    </row>
    <row r="63" spans="1:15">
      <c r="A63" s="201" t="s">
        <v>391</v>
      </c>
      <c r="B63" s="201"/>
      <c r="C63" s="201"/>
      <c r="D63" s="13"/>
      <c r="E63" s="139">
        <v>10</v>
      </c>
      <c r="F63" s="145" t="s">
        <v>142</v>
      </c>
      <c r="G63" s="14" t="str">
        <f>T('Elective Adventures'!F33)</f>
        <v/>
      </c>
      <c r="I63" s="172" t="s">
        <v>211</v>
      </c>
      <c r="J63" s="191" t="s">
        <v>228</v>
      </c>
      <c r="K63" s="14" t="str">
        <f>T('Elective Adventures'!F123)</f>
        <v/>
      </c>
      <c r="M63" s="100">
        <v>2</v>
      </c>
      <c r="N63" s="145" t="s">
        <v>321</v>
      </c>
      <c r="O63" s="14" t="str">
        <f>T('Elective Adventures'!I190)</f>
        <v/>
      </c>
    </row>
    <row r="64" spans="1:15">
      <c r="A64" s="98"/>
      <c r="B64" s="135" t="s">
        <v>95</v>
      </c>
      <c r="C64" s="14" t="str">
        <f>T('Core Adventures'!F33)</f>
        <v/>
      </c>
      <c r="D64" s="13"/>
      <c r="E64" s="212" t="s">
        <v>143</v>
      </c>
      <c r="F64" s="205"/>
      <c r="G64" s="225"/>
      <c r="I64" s="172" t="s">
        <v>212</v>
      </c>
      <c r="J64" s="170" t="s">
        <v>229</v>
      </c>
      <c r="K64" s="14" t="str">
        <f>T('Elective Adventures'!F124)</f>
        <v/>
      </c>
      <c r="M64" s="100">
        <v>3</v>
      </c>
      <c r="N64" s="145" t="s">
        <v>322</v>
      </c>
      <c r="O64" s="14" t="str">
        <f>T('Elective Adventures'!I197)</f>
        <v/>
      </c>
    </row>
    <row r="65" spans="1:15">
      <c r="A65" s="98">
        <v>1</v>
      </c>
      <c r="B65" s="135" t="s">
        <v>96</v>
      </c>
      <c r="C65" s="14" t="str">
        <f>T('Core Adventures'!F34)</f>
        <v/>
      </c>
      <c r="D65" s="13"/>
      <c r="E65" s="100"/>
      <c r="F65" s="145" t="s">
        <v>146</v>
      </c>
      <c r="G65" s="14" t="str">
        <f>T('Elective Adventures'!F37)</f>
        <v/>
      </c>
      <c r="I65" s="172">
        <v>7</v>
      </c>
      <c r="J65" s="170" t="s">
        <v>216</v>
      </c>
      <c r="K65" s="14" t="str">
        <f>T('Elective Adventures'!F125)</f>
        <v/>
      </c>
      <c r="M65" s="215" t="s">
        <v>323</v>
      </c>
      <c r="N65" s="214"/>
      <c r="O65" s="225" t="str">
        <f>T('Elective Adventures'!I200)</f>
        <v/>
      </c>
    </row>
    <row r="66" spans="1:15">
      <c r="A66" s="98"/>
      <c r="B66" s="135" t="s">
        <v>392</v>
      </c>
      <c r="C66" s="14" t="str">
        <f>T('Core Adventures'!F35)</f>
        <v/>
      </c>
      <c r="D66" s="13"/>
      <c r="E66" s="135">
        <v>1</v>
      </c>
      <c r="F66" s="145" t="s">
        <v>147</v>
      </c>
      <c r="G66" s="14" t="str">
        <f>T('Elective Adventures'!F38)</f>
        <v/>
      </c>
      <c r="I66" s="172" t="s">
        <v>168</v>
      </c>
      <c r="J66" s="170" t="s">
        <v>230</v>
      </c>
      <c r="K66" s="14" t="str">
        <f>T('Elective Adventures'!F126)</f>
        <v/>
      </c>
      <c r="M66" s="147">
        <v>1</v>
      </c>
      <c r="N66" s="158" t="s">
        <v>324</v>
      </c>
      <c r="O66" s="14" t="str">
        <f>T('Elective Adventures'!F215)</f>
        <v/>
      </c>
    </row>
    <row r="67" spans="1:15" ht="12.75" customHeight="1">
      <c r="A67" s="101" t="s">
        <v>76</v>
      </c>
      <c r="B67" s="203" t="s">
        <v>393</v>
      </c>
      <c r="C67" s="14" t="str">
        <f>T('Core Adventures'!F36)</f>
        <v/>
      </c>
      <c r="D67" s="13"/>
      <c r="E67" s="135">
        <v>2</v>
      </c>
      <c r="F67" s="145" t="s">
        <v>148</v>
      </c>
      <c r="G67" s="14" t="str">
        <f>T('Elective Adventures'!F39)</f>
        <v/>
      </c>
      <c r="I67" s="172" t="s">
        <v>169</v>
      </c>
      <c r="J67" s="190" t="s">
        <v>97</v>
      </c>
      <c r="K67" s="14" t="str">
        <f>T('Elective Adventures'!F127)</f>
        <v/>
      </c>
      <c r="M67" s="135" t="s">
        <v>69</v>
      </c>
      <c r="N67" s="145" t="s">
        <v>325</v>
      </c>
      <c r="O67" s="14" t="str">
        <f>T('Elective Adventures'!F216)</f>
        <v/>
      </c>
    </row>
    <row r="68" spans="1:15" ht="12.75" customHeight="1">
      <c r="A68" s="101" t="s">
        <v>77</v>
      </c>
      <c r="B68" s="203" t="s">
        <v>394</v>
      </c>
      <c r="C68" s="14" t="str">
        <f>T('Core Adventures'!F37)</f>
        <v/>
      </c>
      <c r="D68" s="13"/>
      <c r="E68" s="135">
        <v>3</v>
      </c>
      <c r="F68" s="145" t="s">
        <v>149</v>
      </c>
      <c r="G68" s="14" t="str">
        <f>T('Elective Adventures'!F40)</f>
        <v/>
      </c>
      <c r="I68" s="172" t="s">
        <v>213</v>
      </c>
      <c r="J68" s="170" t="s">
        <v>231</v>
      </c>
      <c r="K68" s="14" t="str">
        <f>T('Elective Adventures'!F128)</f>
        <v/>
      </c>
      <c r="M68" s="135" t="s">
        <v>70</v>
      </c>
      <c r="N68" s="145" t="s">
        <v>326</v>
      </c>
      <c r="O68" s="14" t="str">
        <f>T('Elective Adventures'!F217)</f>
        <v/>
      </c>
    </row>
    <row r="69" spans="1:15">
      <c r="A69" s="101" t="s">
        <v>80</v>
      </c>
      <c r="B69" s="137" t="s">
        <v>395</v>
      </c>
      <c r="C69" s="14" t="str">
        <f>T('Core Adventures'!F38)</f>
        <v/>
      </c>
      <c r="D69" s="13"/>
      <c r="E69" s="135" t="s">
        <v>72</v>
      </c>
      <c r="F69" s="145" t="s">
        <v>150</v>
      </c>
      <c r="G69" s="14" t="str">
        <f>T('Elective Adventures'!F41)</f>
        <v/>
      </c>
      <c r="I69" s="172" t="s">
        <v>214</v>
      </c>
      <c r="J69" s="170" t="s">
        <v>232</v>
      </c>
      <c r="K69" s="14" t="str">
        <f>T('Elective Adventures'!F129)</f>
        <v/>
      </c>
      <c r="M69" s="135">
        <v>2</v>
      </c>
      <c r="N69" s="145" t="s">
        <v>149</v>
      </c>
      <c r="O69" s="14" t="str">
        <f>T('Elective Adventures'!F218)</f>
        <v/>
      </c>
    </row>
    <row r="70" spans="1:15">
      <c r="A70" s="138" t="s">
        <v>94</v>
      </c>
      <c r="B70" s="203" t="s">
        <v>396</v>
      </c>
      <c r="C70" s="14" t="str">
        <f>T('Core Adventures'!F39)</f>
        <v/>
      </c>
      <c r="D70" s="13"/>
      <c r="E70" s="135" t="s">
        <v>73</v>
      </c>
      <c r="F70" s="145" t="s">
        <v>151</v>
      </c>
      <c r="G70" s="14" t="str">
        <f>T('Elective Adventures'!F42)</f>
        <v/>
      </c>
      <c r="I70" s="172" t="s">
        <v>215</v>
      </c>
      <c r="J70" s="191" t="s">
        <v>233</v>
      </c>
      <c r="K70" s="14" t="str">
        <f>T('Elective Adventures'!F130)</f>
        <v/>
      </c>
      <c r="M70" s="135" t="s">
        <v>76</v>
      </c>
      <c r="N70" s="145" t="s">
        <v>327</v>
      </c>
      <c r="O70" s="14" t="str">
        <f>T('Elective Adventures'!F219)</f>
        <v/>
      </c>
    </row>
    <row r="71" spans="1:15">
      <c r="A71" s="136" t="s">
        <v>105</v>
      </c>
      <c r="B71" s="200" t="s">
        <v>397</v>
      </c>
      <c r="C71" s="14" t="str">
        <f>T('Core Adventures'!F40)</f>
        <v/>
      </c>
      <c r="D71" s="13"/>
      <c r="E71" s="135" t="s">
        <v>114</v>
      </c>
      <c r="F71" s="145" t="s">
        <v>152</v>
      </c>
      <c r="G71" s="14" t="str">
        <f>T('Elective Adventures'!F43)</f>
        <v/>
      </c>
      <c r="I71" s="172">
        <v>8</v>
      </c>
      <c r="J71" s="170" t="s">
        <v>234</v>
      </c>
      <c r="K71" s="14" t="str">
        <f>T('Elective Adventures'!F131)</f>
        <v/>
      </c>
      <c r="M71" s="135" t="s">
        <v>77</v>
      </c>
      <c r="N71" s="145" t="s">
        <v>328</v>
      </c>
      <c r="O71" s="14" t="str">
        <f>T('Elective Adventures'!F220)</f>
        <v/>
      </c>
    </row>
    <row r="72" spans="1:15">
      <c r="D72" s="13"/>
      <c r="E72" s="135" t="s">
        <v>115</v>
      </c>
      <c r="F72" s="145" t="s">
        <v>153</v>
      </c>
      <c r="G72" s="14" t="str">
        <f>T('Elective Adventures'!F44)</f>
        <v/>
      </c>
      <c r="I72" s="212" t="s">
        <v>235</v>
      </c>
      <c r="J72" s="205"/>
      <c r="K72" s="225"/>
      <c r="M72" s="135" t="s">
        <v>80</v>
      </c>
      <c r="N72" s="145" t="s">
        <v>329</v>
      </c>
      <c r="O72" s="14" t="str">
        <f>T('Elective Adventures'!F221)</f>
        <v/>
      </c>
    </row>
    <row r="73" spans="1:15">
      <c r="D73" s="13"/>
      <c r="E73" s="135" t="s">
        <v>116</v>
      </c>
      <c r="F73" s="145" t="s">
        <v>154</v>
      </c>
      <c r="G73" s="14" t="str">
        <f>T('Elective Adventures'!F45)</f>
        <v/>
      </c>
      <c r="I73" s="100">
        <v>1</v>
      </c>
      <c r="J73" s="145" t="s">
        <v>236</v>
      </c>
      <c r="K73" s="14" t="str">
        <f>T('Elective Adventures'!F135)</f>
        <v/>
      </c>
      <c r="M73" s="135">
        <v>3</v>
      </c>
      <c r="N73" s="145" t="s">
        <v>149</v>
      </c>
      <c r="O73" s="14" t="str">
        <f>T('Elective Adventures'!F222)</f>
        <v/>
      </c>
    </row>
    <row r="74" spans="1:15" ht="12.75" customHeight="1">
      <c r="D74" s="13"/>
      <c r="E74" s="135" t="s">
        <v>117</v>
      </c>
      <c r="F74" s="145" t="s">
        <v>155</v>
      </c>
      <c r="G74" s="14" t="str">
        <f>T('Elective Adventures'!F46)</f>
        <v/>
      </c>
      <c r="I74" s="100">
        <v>2</v>
      </c>
      <c r="J74" s="145" t="s">
        <v>97</v>
      </c>
      <c r="K74" s="14" t="str">
        <f>T('Elective Adventures'!F136)</f>
        <v/>
      </c>
      <c r="M74" s="135" t="s">
        <v>72</v>
      </c>
      <c r="N74" s="145" t="s">
        <v>330</v>
      </c>
      <c r="O74" s="14" t="str">
        <f>T('Elective Adventures'!F223)</f>
        <v/>
      </c>
    </row>
    <row r="75" spans="1:15" ht="12.75" customHeight="1">
      <c r="D75" s="13"/>
      <c r="E75" s="135" t="s">
        <v>118</v>
      </c>
      <c r="F75" s="145" t="s">
        <v>156</v>
      </c>
      <c r="G75" s="14" t="str">
        <f>T('Elective Adventures'!F47)</f>
        <v/>
      </c>
      <c r="I75" s="135" t="s">
        <v>76</v>
      </c>
      <c r="J75" s="187" t="s">
        <v>237</v>
      </c>
      <c r="K75" s="14" t="str">
        <f>T('Elective Adventures'!F137)</f>
        <v/>
      </c>
      <c r="M75" s="135" t="s">
        <v>73</v>
      </c>
      <c r="N75" s="145" t="s">
        <v>331</v>
      </c>
      <c r="O75" s="14" t="str">
        <f>T('Elective Adventures'!F224)</f>
        <v/>
      </c>
    </row>
    <row r="76" spans="1:15">
      <c r="D76" s="13"/>
      <c r="E76" s="135" t="s">
        <v>119</v>
      </c>
      <c r="F76" s="145" t="s">
        <v>157</v>
      </c>
      <c r="G76" s="14" t="str">
        <f>T('Elective Adventures'!F48)</f>
        <v/>
      </c>
      <c r="I76" s="135" t="s">
        <v>77</v>
      </c>
      <c r="J76" s="145" t="s">
        <v>238</v>
      </c>
      <c r="K76" s="14" t="str">
        <f>T('Elective Adventures'!F138)</f>
        <v/>
      </c>
      <c r="M76" s="135" t="s">
        <v>114</v>
      </c>
      <c r="N76" s="145" t="s">
        <v>332</v>
      </c>
      <c r="O76" s="14" t="str">
        <f>T('Elective Adventures'!F225)</f>
        <v/>
      </c>
    </row>
    <row r="77" spans="1:15">
      <c r="D77" s="13"/>
      <c r="E77" s="135" t="s">
        <v>120</v>
      </c>
      <c r="F77" s="145" t="s">
        <v>158</v>
      </c>
      <c r="G77" s="14" t="str">
        <f>T('Elective Adventures'!F49)</f>
        <v/>
      </c>
      <c r="I77" s="135" t="s">
        <v>80</v>
      </c>
      <c r="J77" s="145" t="s">
        <v>239</v>
      </c>
      <c r="K77" s="14" t="str">
        <f>T('Elective Adventures'!F139)</f>
        <v/>
      </c>
      <c r="M77" s="135" t="s">
        <v>115</v>
      </c>
      <c r="N77" s="145" t="s">
        <v>333</v>
      </c>
      <c r="O77" s="14" t="str">
        <f>T('Elective Adventures'!F226)</f>
        <v/>
      </c>
    </row>
    <row r="78" spans="1:15">
      <c r="D78" s="13"/>
      <c r="E78" s="135">
        <v>4</v>
      </c>
      <c r="F78" s="187" t="s">
        <v>159</v>
      </c>
      <c r="G78" s="14" t="str">
        <f>T('Elective Adventures'!F50)</f>
        <v/>
      </c>
      <c r="I78" s="135">
        <v>3</v>
      </c>
      <c r="J78" s="145" t="s">
        <v>240</v>
      </c>
      <c r="K78" s="14" t="str">
        <f>T('Elective Adventures'!F140)</f>
        <v/>
      </c>
      <c r="M78" s="135" t="s">
        <v>116</v>
      </c>
      <c r="N78" s="145" t="s">
        <v>334</v>
      </c>
      <c r="O78" s="14" t="str">
        <f>T('Elective Adventures'!F227)</f>
        <v/>
      </c>
    </row>
    <row r="79" spans="1:15">
      <c r="D79" s="13"/>
      <c r="E79" s="135" t="s">
        <v>78</v>
      </c>
      <c r="F79" s="145" t="s">
        <v>160</v>
      </c>
      <c r="G79" s="14" t="str">
        <f>T('Elective Adventures'!F51)</f>
        <v/>
      </c>
      <c r="I79" s="135">
        <v>4</v>
      </c>
      <c r="J79" s="145" t="s">
        <v>241</v>
      </c>
      <c r="K79" s="14" t="str">
        <f>T('Elective Adventures'!F141)</f>
        <v/>
      </c>
    </row>
    <row r="80" spans="1:15">
      <c r="D80" s="13"/>
      <c r="E80" s="194" t="s">
        <v>79</v>
      </c>
      <c r="F80" s="195" t="s">
        <v>161</v>
      </c>
      <c r="G80" s="14" t="str">
        <f>T('Elective Adventures'!F52)</f>
        <v/>
      </c>
    </row>
    <row r="81" spans="4:4">
      <c r="D81" s="13"/>
    </row>
    <row r="82" spans="4:4">
      <c r="D82" s="13"/>
    </row>
    <row r="83" spans="4:4">
      <c r="D83" s="13"/>
    </row>
  </sheetData>
  <sheetProtection algorithmName="SHA-512" hashValue="o7I7YgjoD04ELxW4tO0i2C6GssV0XEXQRaUBML311VaQMqb9R9/Ul40xLYWXy+7oYhiz2m4b0uX1Sk/YQUuiNA==" saltValue="lOQ5mRs9vpeoBZAPQzb3Zw==" spinCount="100000" sheet="1" objects="1" scenarios="1" selectLockedCells="1"/>
  <mergeCells count="7">
    <mergeCell ref="A38:C39"/>
    <mergeCell ref="M1:O2"/>
    <mergeCell ref="Q1:S2"/>
    <mergeCell ref="E35:G36"/>
    <mergeCell ref="E1:G2"/>
    <mergeCell ref="I1:K2"/>
    <mergeCell ref="E11:G12"/>
  </mergeCells>
  <pageMargins left="0.75" right="0.75" top="1" bottom="1" header="0.5" footer="0.5"/>
  <pageSetup scale="47" orientation="landscape" horizontalDpi="4294967293" verticalDpi="4294967293" r:id="rId1"/>
  <headerFooter alignWithMargins="0">
    <oddHeader>&amp;C&amp;"Arial,Bold"&amp;14Arrow of Light Advancement
&amp;12&amp;D</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83"/>
  <sheetViews>
    <sheetView showGridLines="0" zoomScale="80" zoomScaleNormal="80" workbookViewId="0">
      <selection activeCell="C7" sqref="C7"/>
    </sheetView>
  </sheetViews>
  <sheetFormatPr defaultRowHeight="12.75"/>
  <cols>
    <col min="1" max="1" width="3.140625" customWidth="1"/>
    <col min="2" max="2" width="38.140625" bestFit="1" customWidth="1"/>
    <col min="3" max="3" width="6.42578125" customWidth="1"/>
    <col min="4" max="4" width="2.42578125" customWidth="1"/>
    <col min="5" max="5" width="4.28515625" style="86" customWidth="1"/>
    <col min="6" max="6" width="39.5703125" bestFit="1" customWidth="1"/>
    <col min="7" max="7" width="3.42578125" customWidth="1"/>
    <col min="8" max="8" width="1.7109375" bestFit="1" customWidth="1"/>
    <col min="9" max="9" width="3.28515625" customWidth="1"/>
    <col min="10" max="10" width="40.5703125" bestFit="1" customWidth="1"/>
    <col min="11" max="11" width="3.42578125" customWidth="1"/>
    <col min="12" max="12" width="1.7109375" bestFit="1" customWidth="1"/>
    <col min="13" max="13" width="3.28515625" customWidth="1"/>
    <col min="14" max="14" width="40.5703125" bestFit="1" customWidth="1"/>
    <col min="15" max="15" width="3.42578125" customWidth="1"/>
    <col min="16" max="16" width="1.7109375" bestFit="1" customWidth="1"/>
    <col min="17" max="17" width="3.28515625" customWidth="1"/>
    <col min="18" max="18" width="40.5703125" bestFit="1" customWidth="1"/>
    <col min="19" max="19" width="3.42578125" customWidth="1"/>
  </cols>
  <sheetData>
    <row r="1" spans="2:19" ht="21" customHeight="1">
      <c r="B1" s="228" t="str">
        <f ca="1">MID(CELL("filename",B1),FIND(IF(ISERROR(FIND("]",CELL("filename",B1))),"$","]"),CELL("filename",B1))+1,256)</f>
        <v>Scout 3</v>
      </c>
      <c r="E1" s="306" t="s">
        <v>24</v>
      </c>
      <c r="F1" s="306"/>
      <c r="G1" s="306"/>
      <c r="I1" s="305" t="s">
        <v>360</v>
      </c>
      <c r="J1" s="305"/>
      <c r="K1" s="305"/>
      <c r="M1" s="305" t="s">
        <v>360</v>
      </c>
      <c r="N1" s="305"/>
      <c r="O1" s="305"/>
      <c r="Q1" s="305" t="s">
        <v>360</v>
      </c>
      <c r="R1" s="305"/>
      <c r="S1" s="305"/>
    </row>
    <row r="2" spans="2:19" ht="7.5" customHeight="1">
      <c r="E2" s="307"/>
      <c r="F2" s="307"/>
      <c r="G2" s="307"/>
      <c r="I2" s="305"/>
      <c r="J2" s="305"/>
      <c r="K2" s="305"/>
      <c r="M2" s="305"/>
      <c r="N2" s="305"/>
      <c r="O2" s="305"/>
      <c r="Q2" s="305"/>
      <c r="R2" s="305"/>
      <c r="S2" s="305"/>
    </row>
    <row r="3" spans="2:19">
      <c r="B3" s="1" t="s">
        <v>10</v>
      </c>
      <c r="E3" s="14">
        <v>1</v>
      </c>
      <c r="F3" s="89" t="s">
        <v>64</v>
      </c>
      <c r="G3" s="14" t="str">
        <f>IF(Bobcat!G6="A","A"," ")</f>
        <v xml:space="preserve"> </v>
      </c>
      <c r="H3" s="28"/>
      <c r="I3" s="212" t="s">
        <v>357</v>
      </c>
      <c r="J3" s="205"/>
      <c r="K3" s="226" t="str">
        <f>T('Elective Adventures'!G74)</f>
        <v/>
      </c>
      <c r="L3" s="28"/>
      <c r="M3" s="212" t="s">
        <v>276</v>
      </c>
      <c r="N3" s="213"/>
      <c r="O3" s="226"/>
      <c r="P3" s="28"/>
      <c r="Q3" s="198" t="s">
        <v>335</v>
      </c>
      <c r="R3" s="227"/>
      <c r="S3" s="226"/>
    </row>
    <row r="4" spans="2:19" ht="12.75" customHeight="1">
      <c r="B4" s="29" t="s">
        <v>25</v>
      </c>
      <c r="C4" s="14" t="str">
        <f>IF(COUNTIF(G3:G10,"A")&gt;6,"C",IF(COUNTIF(G3:G10,"A")&gt;0,"P"," "))</f>
        <v xml:space="preserve"> </v>
      </c>
      <c r="D4" s="13"/>
      <c r="E4" s="14">
        <v>2</v>
      </c>
      <c r="F4" s="89" t="s">
        <v>65</v>
      </c>
      <c r="G4" s="14" t="str">
        <f>IF(Bobcat!G7="A","A"," ")</f>
        <v xml:space="preserve"> </v>
      </c>
      <c r="I4" s="100"/>
      <c r="J4" s="145" t="s">
        <v>146</v>
      </c>
      <c r="K4" s="14" t="str">
        <f>T('Elective Adventures'!G56)</f>
        <v/>
      </c>
      <c r="M4" s="100">
        <v>1</v>
      </c>
      <c r="N4" s="145" t="s">
        <v>261</v>
      </c>
      <c r="O4" s="14" t="str">
        <f>T('Elective Adventures'!G145)</f>
        <v/>
      </c>
      <c r="Q4" s="147">
        <v>1</v>
      </c>
      <c r="R4" s="158" t="s">
        <v>336</v>
      </c>
      <c r="S4" s="14" t="str">
        <f>T('Elective Adventures'!G230)</f>
        <v/>
      </c>
    </row>
    <row r="5" spans="2:19">
      <c r="B5" s="15" t="s">
        <v>422</v>
      </c>
      <c r="C5" s="16" t="str">
        <f>IF(COUNTIF(C13:C16,"C")&gt;3,"C",IF(COUNTIF(C13:C16,"C")&gt;0,"P",IF(COUNTIF(C13:C16,"P")&gt;0,"P"," ")))</f>
        <v xml:space="preserve"> </v>
      </c>
      <c r="D5" s="79"/>
      <c r="E5" s="14">
        <v>3</v>
      </c>
      <c r="F5" s="89" t="s">
        <v>17</v>
      </c>
      <c r="G5" s="14" t="str">
        <f>IF(Bobcat!G8="A","A"," ")</f>
        <v xml:space="preserve"> </v>
      </c>
      <c r="I5" s="100">
        <v>1</v>
      </c>
      <c r="J5" s="145" t="s">
        <v>163</v>
      </c>
      <c r="K5" s="14" t="str">
        <f>T('Elective Adventures'!G57)</f>
        <v/>
      </c>
      <c r="M5" s="100">
        <v>2</v>
      </c>
      <c r="N5" s="145" t="s">
        <v>97</v>
      </c>
      <c r="O5" s="14" t="str">
        <f>T('Elective Adventures'!G146)</f>
        <v/>
      </c>
      <c r="Q5" s="100">
        <v>2</v>
      </c>
      <c r="R5" s="145" t="s">
        <v>337</v>
      </c>
      <c r="S5" s="14" t="str">
        <f>T('Elective Adventures'!G231)</f>
        <v/>
      </c>
    </row>
    <row r="6" spans="2:19" ht="13.5" thickBot="1">
      <c r="B6" s="173" t="s">
        <v>360</v>
      </c>
      <c r="C6" s="17" t="str">
        <f>IF(COUNTIF(C19:C36,"C")&gt;2,"C"," ")</f>
        <v xml:space="preserve"> </v>
      </c>
      <c r="D6" s="79"/>
      <c r="E6" s="14">
        <v>4</v>
      </c>
      <c r="F6" s="89" t="s">
        <v>18</v>
      </c>
      <c r="G6" s="14" t="str">
        <f>IF(Bobcat!G9="A","A"," ")</f>
        <v xml:space="preserve"> </v>
      </c>
      <c r="I6" s="100">
        <v>2</v>
      </c>
      <c r="J6" s="145" t="s">
        <v>164</v>
      </c>
      <c r="K6" s="14" t="str">
        <f>T('Elective Adventures'!G58)</f>
        <v/>
      </c>
      <c r="M6" s="135" t="s">
        <v>76</v>
      </c>
      <c r="N6" s="145" t="s">
        <v>262</v>
      </c>
      <c r="O6" s="14" t="str">
        <f>T('Elective Adventures'!G147)</f>
        <v/>
      </c>
      <c r="Q6" s="100">
        <v>3</v>
      </c>
      <c r="R6" s="145" t="s">
        <v>338</v>
      </c>
      <c r="S6" s="14" t="str">
        <f>T('Elective Adventures'!G232)</f>
        <v/>
      </c>
    </row>
    <row r="7" spans="2:19" ht="13.5" thickBot="1">
      <c r="B7" s="193" t="s">
        <v>361</v>
      </c>
      <c r="C7" s="220"/>
      <c r="D7" s="2"/>
      <c r="E7" s="14">
        <v>5</v>
      </c>
      <c r="F7" s="89" t="s">
        <v>19</v>
      </c>
      <c r="G7" s="14" t="str">
        <f>IF(Bobcat!G10="A","A"," ")</f>
        <v xml:space="preserve"> </v>
      </c>
      <c r="I7" s="100">
        <v>3</v>
      </c>
      <c r="J7" s="145" t="s">
        <v>162</v>
      </c>
      <c r="K7" s="14" t="str">
        <f>T('Elective Adventures'!G59)</f>
        <v/>
      </c>
      <c r="M7" s="135" t="s">
        <v>77</v>
      </c>
      <c r="N7" s="145" t="s">
        <v>263</v>
      </c>
      <c r="O7" s="14" t="str">
        <f>T('Elective Adventures'!G148)</f>
        <v/>
      </c>
      <c r="Q7" s="215" t="s">
        <v>339</v>
      </c>
      <c r="R7" s="214"/>
      <c r="S7" s="225"/>
    </row>
    <row r="8" spans="2:19" ht="12.75" customHeight="1" thickBot="1">
      <c r="B8" s="162" t="s">
        <v>67</v>
      </c>
      <c r="C8" s="221"/>
      <c r="D8" s="79"/>
      <c r="E8" s="14">
        <v>6</v>
      </c>
      <c r="F8" s="89" t="s">
        <v>20</v>
      </c>
      <c r="G8" s="14" t="str">
        <f>IF(Bobcat!G11="A","A"," ")</f>
        <v xml:space="preserve"> </v>
      </c>
      <c r="I8" s="100">
        <v>4</v>
      </c>
      <c r="J8" s="145" t="s">
        <v>167</v>
      </c>
      <c r="K8" s="14" t="str">
        <f>T('Elective Adventures'!G60)</f>
        <v/>
      </c>
      <c r="M8" s="135" t="s">
        <v>80</v>
      </c>
      <c r="N8" s="145" t="s">
        <v>264</v>
      </c>
      <c r="O8" s="14" t="str">
        <f>T('Elective Adventures'!G149)</f>
        <v/>
      </c>
      <c r="Q8" s="147"/>
      <c r="R8" s="158" t="s">
        <v>356</v>
      </c>
      <c r="S8" s="14" t="str">
        <f>T('Elective Adventures'!G235)</f>
        <v/>
      </c>
    </row>
    <row r="9" spans="2:19" ht="12.75" customHeight="1">
      <c r="B9" s="15" t="s">
        <v>68</v>
      </c>
      <c r="C9" s="163" t="str">
        <f>'Cyber Chip'!G10</f>
        <v xml:space="preserve"> </v>
      </c>
      <c r="D9" s="79"/>
      <c r="E9" s="76">
        <v>7</v>
      </c>
      <c r="F9" s="80" t="s">
        <v>21</v>
      </c>
      <c r="G9" s="76" t="str">
        <f>IF(Bobcat!G12="A","A"," ")</f>
        <v xml:space="preserve"> </v>
      </c>
      <c r="I9" s="100">
        <v>5</v>
      </c>
      <c r="J9" s="145" t="s">
        <v>165</v>
      </c>
      <c r="K9" s="14" t="str">
        <f>T('Elective Adventures'!G61)</f>
        <v/>
      </c>
      <c r="M9" s="100">
        <v>3</v>
      </c>
      <c r="N9" s="188" t="s">
        <v>265</v>
      </c>
      <c r="O9" s="14" t="str">
        <f>T('Elective Adventures'!G150)</f>
        <v/>
      </c>
      <c r="Q9" s="147">
        <v>1</v>
      </c>
      <c r="R9" s="192" t="s">
        <v>340</v>
      </c>
      <c r="S9" s="14" t="str">
        <f>T('Elective Adventures'!G236)</f>
        <v/>
      </c>
    </row>
    <row r="10" spans="2:19" ht="12" customHeight="1">
      <c r="B10" s="15" t="s">
        <v>421</v>
      </c>
      <c r="C10" s="17" t="str">
        <f>IF(COUNTIF(C4:C9,"C")&gt;5,"C","")</f>
        <v/>
      </c>
      <c r="D10" s="79"/>
      <c r="E10" s="77"/>
      <c r="F10" s="81"/>
      <c r="G10" s="77"/>
      <c r="I10" s="150">
        <v>6</v>
      </c>
      <c r="J10" s="187" t="s">
        <v>166</v>
      </c>
      <c r="K10" s="14" t="str">
        <f>T('Elective Adventures'!G62)</f>
        <v/>
      </c>
      <c r="M10" s="135" t="s">
        <v>72</v>
      </c>
      <c r="N10" s="145" t="s">
        <v>266</v>
      </c>
      <c r="O10" s="14" t="str">
        <f>T('Elective Adventures'!G151)</f>
        <v/>
      </c>
      <c r="Q10" s="100">
        <v>2</v>
      </c>
      <c r="R10" s="145" t="s">
        <v>341</v>
      </c>
      <c r="S10" s="14" t="str">
        <f>T('Elective Adventures'!G237)</f>
        <v/>
      </c>
    </row>
    <row r="11" spans="2:19" ht="12.75" customHeight="1">
      <c r="B11" s="82"/>
      <c r="C11" s="83"/>
      <c r="E11" s="305" t="s">
        <v>423</v>
      </c>
      <c r="F11" s="305"/>
      <c r="G11" s="305"/>
      <c r="I11" s="150">
        <v>7</v>
      </c>
      <c r="J11" s="191" t="s">
        <v>149</v>
      </c>
      <c r="K11" s="14" t="str">
        <f>T('Elective Adventures'!G63)</f>
        <v/>
      </c>
      <c r="M11" s="135" t="s">
        <v>73</v>
      </c>
      <c r="N11" s="145" t="s">
        <v>267</v>
      </c>
      <c r="O11" s="14" t="str">
        <f>T('Elective Adventures'!G152)</f>
        <v/>
      </c>
      <c r="Q11" s="100">
        <v>3</v>
      </c>
      <c r="R11" s="187" t="s">
        <v>342</v>
      </c>
      <c r="S11" s="14" t="str">
        <f>T('Elective Adventures'!G238)</f>
        <v/>
      </c>
    </row>
    <row r="12" spans="2:19" ht="12.75" customHeight="1">
      <c r="B12" s="222" t="s">
        <v>423</v>
      </c>
      <c r="C12" s="223"/>
      <c r="D12" s="31"/>
      <c r="E12" s="305"/>
      <c r="F12" s="305"/>
      <c r="G12" s="305"/>
      <c r="I12" s="172" t="s">
        <v>168</v>
      </c>
      <c r="J12" s="171" t="s">
        <v>176</v>
      </c>
      <c r="K12" s="14" t="str">
        <f>T('Elective Adventures'!G64)</f>
        <v/>
      </c>
      <c r="M12" s="135" t="s">
        <v>114</v>
      </c>
      <c r="N12" s="145" t="s">
        <v>268</v>
      </c>
      <c r="O12" s="14" t="str">
        <f>T('Elective Adventures'!G153)</f>
        <v/>
      </c>
      <c r="Q12" s="100">
        <v>4</v>
      </c>
      <c r="R12" s="145" t="s">
        <v>343</v>
      </c>
      <c r="S12" s="14" t="str">
        <f>T('Elective Adventures'!G239)</f>
        <v/>
      </c>
    </row>
    <row r="13" spans="2:19" ht="12.75" customHeight="1">
      <c r="B13" s="160" t="s">
        <v>365</v>
      </c>
      <c r="C13" s="18" t="str">
        <f>'Core Adventures'!G20</f>
        <v xml:space="preserve"> </v>
      </c>
      <c r="D13" s="31"/>
      <c r="E13" s="201" t="s">
        <v>420</v>
      </c>
      <c r="F13" s="201"/>
      <c r="G13" s="226" t="str">
        <f>T('Core Adventures'!G56)</f>
        <v/>
      </c>
      <c r="I13" s="172" t="s">
        <v>169</v>
      </c>
      <c r="J13" s="170" t="s">
        <v>177</v>
      </c>
      <c r="K13" s="14" t="str">
        <f>T('Elective Adventures'!G65)</f>
        <v/>
      </c>
      <c r="M13" s="100">
        <v>4</v>
      </c>
      <c r="N13" s="145" t="s">
        <v>269</v>
      </c>
      <c r="O13" s="14" t="str">
        <f>T('Elective Adventures'!G154)</f>
        <v/>
      </c>
      <c r="Q13" s="100">
        <v>5</v>
      </c>
      <c r="R13" s="187" t="s">
        <v>344</v>
      </c>
      <c r="S13" s="14" t="str">
        <f>T('Elective Adventures'!G240)</f>
        <v/>
      </c>
    </row>
    <row r="14" spans="2:19" ht="12.75" customHeight="1">
      <c r="B14" s="160" t="s">
        <v>384</v>
      </c>
      <c r="C14" s="18" t="str">
        <f>'Core Adventures'!G30</f>
        <v xml:space="preserve"> </v>
      </c>
      <c r="D14" s="31"/>
      <c r="E14" s="98">
        <v>1</v>
      </c>
      <c r="F14" s="200" t="s">
        <v>398</v>
      </c>
      <c r="G14" s="14" t="str">
        <f>T('Core Adventures'!G44)</f>
        <v/>
      </c>
      <c r="I14" s="172" t="s">
        <v>170</v>
      </c>
      <c r="J14" s="170" t="s">
        <v>178</v>
      </c>
      <c r="K14" s="14" t="str">
        <f>T('Elective Adventures'!G66)</f>
        <v/>
      </c>
      <c r="M14" s="135" t="s">
        <v>78</v>
      </c>
      <c r="N14" s="145" t="s">
        <v>289</v>
      </c>
      <c r="O14" s="14" t="str">
        <f>T('Elective Adventures'!G155)</f>
        <v/>
      </c>
      <c r="Q14" s="100">
        <v>6</v>
      </c>
      <c r="R14" s="145" t="s">
        <v>345</v>
      </c>
      <c r="S14" s="14" t="str">
        <f>T('Elective Adventures'!G241)</f>
        <v/>
      </c>
    </row>
    <row r="15" spans="2:19">
      <c r="B15" s="160" t="s">
        <v>391</v>
      </c>
      <c r="C15" s="18" t="str">
        <f>'Core Adventures'!G41</f>
        <v xml:space="preserve"> </v>
      </c>
      <c r="D15" s="31"/>
      <c r="E15" s="136" t="s">
        <v>69</v>
      </c>
      <c r="F15" s="135" t="s">
        <v>401</v>
      </c>
      <c r="G15" s="14" t="str">
        <f>T('Core Adventures'!G45)</f>
        <v/>
      </c>
      <c r="I15" s="172" t="s">
        <v>171</v>
      </c>
      <c r="J15" s="191" t="s">
        <v>179</v>
      </c>
      <c r="K15" s="14" t="str">
        <f>T('Elective Adventures'!G67)</f>
        <v/>
      </c>
      <c r="M15" s="135" t="s">
        <v>79</v>
      </c>
      <c r="N15" s="145" t="s">
        <v>270</v>
      </c>
      <c r="O15" s="14" t="str">
        <f>T('Elective Adventures'!G156)</f>
        <v/>
      </c>
      <c r="Q15" s="100">
        <v>7</v>
      </c>
      <c r="R15" s="145" t="s">
        <v>346</v>
      </c>
      <c r="S15" s="14" t="str">
        <f>T('Elective Adventures'!G242)</f>
        <v/>
      </c>
    </row>
    <row r="16" spans="2:19">
      <c r="B16" s="160" t="s">
        <v>420</v>
      </c>
      <c r="C16" s="18" t="str">
        <f>'Core Adventures'!G65</f>
        <v xml:space="preserve"> </v>
      </c>
      <c r="D16" s="31"/>
      <c r="E16" s="136" t="s">
        <v>70</v>
      </c>
      <c r="F16" s="135" t="s">
        <v>402</v>
      </c>
      <c r="G16" s="14" t="str">
        <f>T('Core Adventures'!G46)</f>
        <v/>
      </c>
      <c r="I16" s="172" t="s">
        <v>172</v>
      </c>
      <c r="J16" s="191" t="s">
        <v>180</v>
      </c>
      <c r="K16" s="14" t="str">
        <f>T('Elective Adventures'!G68)</f>
        <v/>
      </c>
      <c r="M16" s="135" t="s">
        <v>242</v>
      </c>
      <c r="N16" s="145" t="s">
        <v>271</v>
      </c>
      <c r="O16" s="14" t="str">
        <f>T('Elective Adventures'!G157)</f>
        <v/>
      </c>
      <c r="Q16" s="100">
        <v>8</v>
      </c>
      <c r="R16" s="145" t="s">
        <v>347</v>
      </c>
      <c r="S16" s="14" t="str">
        <f>T('Elective Adventures'!G243)</f>
        <v/>
      </c>
    </row>
    <row r="17" spans="2:19">
      <c r="B17" s="30"/>
      <c r="C17" s="31"/>
      <c r="D17" s="31"/>
      <c r="E17" s="136" t="s">
        <v>71</v>
      </c>
      <c r="F17" s="135" t="s">
        <v>403</v>
      </c>
      <c r="G17" s="14" t="str">
        <f>T('Core Adventures'!G47)</f>
        <v/>
      </c>
      <c r="I17" s="172" t="s">
        <v>173</v>
      </c>
      <c r="J17" s="191" t="s">
        <v>181</v>
      </c>
      <c r="K17" s="14" t="str">
        <f>T('Elective Adventures'!G69)</f>
        <v/>
      </c>
      <c r="M17" s="135" t="s">
        <v>243</v>
      </c>
      <c r="N17" s="145" t="s">
        <v>272</v>
      </c>
      <c r="O17" s="14" t="str">
        <f>T('Elective Adventures'!G158)</f>
        <v/>
      </c>
      <c r="Q17" s="215" t="s">
        <v>348</v>
      </c>
      <c r="R17" s="214"/>
      <c r="S17" s="225"/>
    </row>
    <row r="18" spans="2:19">
      <c r="B18" s="222" t="s">
        <v>360</v>
      </c>
      <c r="C18" s="223"/>
      <c r="D18" s="31"/>
      <c r="E18" s="136" t="s">
        <v>399</v>
      </c>
      <c r="F18" s="135" t="s">
        <v>404</v>
      </c>
      <c r="G18" s="14" t="str">
        <f>T('Core Adventures'!G48)</f>
        <v/>
      </c>
      <c r="I18" s="172" t="s">
        <v>174</v>
      </c>
      <c r="J18" s="191" t="s">
        <v>182</v>
      </c>
      <c r="K18" s="14" t="str">
        <f>T('Elective Adventures'!G70)</f>
        <v/>
      </c>
      <c r="M18" s="135" t="s">
        <v>244</v>
      </c>
      <c r="N18" s="145" t="s">
        <v>273</v>
      </c>
      <c r="O18" s="14" t="str">
        <f>T('Elective Adventures'!G159)</f>
        <v/>
      </c>
      <c r="Q18" s="147">
        <v>1</v>
      </c>
      <c r="R18" s="158" t="s">
        <v>349</v>
      </c>
      <c r="S18" s="14" t="str">
        <f>T('Elective Adventures'!G246)</f>
        <v/>
      </c>
    </row>
    <row r="19" spans="2:19">
      <c r="B19" s="160" t="s">
        <v>110</v>
      </c>
      <c r="C19" s="18" t="str">
        <f>'Elective Adventures'!G19</f>
        <v xml:space="preserve"> </v>
      </c>
      <c r="E19" s="136" t="s">
        <v>400</v>
      </c>
      <c r="F19" s="135" t="s">
        <v>405</v>
      </c>
      <c r="G19" s="14" t="str">
        <f>T('Core Adventures'!G49)</f>
        <v/>
      </c>
      <c r="I19" s="172" t="s">
        <v>175</v>
      </c>
      <c r="J19" s="191" t="s">
        <v>183</v>
      </c>
      <c r="K19" s="14" t="str">
        <f>T('Elective Adventures'!G71)</f>
        <v/>
      </c>
      <c r="M19" s="135" t="s">
        <v>245</v>
      </c>
      <c r="N19" s="145" t="s">
        <v>274</v>
      </c>
      <c r="O19" s="14" t="str">
        <f>T('Elective Adventures'!G160)</f>
        <v/>
      </c>
      <c r="Q19" s="100">
        <v>2</v>
      </c>
      <c r="R19" s="188" t="s">
        <v>350</v>
      </c>
      <c r="S19" s="14" t="str">
        <f>T('Elective Adventures'!G247)</f>
        <v/>
      </c>
    </row>
    <row r="20" spans="2:19">
      <c r="B20" s="160" t="s">
        <v>132</v>
      </c>
      <c r="C20" s="18" t="str">
        <f>'Elective Adventures'!G34</f>
        <v xml:space="preserve"> </v>
      </c>
      <c r="D20" s="31"/>
      <c r="E20" s="98">
        <v>2</v>
      </c>
      <c r="F20" s="135" t="s">
        <v>406</v>
      </c>
      <c r="G20" s="14" t="str">
        <f>T('Core Adventures'!G50)</f>
        <v/>
      </c>
      <c r="I20" s="212" t="s">
        <v>184</v>
      </c>
      <c r="J20" s="208"/>
      <c r="K20" s="225"/>
      <c r="M20" s="135" t="s">
        <v>246</v>
      </c>
      <c r="N20" s="145" t="s">
        <v>275</v>
      </c>
      <c r="O20" s="14" t="str">
        <f>T('Elective Adventures'!G161)</f>
        <v/>
      </c>
      <c r="Q20" s="100">
        <v>3</v>
      </c>
      <c r="R20" s="145" t="s">
        <v>351</v>
      </c>
      <c r="S20" s="14" t="str">
        <f>T('Elective Adventures'!G248)</f>
        <v/>
      </c>
    </row>
    <row r="21" spans="2:19" ht="12.75" customHeight="1">
      <c r="B21" s="160" t="s">
        <v>143</v>
      </c>
      <c r="C21" s="18" t="str">
        <f>'Elective Adventures'!G53</f>
        <v xml:space="preserve"> </v>
      </c>
      <c r="D21" s="31"/>
      <c r="E21" s="136" t="s">
        <v>76</v>
      </c>
      <c r="F21" s="135" t="s">
        <v>407</v>
      </c>
      <c r="G21" s="14" t="str">
        <f>T('Core Adventures'!G51)</f>
        <v/>
      </c>
      <c r="I21" s="100">
        <v>1</v>
      </c>
      <c r="J21" s="145" t="s">
        <v>185</v>
      </c>
      <c r="K21" s="14" t="str">
        <f>T('Elective Adventures'!G75)</f>
        <v/>
      </c>
      <c r="M21" s="135" t="s">
        <v>247</v>
      </c>
      <c r="N21" s="145" t="s">
        <v>277</v>
      </c>
      <c r="O21" s="14" t="str">
        <f>T('Elective Adventures'!G162)</f>
        <v/>
      </c>
      <c r="Q21" s="100">
        <v>4</v>
      </c>
      <c r="R21" s="188" t="s">
        <v>352</v>
      </c>
      <c r="S21" s="14" t="str">
        <f>T('Elective Adventures'!G249)</f>
        <v/>
      </c>
    </row>
    <row r="22" spans="2:19" ht="12.75" customHeight="1">
      <c r="B22" s="160" t="s">
        <v>357</v>
      </c>
      <c r="C22" s="18" t="str">
        <f>'Elective Adventures'!G72</f>
        <v xml:space="preserve"> </v>
      </c>
      <c r="D22" s="31"/>
      <c r="E22" s="136" t="s">
        <v>77</v>
      </c>
      <c r="F22" s="135" t="s">
        <v>408</v>
      </c>
      <c r="G22" s="14" t="str">
        <f>T('Core Adventures'!G52)</f>
        <v/>
      </c>
      <c r="H22" s="12" t="s">
        <v>75</v>
      </c>
      <c r="I22" s="135">
        <v>2</v>
      </c>
      <c r="J22" s="145" t="s">
        <v>186</v>
      </c>
      <c r="K22" s="14" t="str">
        <f>T('Elective Adventures'!G76)</f>
        <v/>
      </c>
      <c r="L22" s="12" t="s">
        <v>75</v>
      </c>
      <c r="M22" s="135" t="s">
        <v>248</v>
      </c>
      <c r="N22" s="145" t="s">
        <v>290</v>
      </c>
      <c r="O22" s="14" t="str">
        <f>T('Elective Adventures'!G163)</f>
        <v/>
      </c>
      <c r="P22" s="12" t="s">
        <v>75</v>
      </c>
      <c r="Q22" s="135" t="s">
        <v>78</v>
      </c>
      <c r="R22" s="188" t="s">
        <v>353</v>
      </c>
      <c r="S22" s="14" t="str">
        <f>T('Elective Adventures'!G250)</f>
        <v/>
      </c>
    </row>
    <row r="23" spans="2:19" ht="12.75" customHeight="1">
      <c r="B23" s="160" t="s">
        <v>184</v>
      </c>
      <c r="C23" s="18" t="str">
        <f>'Elective Adventures'!G80</f>
        <v xml:space="preserve"> </v>
      </c>
      <c r="D23" s="31"/>
      <c r="E23" s="136" t="s">
        <v>80</v>
      </c>
      <c r="F23" s="200" t="s">
        <v>409</v>
      </c>
      <c r="G23" s="14" t="str">
        <f>T('Core Adventures'!G53)</f>
        <v/>
      </c>
      <c r="I23" s="135">
        <v>3</v>
      </c>
      <c r="J23" s="145" t="s">
        <v>187</v>
      </c>
      <c r="K23" s="14" t="str">
        <f>T('Elective Adventures'!G77)</f>
        <v/>
      </c>
      <c r="M23" s="135" t="s">
        <v>249</v>
      </c>
      <c r="N23" s="145" t="s">
        <v>278</v>
      </c>
      <c r="O23" s="14" t="str">
        <f>T('Elective Adventures'!G164)</f>
        <v/>
      </c>
      <c r="Q23" s="135" t="s">
        <v>79</v>
      </c>
      <c r="R23" s="188" t="s">
        <v>354</v>
      </c>
      <c r="S23" s="14" t="str">
        <f>T('Elective Adventures'!G251)</f>
        <v/>
      </c>
    </row>
    <row r="24" spans="2:19">
      <c r="B24" s="160" t="s">
        <v>190</v>
      </c>
      <c r="C24" s="18" t="str">
        <f>'Elective Adventures'!G89</f>
        <v xml:space="preserve"> </v>
      </c>
      <c r="D24" s="31"/>
      <c r="E24" s="136" t="s">
        <v>94</v>
      </c>
      <c r="F24" s="135" t="s">
        <v>410</v>
      </c>
      <c r="G24" s="14" t="str">
        <f>T('Core Adventures'!G54)</f>
        <v/>
      </c>
      <c r="I24" s="135">
        <v>4</v>
      </c>
      <c r="J24" s="188" t="s">
        <v>188</v>
      </c>
      <c r="K24" s="14" t="str">
        <f>T('Elective Adventures'!G78)</f>
        <v/>
      </c>
      <c r="M24" s="135" t="s">
        <v>250</v>
      </c>
      <c r="N24" s="145" t="s">
        <v>279</v>
      </c>
      <c r="O24" s="14" t="str">
        <f>T('Elective Adventures'!G165)</f>
        <v/>
      </c>
      <c r="Q24" s="135" t="s">
        <v>242</v>
      </c>
      <c r="R24" s="145" t="s">
        <v>355</v>
      </c>
      <c r="S24" s="14" t="str">
        <f>T('Elective Adventures'!G252)</f>
        <v/>
      </c>
    </row>
    <row r="25" spans="2:19">
      <c r="B25" s="161" t="s">
        <v>197</v>
      </c>
      <c r="C25" s="18" t="str">
        <f>'Elective Adventures'!G105</f>
        <v xml:space="preserve"> </v>
      </c>
      <c r="D25" s="31"/>
      <c r="E25" s="98">
        <v>3</v>
      </c>
      <c r="F25" s="135" t="s">
        <v>411</v>
      </c>
      <c r="G25" s="14" t="str">
        <f>T('Core Adventures'!G55)</f>
        <v/>
      </c>
      <c r="I25" s="135">
        <v>5</v>
      </c>
      <c r="J25" s="145" t="s">
        <v>189</v>
      </c>
      <c r="K25" s="14" t="str">
        <f>T('Elective Adventures'!G79)</f>
        <v/>
      </c>
      <c r="M25" s="135" t="s">
        <v>251</v>
      </c>
      <c r="N25" s="145" t="s">
        <v>280</v>
      </c>
      <c r="O25" s="14" t="str">
        <f>T('Elective Adventures'!G166)</f>
        <v/>
      </c>
    </row>
    <row r="26" spans="2:19" ht="12.75" customHeight="1">
      <c r="B26" s="161" t="s">
        <v>362</v>
      </c>
      <c r="C26" s="18" t="str">
        <f>'Elective Adventures'!G132</f>
        <v xml:space="preserve"> </v>
      </c>
      <c r="D26" s="31"/>
      <c r="E26" s="136" t="s">
        <v>72</v>
      </c>
      <c r="F26" s="135" t="s">
        <v>412</v>
      </c>
      <c r="G26" s="14" t="str">
        <f>T('Core Adventures'!G56)</f>
        <v/>
      </c>
      <c r="I26" s="212" t="s">
        <v>190</v>
      </c>
      <c r="J26" s="208"/>
      <c r="K26" s="225"/>
      <c r="M26" s="135" t="s">
        <v>252</v>
      </c>
      <c r="N26" s="188" t="s">
        <v>281</v>
      </c>
      <c r="O26" s="14" t="str">
        <f>T('Elective Adventures'!G167)</f>
        <v/>
      </c>
    </row>
    <row r="27" spans="2:19" ht="12.75" customHeight="1">
      <c r="B27" s="161" t="s">
        <v>235</v>
      </c>
      <c r="C27" s="18" t="str">
        <f>'Elective Adventures'!G142</f>
        <v xml:space="preserve"> </v>
      </c>
      <c r="D27" s="31"/>
      <c r="E27" s="136" t="s">
        <v>73</v>
      </c>
      <c r="F27" s="135" t="s">
        <v>413</v>
      </c>
      <c r="G27" s="14" t="str">
        <f>T('Core Adventures'!G57)</f>
        <v/>
      </c>
      <c r="I27" s="100">
        <v>1</v>
      </c>
      <c r="J27" s="145" t="s">
        <v>191</v>
      </c>
      <c r="K27" s="14" t="str">
        <f>T('Elective Adventures'!G83)</f>
        <v/>
      </c>
      <c r="M27" s="135" t="s">
        <v>253</v>
      </c>
      <c r="N27" s="145" t="s">
        <v>282</v>
      </c>
      <c r="O27" s="14" t="str">
        <f>T('Elective Adventures'!G168)</f>
        <v/>
      </c>
    </row>
    <row r="28" spans="2:19">
      <c r="B28" s="161" t="s">
        <v>276</v>
      </c>
      <c r="C28" s="18" t="str">
        <f>'Elective Adventures'!G176</f>
        <v xml:space="preserve"> </v>
      </c>
      <c r="D28" s="31"/>
      <c r="E28" s="136" t="s">
        <v>115</v>
      </c>
      <c r="F28" s="135" t="s">
        <v>414</v>
      </c>
      <c r="G28" s="14" t="str">
        <f>T('Core Adventures'!G58)</f>
        <v/>
      </c>
      <c r="I28" s="100">
        <v>2</v>
      </c>
      <c r="J28" s="145" t="s">
        <v>192</v>
      </c>
      <c r="K28" s="14" t="str">
        <f>T('Elective Adventures'!G84)</f>
        <v/>
      </c>
      <c r="M28" s="135" t="s">
        <v>254</v>
      </c>
      <c r="N28" s="145" t="s">
        <v>283</v>
      </c>
      <c r="O28" s="14" t="str">
        <f>T('Elective Adventures'!G169)</f>
        <v/>
      </c>
      <c r="R28" s="68" t="s">
        <v>49</v>
      </c>
      <c r="S28" s="69"/>
    </row>
    <row r="29" spans="2:19">
      <c r="B29" s="161" t="s">
        <v>292</v>
      </c>
      <c r="C29" s="18" t="str">
        <f>'Elective Adventures'!G183</f>
        <v xml:space="preserve"> </v>
      </c>
      <c r="D29" s="31"/>
      <c r="E29" s="136" t="s">
        <v>114</v>
      </c>
      <c r="F29" s="184" t="s">
        <v>415</v>
      </c>
      <c r="G29" s="14" t="str">
        <f>T('Core Adventures'!G59)</f>
        <v/>
      </c>
      <c r="I29" s="100">
        <v>3</v>
      </c>
      <c r="J29" s="188" t="s">
        <v>193</v>
      </c>
      <c r="K29" s="14" t="str">
        <f>T('Elective Adventures'!G85)</f>
        <v/>
      </c>
      <c r="M29" s="135" t="s">
        <v>255</v>
      </c>
      <c r="N29" s="145" t="s">
        <v>284</v>
      </c>
      <c r="O29" s="14" t="str">
        <f>T('Elective Adventures'!G170)</f>
        <v/>
      </c>
      <c r="R29" s="70" t="s">
        <v>50</v>
      </c>
      <c r="S29" s="32"/>
    </row>
    <row r="30" spans="2:19" ht="12.75" customHeight="1">
      <c r="B30" s="161" t="s">
        <v>297</v>
      </c>
      <c r="C30" s="18" t="str">
        <f>'Elective Adventures'!G198</f>
        <v xml:space="preserve"> </v>
      </c>
      <c r="D30" s="31"/>
      <c r="E30" s="98">
        <v>4</v>
      </c>
      <c r="F30" s="200" t="s">
        <v>416</v>
      </c>
      <c r="G30" s="14" t="str">
        <f>T('Core Adventures'!G60)</f>
        <v/>
      </c>
      <c r="I30" s="100">
        <v>4</v>
      </c>
      <c r="J30" s="187" t="s">
        <v>194</v>
      </c>
      <c r="K30" s="14" t="str">
        <f>T('Elective Adventures'!G86)</f>
        <v/>
      </c>
      <c r="M30" s="135" t="s">
        <v>256</v>
      </c>
      <c r="N30" s="145" t="s">
        <v>291</v>
      </c>
      <c r="O30" s="14" t="str">
        <f>T('Elective Adventures'!G171)</f>
        <v/>
      </c>
      <c r="R30" s="70" t="s">
        <v>51</v>
      </c>
      <c r="S30" s="32"/>
    </row>
    <row r="31" spans="2:19" ht="12.75" customHeight="1">
      <c r="B31" s="161" t="s">
        <v>359</v>
      </c>
      <c r="C31" s="18" t="str">
        <f>'Elective Adventures'!G208</f>
        <v xml:space="preserve"> </v>
      </c>
      <c r="D31" s="31"/>
      <c r="E31" s="98">
        <v>5</v>
      </c>
      <c r="F31" s="135" t="s">
        <v>352</v>
      </c>
      <c r="G31" s="14" t="str">
        <f>T('Core Adventures'!G61)</f>
        <v/>
      </c>
      <c r="I31" s="100">
        <v>5</v>
      </c>
      <c r="J31" s="145" t="s">
        <v>195</v>
      </c>
      <c r="K31" s="14" t="str">
        <f>T('Elective Adventures'!G87)</f>
        <v/>
      </c>
      <c r="M31" s="135" t="s">
        <v>257</v>
      </c>
      <c r="N31" s="145" t="s">
        <v>285</v>
      </c>
      <c r="O31" s="14" t="str">
        <f>T('Elective Adventures'!G172)</f>
        <v/>
      </c>
      <c r="R31" s="71" t="s">
        <v>74</v>
      </c>
      <c r="S31" s="51"/>
    </row>
    <row r="32" spans="2:19">
      <c r="B32" s="161" t="s">
        <v>319</v>
      </c>
      <c r="C32" s="18" t="str">
        <f>'Elective Adventures'!G213</f>
        <v xml:space="preserve"> </v>
      </c>
      <c r="D32" s="31"/>
      <c r="E32" s="136" t="s">
        <v>106</v>
      </c>
      <c r="F32" s="135" t="s">
        <v>417</v>
      </c>
      <c r="G32" s="14" t="str">
        <f>T('Core Adventures'!G62)</f>
        <v/>
      </c>
      <c r="I32" s="100">
        <v>6</v>
      </c>
      <c r="J32" s="145" t="s">
        <v>196</v>
      </c>
      <c r="K32" s="14" t="str">
        <f>T('Elective Adventures'!G88)</f>
        <v/>
      </c>
      <c r="M32" s="135" t="s">
        <v>258</v>
      </c>
      <c r="N32" s="145" t="s">
        <v>286</v>
      </c>
      <c r="O32" s="14" t="str">
        <f>T('Elective Adventures'!G173)</f>
        <v/>
      </c>
    </row>
    <row r="33" spans="1:15" ht="12.75" customHeight="1">
      <c r="B33" s="161" t="s">
        <v>323</v>
      </c>
      <c r="C33" s="18" t="str">
        <f>'Elective Adventures'!G228</f>
        <v xml:space="preserve"> </v>
      </c>
      <c r="D33" s="31"/>
      <c r="E33" s="136" t="s">
        <v>107</v>
      </c>
      <c r="F33" s="200" t="s">
        <v>418</v>
      </c>
      <c r="G33" s="14" t="str">
        <f>T('Core Adventures'!G63)</f>
        <v/>
      </c>
      <c r="I33" s="212" t="s">
        <v>197</v>
      </c>
      <c r="J33" s="205"/>
      <c r="K33" s="225"/>
      <c r="M33" s="135" t="s">
        <v>259</v>
      </c>
      <c r="N33" s="145" t="s">
        <v>287</v>
      </c>
      <c r="O33" s="14" t="str">
        <f>T('Elective Adventures'!G174)</f>
        <v/>
      </c>
    </row>
    <row r="34" spans="1:15" ht="12.75" customHeight="1">
      <c r="B34" s="161" t="s">
        <v>335</v>
      </c>
      <c r="C34" s="18" t="str">
        <f>'Elective Adventures'!G233</f>
        <v xml:space="preserve"> </v>
      </c>
      <c r="D34" s="8"/>
      <c r="E34" s="98">
        <v>6</v>
      </c>
      <c r="F34" s="200" t="s">
        <v>419</v>
      </c>
      <c r="G34" s="14" t="str">
        <f>T('Core Adventures'!G64)</f>
        <v/>
      </c>
      <c r="I34" s="135">
        <v>1</v>
      </c>
      <c r="J34" s="145" t="s">
        <v>198</v>
      </c>
      <c r="K34" s="14" t="str">
        <f>T('Elective Adventures'!G92)</f>
        <v/>
      </c>
      <c r="M34" s="135" t="s">
        <v>260</v>
      </c>
      <c r="N34" s="145" t="s">
        <v>288</v>
      </c>
      <c r="O34" s="14" t="str">
        <f>T('Elective Adventures'!G175)</f>
        <v/>
      </c>
    </row>
    <row r="35" spans="1:15" ht="15.75" customHeight="1">
      <c r="B35" s="161" t="s">
        <v>339</v>
      </c>
      <c r="C35" s="18" t="str">
        <f>'Elective Adventures'!G244</f>
        <v xml:space="preserve"> </v>
      </c>
      <c r="D35" s="8"/>
      <c r="E35" s="305" t="s">
        <v>360</v>
      </c>
      <c r="F35" s="305"/>
      <c r="G35" s="305"/>
      <c r="I35" s="135" t="s">
        <v>69</v>
      </c>
      <c r="J35" s="145" t="s">
        <v>199</v>
      </c>
      <c r="K35" s="14" t="str">
        <f>T('Elective Adventures'!G93)</f>
        <v/>
      </c>
      <c r="M35" s="212" t="s">
        <v>292</v>
      </c>
      <c r="N35" s="214"/>
      <c r="O35" s="225"/>
    </row>
    <row r="36" spans="1:15" ht="12.75" customHeight="1">
      <c r="B36" s="161" t="s">
        <v>348</v>
      </c>
      <c r="C36" s="18" t="str">
        <f>'Elective Adventures'!G253</f>
        <v xml:space="preserve"> </v>
      </c>
      <c r="D36" s="8"/>
      <c r="E36" s="305"/>
      <c r="F36" s="305"/>
      <c r="G36" s="305"/>
      <c r="I36" s="135" t="s">
        <v>70</v>
      </c>
      <c r="J36" s="145" t="s">
        <v>200</v>
      </c>
      <c r="K36" s="14" t="str">
        <f>T('Elective Adventures'!G94)</f>
        <v/>
      </c>
      <c r="M36" s="135">
        <v>1</v>
      </c>
      <c r="N36" s="158" t="s">
        <v>293</v>
      </c>
      <c r="O36" s="14" t="str">
        <f>T('Elective Adventures'!G179)</f>
        <v/>
      </c>
    </row>
    <row r="37" spans="1:15">
      <c r="B37" s="2"/>
      <c r="C37" s="31"/>
      <c r="D37" s="8"/>
      <c r="E37" s="198" t="s">
        <v>110</v>
      </c>
      <c r="F37" s="205"/>
      <c r="G37" s="223"/>
      <c r="I37" s="135" t="s">
        <v>71</v>
      </c>
      <c r="J37" s="145" t="s">
        <v>201</v>
      </c>
      <c r="K37" s="14" t="str">
        <f>T('Elective Adventures'!G95)</f>
        <v/>
      </c>
      <c r="M37" s="135">
        <v>2</v>
      </c>
      <c r="N37" s="145" t="s">
        <v>294</v>
      </c>
      <c r="O37" s="14" t="str">
        <f>T('Elective Adventures'!G180)</f>
        <v/>
      </c>
    </row>
    <row r="38" spans="1:15" ht="12.75" customHeight="1">
      <c r="A38" s="305" t="s">
        <v>423</v>
      </c>
      <c r="B38" s="305"/>
      <c r="C38" s="305"/>
      <c r="D38" s="78"/>
      <c r="E38" s="100"/>
      <c r="F38" s="145" t="s">
        <v>97</v>
      </c>
      <c r="G38" s="14" t="str">
        <f>T('Elective Adventures'!G6)</f>
        <v/>
      </c>
      <c r="I38" s="135">
        <v>2</v>
      </c>
      <c r="J38" s="145" t="s">
        <v>146</v>
      </c>
      <c r="K38" s="14" t="str">
        <f>T('Elective Adventures'!G96)</f>
        <v/>
      </c>
      <c r="M38" s="100">
        <v>3</v>
      </c>
      <c r="N38" s="145" t="s">
        <v>295</v>
      </c>
      <c r="O38" s="14" t="str">
        <f>T('Elective Adventures'!G181)</f>
        <v/>
      </c>
    </row>
    <row r="39" spans="1:15" ht="12.75" customHeight="1">
      <c r="A39" s="305"/>
      <c r="B39" s="305"/>
      <c r="C39" s="305"/>
      <c r="D39" s="78"/>
      <c r="E39" s="100">
        <v>1</v>
      </c>
      <c r="F39" s="145" t="s">
        <v>111</v>
      </c>
      <c r="G39" s="14" t="str">
        <f>T('Elective Adventures'!G7)</f>
        <v/>
      </c>
      <c r="I39" s="135" t="s">
        <v>76</v>
      </c>
      <c r="J39" s="145" t="s">
        <v>202</v>
      </c>
      <c r="K39" s="14" t="str">
        <f>T('Elective Adventures'!G97)</f>
        <v/>
      </c>
      <c r="M39" s="153">
        <v>4</v>
      </c>
      <c r="N39" s="157" t="s">
        <v>296</v>
      </c>
      <c r="O39" s="14" t="str">
        <f>T('Elective Adventures'!G182)</f>
        <v/>
      </c>
    </row>
    <row r="40" spans="1:15" ht="12.75" customHeight="1">
      <c r="A40" s="198" t="s">
        <v>365</v>
      </c>
      <c r="B40" s="198"/>
      <c r="C40" s="224"/>
      <c r="E40" s="100">
        <v>2</v>
      </c>
      <c r="F40" s="145" t="s">
        <v>112</v>
      </c>
      <c r="G40" s="14" t="str">
        <f>T('Elective Adventures'!G8)</f>
        <v/>
      </c>
      <c r="I40" s="135" t="s">
        <v>77</v>
      </c>
      <c r="J40" s="145" t="s">
        <v>203</v>
      </c>
      <c r="K40" s="14" t="str">
        <f>T('Elective Adventures'!G98)</f>
        <v/>
      </c>
      <c r="M40" s="215" t="s">
        <v>297</v>
      </c>
      <c r="N40" s="214"/>
      <c r="O40" s="225"/>
    </row>
    <row r="41" spans="1:15">
      <c r="A41" s="98">
        <v>1</v>
      </c>
      <c r="B41" s="135" t="s">
        <v>366</v>
      </c>
      <c r="C41" s="14" t="str">
        <f>T('Core Adventures'!G6)</f>
        <v/>
      </c>
      <c r="E41" s="100">
        <v>3</v>
      </c>
      <c r="F41" s="145" t="s">
        <v>113</v>
      </c>
      <c r="G41" s="14" t="str">
        <f>T('Elective Adventures'!G9)</f>
        <v/>
      </c>
      <c r="I41" s="135" t="s">
        <v>80</v>
      </c>
      <c r="J41" s="187" t="s">
        <v>204</v>
      </c>
      <c r="K41" s="14" t="str">
        <f>T('Elective Adventures'!G99)</f>
        <v/>
      </c>
      <c r="M41" s="147"/>
      <c r="N41" s="158" t="s">
        <v>298</v>
      </c>
      <c r="O41" s="14" t="str">
        <f>T('Elective Adventures'!G186)</f>
        <v/>
      </c>
    </row>
    <row r="42" spans="1:15" ht="12.75" customHeight="1">
      <c r="A42" s="98">
        <v>2</v>
      </c>
      <c r="B42" s="135" t="s">
        <v>367</v>
      </c>
      <c r="C42" s="14" t="str">
        <f>T('Core Adventures'!G7)</f>
        <v/>
      </c>
      <c r="E42" s="172" t="s">
        <v>72</v>
      </c>
      <c r="F42" s="170" t="s">
        <v>121</v>
      </c>
      <c r="G42" s="14" t="str">
        <f>T('Elective Adventures'!G10)</f>
        <v/>
      </c>
      <c r="I42" s="135" t="s">
        <v>94</v>
      </c>
      <c r="J42" s="145" t="s">
        <v>205</v>
      </c>
      <c r="K42" s="14" t="str">
        <f>T('Elective Adventures'!G100)</f>
        <v/>
      </c>
      <c r="M42" s="100">
        <v>1</v>
      </c>
      <c r="N42" s="145" t="s">
        <v>301</v>
      </c>
      <c r="O42" s="14" t="str">
        <f>T('Elective Adventures'!G187)</f>
        <v/>
      </c>
    </row>
    <row r="43" spans="1:15">
      <c r="A43" s="98">
        <v>3</v>
      </c>
      <c r="B43" s="135" t="s">
        <v>383</v>
      </c>
      <c r="C43" s="14" t="str">
        <f>T('Core Adventures'!G8)</f>
        <v/>
      </c>
      <c r="E43" s="172" t="s">
        <v>73</v>
      </c>
      <c r="F43" s="170" t="s">
        <v>122</v>
      </c>
      <c r="G43" s="14" t="str">
        <f>T('Elective Adventures'!G11)</f>
        <v/>
      </c>
      <c r="I43" s="135" t="s">
        <v>105</v>
      </c>
      <c r="J43" s="145" t="s">
        <v>206</v>
      </c>
      <c r="K43" s="14" t="str">
        <f>T('Elective Adventures'!G101)</f>
        <v/>
      </c>
      <c r="M43" s="100">
        <v>2</v>
      </c>
      <c r="N43" s="145" t="s">
        <v>302</v>
      </c>
      <c r="O43" s="14" t="str">
        <f>T('Elective Adventures'!G188)</f>
        <v/>
      </c>
    </row>
    <row r="44" spans="1:15">
      <c r="A44" s="98">
        <v>4</v>
      </c>
      <c r="B44" s="135" t="s">
        <v>368</v>
      </c>
      <c r="C44" s="14" t="str">
        <f>T('Core Adventures'!G9)</f>
        <v/>
      </c>
      <c r="E44" s="172" t="s">
        <v>114</v>
      </c>
      <c r="F44" s="170" t="s">
        <v>123</v>
      </c>
      <c r="G44" s="14" t="str">
        <f>T('Elective Adventures'!G12)</f>
        <v/>
      </c>
      <c r="I44" s="135" t="s">
        <v>108</v>
      </c>
      <c r="J44" s="145" t="s">
        <v>207</v>
      </c>
      <c r="K44" s="14" t="str">
        <f>T('Elective Adventures'!G102)</f>
        <v/>
      </c>
      <c r="M44" s="100">
        <v>3</v>
      </c>
      <c r="N44" s="145" t="s">
        <v>303</v>
      </c>
      <c r="O44" s="14" t="str">
        <f>T('Elective Adventures'!G189)</f>
        <v/>
      </c>
    </row>
    <row r="45" spans="1:15" ht="12.75" customHeight="1">
      <c r="A45" s="98">
        <v>5</v>
      </c>
      <c r="B45" s="135" t="s">
        <v>369</v>
      </c>
      <c r="C45" s="14" t="str">
        <f>T('Core Adventures'!G10)</f>
        <v/>
      </c>
      <c r="E45" s="172" t="s">
        <v>115</v>
      </c>
      <c r="F45" s="170" t="s">
        <v>124</v>
      </c>
      <c r="G45" s="14" t="str">
        <f>T('Elective Adventures'!G13)</f>
        <v/>
      </c>
      <c r="I45" s="135" t="s">
        <v>130</v>
      </c>
      <c r="J45" s="145" t="s">
        <v>208</v>
      </c>
      <c r="K45" s="14" t="str">
        <f>T('Elective Adventures'!G103)</f>
        <v/>
      </c>
      <c r="M45" s="100">
        <v>4</v>
      </c>
      <c r="N45" s="145" t="s">
        <v>304</v>
      </c>
      <c r="O45" s="14" t="str">
        <f>T('Elective Adventures'!G190)</f>
        <v/>
      </c>
    </row>
    <row r="46" spans="1:15" ht="12.75" customHeight="1">
      <c r="A46" s="98">
        <v>6</v>
      </c>
      <c r="B46" s="135" t="s">
        <v>370</v>
      </c>
      <c r="C46" s="14" t="str">
        <f>T('Core Adventures'!G11)</f>
        <v/>
      </c>
      <c r="E46" s="172" t="s">
        <v>116</v>
      </c>
      <c r="F46" s="171" t="s">
        <v>125</v>
      </c>
      <c r="G46" s="14" t="str">
        <f>T('Elective Adventures'!G14)</f>
        <v/>
      </c>
      <c r="I46" s="135" t="s">
        <v>131</v>
      </c>
      <c r="J46" s="188" t="s">
        <v>209</v>
      </c>
      <c r="K46" s="14" t="str">
        <f>T('Elective Adventures'!G104)</f>
        <v/>
      </c>
      <c r="M46" s="100">
        <v>5</v>
      </c>
      <c r="N46" s="145" t="s">
        <v>305</v>
      </c>
      <c r="O46" s="14" t="str">
        <f>T('Elective Adventures'!G191)</f>
        <v/>
      </c>
    </row>
    <row r="47" spans="1:15">
      <c r="A47" s="98">
        <v>7</v>
      </c>
      <c r="B47" s="200" t="s">
        <v>371</v>
      </c>
      <c r="C47" s="14" t="str">
        <f>T('Core Adventures'!G12)</f>
        <v/>
      </c>
      <c r="E47" s="172" t="s">
        <v>117</v>
      </c>
      <c r="F47" s="170" t="s">
        <v>126</v>
      </c>
      <c r="G47" s="14" t="str">
        <f>T('Elective Adventures'!G15)</f>
        <v/>
      </c>
      <c r="I47" s="212" t="s">
        <v>362</v>
      </c>
      <c r="J47" s="205"/>
      <c r="K47" s="225"/>
      <c r="M47" s="100">
        <v>6</v>
      </c>
      <c r="N47" s="187" t="s">
        <v>306</v>
      </c>
      <c r="O47" s="14" t="str">
        <f>T('Elective Adventures'!G192)</f>
        <v/>
      </c>
    </row>
    <row r="48" spans="1:15">
      <c r="A48" s="98">
        <v>8</v>
      </c>
      <c r="B48" s="200" t="s">
        <v>372</v>
      </c>
      <c r="C48" s="14" t="str">
        <f>T('Core Adventures'!G13)</f>
        <v/>
      </c>
      <c r="E48" s="172" t="s">
        <v>118</v>
      </c>
      <c r="F48" s="170" t="s">
        <v>127</v>
      </c>
      <c r="G48" s="14" t="str">
        <f>T('Elective Adventures'!G16)</f>
        <v/>
      </c>
      <c r="I48" s="100">
        <v>1</v>
      </c>
      <c r="J48" s="145" t="s">
        <v>97</v>
      </c>
      <c r="K48" s="14" t="str">
        <f>T('Elective Adventures'!G108)</f>
        <v/>
      </c>
      <c r="M48" s="100">
        <v>7</v>
      </c>
      <c r="N48" s="145" t="s">
        <v>307</v>
      </c>
      <c r="O48" s="14" t="str">
        <f>T('Elective Adventures'!G193)</f>
        <v/>
      </c>
    </row>
    <row r="49" spans="1:15">
      <c r="A49" s="98">
        <v>9</v>
      </c>
      <c r="B49" s="200" t="s">
        <v>373</v>
      </c>
      <c r="C49" s="14" t="str">
        <f>T('Core Adventures'!G14)</f>
        <v/>
      </c>
      <c r="E49" s="172" t="s">
        <v>119</v>
      </c>
      <c r="F49" s="170" t="s">
        <v>128</v>
      </c>
      <c r="G49" s="14" t="str">
        <f>T('Elective Adventures'!G17)</f>
        <v/>
      </c>
      <c r="I49" s="135" t="s">
        <v>69</v>
      </c>
      <c r="J49" s="145" t="s">
        <v>217</v>
      </c>
      <c r="K49" s="14" t="str">
        <f>T('Elective Adventures'!G109)</f>
        <v/>
      </c>
      <c r="M49" s="100">
        <v>8</v>
      </c>
      <c r="N49" s="145" t="s">
        <v>308</v>
      </c>
      <c r="O49" s="14" t="str">
        <f>T('Elective Adventures'!G194)</f>
        <v/>
      </c>
    </row>
    <row r="50" spans="1:15" ht="12.75" customHeight="1">
      <c r="A50" s="98">
        <v>10</v>
      </c>
      <c r="B50" s="135" t="s">
        <v>374</v>
      </c>
      <c r="C50" s="14" t="str">
        <f>T('Core Adventures'!G15)</f>
        <v/>
      </c>
      <c r="E50" s="172" t="s">
        <v>120</v>
      </c>
      <c r="F50" s="170" t="s">
        <v>129</v>
      </c>
      <c r="G50" s="14" t="str">
        <f>T('Elective Adventures'!G18)</f>
        <v/>
      </c>
      <c r="I50" s="135" t="s">
        <v>70</v>
      </c>
      <c r="J50" s="145" t="s">
        <v>218</v>
      </c>
      <c r="K50" s="14" t="str">
        <f>T('Elective Adventures'!G110)</f>
        <v/>
      </c>
      <c r="M50" s="100">
        <v>9</v>
      </c>
      <c r="N50" s="145" t="s">
        <v>309</v>
      </c>
      <c r="O50" s="14" t="str">
        <f>T('Elective Adventures'!G195)</f>
        <v/>
      </c>
    </row>
    <row r="51" spans="1:15" ht="12.75" customHeight="1">
      <c r="A51" s="136" t="s">
        <v>379</v>
      </c>
      <c r="B51" s="135" t="s">
        <v>375</v>
      </c>
      <c r="C51" s="14" t="str">
        <f>T('Core Adventures'!G16)</f>
        <v/>
      </c>
      <c r="D51" s="84"/>
      <c r="E51" s="198" t="s">
        <v>132</v>
      </c>
      <c r="F51" s="205"/>
      <c r="G51" s="225"/>
      <c r="I51" s="135" t="s">
        <v>71</v>
      </c>
      <c r="J51" s="145" t="s">
        <v>219</v>
      </c>
      <c r="K51" s="14" t="str">
        <f>T('Elective Adventures'!G111)</f>
        <v/>
      </c>
      <c r="M51" s="135" t="s">
        <v>299</v>
      </c>
      <c r="N51" s="145" t="s">
        <v>310</v>
      </c>
      <c r="O51" s="14" t="str">
        <f>T('Elective Adventures'!G196)</f>
        <v/>
      </c>
    </row>
    <row r="52" spans="1:15" ht="12.75" customHeight="1">
      <c r="A52" s="136" t="s">
        <v>380</v>
      </c>
      <c r="B52" s="184" t="s">
        <v>376</v>
      </c>
      <c r="C52" s="14" t="str">
        <f>T('Core Adventures'!G17)</f>
        <v/>
      </c>
      <c r="D52" s="84"/>
      <c r="E52" s="139"/>
      <c r="F52" s="187" t="s">
        <v>144</v>
      </c>
      <c r="G52" s="14" t="str">
        <f>T('Elective Adventures'!G22)</f>
        <v/>
      </c>
      <c r="I52" s="100">
        <v>2</v>
      </c>
      <c r="J52" s="145" t="s">
        <v>220</v>
      </c>
      <c r="K52" s="14" t="str">
        <f>T('Elective Adventures'!G112)</f>
        <v/>
      </c>
      <c r="M52" s="135" t="s">
        <v>300</v>
      </c>
      <c r="N52" s="145" t="s">
        <v>311</v>
      </c>
      <c r="O52" s="14" t="str">
        <f>T('Elective Adventures'!G197)</f>
        <v/>
      </c>
    </row>
    <row r="53" spans="1:15">
      <c r="A53" s="136" t="s">
        <v>381</v>
      </c>
      <c r="B53" s="135" t="s">
        <v>377</v>
      </c>
      <c r="C53" s="14" t="str">
        <f>T('Core Adventures'!G18)</f>
        <v/>
      </c>
      <c r="D53" s="13"/>
      <c r="E53" s="139">
        <v>1</v>
      </c>
      <c r="F53" s="187" t="s">
        <v>133</v>
      </c>
      <c r="G53" s="14" t="str">
        <f>T('Elective Adventures'!G23)</f>
        <v/>
      </c>
      <c r="I53" s="100">
        <v>3</v>
      </c>
      <c r="J53" s="145" t="s">
        <v>97</v>
      </c>
      <c r="K53" s="14" t="str">
        <f>T('Elective Adventures'!G113)</f>
        <v/>
      </c>
      <c r="M53" s="215" t="s">
        <v>359</v>
      </c>
      <c r="N53" s="214"/>
      <c r="O53" s="225"/>
    </row>
    <row r="54" spans="1:15" ht="12.75" customHeight="1">
      <c r="A54" s="136" t="s">
        <v>382</v>
      </c>
      <c r="B54" s="135" t="s">
        <v>378</v>
      </c>
      <c r="C54" s="14" t="str">
        <f>T('Core Adventures'!G19)</f>
        <v/>
      </c>
      <c r="D54" s="13"/>
      <c r="E54" s="139">
        <v>2</v>
      </c>
      <c r="F54" s="187" t="s">
        <v>134</v>
      </c>
      <c r="G54" s="14" t="str">
        <f>T('Elective Adventures'!G24)</f>
        <v/>
      </c>
      <c r="I54" s="172" t="s">
        <v>72</v>
      </c>
      <c r="J54" s="170" t="s">
        <v>221</v>
      </c>
      <c r="K54" s="14" t="str">
        <f>T('Elective Adventures'!G114)</f>
        <v/>
      </c>
      <c r="M54" s="147">
        <v>1</v>
      </c>
      <c r="N54" s="158" t="s">
        <v>312</v>
      </c>
      <c r="O54" s="14" t="str">
        <f>T('Elective Adventures'!G201)</f>
        <v/>
      </c>
    </row>
    <row r="55" spans="1:15" ht="12.75" customHeight="1">
      <c r="A55" s="201" t="s">
        <v>384</v>
      </c>
      <c r="B55" s="201"/>
      <c r="C55" s="201"/>
      <c r="D55" s="13"/>
      <c r="E55" s="139">
        <v>3</v>
      </c>
      <c r="F55" s="145" t="s">
        <v>135</v>
      </c>
      <c r="G55" s="14" t="str">
        <f>T('Elective Adventures'!G25)</f>
        <v/>
      </c>
      <c r="I55" s="172" t="s">
        <v>73</v>
      </c>
      <c r="J55" s="170" t="s">
        <v>222</v>
      </c>
      <c r="K55" s="14" t="str">
        <f>T('Elective Adventures'!G115)</f>
        <v/>
      </c>
      <c r="M55" s="100">
        <v>2</v>
      </c>
      <c r="N55" s="145" t="s">
        <v>313</v>
      </c>
      <c r="O55" s="14" t="str">
        <f>T('Elective Adventures'!G202)</f>
        <v/>
      </c>
    </row>
    <row r="56" spans="1:15">
      <c r="A56" s="98">
        <v>1</v>
      </c>
      <c r="B56" s="135" t="s">
        <v>385</v>
      </c>
      <c r="C56" s="14" t="str">
        <f>T('Core Adventures'!G23)</f>
        <v/>
      </c>
      <c r="D56" s="13"/>
      <c r="E56" s="139">
        <v>4</v>
      </c>
      <c r="F56" s="187" t="s">
        <v>136</v>
      </c>
      <c r="G56" s="14" t="str">
        <f>T('Elective Adventures'!G26)</f>
        <v/>
      </c>
      <c r="I56" s="172" t="s">
        <v>114</v>
      </c>
      <c r="J56" s="170" t="s">
        <v>223</v>
      </c>
      <c r="K56" s="14" t="str">
        <f>T('Elective Adventures'!G116)</f>
        <v/>
      </c>
      <c r="M56" s="100">
        <v>3</v>
      </c>
      <c r="N56" s="145" t="s">
        <v>314</v>
      </c>
      <c r="O56" s="14" t="str">
        <f>T('Elective Adventures'!G203)</f>
        <v/>
      </c>
    </row>
    <row r="57" spans="1:15">
      <c r="A57" s="98">
        <v>2</v>
      </c>
      <c r="B57" s="135" t="s">
        <v>386</v>
      </c>
      <c r="C57" s="14" t="str">
        <f>T('Core Adventures'!G24)</f>
        <v/>
      </c>
      <c r="D57" s="13"/>
      <c r="E57" s="139">
        <v>5</v>
      </c>
      <c r="F57" s="145" t="s">
        <v>137</v>
      </c>
      <c r="G57" s="14" t="str">
        <f>T('Elective Adventures'!G27)</f>
        <v/>
      </c>
      <c r="I57" s="172">
        <v>4</v>
      </c>
      <c r="J57" s="170" t="s">
        <v>97</v>
      </c>
      <c r="K57" s="14" t="str">
        <f>T('Elective Adventures'!G117)</f>
        <v/>
      </c>
      <c r="M57" s="100">
        <v>4</v>
      </c>
      <c r="N57" s="145" t="s">
        <v>315</v>
      </c>
      <c r="O57" s="14" t="str">
        <f>T('Elective Adventures'!G204)</f>
        <v/>
      </c>
    </row>
    <row r="58" spans="1:15">
      <c r="A58" s="98">
        <v>3</v>
      </c>
      <c r="B58" s="184" t="s">
        <v>387</v>
      </c>
      <c r="C58" s="14" t="str">
        <f>T('Core Adventures'!G25)</f>
        <v/>
      </c>
      <c r="D58" s="13"/>
      <c r="E58" s="139"/>
      <c r="F58" s="145" t="s">
        <v>145</v>
      </c>
      <c r="G58" s="14" t="str">
        <f>T('Elective Adventures'!G28)</f>
        <v/>
      </c>
      <c r="I58" s="172" t="s">
        <v>78</v>
      </c>
      <c r="J58" s="170" t="s">
        <v>224</v>
      </c>
      <c r="K58" s="14" t="str">
        <f>T('Elective Adventures'!G118)</f>
        <v/>
      </c>
      <c r="M58" s="100">
        <v>5</v>
      </c>
      <c r="N58" s="187" t="s">
        <v>316</v>
      </c>
      <c r="O58" s="14" t="str">
        <f>T('Elective Adventures'!G205)</f>
        <v/>
      </c>
    </row>
    <row r="59" spans="1:15">
      <c r="A59" s="136">
        <v>4</v>
      </c>
      <c r="B59" s="135" t="s">
        <v>388</v>
      </c>
      <c r="C59" s="14" t="str">
        <f>T('Core Adventures'!G26)</f>
        <v/>
      </c>
      <c r="D59" s="13"/>
      <c r="E59" s="139">
        <v>6</v>
      </c>
      <c r="F59" s="188" t="s">
        <v>138</v>
      </c>
      <c r="G59" s="14" t="str">
        <f>T('Elective Adventures'!G29)</f>
        <v/>
      </c>
      <c r="I59" s="172" t="s">
        <v>79</v>
      </c>
      <c r="J59" s="170" t="s">
        <v>225</v>
      </c>
      <c r="K59" s="14" t="str">
        <f>T('Elective Adventures'!G119)</f>
        <v/>
      </c>
      <c r="M59" s="100">
        <v>6</v>
      </c>
      <c r="N59" s="145" t="s">
        <v>317</v>
      </c>
      <c r="O59" s="14" t="str">
        <f>T('Elective Adventures'!G206)</f>
        <v/>
      </c>
    </row>
    <row r="60" spans="1:15" ht="12.75" customHeight="1">
      <c r="A60" s="136">
        <v>5</v>
      </c>
      <c r="B60" s="135" t="s">
        <v>389</v>
      </c>
      <c r="C60" s="14" t="str">
        <f>T('Core Adventures'!G27)</f>
        <v/>
      </c>
      <c r="D60" s="13"/>
      <c r="E60" s="139">
        <v>7</v>
      </c>
      <c r="F60" s="145" t="s">
        <v>139</v>
      </c>
      <c r="G60" s="14" t="str">
        <f>T('Elective Adventures'!G30)</f>
        <v/>
      </c>
      <c r="I60" s="172">
        <v>5</v>
      </c>
      <c r="J60" s="171" t="s">
        <v>226</v>
      </c>
      <c r="K60" s="14" t="str">
        <f>T('Elective Adventures'!G120)</f>
        <v/>
      </c>
      <c r="M60" s="100">
        <v>7</v>
      </c>
      <c r="N60" s="145" t="s">
        <v>318</v>
      </c>
      <c r="O60" s="14" t="str">
        <f>T('Elective Adventures'!G207)</f>
        <v/>
      </c>
    </row>
    <row r="61" spans="1:15" ht="12.75" customHeight="1">
      <c r="A61" s="136">
        <v>6</v>
      </c>
      <c r="B61" s="135" t="s">
        <v>390</v>
      </c>
      <c r="C61" s="14" t="str">
        <f>T('Core Adventures'!G28)</f>
        <v/>
      </c>
      <c r="D61" s="13"/>
      <c r="E61" s="139">
        <v>8</v>
      </c>
      <c r="F61" s="188" t="s">
        <v>140</v>
      </c>
      <c r="G61" s="14" t="str">
        <f>T('Elective Adventures'!G31)</f>
        <v/>
      </c>
      <c r="I61" s="172">
        <v>6</v>
      </c>
      <c r="J61" s="170" t="s">
        <v>97</v>
      </c>
      <c r="K61" s="14" t="str">
        <f>T('Elective Adventures'!G121)</f>
        <v/>
      </c>
      <c r="M61" s="215" t="s">
        <v>319</v>
      </c>
      <c r="N61" s="214"/>
      <c r="O61" s="225"/>
    </row>
    <row r="62" spans="1:15">
      <c r="A62" s="98">
        <v>7</v>
      </c>
      <c r="B62" s="184" t="s">
        <v>109</v>
      </c>
      <c r="C62" s="14" t="str">
        <f>T('Core Adventures'!G29)</f>
        <v/>
      </c>
      <c r="D62" s="13"/>
      <c r="E62" s="139">
        <v>9</v>
      </c>
      <c r="F62" s="145" t="s">
        <v>141</v>
      </c>
      <c r="G62" s="14" t="str">
        <f>T('Elective Adventures'!G32)</f>
        <v/>
      </c>
      <c r="I62" s="172" t="s">
        <v>210</v>
      </c>
      <c r="J62" s="191" t="s">
        <v>227</v>
      </c>
      <c r="K62" s="14" t="str">
        <f>T('Elective Adventures'!G122)</f>
        <v/>
      </c>
      <c r="M62" s="147">
        <v>1</v>
      </c>
      <c r="N62" s="158" t="s">
        <v>320</v>
      </c>
      <c r="O62" s="14" t="str">
        <f>T('Elective Adventures'!I189)</f>
        <v/>
      </c>
    </row>
    <row r="63" spans="1:15">
      <c r="A63" s="201" t="s">
        <v>391</v>
      </c>
      <c r="B63" s="201"/>
      <c r="C63" s="201"/>
      <c r="D63" s="13"/>
      <c r="E63" s="139">
        <v>10</v>
      </c>
      <c r="F63" s="145" t="s">
        <v>142</v>
      </c>
      <c r="G63" s="14" t="str">
        <f>T('Elective Adventures'!G33)</f>
        <v/>
      </c>
      <c r="I63" s="172" t="s">
        <v>211</v>
      </c>
      <c r="J63" s="191" t="s">
        <v>228</v>
      </c>
      <c r="K63" s="14" t="str">
        <f>T('Elective Adventures'!G123)</f>
        <v/>
      </c>
      <c r="M63" s="100">
        <v>2</v>
      </c>
      <c r="N63" s="145" t="s">
        <v>321</v>
      </c>
      <c r="O63" s="14" t="str">
        <f>T('Elective Adventures'!I190)</f>
        <v/>
      </c>
    </row>
    <row r="64" spans="1:15">
      <c r="A64" s="98"/>
      <c r="B64" s="135" t="s">
        <v>95</v>
      </c>
      <c r="C64" s="14" t="str">
        <f>T('Core Adventures'!G33)</f>
        <v/>
      </c>
      <c r="D64" s="13"/>
      <c r="E64" s="212" t="s">
        <v>143</v>
      </c>
      <c r="F64" s="205"/>
      <c r="G64" s="225"/>
      <c r="I64" s="172" t="s">
        <v>212</v>
      </c>
      <c r="J64" s="170" t="s">
        <v>229</v>
      </c>
      <c r="K64" s="14" t="str">
        <f>T('Elective Adventures'!G124)</f>
        <v/>
      </c>
      <c r="M64" s="100">
        <v>3</v>
      </c>
      <c r="N64" s="145" t="s">
        <v>322</v>
      </c>
      <c r="O64" s="14" t="str">
        <f>T('Elective Adventures'!I197)</f>
        <v/>
      </c>
    </row>
    <row r="65" spans="1:15">
      <c r="A65" s="98">
        <v>1</v>
      </c>
      <c r="B65" s="135" t="s">
        <v>96</v>
      </c>
      <c r="C65" s="14" t="str">
        <f>T('Core Adventures'!G34)</f>
        <v/>
      </c>
      <c r="D65" s="13"/>
      <c r="E65" s="100"/>
      <c r="F65" s="145" t="s">
        <v>146</v>
      </c>
      <c r="G65" s="14" t="str">
        <f>T('Elective Adventures'!G37)</f>
        <v/>
      </c>
      <c r="I65" s="172">
        <v>7</v>
      </c>
      <c r="J65" s="170" t="s">
        <v>216</v>
      </c>
      <c r="K65" s="14" t="str">
        <f>T('Elective Adventures'!G125)</f>
        <v/>
      </c>
      <c r="M65" s="215" t="s">
        <v>323</v>
      </c>
      <c r="N65" s="214"/>
      <c r="O65" s="225" t="str">
        <f>T('Elective Adventures'!I200)</f>
        <v/>
      </c>
    </row>
    <row r="66" spans="1:15">
      <c r="A66" s="98"/>
      <c r="B66" s="135" t="s">
        <v>392</v>
      </c>
      <c r="C66" s="14" t="str">
        <f>T('Core Adventures'!G35)</f>
        <v/>
      </c>
      <c r="D66" s="13"/>
      <c r="E66" s="135">
        <v>1</v>
      </c>
      <c r="F66" s="145" t="s">
        <v>147</v>
      </c>
      <c r="G66" s="14" t="str">
        <f>T('Elective Adventures'!G38)</f>
        <v/>
      </c>
      <c r="I66" s="172" t="s">
        <v>168</v>
      </c>
      <c r="J66" s="170" t="s">
        <v>230</v>
      </c>
      <c r="K66" s="14" t="str">
        <f>T('Elective Adventures'!G126)</f>
        <v/>
      </c>
      <c r="M66" s="147">
        <v>1</v>
      </c>
      <c r="N66" s="158" t="s">
        <v>324</v>
      </c>
      <c r="O66" s="14" t="str">
        <f>T('Elective Adventures'!G215)</f>
        <v/>
      </c>
    </row>
    <row r="67" spans="1:15" ht="12.75" customHeight="1">
      <c r="A67" s="101" t="s">
        <v>76</v>
      </c>
      <c r="B67" s="203" t="s">
        <v>393</v>
      </c>
      <c r="C67" s="14" t="str">
        <f>T('Core Adventures'!G36)</f>
        <v/>
      </c>
      <c r="D67" s="13"/>
      <c r="E67" s="135">
        <v>2</v>
      </c>
      <c r="F67" s="145" t="s">
        <v>148</v>
      </c>
      <c r="G67" s="14" t="str">
        <f>T('Elective Adventures'!G39)</f>
        <v/>
      </c>
      <c r="I67" s="172" t="s">
        <v>169</v>
      </c>
      <c r="J67" s="190" t="s">
        <v>97</v>
      </c>
      <c r="K67" s="14" t="str">
        <f>T('Elective Adventures'!G127)</f>
        <v/>
      </c>
      <c r="M67" s="135" t="s">
        <v>69</v>
      </c>
      <c r="N67" s="145" t="s">
        <v>325</v>
      </c>
      <c r="O67" s="14" t="str">
        <f>T('Elective Adventures'!G216)</f>
        <v/>
      </c>
    </row>
    <row r="68" spans="1:15" ht="12.75" customHeight="1">
      <c r="A68" s="101" t="s">
        <v>77</v>
      </c>
      <c r="B68" s="203" t="s">
        <v>394</v>
      </c>
      <c r="C68" s="14" t="str">
        <f>T('Core Adventures'!G37)</f>
        <v/>
      </c>
      <c r="D68" s="13"/>
      <c r="E68" s="135">
        <v>3</v>
      </c>
      <c r="F68" s="145" t="s">
        <v>149</v>
      </c>
      <c r="G68" s="14" t="str">
        <f>T('Elective Adventures'!G40)</f>
        <v/>
      </c>
      <c r="I68" s="172" t="s">
        <v>213</v>
      </c>
      <c r="J68" s="170" t="s">
        <v>231</v>
      </c>
      <c r="K68" s="14" t="str">
        <f>T('Elective Adventures'!G128)</f>
        <v/>
      </c>
      <c r="M68" s="135" t="s">
        <v>70</v>
      </c>
      <c r="N68" s="145" t="s">
        <v>326</v>
      </c>
      <c r="O68" s="14" t="str">
        <f>T('Elective Adventures'!G217)</f>
        <v/>
      </c>
    </row>
    <row r="69" spans="1:15">
      <c r="A69" s="101" t="s">
        <v>80</v>
      </c>
      <c r="B69" s="137" t="s">
        <v>395</v>
      </c>
      <c r="C69" s="14" t="str">
        <f>T('Core Adventures'!G38)</f>
        <v/>
      </c>
      <c r="D69" s="13"/>
      <c r="E69" s="135" t="s">
        <v>72</v>
      </c>
      <c r="F69" s="145" t="s">
        <v>150</v>
      </c>
      <c r="G69" s="14" t="str">
        <f>T('Elective Adventures'!G41)</f>
        <v/>
      </c>
      <c r="I69" s="172" t="s">
        <v>214</v>
      </c>
      <c r="J69" s="170" t="s">
        <v>232</v>
      </c>
      <c r="K69" s="14" t="str">
        <f>T('Elective Adventures'!G129)</f>
        <v/>
      </c>
      <c r="M69" s="135">
        <v>2</v>
      </c>
      <c r="N69" s="145" t="s">
        <v>149</v>
      </c>
      <c r="O69" s="14" t="str">
        <f>T('Elective Adventures'!G218)</f>
        <v/>
      </c>
    </row>
    <row r="70" spans="1:15">
      <c r="A70" s="138" t="s">
        <v>94</v>
      </c>
      <c r="B70" s="203" t="s">
        <v>396</v>
      </c>
      <c r="C70" s="14" t="str">
        <f>T('Core Adventures'!G39)</f>
        <v/>
      </c>
      <c r="D70" s="13"/>
      <c r="E70" s="135" t="s">
        <v>73</v>
      </c>
      <c r="F70" s="145" t="s">
        <v>151</v>
      </c>
      <c r="G70" s="14" t="str">
        <f>T('Elective Adventures'!G42)</f>
        <v/>
      </c>
      <c r="I70" s="172" t="s">
        <v>215</v>
      </c>
      <c r="J70" s="191" t="s">
        <v>233</v>
      </c>
      <c r="K70" s="14" t="str">
        <f>T('Elective Adventures'!G130)</f>
        <v/>
      </c>
      <c r="M70" s="135" t="s">
        <v>76</v>
      </c>
      <c r="N70" s="145" t="s">
        <v>327</v>
      </c>
      <c r="O70" s="14" t="str">
        <f>T('Elective Adventures'!G219)</f>
        <v/>
      </c>
    </row>
    <row r="71" spans="1:15">
      <c r="A71" s="136" t="s">
        <v>105</v>
      </c>
      <c r="B71" s="200" t="s">
        <v>397</v>
      </c>
      <c r="C71" s="14" t="str">
        <f>T('Core Adventures'!G40)</f>
        <v/>
      </c>
      <c r="D71" s="13"/>
      <c r="E71" s="135" t="s">
        <v>114</v>
      </c>
      <c r="F71" s="145" t="s">
        <v>152</v>
      </c>
      <c r="G71" s="14" t="str">
        <f>T('Elective Adventures'!G43)</f>
        <v/>
      </c>
      <c r="I71" s="172">
        <v>8</v>
      </c>
      <c r="J71" s="170" t="s">
        <v>234</v>
      </c>
      <c r="K71" s="14" t="str">
        <f>T('Elective Adventures'!G131)</f>
        <v/>
      </c>
      <c r="M71" s="135" t="s">
        <v>77</v>
      </c>
      <c r="N71" s="145" t="s">
        <v>328</v>
      </c>
      <c r="O71" s="14" t="str">
        <f>T('Elective Adventures'!G220)</f>
        <v/>
      </c>
    </row>
    <row r="72" spans="1:15">
      <c r="D72" s="13"/>
      <c r="E72" s="135" t="s">
        <v>115</v>
      </c>
      <c r="F72" s="145" t="s">
        <v>153</v>
      </c>
      <c r="G72" s="14" t="str">
        <f>T('Elective Adventures'!G44)</f>
        <v/>
      </c>
      <c r="I72" s="212" t="s">
        <v>235</v>
      </c>
      <c r="J72" s="205"/>
      <c r="K72" s="225"/>
      <c r="M72" s="135" t="s">
        <v>80</v>
      </c>
      <c r="N72" s="145" t="s">
        <v>329</v>
      </c>
      <c r="O72" s="14" t="str">
        <f>T('Elective Adventures'!G221)</f>
        <v/>
      </c>
    </row>
    <row r="73" spans="1:15">
      <c r="D73" s="13"/>
      <c r="E73" s="135" t="s">
        <v>116</v>
      </c>
      <c r="F73" s="145" t="s">
        <v>154</v>
      </c>
      <c r="G73" s="14" t="str">
        <f>T('Elective Adventures'!G45)</f>
        <v/>
      </c>
      <c r="I73" s="100">
        <v>1</v>
      </c>
      <c r="J73" s="145" t="s">
        <v>236</v>
      </c>
      <c r="K73" s="14" t="str">
        <f>T('Elective Adventures'!G135)</f>
        <v/>
      </c>
      <c r="M73" s="135">
        <v>3</v>
      </c>
      <c r="N73" s="145" t="s">
        <v>149</v>
      </c>
      <c r="O73" s="14" t="str">
        <f>T('Elective Adventures'!G222)</f>
        <v/>
      </c>
    </row>
    <row r="74" spans="1:15" ht="12.75" customHeight="1">
      <c r="D74" s="13"/>
      <c r="E74" s="135" t="s">
        <v>117</v>
      </c>
      <c r="F74" s="145" t="s">
        <v>155</v>
      </c>
      <c r="G74" s="14" t="str">
        <f>T('Elective Adventures'!G46)</f>
        <v/>
      </c>
      <c r="I74" s="100">
        <v>2</v>
      </c>
      <c r="J74" s="145" t="s">
        <v>97</v>
      </c>
      <c r="K74" s="14" t="str">
        <f>T('Elective Adventures'!G136)</f>
        <v/>
      </c>
      <c r="M74" s="135" t="s">
        <v>72</v>
      </c>
      <c r="N74" s="145" t="s">
        <v>330</v>
      </c>
      <c r="O74" s="14" t="str">
        <f>T('Elective Adventures'!G223)</f>
        <v/>
      </c>
    </row>
    <row r="75" spans="1:15" ht="12.75" customHeight="1">
      <c r="D75" s="13"/>
      <c r="E75" s="135" t="s">
        <v>118</v>
      </c>
      <c r="F75" s="145" t="s">
        <v>156</v>
      </c>
      <c r="G75" s="14" t="str">
        <f>T('Elective Adventures'!G47)</f>
        <v/>
      </c>
      <c r="I75" s="135" t="s">
        <v>76</v>
      </c>
      <c r="J75" s="187" t="s">
        <v>237</v>
      </c>
      <c r="K75" s="14" t="str">
        <f>T('Elective Adventures'!G137)</f>
        <v/>
      </c>
      <c r="M75" s="135" t="s">
        <v>73</v>
      </c>
      <c r="N75" s="145" t="s">
        <v>331</v>
      </c>
      <c r="O75" s="14" t="str">
        <f>T('Elective Adventures'!G224)</f>
        <v/>
      </c>
    </row>
    <row r="76" spans="1:15">
      <c r="D76" s="13"/>
      <c r="E76" s="135" t="s">
        <v>119</v>
      </c>
      <c r="F76" s="145" t="s">
        <v>157</v>
      </c>
      <c r="G76" s="14" t="str">
        <f>T('Elective Adventures'!G48)</f>
        <v/>
      </c>
      <c r="I76" s="135" t="s">
        <v>77</v>
      </c>
      <c r="J76" s="145" t="s">
        <v>238</v>
      </c>
      <c r="K76" s="14" t="str">
        <f>T('Elective Adventures'!G138)</f>
        <v/>
      </c>
      <c r="M76" s="135" t="s">
        <v>114</v>
      </c>
      <c r="N76" s="145" t="s">
        <v>332</v>
      </c>
      <c r="O76" s="14" t="str">
        <f>T('Elective Adventures'!G225)</f>
        <v/>
      </c>
    </row>
    <row r="77" spans="1:15">
      <c r="D77" s="13"/>
      <c r="E77" s="135" t="s">
        <v>120</v>
      </c>
      <c r="F77" s="145" t="s">
        <v>158</v>
      </c>
      <c r="G77" s="14" t="str">
        <f>T('Elective Adventures'!G49)</f>
        <v/>
      </c>
      <c r="I77" s="135" t="s">
        <v>80</v>
      </c>
      <c r="J77" s="145" t="s">
        <v>239</v>
      </c>
      <c r="K77" s="14" t="str">
        <f>T('Elective Adventures'!G139)</f>
        <v/>
      </c>
      <c r="M77" s="135" t="s">
        <v>115</v>
      </c>
      <c r="N77" s="145" t="s">
        <v>333</v>
      </c>
      <c r="O77" s="14" t="str">
        <f>T('Elective Adventures'!G226)</f>
        <v/>
      </c>
    </row>
    <row r="78" spans="1:15">
      <c r="D78" s="13"/>
      <c r="E78" s="135">
        <v>4</v>
      </c>
      <c r="F78" s="187" t="s">
        <v>159</v>
      </c>
      <c r="G78" s="14" t="str">
        <f>T('Elective Adventures'!G50)</f>
        <v/>
      </c>
      <c r="I78" s="135">
        <v>3</v>
      </c>
      <c r="J78" s="145" t="s">
        <v>240</v>
      </c>
      <c r="K78" s="14" t="str">
        <f>T('Elective Adventures'!G140)</f>
        <v/>
      </c>
      <c r="M78" s="135" t="s">
        <v>116</v>
      </c>
      <c r="N78" s="145" t="s">
        <v>334</v>
      </c>
      <c r="O78" s="14" t="str">
        <f>T('Elective Adventures'!G227)</f>
        <v/>
      </c>
    </row>
    <row r="79" spans="1:15">
      <c r="D79" s="13"/>
      <c r="E79" s="135" t="s">
        <v>78</v>
      </c>
      <c r="F79" s="145" t="s">
        <v>160</v>
      </c>
      <c r="G79" s="14" t="str">
        <f>T('Elective Adventures'!G51)</f>
        <v/>
      </c>
      <c r="I79" s="135">
        <v>4</v>
      </c>
      <c r="J79" s="145" t="s">
        <v>241</v>
      </c>
      <c r="K79" s="14" t="str">
        <f>T('Elective Adventures'!G141)</f>
        <v/>
      </c>
    </row>
    <row r="80" spans="1:15">
      <c r="D80" s="13"/>
      <c r="E80" s="194" t="s">
        <v>79</v>
      </c>
      <c r="F80" s="195" t="s">
        <v>161</v>
      </c>
      <c r="G80" s="14" t="str">
        <f>T('Elective Adventures'!G52)</f>
        <v/>
      </c>
    </row>
    <row r="81" spans="4:4">
      <c r="D81" s="13"/>
    </row>
    <row r="82" spans="4:4">
      <c r="D82" s="13"/>
    </row>
    <row r="83" spans="4:4">
      <c r="D83" s="13"/>
    </row>
  </sheetData>
  <sheetProtection algorithmName="SHA-512" hashValue="al6zbPmy4XOcKqTLAuZnErrhy9U5LDsLqwhTlm73d83owYFtuw1EYettSrFOvXM/uYfJqwZLTSgWiV0HMjUywQ==" saltValue="6PU2bWhCy9pEfMLIWQFRhQ==" spinCount="100000" sheet="1" objects="1" scenarios="1" selectLockedCells="1"/>
  <mergeCells count="7">
    <mergeCell ref="A38:C39"/>
    <mergeCell ref="M1:O2"/>
    <mergeCell ref="Q1:S2"/>
    <mergeCell ref="E35:G36"/>
    <mergeCell ref="E1:G2"/>
    <mergeCell ref="I1:K2"/>
    <mergeCell ref="E11:G12"/>
  </mergeCells>
  <pageMargins left="0.75" right="0.75" top="1" bottom="1" header="0.5" footer="0.5"/>
  <pageSetup scale="47" orientation="landscape" horizontalDpi="4294967293" verticalDpi="4294967293" r:id="rId1"/>
  <headerFooter alignWithMargins="0">
    <oddHeader>&amp;C&amp;"Arial,Bold"&amp;14Arrow of Light
Advancement
&amp;12&amp;D</oddHead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83"/>
  <sheetViews>
    <sheetView showGridLines="0" zoomScale="85" zoomScaleNormal="85" workbookViewId="0">
      <selection activeCell="C8" sqref="C8"/>
    </sheetView>
  </sheetViews>
  <sheetFormatPr defaultRowHeight="12.75"/>
  <cols>
    <col min="1" max="1" width="3.140625" customWidth="1"/>
    <col min="2" max="2" width="36.28515625" bestFit="1" customWidth="1"/>
    <col min="3" max="3" width="6.42578125" customWidth="1"/>
    <col min="4" max="4" width="2.42578125" customWidth="1"/>
    <col min="5" max="5" width="4.28515625" style="87" customWidth="1"/>
    <col min="6" max="6" width="36.85546875" bestFit="1" customWidth="1"/>
    <col min="7" max="7" width="3.42578125" customWidth="1"/>
    <col min="8" max="8" width="1.5703125" bestFit="1" customWidth="1"/>
    <col min="9" max="9" width="3.28515625" customWidth="1"/>
    <col min="10" max="10" width="38.140625" bestFit="1" customWidth="1"/>
    <col min="11" max="11" width="3.42578125" customWidth="1"/>
    <col min="12" max="12" width="1.7109375" bestFit="1" customWidth="1"/>
    <col min="13" max="13" width="3.28515625" customWidth="1"/>
    <col min="14" max="14" width="40.5703125" bestFit="1" customWidth="1"/>
    <col min="15" max="15" width="3.42578125" customWidth="1"/>
    <col min="16" max="16" width="1.7109375" bestFit="1" customWidth="1"/>
    <col min="17" max="17" width="3.28515625" customWidth="1"/>
    <col min="18" max="18" width="40.5703125" bestFit="1" customWidth="1"/>
    <col min="19" max="19" width="3.42578125" customWidth="1"/>
  </cols>
  <sheetData>
    <row r="1" spans="2:19" ht="21" customHeight="1">
      <c r="B1" s="228" t="str">
        <f ca="1">MID(CELL("filename",B1),FIND(IF(ISERROR(FIND("]",CELL("filename",B1))),"$","]"),CELL("filename",B1))+1,256)</f>
        <v>Scout 4</v>
      </c>
      <c r="E1" s="306" t="s">
        <v>24</v>
      </c>
      <c r="F1" s="306"/>
      <c r="G1" s="306"/>
      <c r="I1" s="305" t="s">
        <v>360</v>
      </c>
      <c r="J1" s="305"/>
      <c r="K1" s="305"/>
      <c r="M1" s="305" t="s">
        <v>360</v>
      </c>
      <c r="N1" s="305"/>
      <c r="O1" s="305"/>
      <c r="Q1" s="305" t="s">
        <v>360</v>
      </c>
      <c r="R1" s="305"/>
      <c r="S1" s="305"/>
    </row>
    <row r="2" spans="2:19" ht="7.5" customHeight="1">
      <c r="E2" s="307"/>
      <c r="F2" s="307"/>
      <c r="G2" s="307"/>
      <c r="I2" s="305"/>
      <c r="J2" s="305"/>
      <c r="K2" s="305"/>
      <c r="M2" s="305"/>
      <c r="N2" s="305"/>
      <c r="O2" s="305"/>
      <c r="Q2" s="305"/>
      <c r="R2" s="305"/>
      <c r="S2" s="305"/>
    </row>
    <row r="3" spans="2:19">
      <c r="B3" s="1" t="s">
        <v>10</v>
      </c>
      <c r="E3" s="14">
        <v>1</v>
      </c>
      <c r="F3" s="89" t="s">
        <v>64</v>
      </c>
      <c r="G3" s="14" t="str">
        <f>IF(Bobcat!H6="A","A"," ")</f>
        <v xml:space="preserve"> </v>
      </c>
      <c r="H3" s="28"/>
      <c r="I3" s="212" t="s">
        <v>357</v>
      </c>
      <c r="J3" s="205"/>
      <c r="K3" s="226" t="str">
        <f>T('Elective Adventures'!H74)</f>
        <v/>
      </c>
      <c r="L3" s="28"/>
      <c r="M3" s="212" t="s">
        <v>276</v>
      </c>
      <c r="N3" s="213"/>
      <c r="O3" s="226"/>
      <c r="P3" s="28"/>
      <c r="Q3" s="198" t="s">
        <v>335</v>
      </c>
      <c r="R3" s="227"/>
      <c r="S3" s="226"/>
    </row>
    <row r="4" spans="2:19" ht="12.75" customHeight="1">
      <c r="B4" s="29" t="s">
        <v>25</v>
      </c>
      <c r="C4" s="14" t="str">
        <f>IF(COUNTIF(G3:G10,"A")&gt;6,"C",IF(COUNTIF(G3:G10,"A")&gt;0,"P"," "))</f>
        <v xml:space="preserve"> </v>
      </c>
      <c r="D4" s="13"/>
      <c r="E4" s="14">
        <v>2</v>
      </c>
      <c r="F4" s="89" t="s">
        <v>65</v>
      </c>
      <c r="G4" s="14" t="str">
        <f>IF(Bobcat!H7="A","A"," ")</f>
        <v xml:space="preserve"> </v>
      </c>
      <c r="I4" s="100"/>
      <c r="J4" s="145" t="s">
        <v>146</v>
      </c>
      <c r="K4" s="14" t="str">
        <f>T('Elective Adventures'!H56)</f>
        <v/>
      </c>
      <c r="M4" s="100">
        <v>1</v>
      </c>
      <c r="N4" s="145" t="s">
        <v>261</v>
      </c>
      <c r="O4" s="14" t="str">
        <f>T('Elective Adventures'!H145)</f>
        <v/>
      </c>
      <c r="Q4" s="147">
        <v>1</v>
      </c>
      <c r="R4" s="158" t="s">
        <v>336</v>
      </c>
      <c r="S4" s="14" t="str">
        <f>T('Elective Adventures'!H230)</f>
        <v/>
      </c>
    </row>
    <row r="5" spans="2:19">
      <c r="B5" s="15" t="s">
        <v>422</v>
      </c>
      <c r="C5" s="16" t="str">
        <f>IF(COUNTIF(C13:C16,"C")&gt;3,"C",IF(COUNTIF(C13:C16,"C")&gt;0,"P",IF(COUNTIF(C13:C16,"P")&gt;0,"P"," ")))</f>
        <v xml:space="preserve"> </v>
      </c>
      <c r="D5" s="79"/>
      <c r="E5" s="14">
        <v>3</v>
      </c>
      <c r="F5" s="89" t="s">
        <v>17</v>
      </c>
      <c r="G5" s="14" t="str">
        <f>IF(Bobcat!H8="A","A"," ")</f>
        <v xml:space="preserve"> </v>
      </c>
      <c r="I5" s="100">
        <v>1</v>
      </c>
      <c r="J5" s="145" t="s">
        <v>163</v>
      </c>
      <c r="K5" s="14" t="str">
        <f>T('Elective Adventures'!H57)</f>
        <v/>
      </c>
      <c r="M5" s="100">
        <v>2</v>
      </c>
      <c r="N5" s="145" t="s">
        <v>97</v>
      </c>
      <c r="O5" s="14" t="str">
        <f>T('Elective Adventures'!H146)</f>
        <v/>
      </c>
      <c r="Q5" s="100">
        <v>2</v>
      </c>
      <c r="R5" s="145" t="s">
        <v>337</v>
      </c>
      <c r="S5" s="14" t="str">
        <f>T('Elective Adventures'!H231)</f>
        <v/>
      </c>
    </row>
    <row r="6" spans="2:19" ht="13.5" thickBot="1">
      <c r="B6" s="173" t="s">
        <v>360</v>
      </c>
      <c r="C6" s="17" t="str">
        <f>IF(COUNTIF(C19:C36,"C")&gt;2,"C"," ")</f>
        <v xml:space="preserve"> </v>
      </c>
      <c r="D6" s="79"/>
      <c r="E6" s="14">
        <v>4</v>
      </c>
      <c r="F6" s="89" t="s">
        <v>18</v>
      </c>
      <c r="G6" s="14" t="str">
        <f>IF(Bobcat!H9="A","A"," ")</f>
        <v xml:space="preserve"> </v>
      </c>
      <c r="I6" s="100">
        <v>2</v>
      </c>
      <c r="J6" s="145" t="s">
        <v>164</v>
      </c>
      <c r="K6" s="14" t="str">
        <f>T('Elective Adventures'!H58)</f>
        <v/>
      </c>
      <c r="M6" s="135" t="s">
        <v>76</v>
      </c>
      <c r="N6" s="145" t="s">
        <v>262</v>
      </c>
      <c r="O6" s="14" t="str">
        <f>T('Elective Adventures'!H147)</f>
        <v/>
      </c>
      <c r="Q6" s="100">
        <v>3</v>
      </c>
      <c r="R6" s="145" t="s">
        <v>338</v>
      </c>
      <c r="S6" s="14" t="str">
        <f>T('Elective Adventures'!H232)</f>
        <v/>
      </c>
    </row>
    <row r="7" spans="2:19" ht="13.5" thickBot="1">
      <c r="B7" s="193" t="s">
        <v>361</v>
      </c>
      <c r="C7" s="220"/>
      <c r="D7" s="2"/>
      <c r="E7" s="14">
        <v>5</v>
      </c>
      <c r="F7" s="89" t="s">
        <v>19</v>
      </c>
      <c r="G7" s="14" t="str">
        <f>IF(Bobcat!H10="A","A"," ")</f>
        <v xml:space="preserve"> </v>
      </c>
      <c r="I7" s="100">
        <v>3</v>
      </c>
      <c r="J7" s="145" t="s">
        <v>162</v>
      </c>
      <c r="K7" s="14" t="str">
        <f>T('Elective Adventures'!H59)</f>
        <v/>
      </c>
      <c r="M7" s="135" t="s">
        <v>77</v>
      </c>
      <c r="N7" s="145" t="s">
        <v>263</v>
      </c>
      <c r="O7" s="14" t="str">
        <f>T('Elective Adventures'!H148)</f>
        <v/>
      </c>
      <c r="Q7" s="215" t="s">
        <v>339</v>
      </c>
      <c r="R7" s="214"/>
      <c r="S7" s="225"/>
    </row>
    <row r="8" spans="2:19" ht="12.75" customHeight="1" thickBot="1">
      <c r="B8" s="162" t="s">
        <v>67</v>
      </c>
      <c r="C8" s="221"/>
      <c r="D8" s="79"/>
      <c r="E8" s="14">
        <v>6</v>
      </c>
      <c r="F8" s="89" t="s">
        <v>20</v>
      </c>
      <c r="G8" s="14" t="str">
        <f>IF(Bobcat!H11="A","A"," ")</f>
        <v xml:space="preserve"> </v>
      </c>
      <c r="I8" s="100">
        <v>4</v>
      </c>
      <c r="J8" s="145" t="s">
        <v>167</v>
      </c>
      <c r="K8" s="14" t="str">
        <f>T('Elective Adventures'!H60)</f>
        <v/>
      </c>
      <c r="M8" s="135" t="s">
        <v>80</v>
      </c>
      <c r="N8" s="145" t="s">
        <v>264</v>
      </c>
      <c r="O8" s="14" t="str">
        <f>T('Elective Adventures'!H149)</f>
        <v/>
      </c>
      <c r="Q8" s="147"/>
      <c r="R8" s="158" t="s">
        <v>356</v>
      </c>
      <c r="S8" s="14" t="str">
        <f>T('Elective Adventures'!H235)</f>
        <v/>
      </c>
    </row>
    <row r="9" spans="2:19" ht="12.75" customHeight="1">
      <c r="B9" s="15" t="s">
        <v>68</v>
      </c>
      <c r="C9" s="163" t="str">
        <f>'Cyber Chip'!H10</f>
        <v xml:space="preserve"> </v>
      </c>
      <c r="D9" s="79"/>
      <c r="E9" s="76">
        <v>7</v>
      </c>
      <c r="F9" s="80" t="s">
        <v>21</v>
      </c>
      <c r="G9" s="76" t="str">
        <f>IF(Bobcat!H12="A","A"," ")</f>
        <v xml:space="preserve"> </v>
      </c>
      <c r="I9" s="100">
        <v>5</v>
      </c>
      <c r="J9" s="145" t="s">
        <v>165</v>
      </c>
      <c r="K9" s="14" t="str">
        <f>T('Elective Adventures'!H61)</f>
        <v/>
      </c>
      <c r="M9" s="100">
        <v>3</v>
      </c>
      <c r="N9" s="188" t="s">
        <v>265</v>
      </c>
      <c r="O9" s="14" t="str">
        <f>T('Elective Adventures'!H150)</f>
        <v/>
      </c>
      <c r="Q9" s="147">
        <v>1</v>
      </c>
      <c r="R9" s="192" t="s">
        <v>340</v>
      </c>
      <c r="S9" s="14" t="str">
        <f>T('Elective Adventures'!H236)</f>
        <v/>
      </c>
    </row>
    <row r="10" spans="2:19" ht="12" customHeight="1">
      <c r="B10" s="15" t="s">
        <v>421</v>
      </c>
      <c r="C10" s="17" t="str">
        <f>IF(COUNTIF(C4:C9,"C")&gt;5,"C","")</f>
        <v/>
      </c>
      <c r="D10" s="79"/>
      <c r="E10" s="77"/>
      <c r="F10" s="81"/>
      <c r="G10" s="77"/>
      <c r="I10" s="150">
        <v>6</v>
      </c>
      <c r="J10" s="187" t="s">
        <v>166</v>
      </c>
      <c r="K10" s="14" t="str">
        <f>T('Elective Adventures'!H62)</f>
        <v/>
      </c>
      <c r="M10" s="135" t="s">
        <v>72</v>
      </c>
      <c r="N10" s="145" t="s">
        <v>266</v>
      </c>
      <c r="O10" s="14" t="str">
        <f>T('Elective Adventures'!H151)</f>
        <v/>
      </c>
      <c r="Q10" s="100">
        <v>2</v>
      </c>
      <c r="R10" s="145" t="s">
        <v>341</v>
      </c>
      <c r="S10" s="14" t="str">
        <f>T('Elective Adventures'!H237)</f>
        <v/>
      </c>
    </row>
    <row r="11" spans="2:19" ht="12.75" customHeight="1">
      <c r="B11" s="82"/>
      <c r="C11" s="83"/>
      <c r="E11" s="305" t="s">
        <v>423</v>
      </c>
      <c r="F11" s="305"/>
      <c r="G11" s="305"/>
      <c r="I11" s="150">
        <v>7</v>
      </c>
      <c r="J11" s="191" t="s">
        <v>149</v>
      </c>
      <c r="K11" s="14" t="str">
        <f>T('Elective Adventures'!H63)</f>
        <v/>
      </c>
      <c r="M11" s="135" t="s">
        <v>73</v>
      </c>
      <c r="N11" s="145" t="s">
        <v>267</v>
      </c>
      <c r="O11" s="14" t="str">
        <f>T('Elective Adventures'!H152)</f>
        <v/>
      </c>
      <c r="Q11" s="100">
        <v>3</v>
      </c>
      <c r="R11" s="187" t="s">
        <v>342</v>
      </c>
      <c r="S11" s="14" t="str">
        <f>T('Elective Adventures'!H238)</f>
        <v/>
      </c>
    </row>
    <row r="12" spans="2:19" ht="12.75" customHeight="1">
      <c r="B12" s="222" t="s">
        <v>423</v>
      </c>
      <c r="C12" s="223"/>
      <c r="D12" s="31"/>
      <c r="E12" s="305"/>
      <c r="F12" s="305"/>
      <c r="G12" s="305"/>
      <c r="I12" s="172" t="s">
        <v>168</v>
      </c>
      <c r="J12" s="171" t="s">
        <v>176</v>
      </c>
      <c r="K12" s="14" t="str">
        <f>T('Elective Adventures'!H64)</f>
        <v/>
      </c>
      <c r="M12" s="135" t="s">
        <v>114</v>
      </c>
      <c r="N12" s="145" t="s">
        <v>268</v>
      </c>
      <c r="O12" s="14" t="str">
        <f>T('Elective Adventures'!H153)</f>
        <v/>
      </c>
      <c r="Q12" s="100">
        <v>4</v>
      </c>
      <c r="R12" s="145" t="s">
        <v>343</v>
      </c>
      <c r="S12" s="14" t="str">
        <f>T('Elective Adventures'!H239)</f>
        <v/>
      </c>
    </row>
    <row r="13" spans="2:19" ht="12.75" customHeight="1">
      <c r="B13" s="160" t="s">
        <v>365</v>
      </c>
      <c r="C13" s="18" t="str">
        <f>'Core Adventures'!H20</f>
        <v xml:space="preserve"> </v>
      </c>
      <c r="D13" s="31"/>
      <c r="E13" s="201" t="s">
        <v>420</v>
      </c>
      <c r="F13" s="201"/>
      <c r="G13" s="226" t="str">
        <f>T('Core Adventures'!H56)</f>
        <v/>
      </c>
      <c r="I13" s="172" t="s">
        <v>169</v>
      </c>
      <c r="J13" s="170" t="s">
        <v>177</v>
      </c>
      <c r="K13" s="14" t="str">
        <f>T('Elective Adventures'!H65)</f>
        <v/>
      </c>
      <c r="M13" s="100">
        <v>4</v>
      </c>
      <c r="N13" s="145" t="s">
        <v>269</v>
      </c>
      <c r="O13" s="14" t="str">
        <f>T('Elective Adventures'!H154)</f>
        <v/>
      </c>
      <c r="Q13" s="100">
        <v>5</v>
      </c>
      <c r="R13" s="187" t="s">
        <v>344</v>
      </c>
      <c r="S13" s="14" t="str">
        <f>T('Elective Adventures'!H240)</f>
        <v/>
      </c>
    </row>
    <row r="14" spans="2:19" ht="12.75" customHeight="1">
      <c r="B14" s="160" t="s">
        <v>384</v>
      </c>
      <c r="C14" s="18" t="str">
        <f>'Core Adventures'!H30</f>
        <v xml:space="preserve"> </v>
      </c>
      <c r="D14" s="31"/>
      <c r="E14" s="98">
        <v>1</v>
      </c>
      <c r="F14" s="200" t="s">
        <v>398</v>
      </c>
      <c r="G14" s="14" t="str">
        <f>T('Core Adventures'!H44)</f>
        <v/>
      </c>
      <c r="I14" s="172" t="s">
        <v>170</v>
      </c>
      <c r="J14" s="170" t="s">
        <v>178</v>
      </c>
      <c r="K14" s="14" t="str">
        <f>T('Elective Adventures'!H66)</f>
        <v/>
      </c>
      <c r="M14" s="135" t="s">
        <v>78</v>
      </c>
      <c r="N14" s="145" t="s">
        <v>289</v>
      </c>
      <c r="O14" s="14" t="str">
        <f>T('Elective Adventures'!H155)</f>
        <v/>
      </c>
      <c r="Q14" s="100">
        <v>6</v>
      </c>
      <c r="R14" s="145" t="s">
        <v>345</v>
      </c>
      <c r="S14" s="14" t="str">
        <f>T('Elective Adventures'!H241)</f>
        <v/>
      </c>
    </row>
    <row r="15" spans="2:19">
      <c r="B15" s="160" t="s">
        <v>391</v>
      </c>
      <c r="C15" s="18" t="str">
        <f>'Core Adventures'!H41</f>
        <v xml:space="preserve"> </v>
      </c>
      <c r="D15" s="31"/>
      <c r="E15" s="136" t="s">
        <v>69</v>
      </c>
      <c r="F15" s="135" t="s">
        <v>401</v>
      </c>
      <c r="G15" s="14" t="str">
        <f>T('Core Adventures'!H45)</f>
        <v/>
      </c>
      <c r="I15" s="172" t="s">
        <v>171</v>
      </c>
      <c r="J15" s="191" t="s">
        <v>179</v>
      </c>
      <c r="K15" s="14" t="str">
        <f>T('Elective Adventures'!H67)</f>
        <v/>
      </c>
      <c r="M15" s="135" t="s">
        <v>79</v>
      </c>
      <c r="N15" s="145" t="s">
        <v>270</v>
      </c>
      <c r="O15" s="14" t="str">
        <f>T('Elective Adventures'!H156)</f>
        <v/>
      </c>
      <c r="Q15" s="100">
        <v>7</v>
      </c>
      <c r="R15" s="145" t="s">
        <v>346</v>
      </c>
      <c r="S15" s="14" t="str">
        <f>T('Elective Adventures'!H242)</f>
        <v/>
      </c>
    </row>
    <row r="16" spans="2:19">
      <c r="B16" s="160" t="s">
        <v>420</v>
      </c>
      <c r="C16" s="18" t="str">
        <f>'Core Adventures'!H65</f>
        <v xml:space="preserve"> </v>
      </c>
      <c r="D16" s="31"/>
      <c r="E16" s="136" t="s">
        <v>70</v>
      </c>
      <c r="F16" s="135" t="s">
        <v>402</v>
      </c>
      <c r="G16" s="14" t="str">
        <f>T('Core Adventures'!H46)</f>
        <v/>
      </c>
      <c r="I16" s="172" t="s">
        <v>172</v>
      </c>
      <c r="J16" s="191" t="s">
        <v>180</v>
      </c>
      <c r="K16" s="14" t="str">
        <f>T('Elective Adventures'!H68)</f>
        <v/>
      </c>
      <c r="M16" s="135" t="s">
        <v>242</v>
      </c>
      <c r="N16" s="145" t="s">
        <v>271</v>
      </c>
      <c r="O16" s="14" t="str">
        <f>T('Elective Adventures'!H157)</f>
        <v/>
      </c>
      <c r="Q16" s="100">
        <v>8</v>
      </c>
      <c r="R16" s="145" t="s">
        <v>347</v>
      </c>
      <c r="S16" s="14" t="str">
        <f>T('Elective Adventures'!H243)</f>
        <v/>
      </c>
    </row>
    <row r="17" spans="2:19">
      <c r="B17" s="30"/>
      <c r="C17" s="31"/>
      <c r="D17" s="31"/>
      <c r="E17" s="136" t="s">
        <v>71</v>
      </c>
      <c r="F17" s="135" t="s">
        <v>403</v>
      </c>
      <c r="G17" s="14" t="str">
        <f>T('Core Adventures'!H47)</f>
        <v/>
      </c>
      <c r="I17" s="172" t="s">
        <v>173</v>
      </c>
      <c r="J17" s="191" t="s">
        <v>181</v>
      </c>
      <c r="K17" s="14" t="str">
        <f>T('Elective Adventures'!H69)</f>
        <v/>
      </c>
      <c r="M17" s="135" t="s">
        <v>243</v>
      </c>
      <c r="N17" s="145" t="s">
        <v>272</v>
      </c>
      <c r="O17" s="14" t="str">
        <f>T('Elective Adventures'!H158)</f>
        <v/>
      </c>
      <c r="Q17" s="215" t="s">
        <v>348</v>
      </c>
      <c r="R17" s="214"/>
      <c r="S17" s="225"/>
    </row>
    <row r="18" spans="2:19">
      <c r="B18" s="222" t="s">
        <v>360</v>
      </c>
      <c r="C18" s="223"/>
      <c r="D18" s="31"/>
      <c r="E18" s="136" t="s">
        <v>399</v>
      </c>
      <c r="F18" s="135" t="s">
        <v>404</v>
      </c>
      <c r="G18" s="14" t="str">
        <f>T('Core Adventures'!H48)</f>
        <v/>
      </c>
      <c r="I18" s="172" t="s">
        <v>174</v>
      </c>
      <c r="J18" s="191" t="s">
        <v>182</v>
      </c>
      <c r="K18" s="14" t="str">
        <f>T('Elective Adventures'!H70)</f>
        <v/>
      </c>
      <c r="M18" s="135" t="s">
        <v>244</v>
      </c>
      <c r="N18" s="145" t="s">
        <v>273</v>
      </c>
      <c r="O18" s="14" t="str">
        <f>T('Elective Adventures'!H159)</f>
        <v/>
      </c>
      <c r="Q18" s="147">
        <v>1</v>
      </c>
      <c r="R18" s="158" t="s">
        <v>349</v>
      </c>
      <c r="S18" s="14" t="str">
        <f>T('Elective Adventures'!H246)</f>
        <v/>
      </c>
    </row>
    <row r="19" spans="2:19">
      <c r="B19" s="160" t="s">
        <v>110</v>
      </c>
      <c r="C19" s="18" t="str">
        <f>'Elective Adventures'!H19</f>
        <v xml:space="preserve"> </v>
      </c>
      <c r="E19" s="136" t="s">
        <v>400</v>
      </c>
      <c r="F19" s="135" t="s">
        <v>405</v>
      </c>
      <c r="G19" s="14" t="str">
        <f>T('Core Adventures'!H49)</f>
        <v/>
      </c>
      <c r="I19" s="172" t="s">
        <v>175</v>
      </c>
      <c r="J19" s="191" t="s">
        <v>183</v>
      </c>
      <c r="K19" s="14" t="str">
        <f>T('Elective Adventures'!H71)</f>
        <v/>
      </c>
      <c r="M19" s="135" t="s">
        <v>245</v>
      </c>
      <c r="N19" s="145" t="s">
        <v>274</v>
      </c>
      <c r="O19" s="14" t="str">
        <f>T('Elective Adventures'!H160)</f>
        <v/>
      </c>
      <c r="Q19" s="100">
        <v>2</v>
      </c>
      <c r="R19" s="188" t="s">
        <v>350</v>
      </c>
      <c r="S19" s="14" t="str">
        <f>T('Elective Adventures'!H247)</f>
        <v/>
      </c>
    </row>
    <row r="20" spans="2:19">
      <c r="B20" s="160" t="s">
        <v>132</v>
      </c>
      <c r="C20" s="18" t="str">
        <f>'Elective Adventures'!H34</f>
        <v xml:space="preserve"> </v>
      </c>
      <c r="D20" s="31"/>
      <c r="E20" s="98">
        <v>2</v>
      </c>
      <c r="F20" s="135" t="s">
        <v>406</v>
      </c>
      <c r="G20" s="14" t="str">
        <f>T('Core Adventures'!H50)</f>
        <v/>
      </c>
      <c r="I20" s="212" t="s">
        <v>184</v>
      </c>
      <c r="J20" s="208"/>
      <c r="K20" s="225"/>
      <c r="M20" s="135" t="s">
        <v>246</v>
      </c>
      <c r="N20" s="145" t="s">
        <v>275</v>
      </c>
      <c r="O20" s="14" t="str">
        <f>T('Elective Adventures'!H161)</f>
        <v/>
      </c>
      <c r="Q20" s="100">
        <v>3</v>
      </c>
      <c r="R20" s="145" t="s">
        <v>351</v>
      </c>
      <c r="S20" s="14" t="str">
        <f>T('Elective Adventures'!H248)</f>
        <v/>
      </c>
    </row>
    <row r="21" spans="2:19" ht="12.75" customHeight="1">
      <c r="B21" s="160" t="s">
        <v>143</v>
      </c>
      <c r="C21" s="18" t="str">
        <f>'Elective Adventures'!H53</f>
        <v xml:space="preserve"> </v>
      </c>
      <c r="D21" s="31"/>
      <c r="E21" s="136" t="s">
        <v>76</v>
      </c>
      <c r="F21" s="135" t="s">
        <v>407</v>
      </c>
      <c r="G21" s="14" t="str">
        <f>T('Core Adventures'!H51)</f>
        <v/>
      </c>
      <c r="I21" s="100">
        <v>1</v>
      </c>
      <c r="J21" s="145" t="s">
        <v>185</v>
      </c>
      <c r="K21" s="14" t="str">
        <f>T('Elective Adventures'!H75)</f>
        <v/>
      </c>
      <c r="M21" s="135" t="s">
        <v>247</v>
      </c>
      <c r="N21" s="145" t="s">
        <v>277</v>
      </c>
      <c r="O21" s="14" t="str">
        <f>T('Elective Adventures'!H162)</f>
        <v/>
      </c>
      <c r="Q21" s="100">
        <v>4</v>
      </c>
      <c r="R21" s="188" t="s">
        <v>352</v>
      </c>
      <c r="S21" s="14" t="str">
        <f>T('Elective Adventures'!H249)</f>
        <v/>
      </c>
    </row>
    <row r="22" spans="2:19" ht="12.75" customHeight="1">
      <c r="B22" s="160" t="s">
        <v>357</v>
      </c>
      <c r="C22" s="18" t="str">
        <f>'Elective Adventures'!H72</f>
        <v xml:space="preserve"> </v>
      </c>
      <c r="D22" s="31"/>
      <c r="E22" s="136" t="s">
        <v>77</v>
      </c>
      <c r="F22" s="135" t="s">
        <v>408</v>
      </c>
      <c r="G22" s="14" t="str">
        <f>T('Core Adventures'!H52)</f>
        <v/>
      </c>
      <c r="H22" s="12" t="s">
        <v>75</v>
      </c>
      <c r="I22" s="135">
        <v>2</v>
      </c>
      <c r="J22" s="145" t="s">
        <v>186</v>
      </c>
      <c r="K22" s="14" t="str">
        <f>T('Elective Adventures'!H76)</f>
        <v/>
      </c>
      <c r="L22" s="12" t="s">
        <v>75</v>
      </c>
      <c r="M22" s="135" t="s">
        <v>248</v>
      </c>
      <c r="N22" s="145" t="s">
        <v>290</v>
      </c>
      <c r="O22" s="14" t="str">
        <f>T('Elective Adventures'!H163)</f>
        <v/>
      </c>
      <c r="P22" s="12" t="s">
        <v>75</v>
      </c>
      <c r="Q22" s="135" t="s">
        <v>78</v>
      </c>
      <c r="R22" s="188" t="s">
        <v>353</v>
      </c>
      <c r="S22" s="14" t="str">
        <f>T('Elective Adventures'!H250)</f>
        <v/>
      </c>
    </row>
    <row r="23" spans="2:19" ht="12.75" customHeight="1">
      <c r="B23" s="160" t="s">
        <v>184</v>
      </c>
      <c r="C23" s="18" t="str">
        <f>'Elective Adventures'!H80</f>
        <v xml:space="preserve"> </v>
      </c>
      <c r="D23" s="31"/>
      <c r="E23" s="136" t="s">
        <v>80</v>
      </c>
      <c r="F23" s="200" t="s">
        <v>409</v>
      </c>
      <c r="G23" s="14" t="str">
        <f>T('Core Adventures'!H53)</f>
        <v/>
      </c>
      <c r="I23" s="135">
        <v>3</v>
      </c>
      <c r="J23" s="145" t="s">
        <v>187</v>
      </c>
      <c r="K23" s="14" t="str">
        <f>T('Elective Adventures'!H77)</f>
        <v/>
      </c>
      <c r="M23" s="135" t="s">
        <v>249</v>
      </c>
      <c r="N23" s="145" t="s">
        <v>278</v>
      </c>
      <c r="O23" s="14" t="str">
        <f>T('Elective Adventures'!H164)</f>
        <v/>
      </c>
      <c r="Q23" s="135" t="s">
        <v>79</v>
      </c>
      <c r="R23" s="188" t="s">
        <v>354</v>
      </c>
      <c r="S23" s="14" t="str">
        <f>T('Elective Adventures'!H251)</f>
        <v/>
      </c>
    </row>
    <row r="24" spans="2:19">
      <c r="B24" s="160" t="s">
        <v>190</v>
      </c>
      <c r="C24" s="18" t="str">
        <f>'Elective Adventures'!H89</f>
        <v xml:space="preserve"> </v>
      </c>
      <c r="D24" s="31"/>
      <c r="E24" s="136" t="s">
        <v>94</v>
      </c>
      <c r="F24" s="135" t="s">
        <v>410</v>
      </c>
      <c r="G24" s="14" t="str">
        <f>T('Core Adventures'!H54)</f>
        <v/>
      </c>
      <c r="I24" s="135">
        <v>4</v>
      </c>
      <c r="J24" s="188" t="s">
        <v>188</v>
      </c>
      <c r="K24" s="14" t="str">
        <f>T('Elective Adventures'!H78)</f>
        <v/>
      </c>
      <c r="M24" s="135" t="s">
        <v>250</v>
      </c>
      <c r="N24" s="145" t="s">
        <v>279</v>
      </c>
      <c r="O24" s="14" t="str">
        <f>T('Elective Adventures'!H165)</f>
        <v/>
      </c>
      <c r="Q24" s="135" t="s">
        <v>242</v>
      </c>
      <c r="R24" s="145" t="s">
        <v>355</v>
      </c>
      <c r="S24" s="14" t="str">
        <f>T('Elective Adventures'!H252)</f>
        <v/>
      </c>
    </row>
    <row r="25" spans="2:19">
      <c r="B25" s="161" t="s">
        <v>197</v>
      </c>
      <c r="C25" s="18" t="str">
        <f>'Elective Adventures'!H105</f>
        <v xml:space="preserve"> </v>
      </c>
      <c r="D25" s="31"/>
      <c r="E25" s="98">
        <v>3</v>
      </c>
      <c r="F25" s="135" t="s">
        <v>411</v>
      </c>
      <c r="G25" s="14" t="str">
        <f>T('Core Adventures'!H55)</f>
        <v/>
      </c>
      <c r="I25" s="135">
        <v>5</v>
      </c>
      <c r="J25" s="145" t="s">
        <v>189</v>
      </c>
      <c r="K25" s="14" t="str">
        <f>T('Elective Adventures'!H79)</f>
        <v/>
      </c>
      <c r="M25" s="135" t="s">
        <v>251</v>
      </c>
      <c r="N25" s="145" t="s">
        <v>280</v>
      </c>
      <c r="O25" s="14" t="str">
        <f>T('Elective Adventures'!H166)</f>
        <v/>
      </c>
    </row>
    <row r="26" spans="2:19" ht="12.75" customHeight="1">
      <c r="B26" s="161" t="s">
        <v>362</v>
      </c>
      <c r="C26" s="18" t="str">
        <f>'Elective Adventures'!H132</f>
        <v xml:space="preserve"> </v>
      </c>
      <c r="D26" s="31"/>
      <c r="E26" s="136" t="s">
        <v>72</v>
      </c>
      <c r="F26" s="135" t="s">
        <v>412</v>
      </c>
      <c r="G26" s="14" t="str">
        <f>T('Core Adventures'!H56)</f>
        <v/>
      </c>
      <c r="I26" s="212" t="s">
        <v>190</v>
      </c>
      <c r="J26" s="208"/>
      <c r="K26" s="225"/>
      <c r="M26" s="135" t="s">
        <v>252</v>
      </c>
      <c r="N26" s="188" t="s">
        <v>281</v>
      </c>
      <c r="O26" s="14" t="str">
        <f>T('Elective Adventures'!H167)</f>
        <v/>
      </c>
    </row>
    <row r="27" spans="2:19" ht="12.75" customHeight="1">
      <c r="B27" s="161" t="s">
        <v>235</v>
      </c>
      <c r="C27" s="18" t="str">
        <f>'Elective Adventures'!H142</f>
        <v xml:space="preserve"> </v>
      </c>
      <c r="D27" s="31"/>
      <c r="E27" s="136" t="s">
        <v>73</v>
      </c>
      <c r="F27" s="135" t="s">
        <v>413</v>
      </c>
      <c r="G27" s="14" t="str">
        <f>T('Core Adventures'!H57)</f>
        <v/>
      </c>
      <c r="I27" s="100">
        <v>1</v>
      </c>
      <c r="J27" s="145" t="s">
        <v>191</v>
      </c>
      <c r="K27" s="14" t="str">
        <f>T('Elective Adventures'!H83)</f>
        <v/>
      </c>
      <c r="M27" s="135" t="s">
        <v>253</v>
      </c>
      <c r="N27" s="145" t="s">
        <v>282</v>
      </c>
      <c r="O27" s="14" t="str">
        <f>T('Elective Adventures'!H168)</f>
        <v/>
      </c>
    </row>
    <row r="28" spans="2:19">
      <c r="B28" s="161" t="s">
        <v>276</v>
      </c>
      <c r="C28" s="18" t="str">
        <f>'Elective Adventures'!H176</f>
        <v xml:space="preserve"> </v>
      </c>
      <c r="D28" s="31"/>
      <c r="E28" s="136" t="s">
        <v>115</v>
      </c>
      <c r="F28" s="135" t="s">
        <v>414</v>
      </c>
      <c r="G28" s="14" t="str">
        <f>T('Core Adventures'!H58)</f>
        <v/>
      </c>
      <c r="I28" s="100">
        <v>2</v>
      </c>
      <c r="J28" s="145" t="s">
        <v>192</v>
      </c>
      <c r="K28" s="14" t="str">
        <f>T('Elective Adventures'!H84)</f>
        <v/>
      </c>
      <c r="M28" s="135" t="s">
        <v>254</v>
      </c>
      <c r="N28" s="145" t="s">
        <v>283</v>
      </c>
      <c r="O28" s="14" t="str">
        <f>T('Elective Adventures'!H169)</f>
        <v/>
      </c>
      <c r="R28" s="68" t="s">
        <v>49</v>
      </c>
      <c r="S28" s="69"/>
    </row>
    <row r="29" spans="2:19">
      <c r="B29" s="161" t="s">
        <v>292</v>
      </c>
      <c r="C29" s="18" t="str">
        <f>'Elective Adventures'!H183</f>
        <v xml:space="preserve"> </v>
      </c>
      <c r="D29" s="31"/>
      <c r="E29" s="136" t="s">
        <v>114</v>
      </c>
      <c r="F29" s="184" t="s">
        <v>415</v>
      </c>
      <c r="G29" s="14" t="str">
        <f>T('Core Adventures'!H59)</f>
        <v/>
      </c>
      <c r="I29" s="100">
        <v>3</v>
      </c>
      <c r="J29" s="188" t="s">
        <v>193</v>
      </c>
      <c r="K29" s="14" t="str">
        <f>T('Elective Adventures'!H85)</f>
        <v/>
      </c>
      <c r="M29" s="135" t="s">
        <v>255</v>
      </c>
      <c r="N29" s="145" t="s">
        <v>284</v>
      </c>
      <c r="O29" s="14" t="str">
        <f>T('Elective Adventures'!H170)</f>
        <v/>
      </c>
      <c r="R29" s="70" t="s">
        <v>50</v>
      </c>
      <c r="S29" s="32"/>
    </row>
    <row r="30" spans="2:19" ht="12.75" customHeight="1">
      <c r="B30" s="161" t="s">
        <v>297</v>
      </c>
      <c r="C30" s="18" t="str">
        <f>'Elective Adventures'!H198</f>
        <v xml:space="preserve"> </v>
      </c>
      <c r="D30" s="31"/>
      <c r="E30" s="98">
        <v>4</v>
      </c>
      <c r="F30" s="200" t="s">
        <v>416</v>
      </c>
      <c r="G30" s="14" t="str">
        <f>T('Core Adventures'!H60)</f>
        <v/>
      </c>
      <c r="I30" s="100">
        <v>4</v>
      </c>
      <c r="J30" s="187" t="s">
        <v>194</v>
      </c>
      <c r="K30" s="14" t="str">
        <f>T('Elective Adventures'!H86)</f>
        <v/>
      </c>
      <c r="M30" s="135" t="s">
        <v>256</v>
      </c>
      <c r="N30" s="145" t="s">
        <v>291</v>
      </c>
      <c r="O30" s="14" t="str">
        <f>T('Elective Adventures'!H171)</f>
        <v/>
      </c>
      <c r="R30" s="70" t="s">
        <v>51</v>
      </c>
      <c r="S30" s="32"/>
    </row>
    <row r="31" spans="2:19" ht="12.75" customHeight="1">
      <c r="B31" s="161" t="s">
        <v>359</v>
      </c>
      <c r="C31" s="18" t="str">
        <f>'Elective Adventures'!H208</f>
        <v xml:space="preserve"> </v>
      </c>
      <c r="D31" s="31"/>
      <c r="E31" s="98">
        <v>5</v>
      </c>
      <c r="F31" s="135" t="s">
        <v>352</v>
      </c>
      <c r="G31" s="14" t="str">
        <f>T('Core Adventures'!H61)</f>
        <v/>
      </c>
      <c r="I31" s="100">
        <v>5</v>
      </c>
      <c r="J31" s="145" t="s">
        <v>195</v>
      </c>
      <c r="K31" s="14" t="str">
        <f>T('Elective Adventures'!H87)</f>
        <v/>
      </c>
      <c r="M31" s="135" t="s">
        <v>257</v>
      </c>
      <c r="N31" s="145" t="s">
        <v>285</v>
      </c>
      <c r="O31" s="14" t="str">
        <f>T('Elective Adventures'!H172)</f>
        <v/>
      </c>
      <c r="R31" s="71" t="s">
        <v>74</v>
      </c>
      <c r="S31" s="51"/>
    </row>
    <row r="32" spans="2:19">
      <c r="B32" s="161" t="s">
        <v>319</v>
      </c>
      <c r="C32" s="18" t="str">
        <f>'Elective Adventures'!H213</f>
        <v xml:space="preserve"> </v>
      </c>
      <c r="D32" s="31"/>
      <c r="E32" s="136" t="s">
        <v>106</v>
      </c>
      <c r="F32" s="135" t="s">
        <v>417</v>
      </c>
      <c r="G32" s="14" t="str">
        <f>T('Core Adventures'!H62)</f>
        <v/>
      </c>
      <c r="I32" s="100">
        <v>6</v>
      </c>
      <c r="J32" s="145" t="s">
        <v>196</v>
      </c>
      <c r="K32" s="14" t="str">
        <f>T('Elective Adventures'!H88)</f>
        <v/>
      </c>
      <c r="M32" s="135" t="s">
        <v>258</v>
      </c>
      <c r="N32" s="145" t="s">
        <v>286</v>
      </c>
      <c r="O32" s="14" t="str">
        <f>T('Elective Adventures'!H173)</f>
        <v/>
      </c>
    </row>
    <row r="33" spans="1:15" ht="12.75" customHeight="1">
      <c r="B33" s="161" t="s">
        <v>323</v>
      </c>
      <c r="C33" s="18" t="str">
        <f>'Elective Adventures'!H228</f>
        <v xml:space="preserve"> </v>
      </c>
      <c r="D33" s="31"/>
      <c r="E33" s="136" t="s">
        <v>107</v>
      </c>
      <c r="F33" s="200" t="s">
        <v>418</v>
      </c>
      <c r="G33" s="14" t="str">
        <f>T('Core Adventures'!H63)</f>
        <v/>
      </c>
      <c r="I33" s="212" t="s">
        <v>197</v>
      </c>
      <c r="J33" s="205"/>
      <c r="K33" s="225"/>
      <c r="M33" s="135" t="s">
        <v>259</v>
      </c>
      <c r="N33" s="145" t="s">
        <v>287</v>
      </c>
      <c r="O33" s="14" t="str">
        <f>T('Elective Adventures'!H174)</f>
        <v/>
      </c>
    </row>
    <row r="34" spans="1:15" ht="12.75" customHeight="1">
      <c r="B34" s="161" t="s">
        <v>335</v>
      </c>
      <c r="C34" s="18" t="str">
        <f>'Elective Adventures'!H233</f>
        <v xml:space="preserve"> </v>
      </c>
      <c r="D34" s="8"/>
      <c r="E34" s="98">
        <v>6</v>
      </c>
      <c r="F34" s="200" t="s">
        <v>419</v>
      </c>
      <c r="G34" s="14" t="str">
        <f>T('Core Adventures'!H64)</f>
        <v/>
      </c>
      <c r="I34" s="135">
        <v>1</v>
      </c>
      <c r="J34" s="145" t="s">
        <v>198</v>
      </c>
      <c r="K34" s="14" t="str">
        <f>T('Elective Adventures'!H92)</f>
        <v/>
      </c>
      <c r="M34" s="135" t="s">
        <v>260</v>
      </c>
      <c r="N34" s="145" t="s">
        <v>288</v>
      </c>
      <c r="O34" s="14" t="str">
        <f>T('Elective Adventures'!H175)</f>
        <v/>
      </c>
    </row>
    <row r="35" spans="1:15" ht="15.75" customHeight="1">
      <c r="B35" s="161" t="s">
        <v>339</v>
      </c>
      <c r="C35" s="18" t="str">
        <f>'Elective Adventures'!H244</f>
        <v xml:space="preserve"> </v>
      </c>
      <c r="D35" s="8"/>
      <c r="E35" s="305" t="s">
        <v>360</v>
      </c>
      <c r="F35" s="305"/>
      <c r="G35" s="305"/>
      <c r="I35" s="135" t="s">
        <v>69</v>
      </c>
      <c r="J35" s="145" t="s">
        <v>199</v>
      </c>
      <c r="K35" s="14" t="str">
        <f>T('Elective Adventures'!H93)</f>
        <v/>
      </c>
      <c r="M35" s="212" t="s">
        <v>292</v>
      </c>
      <c r="N35" s="214"/>
      <c r="O35" s="225"/>
    </row>
    <row r="36" spans="1:15" ht="12.75" customHeight="1">
      <c r="B36" s="161" t="s">
        <v>348</v>
      </c>
      <c r="C36" s="18" t="str">
        <f>'Elective Adventures'!H253</f>
        <v xml:space="preserve"> </v>
      </c>
      <c r="D36" s="8"/>
      <c r="E36" s="305"/>
      <c r="F36" s="305"/>
      <c r="G36" s="305"/>
      <c r="I36" s="135" t="s">
        <v>70</v>
      </c>
      <c r="J36" s="145" t="s">
        <v>200</v>
      </c>
      <c r="K36" s="14" t="str">
        <f>T('Elective Adventures'!H94)</f>
        <v/>
      </c>
      <c r="M36" s="135">
        <v>1</v>
      </c>
      <c r="N36" s="158" t="s">
        <v>293</v>
      </c>
      <c r="O36" s="14" t="str">
        <f>T('Elective Adventures'!H179)</f>
        <v/>
      </c>
    </row>
    <row r="37" spans="1:15">
      <c r="B37" s="2"/>
      <c r="C37" s="31"/>
      <c r="D37" s="8"/>
      <c r="E37" s="198" t="s">
        <v>110</v>
      </c>
      <c r="F37" s="205"/>
      <c r="G37" s="223"/>
      <c r="I37" s="135" t="s">
        <v>71</v>
      </c>
      <c r="J37" s="145" t="s">
        <v>201</v>
      </c>
      <c r="K37" s="14" t="str">
        <f>T('Elective Adventures'!H95)</f>
        <v/>
      </c>
      <c r="M37" s="135">
        <v>2</v>
      </c>
      <c r="N37" s="145" t="s">
        <v>294</v>
      </c>
      <c r="O37" s="14" t="str">
        <f>T('Elective Adventures'!H180)</f>
        <v/>
      </c>
    </row>
    <row r="38" spans="1:15" ht="12.75" customHeight="1">
      <c r="A38" s="305" t="s">
        <v>423</v>
      </c>
      <c r="B38" s="305"/>
      <c r="C38" s="305"/>
      <c r="D38" s="78"/>
      <c r="E38" s="100"/>
      <c r="F38" s="145" t="s">
        <v>97</v>
      </c>
      <c r="G38" s="14" t="str">
        <f>T('Elective Adventures'!H6)</f>
        <v/>
      </c>
      <c r="I38" s="135">
        <v>2</v>
      </c>
      <c r="J38" s="145" t="s">
        <v>146</v>
      </c>
      <c r="K38" s="14" t="str">
        <f>T('Elective Adventures'!H96)</f>
        <v/>
      </c>
      <c r="M38" s="100">
        <v>3</v>
      </c>
      <c r="N38" s="145" t="s">
        <v>295</v>
      </c>
      <c r="O38" s="14" t="str">
        <f>T('Elective Adventures'!H181)</f>
        <v/>
      </c>
    </row>
    <row r="39" spans="1:15" ht="12.75" customHeight="1">
      <c r="A39" s="305"/>
      <c r="B39" s="305"/>
      <c r="C39" s="305"/>
      <c r="D39" s="78"/>
      <c r="E39" s="100">
        <v>1</v>
      </c>
      <c r="F39" s="145" t="s">
        <v>111</v>
      </c>
      <c r="G39" s="14" t="str">
        <f>T('Elective Adventures'!H7)</f>
        <v/>
      </c>
      <c r="I39" s="135" t="s">
        <v>76</v>
      </c>
      <c r="J39" s="145" t="s">
        <v>202</v>
      </c>
      <c r="K39" s="14" t="str">
        <f>T('Elective Adventures'!H97)</f>
        <v/>
      </c>
      <c r="M39" s="153">
        <v>4</v>
      </c>
      <c r="N39" s="157" t="s">
        <v>296</v>
      </c>
      <c r="O39" s="14" t="str">
        <f>T('Elective Adventures'!H182)</f>
        <v/>
      </c>
    </row>
    <row r="40" spans="1:15" ht="12.75" customHeight="1">
      <c r="A40" s="198" t="s">
        <v>365</v>
      </c>
      <c r="B40" s="198"/>
      <c r="C40" s="224"/>
      <c r="E40" s="100">
        <v>2</v>
      </c>
      <c r="F40" s="145" t="s">
        <v>112</v>
      </c>
      <c r="G40" s="14" t="str">
        <f>T('Elective Adventures'!H8)</f>
        <v/>
      </c>
      <c r="I40" s="135" t="s">
        <v>77</v>
      </c>
      <c r="J40" s="145" t="s">
        <v>203</v>
      </c>
      <c r="K40" s="14" t="str">
        <f>T('Elective Adventures'!H98)</f>
        <v/>
      </c>
      <c r="M40" s="215" t="s">
        <v>297</v>
      </c>
      <c r="N40" s="214"/>
      <c r="O40" s="225"/>
    </row>
    <row r="41" spans="1:15">
      <c r="A41" s="98">
        <v>1</v>
      </c>
      <c r="B41" s="135" t="s">
        <v>366</v>
      </c>
      <c r="C41" s="14" t="str">
        <f>T('Core Adventures'!H6)</f>
        <v/>
      </c>
      <c r="E41" s="100">
        <v>3</v>
      </c>
      <c r="F41" s="145" t="s">
        <v>113</v>
      </c>
      <c r="G41" s="14" t="str">
        <f>T('Elective Adventures'!H9)</f>
        <v/>
      </c>
      <c r="I41" s="135" t="s">
        <v>80</v>
      </c>
      <c r="J41" s="187" t="s">
        <v>204</v>
      </c>
      <c r="K41" s="14" t="str">
        <f>T('Elective Adventures'!H99)</f>
        <v/>
      </c>
      <c r="M41" s="147"/>
      <c r="N41" s="158" t="s">
        <v>298</v>
      </c>
      <c r="O41" s="14" t="str">
        <f>T('Elective Adventures'!H186)</f>
        <v/>
      </c>
    </row>
    <row r="42" spans="1:15" ht="12.75" customHeight="1">
      <c r="A42" s="98">
        <v>2</v>
      </c>
      <c r="B42" s="135" t="s">
        <v>367</v>
      </c>
      <c r="C42" s="14" t="str">
        <f>T('Core Adventures'!H7)</f>
        <v/>
      </c>
      <c r="E42" s="172" t="s">
        <v>72</v>
      </c>
      <c r="F42" s="170" t="s">
        <v>121</v>
      </c>
      <c r="G42" s="14" t="str">
        <f>T('Elective Adventures'!H10)</f>
        <v/>
      </c>
      <c r="I42" s="135" t="s">
        <v>94</v>
      </c>
      <c r="J42" s="145" t="s">
        <v>205</v>
      </c>
      <c r="K42" s="14" t="str">
        <f>T('Elective Adventures'!H100)</f>
        <v/>
      </c>
      <c r="M42" s="100">
        <v>1</v>
      </c>
      <c r="N42" s="145" t="s">
        <v>301</v>
      </c>
      <c r="O42" s="14" t="str">
        <f>T('Elective Adventures'!H187)</f>
        <v/>
      </c>
    </row>
    <row r="43" spans="1:15">
      <c r="A43" s="98">
        <v>3</v>
      </c>
      <c r="B43" s="135" t="s">
        <v>383</v>
      </c>
      <c r="C43" s="14" t="str">
        <f>T('Core Adventures'!H8)</f>
        <v/>
      </c>
      <c r="E43" s="172" t="s">
        <v>73</v>
      </c>
      <c r="F43" s="170" t="s">
        <v>122</v>
      </c>
      <c r="G43" s="14" t="str">
        <f>T('Elective Adventures'!H11)</f>
        <v/>
      </c>
      <c r="I43" s="135" t="s">
        <v>105</v>
      </c>
      <c r="J43" s="145" t="s">
        <v>206</v>
      </c>
      <c r="K43" s="14" t="str">
        <f>T('Elective Adventures'!H101)</f>
        <v/>
      </c>
      <c r="M43" s="100">
        <v>2</v>
      </c>
      <c r="N43" s="145" t="s">
        <v>302</v>
      </c>
      <c r="O43" s="14" t="str">
        <f>T('Elective Adventures'!H188)</f>
        <v/>
      </c>
    </row>
    <row r="44" spans="1:15">
      <c r="A44" s="98">
        <v>4</v>
      </c>
      <c r="B44" s="135" t="s">
        <v>368</v>
      </c>
      <c r="C44" s="14" t="str">
        <f>T('Core Adventures'!H9)</f>
        <v/>
      </c>
      <c r="E44" s="172" t="s">
        <v>114</v>
      </c>
      <c r="F44" s="170" t="s">
        <v>123</v>
      </c>
      <c r="G44" s="14" t="str">
        <f>T('Elective Adventures'!H12)</f>
        <v/>
      </c>
      <c r="I44" s="135" t="s">
        <v>108</v>
      </c>
      <c r="J44" s="145" t="s">
        <v>207</v>
      </c>
      <c r="K44" s="14" t="str">
        <f>T('Elective Adventures'!H102)</f>
        <v/>
      </c>
      <c r="M44" s="100">
        <v>3</v>
      </c>
      <c r="N44" s="145" t="s">
        <v>303</v>
      </c>
      <c r="O44" s="14" t="str">
        <f>T('Elective Adventures'!H189)</f>
        <v/>
      </c>
    </row>
    <row r="45" spans="1:15" ht="12.75" customHeight="1">
      <c r="A45" s="98">
        <v>5</v>
      </c>
      <c r="B45" s="135" t="s">
        <v>369</v>
      </c>
      <c r="C45" s="14" t="str">
        <f>T('Core Adventures'!H10)</f>
        <v/>
      </c>
      <c r="E45" s="172" t="s">
        <v>115</v>
      </c>
      <c r="F45" s="170" t="s">
        <v>124</v>
      </c>
      <c r="G45" s="14" t="str">
        <f>T('Elective Adventures'!H13)</f>
        <v/>
      </c>
      <c r="I45" s="135" t="s">
        <v>130</v>
      </c>
      <c r="J45" s="145" t="s">
        <v>208</v>
      </c>
      <c r="K45" s="14" t="str">
        <f>T('Elective Adventures'!H103)</f>
        <v/>
      </c>
      <c r="M45" s="100">
        <v>4</v>
      </c>
      <c r="N45" s="145" t="s">
        <v>304</v>
      </c>
      <c r="O45" s="14" t="str">
        <f>T('Elective Adventures'!H190)</f>
        <v/>
      </c>
    </row>
    <row r="46" spans="1:15" ht="12.75" customHeight="1">
      <c r="A46" s="98">
        <v>6</v>
      </c>
      <c r="B46" s="135" t="s">
        <v>370</v>
      </c>
      <c r="C46" s="14" t="str">
        <f>T('Core Adventures'!H11)</f>
        <v/>
      </c>
      <c r="E46" s="172" t="s">
        <v>116</v>
      </c>
      <c r="F46" s="171" t="s">
        <v>125</v>
      </c>
      <c r="G46" s="14" t="str">
        <f>T('Elective Adventures'!H14)</f>
        <v/>
      </c>
      <c r="I46" s="135" t="s">
        <v>131</v>
      </c>
      <c r="J46" s="188" t="s">
        <v>209</v>
      </c>
      <c r="K46" s="14" t="str">
        <f>T('Elective Adventures'!H104)</f>
        <v/>
      </c>
      <c r="M46" s="100">
        <v>5</v>
      </c>
      <c r="N46" s="145" t="s">
        <v>305</v>
      </c>
      <c r="O46" s="14" t="str">
        <f>T('Elective Adventures'!H191)</f>
        <v/>
      </c>
    </row>
    <row r="47" spans="1:15">
      <c r="A47" s="98">
        <v>7</v>
      </c>
      <c r="B47" s="200" t="s">
        <v>371</v>
      </c>
      <c r="C47" s="14" t="str">
        <f>T('Core Adventures'!H12)</f>
        <v/>
      </c>
      <c r="E47" s="172" t="s">
        <v>117</v>
      </c>
      <c r="F47" s="170" t="s">
        <v>126</v>
      </c>
      <c r="G47" s="14" t="str">
        <f>T('Elective Adventures'!H15)</f>
        <v/>
      </c>
      <c r="I47" s="212" t="s">
        <v>362</v>
      </c>
      <c r="J47" s="205"/>
      <c r="K47" s="225"/>
      <c r="M47" s="100">
        <v>6</v>
      </c>
      <c r="N47" s="187" t="s">
        <v>306</v>
      </c>
      <c r="O47" s="14" t="str">
        <f>T('Elective Adventures'!H192)</f>
        <v/>
      </c>
    </row>
    <row r="48" spans="1:15">
      <c r="A48" s="98">
        <v>8</v>
      </c>
      <c r="B48" s="200" t="s">
        <v>372</v>
      </c>
      <c r="C48" s="14" t="str">
        <f>T('Core Adventures'!H13)</f>
        <v/>
      </c>
      <c r="E48" s="172" t="s">
        <v>118</v>
      </c>
      <c r="F48" s="170" t="s">
        <v>127</v>
      </c>
      <c r="G48" s="14" t="str">
        <f>T('Elective Adventures'!H16)</f>
        <v/>
      </c>
      <c r="I48" s="100">
        <v>1</v>
      </c>
      <c r="J48" s="145" t="s">
        <v>97</v>
      </c>
      <c r="K48" s="14" t="str">
        <f>T('Elective Adventures'!H108)</f>
        <v/>
      </c>
      <c r="M48" s="100">
        <v>7</v>
      </c>
      <c r="N48" s="145" t="s">
        <v>307</v>
      </c>
      <c r="O48" s="14" t="str">
        <f>T('Elective Adventures'!H193)</f>
        <v/>
      </c>
    </row>
    <row r="49" spans="1:15">
      <c r="A49" s="98">
        <v>9</v>
      </c>
      <c r="B49" s="200" t="s">
        <v>373</v>
      </c>
      <c r="C49" s="14" t="str">
        <f>T('Core Adventures'!H14)</f>
        <v/>
      </c>
      <c r="E49" s="172" t="s">
        <v>119</v>
      </c>
      <c r="F49" s="170" t="s">
        <v>128</v>
      </c>
      <c r="G49" s="14" t="str">
        <f>T('Elective Adventures'!H17)</f>
        <v/>
      </c>
      <c r="I49" s="135" t="s">
        <v>69</v>
      </c>
      <c r="J49" s="145" t="s">
        <v>217</v>
      </c>
      <c r="K49" s="14" t="str">
        <f>T('Elective Adventures'!H109)</f>
        <v/>
      </c>
      <c r="M49" s="100">
        <v>8</v>
      </c>
      <c r="N49" s="145" t="s">
        <v>308</v>
      </c>
      <c r="O49" s="14" t="str">
        <f>T('Elective Adventures'!H194)</f>
        <v/>
      </c>
    </row>
    <row r="50" spans="1:15" ht="12.75" customHeight="1">
      <c r="A50" s="98">
        <v>10</v>
      </c>
      <c r="B50" s="135" t="s">
        <v>374</v>
      </c>
      <c r="C50" s="14" t="str">
        <f>T('Core Adventures'!H15)</f>
        <v/>
      </c>
      <c r="E50" s="172" t="s">
        <v>120</v>
      </c>
      <c r="F50" s="170" t="s">
        <v>129</v>
      </c>
      <c r="G50" s="14" t="str">
        <f>T('Elective Adventures'!H18)</f>
        <v/>
      </c>
      <c r="I50" s="135" t="s">
        <v>70</v>
      </c>
      <c r="J50" s="145" t="s">
        <v>218</v>
      </c>
      <c r="K50" s="14" t="str">
        <f>T('Elective Adventures'!H110)</f>
        <v/>
      </c>
      <c r="M50" s="100">
        <v>9</v>
      </c>
      <c r="N50" s="145" t="s">
        <v>309</v>
      </c>
      <c r="O50" s="14" t="str">
        <f>T('Elective Adventures'!H195)</f>
        <v/>
      </c>
    </row>
    <row r="51" spans="1:15" ht="12.75" customHeight="1">
      <c r="A51" s="136" t="s">
        <v>379</v>
      </c>
      <c r="B51" s="135" t="s">
        <v>375</v>
      </c>
      <c r="C51" s="14" t="str">
        <f>T('Core Adventures'!H16)</f>
        <v/>
      </c>
      <c r="D51" s="84"/>
      <c r="E51" s="198" t="s">
        <v>132</v>
      </c>
      <c r="F51" s="205"/>
      <c r="G51" s="225"/>
      <c r="I51" s="135" t="s">
        <v>71</v>
      </c>
      <c r="J51" s="145" t="s">
        <v>219</v>
      </c>
      <c r="K51" s="14" t="str">
        <f>T('Elective Adventures'!H111)</f>
        <v/>
      </c>
      <c r="M51" s="135" t="s">
        <v>299</v>
      </c>
      <c r="N51" s="145" t="s">
        <v>310</v>
      </c>
      <c r="O51" s="14" t="str">
        <f>T('Elective Adventures'!H196)</f>
        <v/>
      </c>
    </row>
    <row r="52" spans="1:15" ht="12.75" customHeight="1">
      <c r="A52" s="136" t="s">
        <v>380</v>
      </c>
      <c r="B52" s="184" t="s">
        <v>376</v>
      </c>
      <c r="C52" s="14" t="str">
        <f>T('Core Adventures'!H17)</f>
        <v/>
      </c>
      <c r="D52" s="84"/>
      <c r="E52" s="139"/>
      <c r="F52" s="187" t="s">
        <v>144</v>
      </c>
      <c r="G52" s="14" t="str">
        <f>T('Elective Adventures'!H22)</f>
        <v/>
      </c>
      <c r="I52" s="100">
        <v>2</v>
      </c>
      <c r="J52" s="145" t="s">
        <v>220</v>
      </c>
      <c r="K52" s="14" t="str">
        <f>T('Elective Adventures'!H112)</f>
        <v/>
      </c>
      <c r="M52" s="135" t="s">
        <v>300</v>
      </c>
      <c r="N52" s="145" t="s">
        <v>311</v>
      </c>
      <c r="O52" s="14" t="str">
        <f>T('Elective Adventures'!H197)</f>
        <v/>
      </c>
    </row>
    <row r="53" spans="1:15">
      <c r="A53" s="136" t="s">
        <v>381</v>
      </c>
      <c r="B53" s="135" t="s">
        <v>377</v>
      </c>
      <c r="C53" s="14" t="str">
        <f>T('Core Adventures'!H18)</f>
        <v/>
      </c>
      <c r="D53" s="13"/>
      <c r="E53" s="139">
        <v>1</v>
      </c>
      <c r="F53" s="187" t="s">
        <v>133</v>
      </c>
      <c r="G53" s="14" t="str">
        <f>T('Elective Adventures'!H23)</f>
        <v/>
      </c>
      <c r="I53" s="100">
        <v>3</v>
      </c>
      <c r="J53" s="145" t="s">
        <v>97</v>
      </c>
      <c r="K53" s="14" t="str">
        <f>T('Elective Adventures'!H113)</f>
        <v/>
      </c>
      <c r="M53" s="215" t="s">
        <v>359</v>
      </c>
      <c r="N53" s="214"/>
      <c r="O53" s="225"/>
    </row>
    <row r="54" spans="1:15" ht="12.75" customHeight="1">
      <c r="A54" s="136" t="s">
        <v>382</v>
      </c>
      <c r="B54" s="135" t="s">
        <v>378</v>
      </c>
      <c r="C54" s="14" t="str">
        <f>T('Core Adventures'!H19)</f>
        <v/>
      </c>
      <c r="D54" s="13"/>
      <c r="E54" s="139">
        <v>2</v>
      </c>
      <c r="F54" s="187" t="s">
        <v>134</v>
      </c>
      <c r="G54" s="14" t="str">
        <f>T('Elective Adventures'!H24)</f>
        <v/>
      </c>
      <c r="I54" s="172" t="s">
        <v>72</v>
      </c>
      <c r="J54" s="170" t="s">
        <v>221</v>
      </c>
      <c r="K54" s="14" t="str">
        <f>T('Elective Adventures'!H114)</f>
        <v/>
      </c>
      <c r="M54" s="147">
        <v>1</v>
      </c>
      <c r="N54" s="158" t="s">
        <v>312</v>
      </c>
      <c r="O54" s="14" t="str">
        <f>T('Elective Adventures'!H201)</f>
        <v/>
      </c>
    </row>
    <row r="55" spans="1:15" ht="12.75" customHeight="1">
      <c r="A55" s="201" t="s">
        <v>384</v>
      </c>
      <c r="B55" s="201"/>
      <c r="C55" s="201"/>
      <c r="D55" s="13"/>
      <c r="E55" s="139">
        <v>3</v>
      </c>
      <c r="F55" s="145" t="s">
        <v>135</v>
      </c>
      <c r="G55" s="14" t="str">
        <f>T('Elective Adventures'!H25)</f>
        <v/>
      </c>
      <c r="I55" s="172" t="s">
        <v>73</v>
      </c>
      <c r="J55" s="170" t="s">
        <v>222</v>
      </c>
      <c r="K55" s="14" t="str">
        <f>T('Elective Adventures'!H115)</f>
        <v/>
      </c>
      <c r="M55" s="100">
        <v>2</v>
      </c>
      <c r="N55" s="145" t="s">
        <v>313</v>
      </c>
      <c r="O55" s="14" t="str">
        <f>T('Elective Adventures'!H202)</f>
        <v/>
      </c>
    </row>
    <row r="56" spans="1:15">
      <c r="A56" s="98">
        <v>1</v>
      </c>
      <c r="B56" s="135" t="s">
        <v>385</v>
      </c>
      <c r="C56" s="14" t="str">
        <f>T('Core Adventures'!H23)</f>
        <v/>
      </c>
      <c r="D56" s="13"/>
      <c r="E56" s="139">
        <v>4</v>
      </c>
      <c r="F56" s="187" t="s">
        <v>136</v>
      </c>
      <c r="G56" s="14" t="str">
        <f>T('Elective Adventures'!H26)</f>
        <v/>
      </c>
      <c r="I56" s="172" t="s">
        <v>114</v>
      </c>
      <c r="J56" s="170" t="s">
        <v>223</v>
      </c>
      <c r="K56" s="14" t="str">
        <f>T('Elective Adventures'!H116)</f>
        <v/>
      </c>
      <c r="M56" s="100">
        <v>3</v>
      </c>
      <c r="N56" s="145" t="s">
        <v>314</v>
      </c>
      <c r="O56" s="14" t="str">
        <f>T('Elective Adventures'!H203)</f>
        <v/>
      </c>
    </row>
    <row r="57" spans="1:15">
      <c r="A57" s="98">
        <v>2</v>
      </c>
      <c r="B57" s="135" t="s">
        <v>386</v>
      </c>
      <c r="C57" s="14" t="str">
        <f>T('Core Adventures'!H24)</f>
        <v/>
      </c>
      <c r="D57" s="13"/>
      <c r="E57" s="139">
        <v>5</v>
      </c>
      <c r="F57" s="145" t="s">
        <v>137</v>
      </c>
      <c r="G57" s="14" t="str">
        <f>T('Elective Adventures'!H27)</f>
        <v/>
      </c>
      <c r="I57" s="172">
        <v>4</v>
      </c>
      <c r="J57" s="170" t="s">
        <v>97</v>
      </c>
      <c r="K57" s="14" t="str">
        <f>T('Elective Adventures'!H117)</f>
        <v/>
      </c>
      <c r="M57" s="100">
        <v>4</v>
      </c>
      <c r="N57" s="145" t="s">
        <v>315</v>
      </c>
      <c r="O57" s="14" t="str">
        <f>T('Elective Adventures'!H204)</f>
        <v/>
      </c>
    </row>
    <row r="58" spans="1:15">
      <c r="A58" s="98">
        <v>3</v>
      </c>
      <c r="B58" s="184" t="s">
        <v>387</v>
      </c>
      <c r="C58" s="14" t="str">
        <f>T('Core Adventures'!H25)</f>
        <v/>
      </c>
      <c r="D58" s="13"/>
      <c r="E58" s="139"/>
      <c r="F58" s="145" t="s">
        <v>145</v>
      </c>
      <c r="G58" s="14" t="str">
        <f>T('Elective Adventures'!H28)</f>
        <v/>
      </c>
      <c r="I58" s="172" t="s">
        <v>78</v>
      </c>
      <c r="J58" s="170" t="s">
        <v>224</v>
      </c>
      <c r="K58" s="14" t="str">
        <f>T('Elective Adventures'!H118)</f>
        <v/>
      </c>
      <c r="M58" s="100">
        <v>5</v>
      </c>
      <c r="N58" s="187" t="s">
        <v>316</v>
      </c>
      <c r="O58" s="14" t="str">
        <f>T('Elective Adventures'!H205)</f>
        <v/>
      </c>
    </row>
    <row r="59" spans="1:15">
      <c r="A59" s="136">
        <v>4</v>
      </c>
      <c r="B59" s="135" t="s">
        <v>388</v>
      </c>
      <c r="C59" s="14" t="str">
        <f>T('Core Adventures'!H26)</f>
        <v/>
      </c>
      <c r="D59" s="13"/>
      <c r="E59" s="139">
        <v>6</v>
      </c>
      <c r="F59" s="188" t="s">
        <v>138</v>
      </c>
      <c r="G59" s="14" t="str">
        <f>T('Elective Adventures'!H29)</f>
        <v/>
      </c>
      <c r="I59" s="172" t="s">
        <v>79</v>
      </c>
      <c r="J59" s="170" t="s">
        <v>225</v>
      </c>
      <c r="K59" s="14" t="str">
        <f>T('Elective Adventures'!H119)</f>
        <v/>
      </c>
      <c r="M59" s="100">
        <v>6</v>
      </c>
      <c r="N59" s="145" t="s">
        <v>317</v>
      </c>
      <c r="O59" s="14" t="str">
        <f>T('Elective Adventures'!H206)</f>
        <v/>
      </c>
    </row>
    <row r="60" spans="1:15" ht="12.75" customHeight="1">
      <c r="A60" s="136">
        <v>5</v>
      </c>
      <c r="B60" s="135" t="s">
        <v>389</v>
      </c>
      <c r="C60" s="14" t="str">
        <f>T('Core Adventures'!H27)</f>
        <v/>
      </c>
      <c r="D60" s="13"/>
      <c r="E60" s="139">
        <v>7</v>
      </c>
      <c r="F60" s="145" t="s">
        <v>139</v>
      </c>
      <c r="G60" s="14" t="str">
        <f>T('Elective Adventures'!H30)</f>
        <v/>
      </c>
      <c r="I60" s="172">
        <v>5</v>
      </c>
      <c r="J60" s="171" t="s">
        <v>226</v>
      </c>
      <c r="K60" s="14" t="str">
        <f>T('Elective Adventures'!H120)</f>
        <v/>
      </c>
      <c r="M60" s="100">
        <v>7</v>
      </c>
      <c r="N60" s="145" t="s">
        <v>318</v>
      </c>
      <c r="O60" s="14" t="str">
        <f>T('Elective Adventures'!H207)</f>
        <v/>
      </c>
    </row>
    <row r="61" spans="1:15" ht="12.75" customHeight="1">
      <c r="A61" s="136">
        <v>6</v>
      </c>
      <c r="B61" s="135" t="s">
        <v>390</v>
      </c>
      <c r="C61" s="14" t="str">
        <f>T('Core Adventures'!H28)</f>
        <v/>
      </c>
      <c r="D61" s="13"/>
      <c r="E61" s="139">
        <v>8</v>
      </c>
      <c r="F61" s="188" t="s">
        <v>140</v>
      </c>
      <c r="G61" s="14" t="str">
        <f>T('Elective Adventures'!H31)</f>
        <v/>
      </c>
      <c r="I61" s="172">
        <v>6</v>
      </c>
      <c r="J61" s="170" t="s">
        <v>97</v>
      </c>
      <c r="K61" s="14" t="str">
        <f>T('Elective Adventures'!H121)</f>
        <v/>
      </c>
      <c r="M61" s="215" t="s">
        <v>319</v>
      </c>
      <c r="N61" s="214"/>
      <c r="O61" s="225"/>
    </row>
    <row r="62" spans="1:15">
      <c r="A62" s="98">
        <v>7</v>
      </c>
      <c r="B62" s="184" t="s">
        <v>109</v>
      </c>
      <c r="C62" s="14" t="str">
        <f>T('Core Adventures'!H29)</f>
        <v/>
      </c>
      <c r="D62" s="13"/>
      <c r="E62" s="139">
        <v>9</v>
      </c>
      <c r="F62" s="145" t="s">
        <v>141</v>
      </c>
      <c r="G62" s="14" t="str">
        <f>T('Elective Adventures'!H32)</f>
        <v/>
      </c>
      <c r="I62" s="172" t="s">
        <v>210</v>
      </c>
      <c r="J62" s="191" t="s">
        <v>227</v>
      </c>
      <c r="K62" s="14" t="str">
        <f>T('Elective Adventures'!H122)</f>
        <v/>
      </c>
      <c r="M62" s="147">
        <v>1</v>
      </c>
      <c r="N62" s="158" t="s">
        <v>320</v>
      </c>
      <c r="O62" s="14" t="str">
        <f>T('Elective Adventures'!I189)</f>
        <v/>
      </c>
    </row>
    <row r="63" spans="1:15">
      <c r="A63" s="201" t="s">
        <v>391</v>
      </c>
      <c r="B63" s="201"/>
      <c r="C63" s="201"/>
      <c r="D63" s="13"/>
      <c r="E63" s="139">
        <v>10</v>
      </c>
      <c r="F63" s="145" t="s">
        <v>142</v>
      </c>
      <c r="G63" s="14" t="str">
        <f>T('Elective Adventures'!H33)</f>
        <v/>
      </c>
      <c r="I63" s="172" t="s">
        <v>211</v>
      </c>
      <c r="J63" s="191" t="s">
        <v>228</v>
      </c>
      <c r="K63" s="14" t="str">
        <f>T('Elective Adventures'!H123)</f>
        <v/>
      </c>
      <c r="M63" s="100">
        <v>2</v>
      </c>
      <c r="N63" s="145" t="s">
        <v>321</v>
      </c>
      <c r="O63" s="14" t="str">
        <f>T('Elective Adventures'!I190)</f>
        <v/>
      </c>
    </row>
    <row r="64" spans="1:15">
      <c r="A64" s="98"/>
      <c r="B64" s="135" t="s">
        <v>95</v>
      </c>
      <c r="C64" s="14" t="str">
        <f>T('Core Adventures'!H33)</f>
        <v/>
      </c>
      <c r="D64" s="13"/>
      <c r="E64" s="212" t="s">
        <v>143</v>
      </c>
      <c r="F64" s="205"/>
      <c r="G64" s="225"/>
      <c r="I64" s="172" t="s">
        <v>212</v>
      </c>
      <c r="J64" s="170" t="s">
        <v>229</v>
      </c>
      <c r="K64" s="14" t="str">
        <f>T('Elective Adventures'!H124)</f>
        <v/>
      </c>
      <c r="M64" s="100">
        <v>3</v>
      </c>
      <c r="N64" s="145" t="s">
        <v>322</v>
      </c>
      <c r="O64" s="14" t="str">
        <f>T('Elective Adventures'!I197)</f>
        <v/>
      </c>
    </row>
    <row r="65" spans="1:15">
      <c r="A65" s="98">
        <v>1</v>
      </c>
      <c r="B65" s="135" t="s">
        <v>96</v>
      </c>
      <c r="C65" s="14" t="str">
        <f>T('Core Adventures'!H34)</f>
        <v/>
      </c>
      <c r="D65" s="13"/>
      <c r="E65" s="100"/>
      <c r="F65" s="145" t="s">
        <v>146</v>
      </c>
      <c r="G65" s="14" t="str">
        <f>T('Elective Adventures'!H37)</f>
        <v/>
      </c>
      <c r="I65" s="172">
        <v>7</v>
      </c>
      <c r="J65" s="170" t="s">
        <v>216</v>
      </c>
      <c r="K65" s="14" t="str">
        <f>T('Elective Adventures'!H125)</f>
        <v/>
      </c>
      <c r="M65" s="215" t="s">
        <v>323</v>
      </c>
      <c r="N65" s="214"/>
      <c r="O65" s="225" t="str">
        <f>T('Elective Adventures'!I200)</f>
        <v/>
      </c>
    </row>
    <row r="66" spans="1:15">
      <c r="A66" s="98"/>
      <c r="B66" s="135" t="s">
        <v>392</v>
      </c>
      <c r="C66" s="14" t="str">
        <f>T('Core Adventures'!H35)</f>
        <v/>
      </c>
      <c r="D66" s="13"/>
      <c r="E66" s="135">
        <v>1</v>
      </c>
      <c r="F66" s="145" t="s">
        <v>147</v>
      </c>
      <c r="G66" s="14" t="str">
        <f>T('Elective Adventures'!H38)</f>
        <v/>
      </c>
      <c r="I66" s="172" t="s">
        <v>168</v>
      </c>
      <c r="J66" s="170" t="s">
        <v>230</v>
      </c>
      <c r="K66" s="14" t="str">
        <f>T('Elective Adventures'!H126)</f>
        <v/>
      </c>
      <c r="M66" s="147">
        <v>1</v>
      </c>
      <c r="N66" s="158" t="s">
        <v>324</v>
      </c>
      <c r="O66" s="14" t="str">
        <f>T('Elective Adventures'!H215)</f>
        <v/>
      </c>
    </row>
    <row r="67" spans="1:15" ht="12.75" customHeight="1">
      <c r="A67" s="101" t="s">
        <v>76</v>
      </c>
      <c r="B67" s="203" t="s">
        <v>393</v>
      </c>
      <c r="C67" s="14" t="str">
        <f>T('Core Adventures'!H36)</f>
        <v/>
      </c>
      <c r="D67" s="13"/>
      <c r="E67" s="135">
        <v>2</v>
      </c>
      <c r="F67" s="145" t="s">
        <v>148</v>
      </c>
      <c r="G67" s="14" t="str">
        <f>T('Elective Adventures'!H39)</f>
        <v/>
      </c>
      <c r="I67" s="172" t="s">
        <v>169</v>
      </c>
      <c r="J67" s="190" t="s">
        <v>97</v>
      </c>
      <c r="K67" s="14" t="str">
        <f>T('Elective Adventures'!H127)</f>
        <v/>
      </c>
      <c r="M67" s="135" t="s">
        <v>69</v>
      </c>
      <c r="N67" s="145" t="s">
        <v>325</v>
      </c>
      <c r="O67" s="14" t="str">
        <f>T('Elective Adventures'!H216)</f>
        <v/>
      </c>
    </row>
    <row r="68" spans="1:15" ht="12.75" customHeight="1">
      <c r="A68" s="101" t="s">
        <v>77</v>
      </c>
      <c r="B68" s="203" t="s">
        <v>394</v>
      </c>
      <c r="C68" s="14" t="str">
        <f>T('Core Adventures'!H37)</f>
        <v/>
      </c>
      <c r="D68" s="13"/>
      <c r="E68" s="135">
        <v>3</v>
      </c>
      <c r="F68" s="145" t="s">
        <v>149</v>
      </c>
      <c r="G68" s="14" t="str">
        <f>T('Elective Adventures'!H40)</f>
        <v/>
      </c>
      <c r="I68" s="172" t="s">
        <v>213</v>
      </c>
      <c r="J68" s="170" t="s">
        <v>231</v>
      </c>
      <c r="K68" s="14" t="str">
        <f>T('Elective Adventures'!H128)</f>
        <v/>
      </c>
      <c r="M68" s="135" t="s">
        <v>70</v>
      </c>
      <c r="N68" s="145" t="s">
        <v>326</v>
      </c>
      <c r="O68" s="14" t="str">
        <f>T('Elective Adventures'!H217)</f>
        <v/>
      </c>
    </row>
    <row r="69" spans="1:15">
      <c r="A69" s="101" t="s">
        <v>80</v>
      </c>
      <c r="B69" s="137" t="s">
        <v>395</v>
      </c>
      <c r="C69" s="14" t="str">
        <f>T('Core Adventures'!H38)</f>
        <v/>
      </c>
      <c r="D69" s="13"/>
      <c r="E69" s="135" t="s">
        <v>72</v>
      </c>
      <c r="F69" s="145" t="s">
        <v>150</v>
      </c>
      <c r="G69" s="14" t="str">
        <f>T('Elective Adventures'!H41)</f>
        <v/>
      </c>
      <c r="I69" s="172" t="s">
        <v>214</v>
      </c>
      <c r="J69" s="170" t="s">
        <v>232</v>
      </c>
      <c r="K69" s="14" t="str">
        <f>T('Elective Adventures'!H129)</f>
        <v/>
      </c>
      <c r="M69" s="135">
        <v>2</v>
      </c>
      <c r="N69" s="145" t="s">
        <v>149</v>
      </c>
      <c r="O69" s="14" t="str">
        <f>T('Elective Adventures'!H218)</f>
        <v/>
      </c>
    </row>
    <row r="70" spans="1:15">
      <c r="A70" s="138" t="s">
        <v>94</v>
      </c>
      <c r="B70" s="203" t="s">
        <v>396</v>
      </c>
      <c r="C70" s="14" t="str">
        <f>T('Core Adventures'!H39)</f>
        <v/>
      </c>
      <c r="D70" s="13"/>
      <c r="E70" s="135" t="s">
        <v>73</v>
      </c>
      <c r="F70" s="145" t="s">
        <v>151</v>
      </c>
      <c r="G70" s="14" t="str">
        <f>T('Elective Adventures'!H42)</f>
        <v/>
      </c>
      <c r="I70" s="172" t="s">
        <v>215</v>
      </c>
      <c r="J70" s="191" t="s">
        <v>233</v>
      </c>
      <c r="K70" s="14" t="str">
        <f>T('Elective Adventures'!H130)</f>
        <v/>
      </c>
      <c r="M70" s="135" t="s">
        <v>76</v>
      </c>
      <c r="N70" s="145" t="s">
        <v>327</v>
      </c>
      <c r="O70" s="14" t="str">
        <f>T('Elective Adventures'!H219)</f>
        <v/>
      </c>
    </row>
    <row r="71" spans="1:15">
      <c r="A71" s="136" t="s">
        <v>105</v>
      </c>
      <c r="B71" s="200" t="s">
        <v>397</v>
      </c>
      <c r="C71" s="14" t="str">
        <f>T('Core Adventures'!H40)</f>
        <v/>
      </c>
      <c r="D71" s="13"/>
      <c r="E71" s="135" t="s">
        <v>114</v>
      </c>
      <c r="F71" s="145" t="s">
        <v>152</v>
      </c>
      <c r="G71" s="14" t="str">
        <f>T('Elective Adventures'!H43)</f>
        <v/>
      </c>
      <c r="I71" s="172">
        <v>8</v>
      </c>
      <c r="J71" s="170" t="s">
        <v>234</v>
      </c>
      <c r="K71" s="14" t="str">
        <f>T('Elective Adventures'!H131)</f>
        <v/>
      </c>
      <c r="M71" s="135" t="s">
        <v>77</v>
      </c>
      <c r="N71" s="145" t="s">
        <v>328</v>
      </c>
      <c r="O71" s="14" t="str">
        <f>T('Elective Adventures'!H220)</f>
        <v/>
      </c>
    </row>
    <row r="72" spans="1:15">
      <c r="D72" s="13"/>
      <c r="E72" s="135" t="s">
        <v>115</v>
      </c>
      <c r="F72" s="145" t="s">
        <v>153</v>
      </c>
      <c r="G72" s="14" t="str">
        <f>T('Elective Adventures'!H44)</f>
        <v/>
      </c>
      <c r="I72" s="212" t="s">
        <v>235</v>
      </c>
      <c r="J72" s="205"/>
      <c r="K72" s="225"/>
      <c r="M72" s="135" t="s">
        <v>80</v>
      </c>
      <c r="N72" s="145" t="s">
        <v>329</v>
      </c>
      <c r="O72" s="14" t="str">
        <f>T('Elective Adventures'!H221)</f>
        <v/>
      </c>
    </row>
    <row r="73" spans="1:15">
      <c r="D73" s="13"/>
      <c r="E73" s="135" t="s">
        <v>116</v>
      </c>
      <c r="F73" s="145" t="s">
        <v>154</v>
      </c>
      <c r="G73" s="14" t="str">
        <f>T('Elective Adventures'!H45)</f>
        <v/>
      </c>
      <c r="I73" s="100">
        <v>1</v>
      </c>
      <c r="J73" s="145" t="s">
        <v>236</v>
      </c>
      <c r="K73" s="14" t="str">
        <f>T('Elective Adventures'!H135)</f>
        <v/>
      </c>
      <c r="M73" s="135">
        <v>3</v>
      </c>
      <c r="N73" s="145" t="s">
        <v>149</v>
      </c>
      <c r="O73" s="14" t="str">
        <f>T('Elective Adventures'!H222)</f>
        <v/>
      </c>
    </row>
    <row r="74" spans="1:15" ht="12.75" customHeight="1">
      <c r="D74" s="13"/>
      <c r="E74" s="135" t="s">
        <v>117</v>
      </c>
      <c r="F74" s="145" t="s">
        <v>155</v>
      </c>
      <c r="G74" s="14" t="str">
        <f>T('Elective Adventures'!H46)</f>
        <v/>
      </c>
      <c r="I74" s="100">
        <v>2</v>
      </c>
      <c r="J74" s="145" t="s">
        <v>97</v>
      </c>
      <c r="K74" s="14" t="str">
        <f>T('Elective Adventures'!H136)</f>
        <v/>
      </c>
      <c r="M74" s="135" t="s">
        <v>72</v>
      </c>
      <c r="N74" s="145" t="s">
        <v>330</v>
      </c>
      <c r="O74" s="14" t="str">
        <f>T('Elective Adventures'!H223)</f>
        <v/>
      </c>
    </row>
    <row r="75" spans="1:15" ht="12.75" customHeight="1">
      <c r="D75" s="13"/>
      <c r="E75" s="135" t="s">
        <v>118</v>
      </c>
      <c r="F75" s="145" t="s">
        <v>156</v>
      </c>
      <c r="G75" s="14" t="str">
        <f>T('Elective Adventures'!H47)</f>
        <v/>
      </c>
      <c r="I75" s="135" t="s">
        <v>76</v>
      </c>
      <c r="J75" s="187" t="s">
        <v>237</v>
      </c>
      <c r="K75" s="14" t="str">
        <f>T('Elective Adventures'!H137)</f>
        <v/>
      </c>
      <c r="M75" s="135" t="s">
        <v>73</v>
      </c>
      <c r="N75" s="145" t="s">
        <v>331</v>
      </c>
      <c r="O75" s="14" t="str">
        <f>T('Elective Adventures'!H224)</f>
        <v/>
      </c>
    </row>
    <row r="76" spans="1:15">
      <c r="D76" s="13"/>
      <c r="E76" s="135" t="s">
        <v>119</v>
      </c>
      <c r="F76" s="145" t="s">
        <v>157</v>
      </c>
      <c r="G76" s="14" t="str">
        <f>T('Elective Adventures'!H48)</f>
        <v/>
      </c>
      <c r="I76" s="135" t="s">
        <v>77</v>
      </c>
      <c r="J76" s="145" t="s">
        <v>238</v>
      </c>
      <c r="K76" s="14" t="str">
        <f>T('Elective Adventures'!H138)</f>
        <v/>
      </c>
      <c r="M76" s="135" t="s">
        <v>114</v>
      </c>
      <c r="N76" s="145" t="s">
        <v>332</v>
      </c>
      <c r="O76" s="14" t="str">
        <f>T('Elective Adventures'!H225)</f>
        <v/>
      </c>
    </row>
    <row r="77" spans="1:15">
      <c r="D77" s="13"/>
      <c r="E77" s="135" t="s">
        <v>120</v>
      </c>
      <c r="F77" s="145" t="s">
        <v>158</v>
      </c>
      <c r="G77" s="14" t="str">
        <f>T('Elective Adventures'!H49)</f>
        <v/>
      </c>
      <c r="I77" s="135" t="s">
        <v>80</v>
      </c>
      <c r="J77" s="145" t="s">
        <v>239</v>
      </c>
      <c r="K77" s="14" t="str">
        <f>T('Elective Adventures'!H139)</f>
        <v/>
      </c>
      <c r="M77" s="135" t="s">
        <v>115</v>
      </c>
      <c r="N77" s="145" t="s">
        <v>333</v>
      </c>
      <c r="O77" s="14" t="str">
        <f>T('Elective Adventures'!H226)</f>
        <v/>
      </c>
    </row>
    <row r="78" spans="1:15">
      <c r="D78" s="13"/>
      <c r="E78" s="135">
        <v>4</v>
      </c>
      <c r="F78" s="187" t="s">
        <v>159</v>
      </c>
      <c r="G78" s="14" t="str">
        <f>T('Elective Adventures'!H50)</f>
        <v/>
      </c>
      <c r="I78" s="135">
        <v>3</v>
      </c>
      <c r="J78" s="145" t="s">
        <v>240</v>
      </c>
      <c r="K78" s="14" t="str">
        <f>T('Elective Adventures'!H140)</f>
        <v/>
      </c>
      <c r="M78" s="135" t="s">
        <v>116</v>
      </c>
      <c r="N78" s="145" t="s">
        <v>334</v>
      </c>
      <c r="O78" s="14" t="str">
        <f>T('Elective Adventures'!H227)</f>
        <v/>
      </c>
    </row>
    <row r="79" spans="1:15">
      <c r="D79" s="13"/>
      <c r="E79" s="135" t="s">
        <v>78</v>
      </c>
      <c r="F79" s="145" t="s">
        <v>160</v>
      </c>
      <c r="G79" s="14" t="str">
        <f>T('Elective Adventures'!H51)</f>
        <v/>
      </c>
      <c r="I79" s="135">
        <v>4</v>
      </c>
      <c r="J79" s="145" t="s">
        <v>241</v>
      </c>
      <c r="K79" s="14" t="str">
        <f>T('Elective Adventures'!H141)</f>
        <v/>
      </c>
    </row>
    <row r="80" spans="1:15">
      <c r="D80" s="13"/>
      <c r="E80" s="194" t="s">
        <v>79</v>
      </c>
      <c r="F80" s="195" t="s">
        <v>161</v>
      </c>
      <c r="G80" s="14" t="str">
        <f>T('Elective Adventures'!H52)</f>
        <v/>
      </c>
    </row>
    <row r="81" spans="4:4">
      <c r="D81" s="13"/>
    </row>
    <row r="82" spans="4:4">
      <c r="D82" s="13"/>
    </row>
    <row r="83" spans="4:4">
      <c r="D83" s="13"/>
    </row>
  </sheetData>
  <sheetProtection algorithmName="SHA-512" hashValue="PeL+Rmo7rVzSR64hEqHe6wm0C2PqlzB4fBn9aivQY/l0FKvj25x4ZKwWyxMzJPpQSNaQ4R/vaKHCBgaSlXjx+g==" saltValue="EKEdCNYJXqxDAH/82fSfhQ==" spinCount="100000" sheet="1" objects="1" scenarios="1" selectLockedCells="1"/>
  <mergeCells count="7">
    <mergeCell ref="A38:C39"/>
    <mergeCell ref="M1:O2"/>
    <mergeCell ref="Q1:S2"/>
    <mergeCell ref="E35:G36"/>
    <mergeCell ref="E1:G2"/>
    <mergeCell ref="I1:K2"/>
    <mergeCell ref="E11:G12"/>
  </mergeCells>
  <pageMargins left="0.75" right="0.75" top="1" bottom="1" header="0.5" footer="0.5"/>
  <pageSetup scale="47" orientation="landscape" horizontalDpi="4294967293" verticalDpi="4294967293" r:id="rId1"/>
  <headerFooter alignWithMargins="0">
    <oddHeader>&amp;C&amp;"Arial,Bold"&amp;14Arrow of Light Advancement
&amp;12&amp;D</oddHead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84"/>
  <sheetViews>
    <sheetView showGridLines="0" zoomScale="85" zoomScaleNormal="85" workbookViewId="0">
      <selection activeCell="C8" sqref="C8"/>
    </sheetView>
  </sheetViews>
  <sheetFormatPr defaultRowHeight="12.75"/>
  <cols>
    <col min="1" max="1" width="3.140625" customWidth="1"/>
    <col min="2" max="2" width="36.28515625" bestFit="1" customWidth="1"/>
    <col min="3" max="3" width="6.42578125" customWidth="1"/>
    <col min="4" max="4" width="2.42578125" customWidth="1"/>
    <col min="5" max="5" width="4.28515625" style="87" customWidth="1"/>
    <col min="6" max="6" width="36.85546875" bestFit="1" customWidth="1"/>
    <col min="7" max="7" width="3.42578125" customWidth="1"/>
    <col min="8" max="8" width="1.5703125" bestFit="1" customWidth="1"/>
    <col min="9" max="9" width="3.28515625" customWidth="1"/>
    <col min="10" max="10" width="38.140625" bestFit="1" customWidth="1"/>
    <col min="11" max="11" width="3.42578125" customWidth="1"/>
    <col min="12" max="12" width="1.7109375" bestFit="1" customWidth="1"/>
    <col min="13" max="13" width="3.28515625" customWidth="1"/>
    <col min="14" max="14" width="40.5703125" bestFit="1" customWidth="1"/>
    <col min="15" max="15" width="3.42578125" customWidth="1"/>
    <col min="16" max="16" width="1.7109375" bestFit="1" customWidth="1"/>
    <col min="17" max="17" width="3.28515625" customWidth="1"/>
    <col min="18" max="18" width="40.5703125" bestFit="1" customWidth="1"/>
    <col min="19" max="19" width="3.42578125" customWidth="1"/>
  </cols>
  <sheetData>
    <row r="1" spans="2:19" ht="21" customHeight="1">
      <c r="B1" s="228" t="str">
        <f ca="1">MID(CELL("filename",B1),FIND(IF(ISERROR(FIND("]",CELL("filename",B1))),"$","]"),CELL("filename",B1))+1,256)</f>
        <v>Scout 5</v>
      </c>
      <c r="E1" s="306" t="s">
        <v>24</v>
      </c>
      <c r="F1" s="306"/>
      <c r="G1" s="306"/>
      <c r="I1" s="305" t="s">
        <v>360</v>
      </c>
      <c r="J1" s="305"/>
      <c r="K1" s="305"/>
      <c r="M1" s="305" t="s">
        <v>360</v>
      </c>
      <c r="N1" s="305"/>
      <c r="O1" s="305"/>
      <c r="Q1" s="305" t="s">
        <v>360</v>
      </c>
      <c r="R1" s="305"/>
      <c r="S1" s="305"/>
    </row>
    <row r="2" spans="2:19" ht="7.5" customHeight="1">
      <c r="E2" s="307"/>
      <c r="F2" s="307"/>
      <c r="G2" s="307"/>
      <c r="I2" s="305"/>
      <c r="J2" s="305"/>
      <c r="K2" s="305"/>
      <c r="M2" s="305"/>
      <c r="N2" s="305"/>
      <c r="O2" s="305"/>
      <c r="Q2" s="305"/>
      <c r="R2" s="305"/>
      <c r="S2" s="305"/>
    </row>
    <row r="3" spans="2:19">
      <c r="B3" s="1" t="s">
        <v>10</v>
      </c>
      <c r="E3" s="14">
        <v>1</v>
      </c>
      <c r="F3" s="89" t="s">
        <v>64</v>
      </c>
      <c r="G3" s="14" t="str">
        <f>IF(Bobcat!I6="A","A"," ")</f>
        <v xml:space="preserve"> </v>
      </c>
      <c r="H3" s="28"/>
      <c r="I3" s="212" t="s">
        <v>357</v>
      </c>
      <c r="J3" s="205"/>
      <c r="K3" s="226" t="str">
        <f>T('Elective Adventures'!I74)</f>
        <v/>
      </c>
      <c r="L3" s="28"/>
      <c r="M3" s="212" t="s">
        <v>276</v>
      </c>
      <c r="N3" s="213"/>
      <c r="O3" s="226"/>
      <c r="P3" s="28"/>
      <c r="Q3" s="198" t="s">
        <v>335</v>
      </c>
      <c r="R3" s="227"/>
      <c r="S3" s="226"/>
    </row>
    <row r="4" spans="2:19" ht="12.75" customHeight="1">
      <c r="B4" s="29" t="s">
        <v>25</v>
      </c>
      <c r="C4" s="14" t="str">
        <f>IF(COUNTIF(G3:G10,"A")&gt;6,"C",IF(COUNTIF(G3:G10,"A")&gt;0,"P"," "))</f>
        <v xml:space="preserve"> </v>
      </c>
      <c r="D4" s="13"/>
      <c r="E4" s="14">
        <v>2</v>
      </c>
      <c r="F4" s="89" t="s">
        <v>65</v>
      </c>
      <c r="G4" s="14" t="str">
        <f>IF(Bobcat!I7="A","A"," ")</f>
        <v xml:space="preserve"> </v>
      </c>
      <c r="I4" s="100"/>
      <c r="J4" s="145" t="s">
        <v>146</v>
      </c>
      <c r="K4" s="14" t="str">
        <f>T('Elective Adventures'!I56)</f>
        <v/>
      </c>
      <c r="M4" s="100">
        <v>1</v>
      </c>
      <c r="N4" s="145" t="s">
        <v>261</v>
      </c>
      <c r="O4" s="14" t="str">
        <f>T('Elective Adventures'!I145)</f>
        <v/>
      </c>
      <c r="Q4" s="147">
        <v>1</v>
      </c>
      <c r="R4" s="158" t="s">
        <v>336</v>
      </c>
      <c r="S4" s="14" t="str">
        <f>T('Elective Adventures'!I230)</f>
        <v/>
      </c>
    </row>
    <row r="5" spans="2:19">
      <c r="B5" s="15" t="s">
        <v>422</v>
      </c>
      <c r="C5" s="16" t="str">
        <f>IF(COUNTIF(C13:C16,"C")&gt;3,"C",IF(COUNTIF(C13:C16,"C")&gt;0,"P",IF(COUNTIF(C13:C16,"P")&gt;0,"P"," ")))</f>
        <v xml:space="preserve"> </v>
      </c>
      <c r="D5" s="79"/>
      <c r="E5" s="14">
        <v>3</v>
      </c>
      <c r="F5" s="89" t="s">
        <v>17</v>
      </c>
      <c r="G5" s="14" t="str">
        <f>IF(Bobcat!I8="A","A"," ")</f>
        <v xml:space="preserve"> </v>
      </c>
      <c r="I5" s="100">
        <v>1</v>
      </c>
      <c r="J5" s="145" t="s">
        <v>163</v>
      </c>
      <c r="K5" s="14" t="str">
        <f>T('Elective Adventures'!I57)</f>
        <v/>
      </c>
      <c r="M5" s="100">
        <v>2</v>
      </c>
      <c r="N5" s="145" t="s">
        <v>97</v>
      </c>
      <c r="O5" s="14" t="str">
        <f>T('Elective Adventures'!I146)</f>
        <v/>
      </c>
      <c r="Q5" s="100">
        <v>2</v>
      </c>
      <c r="R5" s="145" t="s">
        <v>337</v>
      </c>
      <c r="S5" s="14" t="str">
        <f>T('Elective Adventures'!I231)</f>
        <v/>
      </c>
    </row>
    <row r="6" spans="2:19" ht="13.5" thickBot="1">
      <c r="B6" s="173" t="s">
        <v>360</v>
      </c>
      <c r="C6" s="17" t="str">
        <f>IF(COUNTIF(C19:C36,"C")&gt;2,"C"," ")</f>
        <v xml:space="preserve"> </v>
      </c>
      <c r="D6" s="79"/>
      <c r="E6" s="14">
        <v>4</v>
      </c>
      <c r="F6" s="89" t="s">
        <v>18</v>
      </c>
      <c r="G6" s="14" t="str">
        <f>IF(Bobcat!I9="A","A"," ")</f>
        <v xml:space="preserve"> </v>
      </c>
      <c r="I6" s="100">
        <v>2</v>
      </c>
      <c r="J6" s="145" t="s">
        <v>164</v>
      </c>
      <c r="K6" s="14" t="str">
        <f>T('Elective Adventures'!I58)</f>
        <v/>
      </c>
      <c r="M6" s="135" t="s">
        <v>76</v>
      </c>
      <c r="N6" s="145" t="s">
        <v>262</v>
      </c>
      <c r="O6" s="14" t="str">
        <f>T('Elective Adventures'!I147)</f>
        <v/>
      </c>
      <c r="Q6" s="100">
        <v>3</v>
      </c>
      <c r="R6" s="145" t="s">
        <v>338</v>
      </c>
      <c r="S6" s="14" t="str">
        <f>T('Elective Adventures'!I232)</f>
        <v/>
      </c>
    </row>
    <row r="7" spans="2:19" ht="13.5" thickBot="1">
      <c r="B7" s="193" t="s">
        <v>361</v>
      </c>
      <c r="C7" s="220"/>
      <c r="D7" s="2"/>
      <c r="E7" s="14">
        <v>5</v>
      </c>
      <c r="F7" s="89" t="s">
        <v>19</v>
      </c>
      <c r="G7" s="14" t="str">
        <f>IF(Bobcat!I10="A","A"," ")</f>
        <v xml:space="preserve"> </v>
      </c>
      <c r="I7" s="100">
        <v>3</v>
      </c>
      <c r="J7" s="145" t="s">
        <v>162</v>
      </c>
      <c r="K7" s="14" t="str">
        <f>T('Elective Adventures'!I59)</f>
        <v/>
      </c>
      <c r="M7" s="135" t="s">
        <v>77</v>
      </c>
      <c r="N7" s="145" t="s">
        <v>263</v>
      </c>
      <c r="O7" s="14" t="str">
        <f>T('Elective Adventures'!I148)</f>
        <v/>
      </c>
      <c r="Q7" s="215" t="s">
        <v>339</v>
      </c>
      <c r="R7" s="214"/>
      <c r="S7" s="225"/>
    </row>
    <row r="8" spans="2:19" ht="12.75" customHeight="1" thickBot="1">
      <c r="B8" s="162" t="s">
        <v>67</v>
      </c>
      <c r="C8" s="221"/>
      <c r="D8" s="79"/>
      <c r="E8" s="14">
        <v>6</v>
      </c>
      <c r="F8" s="89" t="s">
        <v>20</v>
      </c>
      <c r="G8" s="14" t="str">
        <f>IF(Bobcat!I11="A","A"," ")</f>
        <v xml:space="preserve"> </v>
      </c>
      <c r="I8" s="100">
        <v>4</v>
      </c>
      <c r="J8" s="145" t="s">
        <v>167</v>
      </c>
      <c r="K8" s="14" t="str">
        <f>T('Elective Adventures'!I60)</f>
        <v/>
      </c>
      <c r="M8" s="135" t="s">
        <v>80</v>
      </c>
      <c r="N8" s="145" t="s">
        <v>264</v>
      </c>
      <c r="O8" s="14" t="str">
        <f>T('Elective Adventures'!I149)</f>
        <v/>
      </c>
      <c r="Q8" s="147"/>
      <c r="R8" s="158" t="s">
        <v>356</v>
      </c>
      <c r="S8" s="14" t="str">
        <f>T('Elective Adventures'!I235)</f>
        <v/>
      </c>
    </row>
    <row r="9" spans="2:19" ht="12.75" customHeight="1">
      <c r="B9" s="15" t="s">
        <v>68</v>
      </c>
      <c r="C9" s="163" t="str">
        <f>'Cyber Chip'!I10</f>
        <v xml:space="preserve"> </v>
      </c>
      <c r="D9" s="79"/>
      <c r="E9" s="76">
        <v>7</v>
      </c>
      <c r="F9" s="80" t="s">
        <v>21</v>
      </c>
      <c r="G9" s="76" t="str">
        <f>IF(Bobcat!I12="A","A"," ")</f>
        <v xml:space="preserve"> </v>
      </c>
      <c r="I9" s="100">
        <v>5</v>
      </c>
      <c r="J9" s="145" t="s">
        <v>165</v>
      </c>
      <c r="K9" s="14" t="str">
        <f>T('Elective Adventures'!I61)</f>
        <v/>
      </c>
      <c r="M9" s="100">
        <v>3</v>
      </c>
      <c r="N9" s="188" t="s">
        <v>265</v>
      </c>
      <c r="O9" s="14" t="str">
        <f>T('Elective Adventures'!I150)</f>
        <v/>
      </c>
      <c r="Q9" s="147">
        <v>1</v>
      </c>
      <c r="R9" s="192" t="s">
        <v>340</v>
      </c>
      <c r="S9" s="14" t="str">
        <f>T('Elective Adventures'!I236)</f>
        <v/>
      </c>
    </row>
    <row r="10" spans="2:19" ht="12" customHeight="1">
      <c r="B10" s="15" t="s">
        <v>421</v>
      </c>
      <c r="C10" s="17" t="str">
        <f>IF(COUNTIF(C4:C9,"C")&gt;5,"C","")</f>
        <v/>
      </c>
      <c r="D10" s="79"/>
      <c r="E10" s="77"/>
      <c r="F10" s="81"/>
      <c r="G10" s="77"/>
      <c r="I10" s="150">
        <v>6</v>
      </c>
      <c r="J10" s="187" t="s">
        <v>166</v>
      </c>
      <c r="K10" s="14" t="str">
        <f>T('Elective Adventures'!I62)</f>
        <v/>
      </c>
      <c r="M10" s="135" t="s">
        <v>72</v>
      </c>
      <c r="N10" s="145" t="s">
        <v>266</v>
      </c>
      <c r="O10" s="14" t="str">
        <f>T('Elective Adventures'!I151)</f>
        <v/>
      </c>
      <c r="Q10" s="100">
        <v>2</v>
      </c>
      <c r="R10" s="145" t="s">
        <v>341</v>
      </c>
      <c r="S10" s="14" t="str">
        <f>T('Elective Adventures'!I237)</f>
        <v/>
      </c>
    </row>
    <row r="11" spans="2:19" ht="12.75" customHeight="1">
      <c r="B11" s="82"/>
      <c r="C11" s="83"/>
      <c r="E11" s="305" t="s">
        <v>423</v>
      </c>
      <c r="F11" s="305"/>
      <c r="G11" s="305"/>
      <c r="I11" s="150">
        <v>7</v>
      </c>
      <c r="J11" s="191" t="s">
        <v>149</v>
      </c>
      <c r="K11" s="14" t="str">
        <f>T('Elective Adventures'!I63)</f>
        <v/>
      </c>
      <c r="M11" s="135" t="s">
        <v>73</v>
      </c>
      <c r="N11" s="145" t="s">
        <v>267</v>
      </c>
      <c r="O11" s="14" t="str">
        <f>T('Elective Adventures'!I152)</f>
        <v/>
      </c>
      <c r="Q11" s="100">
        <v>3</v>
      </c>
      <c r="R11" s="187" t="s">
        <v>342</v>
      </c>
      <c r="S11" s="14" t="str">
        <f>T('Elective Adventures'!I238)</f>
        <v/>
      </c>
    </row>
    <row r="12" spans="2:19" ht="12.75" customHeight="1">
      <c r="B12" s="222" t="s">
        <v>423</v>
      </c>
      <c r="C12" s="223"/>
      <c r="D12" s="31"/>
      <c r="E12" s="305"/>
      <c r="F12" s="305"/>
      <c r="G12" s="305"/>
      <c r="I12" s="172" t="s">
        <v>168</v>
      </c>
      <c r="J12" s="171" t="s">
        <v>176</v>
      </c>
      <c r="K12" s="14" t="str">
        <f>T('Elective Adventures'!I64)</f>
        <v/>
      </c>
      <c r="M12" s="135" t="s">
        <v>114</v>
      </c>
      <c r="N12" s="145" t="s">
        <v>268</v>
      </c>
      <c r="O12" s="14" t="str">
        <f>T('Elective Adventures'!I153)</f>
        <v/>
      </c>
      <c r="Q12" s="100">
        <v>4</v>
      </c>
      <c r="R12" s="145" t="s">
        <v>343</v>
      </c>
      <c r="S12" s="14" t="str">
        <f>T('Elective Adventures'!I239)</f>
        <v/>
      </c>
    </row>
    <row r="13" spans="2:19" ht="12.75" customHeight="1">
      <c r="B13" s="160" t="s">
        <v>365</v>
      </c>
      <c r="C13" s="18" t="str">
        <f>'Core Adventures'!I20</f>
        <v xml:space="preserve"> </v>
      </c>
      <c r="D13" s="31"/>
      <c r="E13" s="201" t="s">
        <v>420</v>
      </c>
      <c r="F13" s="201"/>
      <c r="G13" s="226" t="str">
        <f>T('Core Adventures'!I56)</f>
        <v/>
      </c>
      <c r="I13" s="172" t="s">
        <v>169</v>
      </c>
      <c r="J13" s="170" t="s">
        <v>177</v>
      </c>
      <c r="K13" s="14" t="str">
        <f>T('Elective Adventures'!I65)</f>
        <v/>
      </c>
      <c r="M13" s="100">
        <v>4</v>
      </c>
      <c r="N13" s="145" t="s">
        <v>269</v>
      </c>
      <c r="O13" s="14" t="str">
        <f>T('Elective Adventures'!I154)</f>
        <v/>
      </c>
      <c r="Q13" s="100">
        <v>5</v>
      </c>
      <c r="R13" s="187" t="s">
        <v>344</v>
      </c>
      <c r="S13" s="14" t="str">
        <f>T('Elective Adventures'!I240)</f>
        <v/>
      </c>
    </row>
    <row r="14" spans="2:19" ht="12.75" customHeight="1">
      <c r="B14" s="160" t="s">
        <v>384</v>
      </c>
      <c r="C14" s="18" t="str">
        <f>'Core Adventures'!I30</f>
        <v xml:space="preserve"> </v>
      </c>
      <c r="D14" s="31"/>
      <c r="E14" s="98">
        <v>1</v>
      </c>
      <c r="F14" s="200" t="s">
        <v>398</v>
      </c>
      <c r="G14" s="14" t="str">
        <f>T('Core Adventures'!I44)</f>
        <v/>
      </c>
      <c r="I14" s="172" t="s">
        <v>170</v>
      </c>
      <c r="J14" s="170" t="s">
        <v>178</v>
      </c>
      <c r="K14" s="14" t="str">
        <f>T('Elective Adventures'!I66)</f>
        <v/>
      </c>
      <c r="M14" s="135" t="s">
        <v>78</v>
      </c>
      <c r="N14" s="145" t="s">
        <v>289</v>
      </c>
      <c r="O14" s="14" t="str">
        <f>T('Elective Adventures'!I155)</f>
        <v/>
      </c>
      <c r="Q14" s="100">
        <v>6</v>
      </c>
      <c r="R14" s="145" t="s">
        <v>345</v>
      </c>
      <c r="S14" s="14" t="str">
        <f>T('Elective Adventures'!I241)</f>
        <v/>
      </c>
    </row>
    <row r="15" spans="2:19">
      <c r="B15" s="160" t="s">
        <v>391</v>
      </c>
      <c r="C15" s="18" t="str">
        <f>'Core Adventures'!I41</f>
        <v xml:space="preserve"> </v>
      </c>
      <c r="D15" s="31"/>
      <c r="E15" s="136" t="s">
        <v>69</v>
      </c>
      <c r="F15" s="135" t="s">
        <v>401</v>
      </c>
      <c r="G15" s="14" t="str">
        <f>T('Core Adventures'!I45)</f>
        <v/>
      </c>
      <c r="I15" s="172" t="s">
        <v>171</v>
      </c>
      <c r="J15" s="191" t="s">
        <v>179</v>
      </c>
      <c r="K15" s="14" t="str">
        <f>T('Elective Adventures'!I67)</f>
        <v/>
      </c>
      <c r="M15" s="135" t="s">
        <v>79</v>
      </c>
      <c r="N15" s="145" t="s">
        <v>270</v>
      </c>
      <c r="O15" s="14" t="str">
        <f>T('Elective Adventures'!I156)</f>
        <v/>
      </c>
      <c r="Q15" s="100">
        <v>7</v>
      </c>
      <c r="R15" s="145" t="s">
        <v>346</v>
      </c>
      <c r="S15" s="14" t="str">
        <f>T('Elective Adventures'!I242)</f>
        <v/>
      </c>
    </row>
    <row r="16" spans="2:19">
      <c r="B16" s="160" t="s">
        <v>420</v>
      </c>
      <c r="C16" s="18" t="str">
        <f>'Core Adventures'!I65</f>
        <v xml:space="preserve"> </v>
      </c>
      <c r="D16" s="31"/>
      <c r="E16" s="136" t="s">
        <v>70</v>
      </c>
      <c r="F16" s="135" t="s">
        <v>402</v>
      </c>
      <c r="G16" s="14" t="str">
        <f>T('Core Adventures'!I46)</f>
        <v/>
      </c>
      <c r="I16" s="172" t="s">
        <v>172</v>
      </c>
      <c r="J16" s="191" t="s">
        <v>180</v>
      </c>
      <c r="K16" s="14" t="str">
        <f>T('Elective Adventures'!I68)</f>
        <v/>
      </c>
      <c r="M16" s="135" t="s">
        <v>242</v>
      </c>
      <c r="N16" s="145" t="s">
        <v>271</v>
      </c>
      <c r="O16" s="14" t="str">
        <f>T('Elective Adventures'!I157)</f>
        <v/>
      </c>
      <c r="Q16" s="100">
        <v>8</v>
      </c>
      <c r="R16" s="145" t="s">
        <v>347</v>
      </c>
      <c r="S16" s="14" t="str">
        <f>T('Elective Adventures'!I243)</f>
        <v/>
      </c>
    </row>
    <row r="17" spans="2:19">
      <c r="B17" s="30"/>
      <c r="C17" s="31"/>
      <c r="D17" s="31"/>
      <c r="E17" s="136" t="s">
        <v>71</v>
      </c>
      <c r="F17" s="135" t="s">
        <v>403</v>
      </c>
      <c r="G17" s="14" t="str">
        <f>T('Core Adventures'!I47)</f>
        <v/>
      </c>
      <c r="I17" s="172" t="s">
        <v>173</v>
      </c>
      <c r="J17" s="191" t="s">
        <v>181</v>
      </c>
      <c r="K17" s="14" t="str">
        <f>T('Elective Adventures'!I69)</f>
        <v/>
      </c>
      <c r="M17" s="135" t="s">
        <v>243</v>
      </c>
      <c r="N17" s="145" t="s">
        <v>272</v>
      </c>
      <c r="O17" s="14" t="str">
        <f>T('Elective Adventures'!I158)</f>
        <v/>
      </c>
      <c r="Q17" s="215" t="s">
        <v>348</v>
      </c>
      <c r="R17" s="214"/>
      <c r="S17" s="225"/>
    </row>
    <row r="18" spans="2:19">
      <c r="B18" s="222" t="s">
        <v>360</v>
      </c>
      <c r="C18" s="223"/>
      <c r="D18" s="31"/>
      <c r="E18" s="136" t="s">
        <v>399</v>
      </c>
      <c r="F18" s="135" t="s">
        <v>404</v>
      </c>
      <c r="G18" s="14" t="str">
        <f>T('Core Adventures'!I48)</f>
        <v/>
      </c>
      <c r="I18" s="172" t="s">
        <v>174</v>
      </c>
      <c r="J18" s="191" t="s">
        <v>182</v>
      </c>
      <c r="K18" s="14" t="str">
        <f>T('Elective Adventures'!I70)</f>
        <v/>
      </c>
      <c r="M18" s="135" t="s">
        <v>244</v>
      </c>
      <c r="N18" s="145" t="s">
        <v>273</v>
      </c>
      <c r="O18" s="14" t="str">
        <f>T('Elective Adventures'!I159)</f>
        <v/>
      </c>
      <c r="Q18" s="147">
        <v>1</v>
      </c>
      <c r="R18" s="158" t="s">
        <v>349</v>
      </c>
      <c r="S18" s="14" t="str">
        <f>T('Elective Adventures'!I246)</f>
        <v/>
      </c>
    </row>
    <row r="19" spans="2:19">
      <c r="B19" s="160" t="s">
        <v>110</v>
      </c>
      <c r="C19" s="18" t="str">
        <f>'Elective Adventures'!I19</f>
        <v xml:space="preserve"> </v>
      </c>
      <c r="E19" s="136" t="s">
        <v>400</v>
      </c>
      <c r="F19" s="135" t="s">
        <v>405</v>
      </c>
      <c r="G19" s="14" t="str">
        <f>T('Core Adventures'!I49)</f>
        <v/>
      </c>
      <c r="I19" s="172" t="s">
        <v>175</v>
      </c>
      <c r="J19" s="191" t="s">
        <v>183</v>
      </c>
      <c r="K19" s="14" t="str">
        <f>T('Elective Adventures'!I71)</f>
        <v/>
      </c>
      <c r="M19" s="135" t="s">
        <v>245</v>
      </c>
      <c r="N19" s="145" t="s">
        <v>274</v>
      </c>
      <c r="O19" s="14" t="str">
        <f>T('Elective Adventures'!I160)</f>
        <v/>
      </c>
      <c r="Q19" s="100">
        <v>2</v>
      </c>
      <c r="R19" s="188" t="s">
        <v>350</v>
      </c>
      <c r="S19" s="14" t="str">
        <f>T('Elective Adventures'!I247)</f>
        <v/>
      </c>
    </row>
    <row r="20" spans="2:19">
      <c r="B20" s="160" t="s">
        <v>132</v>
      </c>
      <c r="C20" s="18" t="str">
        <f>'Elective Adventures'!I34</f>
        <v xml:space="preserve"> </v>
      </c>
      <c r="D20" s="31"/>
      <c r="E20" s="98">
        <v>2</v>
      </c>
      <c r="F20" s="135" t="s">
        <v>406</v>
      </c>
      <c r="G20" s="14" t="str">
        <f>T('Core Adventures'!I50)</f>
        <v/>
      </c>
      <c r="I20" s="212" t="s">
        <v>184</v>
      </c>
      <c r="J20" s="208"/>
      <c r="K20" s="225"/>
      <c r="M20" s="135" t="s">
        <v>246</v>
      </c>
      <c r="N20" s="145" t="s">
        <v>275</v>
      </c>
      <c r="O20" s="14" t="str">
        <f>T('Elective Adventures'!I161)</f>
        <v/>
      </c>
      <c r="Q20" s="100">
        <v>3</v>
      </c>
      <c r="R20" s="145" t="s">
        <v>351</v>
      </c>
      <c r="S20" s="14" t="str">
        <f>T('Elective Adventures'!I248)</f>
        <v/>
      </c>
    </row>
    <row r="21" spans="2:19" ht="12.75" customHeight="1">
      <c r="B21" s="160" t="s">
        <v>143</v>
      </c>
      <c r="C21" s="18" t="str">
        <f>'Elective Adventures'!I53</f>
        <v xml:space="preserve"> </v>
      </c>
      <c r="D21" s="31"/>
      <c r="E21" s="136" t="s">
        <v>76</v>
      </c>
      <c r="F21" s="135" t="s">
        <v>407</v>
      </c>
      <c r="G21" s="14" t="str">
        <f>T('Core Adventures'!I51)</f>
        <v/>
      </c>
      <c r="I21" s="100">
        <v>1</v>
      </c>
      <c r="J21" s="145" t="s">
        <v>185</v>
      </c>
      <c r="K21" s="14" t="str">
        <f>T('Elective Adventures'!I75)</f>
        <v/>
      </c>
      <c r="M21" s="135" t="s">
        <v>247</v>
      </c>
      <c r="N21" s="145" t="s">
        <v>277</v>
      </c>
      <c r="O21" s="14" t="str">
        <f>T('Elective Adventures'!I162)</f>
        <v/>
      </c>
      <c r="Q21" s="100">
        <v>4</v>
      </c>
      <c r="R21" s="188" t="s">
        <v>352</v>
      </c>
      <c r="S21" s="14" t="str">
        <f>T('Elective Adventures'!I249)</f>
        <v/>
      </c>
    </row>
    <row r="22" spans="2:19" ht="12.75" customHeight="1">
      <c r="B22" s="160" t="s">
        <v>357</v>
      </c>
      <c r="C22" s="18" t="str">
        <f>'Elective Adventures'!I72</f>
        <v xml:space="preserve"> </v>
      </c>
      <c r="D22" s="31"/>
      <c r="E22" s="136" t="s">
        <v>77</v>
      </c>
      <c r="F22" s="135" t="s">
        <v>408</v>
      </c>
      <c r="G22" s="14" t="str">
        <f>T('Core Adventures'!I52)</f>
        <v/>
      </c>
      <c r="H22" s="12" t="s">
        <v>75</v>
      </c>
      <c r="I22" s="135">
        <v>2</v>
      </c>
      <c r="J22" s="145" t="s">
        <v>186</v>
      </c>
      <c r="K22" s="14" t="str">
        <f>T('Elective Adventures'!I76)</f>
        <v/>
      </c>
      <c r="L22" s="12" t="s">
        <v>75</v>
      </c>
      <c r="M22" s="135" t="s">
        <v>248</v>
      </c>
      <c r="N22" s="145" t="s">
        <v>290</v>
      </c>
      <c r="O22" s="14" t="str">
        <f>T('Elective Adventures'!I163)</f>
        <v/>
      </c>
      <c r="P22" s="12" t="s">
        <v>75</v>
      </c>
      <c r="Q22" s="135" t="s">
        <v>78</v>
      </c>
      <c r="R22" s="188" t="s">
        <v>353</v>
      </c>
      <c r="S22" s="14" t="str">
        <f>T('Elective Adventures'!I250)</f>
        <v/>
      </c>
    </row>
    <row r="23" spans="2:19" ht="12.75" customHeight="1">
      <c r="B23" s="160" t="s">
        <v>184</v>
      </c>
      <c r="C23" s="18" t="str">
        <f>'Elective Adventures'!I80</f>
        <v xml:space="preserve"> </v>
      </c>
      <c r="D23" s="31"/>
      <c r="E23" s="136" t="s">
        <v>80</v>
      </c>
      <c r="F23" s="200" t="s">
        <v>409</v>
      </c>
      <c r="G23" s="14" t="str">
        <f>T('Core Adventures'!I53)</f>
        <v/>
      </c>
      <c r="I23" s="135">
        <v>3</v>
      </c>
      <c r="J23" s="145" t="s">
        <v>187</v>
      </c>
      <c r="K23" s="14" t="str">
        <f>T('Elective Adventures'!I77)</f>
        <v/>
      </c>
      <c r="M23" s="135" t="s">
        <v>249</v>
      </c>
      <c r="N23" s="145" t="s">
        <v>278</v>
      </c>
      <c r="O23" s="14" t="str">
        <f>T('Elective Adventures'!I164)</f>
        <v/>
      </c>
      <c r="Q23" s="135" t="s">
        <v>79</v>
      </c>
      <c r="R23" s="188" t="s">
        <v>354</v>
      </c>
      <c r="S23" s="14" t="str">
        <f>T('Elective Adventures'!I251)</f>
        <v/>
      </c>
    </row>
    <row r="24" spans="2:19">
      <c r="B24" s="160" t="s">
        <v>190</v>
      </c>
      <c r="C24" s="18" t="str">
        <f>'Elective Adventures'!I89</f>
        <v xml:space="preserve"> </v>
      </c>
      <c r="D24" s="31"/>
      <c r="E24" s="136" t="s">
        <v>94</v>
      </c>
      <c r="F24" s="135" t="s">
        <v>410</v>
      </c>
      <c r="G24" s="14" t="str">
        <f>T('Core Adventures'!I54)</f>
        <v/>
      </c>
      <c r="I24" s="135">
        <v>4</v>
      </c>
      <c r="J24" s="188" t="s">
        <v>188</v>
      </c>
      <c r="K24" s="14" t="str">
        <f>T('Elective Adventures'!I78)</f>
        <v/>
      </c>
      <c r="M24" s="135" t="s">
        <v>250</v>
      </c>
      <c r="N24" s="145" t="s">
        <v>279</v>
      </c>
      <c r="O24" s="14" t="str">
        <f>T('Elective Adventures'!I165)</f>
        <v/>
      </c>
      <c r="Q24" s="135" t="s">
        <v>242</v>
      </c>
      <c r="R24" s="145" t="s">
        <v>355</v>
      </c>
      <c r="S24" s="14" t="str">
        <f>T('Elective Adventures'!I252)</f>
        <v/>
      </c>
    </row>
    <row r="25" spans="2:19">
      <c r="B25" s="161" t="s">
        <v>197</v>
      </c>
      <c r="C25" s="18" t="str">
        <f>'Elective Adventures'!I105</f>
        <v xml:space="preserve"> </v>
      </c>
      <c r="D25" s="31"/>
      <c r="E25" s="98">
        <v>3</v>
      </c>
      <c r="F25" s="135" t="s">
        <v>411</v>
      </c>
      <c r="G25" s="14" t="str">
        <f>T('Core Adventures'!I55)</f>
        <v/>
      </c>
      <c r="I25" s="135">
        <v>5</v>
      </c>
      <c r="J25" s="145" t="s">
        <v>189</v>
      </c>
      <c r="K25" s="14" t="str">
        <f>T('Elective Adventures'!I79)</f>
        <v/>
      </c>
      <c r="M25" s="135" t="s">
        <v>251</v>
      </c>
      <c r="N25" s="145" t="s">
        <v>280</v>
      </c>
      <c r="O25" s="14" t="str">
        <f>T('Elective Adventures'!I166)</f>
        <v/>
      </c>
    </row>
    <row r="26" spans="2:19" ht="12.75" customHeight="1">
      <c r="B26" s="161" t="s">
        <v>362</v>
      </c>
      <c r="C26" s="18" t="str">
        <f>'Elective Adventures'!I132</f>
        <v xml:space="preserve"> </v>
      </c>
      <c r="D26" s="31"/>
      <c r="E26" s="136" t="s">
        <v>72</v>
      </c>
      <c r="F26" s="135" t="s">
        <v>412</v>
      </c>
      <c r="G26" s="14" t="str">
        <f>T('Core Adventures'!I56)</f>
        <v/>
      </c>
      <c r="I26" s="212" t="s">
        <v>190</v>
      </c>
      <c r="J26" s="208"/>
      <c r="K26" s="225"/>
      <c r="M26" s="135" t="s">
        <v>252</v>
      </c>
      <c r="N26" s="188" t="s">
        <v>281</v>
      </c>
      <c r="O26" s="14" t="str">
        <f>T('Elective Adventures'!I167)</f>
        <v/>
      </c>
    </row>
    <row r="27" spans="2:19" ht="12.75" customHeight="1">
      <c r="B27" s="161" t="s">
        <v>235</v>
      </c>
      <c r="C27" s="18" t="str">
        <f>'Elective Adventures'!I142</f>
        <v xml:space="preserve"> </v>
      </c>
      <c r="D27" s="31"/>
      <c r="E27" s="136" t="s">
        <v>73</v>
      </c>
      <c r="F27" s="135" t="s">
        <v>413</v>
      </c>
      <c r="G27" s="14" t="str">
        <f>T('Core Adventures'!I57)</f>
        <v/>
      </c>
      <c r="I27" s="100">
        <v>1</v>
      </c>
      <c r="J27" s="145" t="s">
        <v>191</v>
      </c>
      <c r="K27" s="14" t="str">
        <f>T('Elective Adventures'!I83)</f>
        <v/>
      </c>
      <c r="M27" s="135" t="s">
        <v>253</v>
      </c>
      <c r="N27" s="145" t="s">
        <v>282</v>
      </c>
      <c r="O27" s="14" t="str">
        <f>T('Elective Adventures'!I168)</f>
        <v/>
      </c>
    </row>
    <row r="28" spans="2:19">
      <c r="B28" s="161" t="s">
        <v>276</v>
      </c>
      <c r="C28" s="18" t="str">
        <f>'Elective Adventures'!I176</f>
        <v xml:space="preserve"> </v>
      </c>
      <c r="D28" s="31"/>
      <c r="E28" s="136" t="s">
        <v>115</v>
      </c>
      <c r="F28" s="135" t="s">
        <v>414</v>
      </c>
      <c r="G28" s="14" t="str">
        <f>T('Core Adventures'!I58)</f>
        <v/>
      </c>
      <c r="I28" s="100">
        <v>2</v>
      </c>
      <c r="J28" s="145" t="s">
        <v>192</v>
      </c>
      <c r="K28" s="14" t="str">
        <f>T('Elective Adventures'!I84)</f>
        <v/>
      </c>
      <c r="M28" s="135" t="s">
        <v>254</v>
      </c>
      <c r="N28" s="145" t="s">
        <v>283</v>
      </c>
      <c r="O28" s="14" t="str">
        <f>T('Elective Adventures'!I169)</f>
        <v/>
      </c>
      <c r="R28" s="68" t="s">
        <v>49</v>
      </c>
      <c r="S28" s="69"/>
    </row>
    <row r="29" spans="2:19">
      <c r="B29" s="161" t="s">
        <v>292</v>
      </c>
      <c r="C29" s="18" t="str">
        <f>'Elective Adventures'!I183</f>
        <v xml:space="preserve"> </v>
      </c>
      <c r="D29" s="31"/>
      <c r="E29" s="136" t="s">
        <v>114</v>
      </c>
      <c r="F29" s="184" t="s">
        <v>415</v>
      </c>
      <c r="G29" s="14" t="str">
        <f>T('Core Adventures'!I59)</f>
        <v/>
      </c>
      <c r="I29" s="100">
        <v>3</v>
      </c>
      <c r="J29" s="188" t="s">
        <v>193</v>
      </c>
      <c r="K29" s="14" t="str">
        <f>T('Elective Adventures'!I85)</f>
        <v/>
      </c>
      <c r="M29" s="135" t="s">
        <v>255</v>
      </c>
      <c r="N29" s="145" t="s">
        <v>284</v>
      </c>
      <c r="O29" s="14" t="str">
        <f>T('Elective Adventures'!I170)</f>
        <v/>
      </c>
      <c r="R29" s="70" t="s">
        <v>50</v>
      </c>
      <c r="S29" s="32"/>
    </row>
    <row r="30" spans="2:19" ht="12.75" customHeight="1">
      <c r="B30" s="161" t="s">
        <v>297</v>
      </c>
      <c r="C30" s="18" t="str">
        <f>'Elective Adventures'!I198</f>
        <v xml:space="preserve"> </v>
      </c>
      <c r="D30" s="31"/>
      <c r="E30" s="98">
        <v>4</v>
      </c>
      <c r="F30" s="200" t="s">
        <v>416</v>
      </c>
      <c r="G30" s="14" t="str">
        <f>T('Core Adventures'!I60)</f>
        <v/>
      </c>
      <c r="I30" s="100">
        <v>4</v>
      </c>
      <c r="J30" s="187" t="s">
        <v>194</v>
      </c>
      <c r="K30" s="14" t="str">
        <f>T('Elective Adventures'!I86)</f>
        <v/>
      </c>
      <c r="M30" s="135" t="s">
        <v>256</v>
      </c>
      <c r="N30" s="145" t="s">
        <v>291</v>
      </c>
      <c r="O30" s="14" t="str">
        <f>T('Elective Adventures'!I171)</f>
        <v/>
      </c>
      <c r="R30" s="70" t="s">
        <v>51</v>
      </c>
      <c r="S30" s="32"/>
    </row>
    <row r="31" spans="2:19" ht="12.75" customHeight="1">
      <c r="B31" s="161" t="s">
        <v>359</v>
      </c>
      <c r="C31" s="18" t="str">
        <f>'Elective Adventures'!I208</f>
        <v xml:space="preserve"> </v>
      </c>
      <c r="D31" s="31"/>
      <c r="E31" s="98">
        <v>5</v>
      </c>
      <c r="F31" s="135" t="s">
        <v>352</v>
      </c>
      <c r="G31" s="14" t="str">
        <f>T('Core Adventures'!I61)</f>
        <v/>
      </c>
      <c r="I31" s="100">
        <v>5</v>
      </c>
      <c r="J31" s="145" t="s">
        <v>195</v>
      </c>
      <c r="K31" s="14" t="str">
        <f>T('Elective Adventures'!I87)</f>
        <v/>
      </c>
      <c r="M31" s="135" t="s">
        <v>257</v>
      </c>
      <c r="N31" s="145" t="s">
        <v>285</v>
      </c>
      <c r="O31" s="14" t="str">
        <f>T('Elective Adventures'!I172)</f>
        <v/>
      </c>
      <c r="R31" s="71" t="s">
        <v>74</v>
      </c>
      <c r="S31" s="51"/>
    </row>
    <row r="32" spans="2:19">
      <c r="B32" s="161" t="s">
        <v>319</v>
      </c>
      <c r="C32" s="18" t="str">
        <f>'Elective Adventures'!I213</f>
        <v xml:space="preserve"> </v>
      </c>
      <c r="D32" s="31"/>
      <c r="E32" s="136" t="s">
        <v>106</v>
      </c>
      <c r="F32" s="135" t="s">
        <v>417</v>
      </c>
      <c r="G32" s="14" t="str">
        <f>T('Core Adventures'!I62)</f>
        <v/>
      </c>
      <c r="I32" s="100">
        <v>6</v>
      </c>
      <c r="J32" s="145" t="s">
        <v>196</v>
      </c>
      <c r="K32" s="14" t="str">
        <f>T('Elective Adventures'!I88)</f>
        <v/>
      </c>
      <c r="M32" s="135" t="s">
        <v>258</v>
      </c>
      <c r="N32" s="145" t="s">
        <v>286</v>
      </c>
      <c r="O32" s="14" t="str">
        <f>T('Elective Adventures'!I173)</f>
        <v/>
      </c>
    </row>
    <row r="33" spans="1:15" ht="12.75" customHeight="1">
      <c r="B33" s="161" t="s">
        <v>323</v>
      </c>
      <c r="C33" s="18" t="str">
        <f>'Elective Adventures'!I228</f>
        <v xml:space="preserve"> </v>
      </c>
      <c r="D33" s="31"/>
      <c r="E33" s="136" t="s">
        <v>107</v>
      </c>
      <c r="F33" s="200" t="s">
        <v>418</v>
      </c>
      <c r="G33" s="14" t="str">
        <f>T('Core Adventures'!I63)</f>
        <v/>
      </c>
      <c r="I33" s="212" t="s">
        <v>197</v>
      </c>
      <c r="J33" s="205"/>
      <c r="K33" s="225"/>
      <c r="M33" s="135" t="s">
        <v>259</v>
      </c>
      <c r="N33" s="145" t="s">
        <v>287</v>
      </c>
      <c r="O33" s="14" t="str">
        <f>T('Elective Adventures'!I174)</f>
        <v/>
      </c>
    </row>
    <row r="34" spans="1:15" ht="12.75" customHeight="1">
      <c r="B34" s="161" t="s">
        <v>335</v>
      </c>
      <c r="C34" s="18" t="str">
        <f>'Elective Adventures'!I233</f>
        <v xml:space="preserve"> </v>
      </c>
      <c r="D34" s="8"/>
      <c r="E34" s="98">
        <v>6</v>
      </c>
      <c r="F34" s="200" t="s">
        <v>419</v>
      </c>
      <c r="G34" s="14" t="str">
        <f>T('Core Adventures'!I64)</f>
        <v/>
      </c>
      <c r="I34" s="135">
        <v>1</v>
      </c>
      <c r="J34" s="145" t="s">
        <v>198</v>
      </c>
      <c r="K34" s="14" t="str">
        <f>T('Elective Adventures'!I92)</f>
        <v/>
      </c>
      <c r="M34" s="135" t="s">
        <v>260</v>
      </c>
      <c r="N34" s="145" t="s">
        <v>288</v>
      </c>
      <c r="O34" s="14" t="str">
        <f>T('Elective Adventures'!I175)</f>
        <v/>
      </c>
    </row>
    <row r="35" spans="1:15" ht="15.75" customHeight="1">
      <c r="B35" s="161" t="s">
        <v>339</v>
      </c>
      <c r="C35" s="18" t="str">
        <f>'Elective Adventures'!I244</f>
        <v xml:space="preserve"> </v>
      </c>
      <c r="D35" s="8"/>
      <c r="E35" s="305" t="s">
        <v>360</v>
      </c>
      <c r="F35" s="305"/>
      <c r="G35" s="305"/>
      <c r="I35" s="135" t="s">
        <v>69</v>
      </c>
      <c r="J35" s="145" t="s">
        <v>199</v>
      </c>
      <c r="K35" s="14" t="str">
        <f>T('Elective Adventures'!I93)</f>
        <v/>
      </c>
      <c r="M35" s="212" t="s">
        <v>292</v>
      </c>
      <c r="N35" s="214"/>
      <c r="O35" s="225"/>
    </row>
    <row r="36" spans="1:15" ht="12.75" customHeight="1">
      <c r="B36" s="161" t="s">
        <v>348</v>
      </c>
      <c r="C36" s="18" t="str">
        <f>'Elective Adventures'!I253</f>
        <v xml:space="preserve"> </v>
      </c>
      <c r="D36" s="8"/>
      <c r="E36" s="305"/>
      <c r="F36" s="305"/>
      <c r="G36" s="305"/>
      <c r="I36" s="135" t="s">
        <v>70</v>
      </c>
      <c r="J36" s="145" t="s">
        <v>200</v>
      </c>
      <c r="K36" s="14" t="str">
        <f>T('Elective Adventures'!I94)</f>
        <v/>
      </c>
      <c r="M36" s="135">
        <v>1</v>
      </c>
      <c r="N36" s="158" t="s">
        <v>293</v>
      </c>
      <c r="O36" s="14" t="str">
        <f>T('Elective Adventures'!I179)</f>
        <v/>
      </c>
    </row>
    <row r="37" spans="1:15">
      <c r="B37" s="2"/>
      <c r="C37" s="31"/>
      <c r="D37" s="8"/>
      <c r="E37" s="198" t="s">
        <v>110</v>
      </c>
      <c r="F37" s="205"/>
      <c r="G37" s="223"/>
      <c r="I37" s="135" t="s">
        <v>71</v>
      </c>
      <c r="J37" s="145" t="s">
        <v>201</v>
      </c>
      <c r="K37" s="14" t="str">
        <f>T('Elective Adventures'!I95)</f>
        <v/>
      </c>
      <c r="M37" s="135">
        <v>2</v>
      </c>
      <c r="N37" s="145" t="s">
        <v>294</v>
      </c>
      <c r="O37" s="14" t="str">
        <f>T('Elective Adventures'!I180)</f>
        <v/>
      </c>
    </row>
    <row r="38" spans="1:15" ht="12.75" customHeight="1">
      <c r="A38" s="305" t="s">
        <v>423</v>
      </c>
      <c r="B38" s="305"/>
      <c r="C38" s="305"/>
      <c r="D38" s="78"/>
      <c r="E38" s="100"/>
      <c r="F38" s="145" t="s">
        <v>97</v>
      </c>
      <c r="G38" s="14" t="str">
        <f>T('Elective Adventures'!I6)</f>
        <v/>
      </c>
      <c r="I38" s="135">
        <v>2</v>
      </c>
      <c r="J38" s="145" t="s">
        <v>146</v>
      </c>
      <c r="K38" s="14" t="str">
        <f>T('Elective Adventures'!I96)</f>
        <v/>
      </c>
      <c r="M38" s="100">
        <v>3</v>
      </c>
      <c r="N38" s="145" t="s">
        <v>295</v>
      </c>
      <c r="O38" s="14" t="str">
        <f>T('Elective Adventures'!I181)</f>
        <v/>
      </c>
    </row>
    <row r="39" spans="1:15" ht="12.75" customHeight="1">
      <c r="A39" s="305"/>
      <c r="B39" s="305"/>
      <c r="C39" s="305"/>
      <c r="D39" s="78"/>
      <c r="E39" s="100">
        <v>1</v>
      </c>
      <c r="F39" s="145" t="s">
        <v>111</v>
      </c>
      <c r="G39" s="14" t="str">
        <f>T('Elective Adventures'!I7)</f>
        <v/>
      </c>
      <c r="I39" s="135" t="s">
        <v>76</v>
      </c>
      <c r="J39" s="145" t="s">
        <v>202</v>
      </c>
      <c r="K39" s="14" t="str">
        <f>T('Elective Adventures'!I97)</f>
        <v/>
      </c>
      <c r="M39" s="153">
        <v>4</v>
      </c>
      <c r="N39" s="157" t="s">
        <v>296</v>
      </c>
      <c r="O39" s="14" t="str">
        <f>T('Elective Adventures'!I182)</f>
        <v/>
      </c>
    </row>
    <row r="40" spans="1:15" ht="12.75" customHeight="1">
      <c r="A40" s="198" t="s">
        <v>365</v>
      </c>
      <c r="B40" s="198"/>
      <c r="C40" s="224"/>
      <c r="E40" s="100">
        <v>2</v>
      </c>
      <c r="F40" s="145" t="s">
        <v>112</v>
      </c>
      <c r="G40" s="14" t="str">
        <f>T('Elective Adventures'!I8)</f>
        <v/>
      </c>
      <c r="I40" s="135" t="s">
        <v>77</v>
      </c>
      <c r="J40" s="145" t="s">
        <v>203</v>
      </c>
      <c r="K40" s="14" t="str">
        <f>T('Elective Adventures'!I98)</f>
        <v/>
      </c>
      <c r="M40" s="215" t="s">
        <v>297</v>
      </c>
      <c r="N40" s="214"/>
      <c r="O40" s="225"/>
    </row>
    <row r="41" spans="1:15">
      <c r="A41" s="98">
        <v>1</v>
      </c>
      <c r="B41" s="135" t="s">
        <v>366</v>
      </c>
      <c r="C41" s="14" t="str">
        <f>T('Core Adventures'!I6)</f>
        <v/>
      </c>
      <c r="E41" s="100">
        <v>3</v>
      </c>
      <c r="F41" s="145" t="s">
        <v>113</v>
      </c>
      <c r="G41" s="14" t="str">
        <f>T('Elective Adventures'!I9)</f>
        <v/>
      </c>
      <c r="I41" s="135" t="s">
        <v>80</v>
      </c>
      <c r="J41" s="187" t="s">
        <v>204</v>
      </c>
      <c r="K41" s="14" t="str">
        <f>T('Elective Adventures'!I99)</f>
        <v/>
      </c>
      <c r="M41" s="147"/>
      <c r="N41" s="158" t="s">
        <v>298</v>
      </c>
      <c r="O41" s="14" t="str">
        <f>T('Elective Adventures'!I186)</f>
        <v/>
      </c>
    </row>
    <row r="42" spans="1:15" ht="12.75" customHeight="1">
      <c r="A42" s="98">
        <v>2</v>
      </c>
      <c r="B42" s="135" t="s">
        <v>367</v>
      </c>
      <c r="C42" s="14" t="str">
        <f>T('Core Adventures'!I7)</f>
        <v/>
      </c>
      <c r="E42" s="172" t="s">
        <v>72</v>
      </c>
      <c r="F42" s="170" t="s">
        <v>121</v>
      </c>
      <c r="G42" s="14" t="str">
        <f>T('Elective Adventures'!I10)</f>
        <v/>
      </c>
      <c r="I42" s="135" t="s">
        <v>94</v>
      </c>
      <c r="J42" s="145" t="s">
        <v>205</v>
      </c>
      <c r="K42" s="14" t="str">
        <f>T('Elective Adventures'!I100)</f>
        <v/>
      </c>
      <c r="M42" s="100">
        <v>1</v>
      </c>
      <c r="N42" s="145" t="s">
        <v>301</v>
      </c>
      <c r="O42" s="14" t="str">
        <f>T('Elective Adventures'!I187)</f>
        <v/>
      </c>
    </row>
    <row r="43" spans="1:15">
      <c r="A43" s="98">
        <v>3</v>
      </c>
      <c r="B43" s="135" t="s">
        <v>383</v>
      </c>
      <c r="C43" s="14" t="str">
        <f>T('Core Adventures'!I8)</f>
        <v/>
      </c>
      <c r="E43" s="172" t="s">
        <v>73</v>
      </c>
      <c r="F43" s="170" t="s">
        <v>122</v>
      </c>
      <c r="G43" s="14" t="str">
        <f>T('Elective Adventures'!I11)</f>
        <v/>
      </c>
      <c r="I43" s="135" t="s">
        <v>105</v>
      </c>
      <c r="J43" s="145" t="s">
        <v>206</v>
      </c>
      <c r="K43" s="14" t="str">
        <f>T('Elective Adventures'!I101)</f>
        <v/>
      </c>
      <c r="M43" s="100">
        <v>2</v>
      </c>
      <c r="N43" s="145" t="s">
        <v>302</v>
      </c>
      <c r="O43" s="14" t="str">
        <f>T('Elective Adventures'!I188)</f>
        <v/>
      </c>
    </row>
    <row r="44" spans="1:15">
      <c r="A44" s="98">
        <v>4</v>
      </c>
      <c r="B44" s="135" t="s">
        <v>368</v>
      </c>
      <c r="C44" s="14" t="str">
        <f>T('Core Adventures'!I9)</f>
        <v/>
      </c>
      <c r="E44" s="172" t="s">
        <v>114</v>
      </c>
      <c r="F44" s="170" t="s">
        <v>123</v>
      </c>
      <c r="G44" s="14" t="str">
        <f>T('Elective Adventures'!I12)</f>
        <v/>
      </c>
      <c r="I44" s="135" t="s">
        <v>108</v>
      </c>
      <c r="J44" s="145" t="s">
        <v>207</v>
      </c>
      <c r="K44" s="14" t="str">
        <f>T('Elective Adventures'!I102)</f>
        <v/>
      </c>
      <c r="M44" s="100">
        <v>3</v>
      </c>
      <c r="N44" s="145" t="s">
        <v>303</v>
      </c>
      <c r="O44" s="14" t="str">
        <f>T('Elective Adventures'!I189)</f>
        <v/>
      </c>
    </row>
    <row r="45" spans="1:15" ht="12.75" customHeight="1">
      <c r="A45" s="98">
        <v>5</v>
      </c>
      <c r="B45" s="135" t="s">
        <v>369</v>
      </c>
      <c r="C45" s="14" t="str">
        <f>T('Core Adventures'!I10)</f>
        <v/>
      </c>
      <c r="E45" s="172" t="s">
        <v>115</v>
      </c>
      <c r="F45" s="170" t="s">
        <v>124</v>
      </c>
      <c r="G45" s="14" t="str">
        <f>T('Elective Adventures'!I13)</f>
        <v/>
      </c>
      <c r="I45" s="135" t="s">
        <v>130</v>
      </c>
      <c r="J45" s="145" t="s">
        <v>208</v>
      </c>
      <c r="K45" s="14" t="str">
        <f>T('Elective Adventures'!I103)</f>
        <v/>
      </c>
      <c r="M45" s="100">
        <v>4</v>
      </c>
      <c r="N45" s="145" t="s">
        <v>304</v>
      </c>
      <c r="O45" s="14" t="str">
        <f>T('Elective Adventures'!I190)</f>
        <v/>
      </c>
    </row>
    <row r="46" spans="1:15" ht="12.75" customHeight="1">
      <c r="A46" s="98">
        <v>6</v>
      </c>
      <c r="B46" s="135" t="s">
        <v>370</v>
      </c>
      <c r="C46" s="14" t="str">
        <f>T('Core Adventures'!I11)</f>
        <v/>
      </c>
      <c r="E46" s="172" t="s">
        <v>116</v>
      </c>
      <c r="F46" s="171" t="s">
        <v>125</v>
      </c>
      <c r="G46" s="14" t="str">
        <f>T('Elective Adventures'!I14)</f>
        <v/>
      </c>
      <c r="I46" s="135" t="s">
        <v>131</v>
      </c>
      <c r="J46" s="188" t="s">
        <v>209</v>
      </c>
      <c r="K46" s="14" t="str">
        <f>T('Elective Adventures'!I104)</f>
        <v/>
      </c>
      <c r="M46" s="100">
        <v>5</v>
      </c>
      <c r="N46" s="145" t="s">
        <v>305</v>
      </c>
      <c r="O46" s="14" t="str">
        <f>T('Elective Adventures'!I191)</f>
        <v/>
      </c>
    </row>
    <row r="47" spans="1:15">
      <c r="A47" s="98">
        <v>7</v>
      </c>
      <c r="B47" s="200" t="s">
        <v>371</v>
      </c>
      <c r="C47" s="14" t="str">
        <f>T('Core Adventures'!I12)</f>
        <v/>
      </c>
      <c r="E47" s="172" t="s">
        <v>117</v>
      </c>
      <c r="F47" s="170" t="s">
        <v>126</v>
      </c>
      <c r="G47" s="14" t="str">
        <f>T('Elective Adventures'!I15)</f>
        <v/>
      </c>
      <c r="I47" s="212" t="s">
        <v>362</v>
      </c>
      <c r="J47" s="205"/>
      <c r="K47" s="225"/>
      <c r="M47" s="100">
        <v>6</v>
      </c>
      <c r="N47" s="187" t="s">
        <v>306</v>
      </c>
      <c r="O47" s="14" t="str">
        <f>T('Elective Adventures'!I192)</f>
        <v/>
      </c>
    </row>
    <row r="48" spans="1:15">
      <c r="A48" s="98">
        <v>8</v>
      </c>
      <c r="B48" s="200" t="s">
        <v>372</v>
      </c>
      <c r="C48" s="14" t="str">
        <f>T('Core Adventures'!I13)</f>
        <v/>
      </c>
      <c r="E48" s="172" t="s">
        <v>118</v>
      </c>
      <c r="F48" s="170" t="s">
        <v>127</v>
      </c>
      <c r="G48" s="14" t="str">
        <f>T('Elective Adventures'!I16)</f>
        <v/>
      </c>
      <c r="I48" s="100">
        <v>1</v>
      </c>
      <c r="J48" s="145" t="s">
        <v>97</v>
      </c>
      <c r="K48" s="14" t="str">
        <f>T('Elective Adventures'!I108)</f>
        <v/>
      </c>
      <c r="M48" s="100">
        <v>7</v>
      </c>
      <c r="N48" s="145" t="s">
        <v>307</v>
      </c>
      <c r="O48" s="14" t="str">
        <f>T('Elective Adventures'!I193)</f>
        <v/>
      </c>
    </row>
    <row r="49" spans="1:15">
      <c r="A49" s="98">
        <v>9</v>
      </c>
      <c r="B49" s="200" t="s">
        <v>373</v>
      </c>
      <c r="C49" s="14" t="str">
        <f>T('Core Adventures'!I14)</f>
        <v/>
      </c>
      <c r="E49" s="172" t="s">
        <v>119</v>
      </c>
      <c r="F49" s="170" t="s">
        <v>128</v>
      </c>
      <c r="G49" s="14" t="str">
        <f>T('Elective Adventures'!I17)</f>
        <v/>
      </c>
      <c r="I49" s="135" t="s">
        <v>69</v>
      </c>
      <c r="J49" s="145" t="s">
        <v>217</v>
      </c>
      <c r="K49" s="14" t="str">
        <f>T('Elective Adventures'!I109)</f>
        <v/>
      </c>
      <c r="M49" s="100">
        <v>8</v>
      </c>
      <c r="N49" s="145" t="s">
        <v>308</v>
      </c>
      <c r="O49" s="14" t="str">
        <f>T('Elective Adventures'!I194)</f>
        <v/>
      </c>
    </row>
    <row r="50" spans="1:15" ht="12.75" customHeight="1">
      <c r="A50" s="98">
        <v>10</v>
      </c>
      <c r="B50" s="135" t="s">
        <v>374</v>
      </c>
      <c r="C50" s="14" t="str">
        <f>T('Core Adventures'!I15)</f>
        <v/>
      </c>
      <c r="E50" s="172" t="s">
        <v>120</v>
      </c>
      <c r="F50" s="170" t="s">
        <v>129</v>
      </c>
      <c r="G50" s="14" t="str">
        <f>T('Elective Adventures'!I18)</f>
        <v/>
      </c>
      <c r="I50" s="135" t="s">
        <v>70</v>
      </c>
      <c r="J50" s="145" t="s">
        <v>218</v>
      </c>
      <c r="K50" s="14" t="str">
        <f>T('Elective Adventures'!I110)</f>
        <v/>
      </c>
      <c r="M50" s="100">
        <v>9</v>
      </c>
      <c r="N50" s="145" t="s">
        <v>309</v>
      </c>
      <c r="O50" s="14" t="str">
        <f>T('Elective Adventures'!I195)</f>
        <v/>
      </c>
    </row>
    <row r="51" spans="1:15" ht="12.75" customHeight="1">
      <c r="A51" s="136" t="s">
        <v>379</v>
      </c>
      <c r="B51" s="135" t="s">
        <v>375</v>
      </c>
      <c r="C51" s="14" t="str">
        <f>T('Core Adventures'!I16)</f>
        <v/>
      </c>
      <c r="D51" s="84"/>
      <c r="E51" s="198" t="s">
        <v>132</v>
      </c>
      <c r="F51" s="205"/>
      <c r="G51" s="225"/>
      <c r="I51" s="135" t="s">
        <v>71</v>
      </c>
      <c r="J51" s="145" t="s">
        <v>219</v>
      </c>
      <c r="K51" s="14" t="str">
        <f>T('Elective Adventures'!I111)</f>
        <v/>
      </c>
      <c r="M51" s="135" t="s">
        <v>299</v>
      </c>
      <c r="N51" s="145" t="s">
        <v>310</v>
      </c>
      <c r="O51" s="14" t="str">
        <f>T('Elective Adventures'!I196)</f>
        <v/>
      </c>
    </row>
    <row r="52" spans="1:15" ht="12.75" customHeight="1">
      <c r="A52" s="136" t="s">
        <v>380</v>
      </c>
      <c r="B52" s="184" t="s">
        <v>376</v>
      </c>
      <c r="C52" s="14" t="str">
        <f>T('Core Adventures'!I17)</f>
        <v/>
      </c>
      <c r="D52" s="84"/>
      <c r="E52" s="139"/>
      <c r="F52" s="187" t="s">
        <v>144</v>
      </c>
      <c r="G52" s="14" t="str">
        <f>T('Elective Adventures'!I22)</f>
        <v/>
      </c>
      <c r="I52" s="100">
        <v>2</v>
      </c>
      <c r="J52" s="145" t="s">
        <v>220</v>
      </c>
      <c r="K52" s="14" t="str">
        <f>T('Elective Adventures'!I112)</f>
        <v/>
      </c>
      <c r="M52" s="135" t="s">
        <v>300</v>
      </c>
      <c r="N52" s="145" t="s">
        <v>311</v>
      </c>
      <c r="O52" s="14" t="str">
        <f>T('Elective Adventures'!I197)</f>
        <v/>
      </c>
    </row>
    <row r="53" spans="1:15">
      <c r="A53" s="136" t="s">
        <v>381</v>
      </c>
      <c r="B53" s="135" t="s">
        <v>377</v>
      </c>
      <c r="C53" s="14" t="str">
        <f>T('Core Adventures'!I18)</f>
        <v/>
      </c>
      <c r="D53" s="13"/>
      <c r="E53" s="139">
        <v>1</v>
      </c>
      <c r="F53" s="187" t="s">
        <v>133</v>
      </c>
      <c r="G53" s="14" t="str">
        <f>T('Elective Adventures'!I23)</f>
        <v/>
      </c>
      <c r="I53" s="100">
        <v>3</v>
      </c>
      <c r="J53" s="145" t="s">
        <v>97</v>
      </c>
      <c r="K53" s="14" t="str">
        <f>T('Elective Adventures'!I113)</f>
        <v/>
      </c>
      <c r="M53" s="215" t="s">
        <v>359</v>
      </c>
      <c r="N53" s="214"/>
      <c r="O53" s="225"/>
    </row>
    <row r="54" spans="1:15" ht="12.75" customHeight="1">
      <c r="A54" s="136" t="s">
        <v>382</v>
      </c>
      <c r="B54" s="135" t="s">
        <v>378</v>
      </c>
      <c r="C54" s="14" t="str">
        <f>T('Core Adventures'!I19)</f>
        <v/>
      </c>
      <c r="D54" s="13"/>
      <c r="E54" s="139">
        <v>2</v>
      </c>
      <c r="F54" s="187" t="s">
        <v>134</v>
      </c>
      <c r="G54" s="14" t="str">
        <f>T('Elective Adventures'!I24)</f>
        <v/>
      </c>
      <c r="I54" s="172" t="s">
        <v>72</v>
      </c>
      <c r="J54" s="170" t="s">
        <v>221</v>
      </c>
      <c r="K54" s="14" t="str">
        <f>T('Elective Adventures'!I114)</f>
        <v/>
      </c>
      <c r="M54" s="147">
        <v>1</v>
      </c>
      <c r="N54" s="158" t="s">
        <v>312</v>
      </c>
      <c r="O54" s="14" t="str">
        <f>T('Elective Adventures'!I201)</f>
        <v/>
      </c>
    </row>
    <row r="55" spans="1:15" ht="12.75" customHeight="1">
      <c r="A55" s="201" t="s">
        <v>384</v>
      </c>
      <c r="B55" s="201"/>
      <c r="C55" s="201"/>
      <c r="D55" s="13"/>
      <c r="E55" s="139">
        <v>3</v>
      </c>
      <c r="F55" s="145" t="s">
        <v>135</v>
      </c>
      <c r="G55" s="14" t="str">
        <f>T('Elective Adventures'!I25)</f>
        <v/>
      </c>
      <c r="I55" s="172" t="s">
        <v>73</v>
      </c>
      <c r="J55" s="170" t="s">
        <v>222</v>
      </c>
      <c r="K55" s="14" t="str">
        <f>T('Elective Adventures'!I115)</f>
        <v/>
      </c>
      <c r="M55" s="100">
        <v>2</v>
      </c>
      <c r="N55" s="145" t="s">
        <v>313</v>
      </c>
      <c r="O55" s="14" t="str">
        <f>T('Elective Adventures'!I202)</f>
        <v/>
      </c>
    </row>
    <row r="56" spans="1:15">
      <c r="A56" s="98">
        <v>1</v>
      </c>
      <c r="B56" s="135" t="s">
        <v>385</v>
      </c>
      <c r="C56" s="14" t="str">
        <f>T('Core Adventures'!I23)</f>
        <v/>
      </c>
      <c r="D56" s="13"/>
      <c r="E56" s="139">
        <v>4</v>
      </c>
      <c r="F56" s="187" t="s">
        <v>136</v>
      </c>
      <c r="G56" s="14" t="str">
        <f>T('Elective Adventures'!I26)</f>
        <v/>
      </c>
      <c r="I56" s="172" t="s">
        <v>114</v>
      </c>
      <c r="J56" s="170" t="s">
        <v>223</v>
      </c>
      <c r="K56" s="14" t="str">
        <f>T('Elective Adventures'!I116)</f>
        <v/>
      </c>
      <c r="M56" s="100">
        <v>3</v>
      </c>
      <c r="N56" s="145" t="s">
        <v>314</v>
      </c>
      <c r="O56" s="14" t="str">
        <f>T('Elective Adventures'!I203)</f>
        <v/>
      </c>
    </row>
    <row r="57" spans="1:15">
      <c r="A57" s="98">
        <v>2</v>
      </c>
      <c r="B57" s="135" t="s">
        <v>386</v>
      </c>
      <c r="C57" s="14" t="str">
        <f>T('Core Adventures'!I24)</f>
        <v/>
      </c>
      <c r="D57" s="13"/>
      <c r="E57" s="139">
        <v>5</v>
      </c>
      <c r="F57" s="145" t="s">
        <v>137</v>
      </c>
      <c r="G57" s="14" t="str">
        <f>T('Elective Adventures'!I27)</f>
        <v/>
      </c>
      <c r="I57" s="172">
        <v>4</v>
      </c>
      <c r="J57" s="170" t="s">
        <v>97</v>
      </c>
      <c r="K57" s="14" t="str">
        <f>T('Elective Adventures'!I117)</f>
        <v/>
      </c>
      <c r="M57" s="100">
        <v>4</v>
      </c>
      <c r="N57" s="145" t="s">
        <v>315</v>
      </c>
      <c r="O57" s="14" t="str">
        <f>T('Elective Adventures'!I204)</f>
        <v/>
      </c>
    </row>
    <row r="58" spans="1:15">
      <c r="A58" s="98">
        <v>3</v>
      </c>
      <c r="B58" s="184" t="s">
        <v>387</v>
      </c>
      <c r="C58" s="14" t="str">
        <f>T('Core Adventures'!I25)</f>
        <v/>
      </c>
      <c r="D58" s="13"/>
      <c r="E58" s="139"/>
      <c r="F58" s="145" t="s">
        <v>145</v>
      </c>
      <c r="G58" s="14" t="str">
        <f>T('Elective Adventures'!I28)</f>
        <v/>
      </c>
      <c r="I58" s="172" t="s">
        <v>78</v>
      </c>
      <c r="J58" s="170" t="s">
        <v>224</v>
      </c>
      <c r="K58" s="14" t="str">
        <f>T('Elective Adventures'!I118)</f>
        <v/>
      </c>
      <c r="M58" s="100">
        <v>5</v>
      </c>
      <c r="N58" s="187" t="s">
        <v>316</v>
      </c>
      <c r="O58" s="14" t="str">
        <f>T('Elective Adventures'!I205)</f>
        <v/>
      </c>
    </row>
    <row r="59" spans="1:15">
      <c r="A59" s="136">
        <v>4</v>
      </c>
      <c r="B59" s="135" t="s">
        <v>388</v>
      </c>
      <c r="C59" s="14" t="str">
        <f>T('Core Adventures'!I26)</f>
        <v/>
      </c>
      <c r="D59" s="13"/>
      <c r="E59" s="139">
        <v>6</v>
      </c>
      <c r="F59" s="188" t="s">
        <v>138</v>
      </c>
      <c r="G59" s="14" t="str">
        <f>T('Elective Adventures'!I29)</f>
        <v/>
      </c>
      <c r="I59" s="172" t="s">
        <v>79</v>
      </c>
      <c r="J59" s="170" t="s">
        <v>225</v>
      </c>
      <c r="K59" s="14" t="str">
        <f>T('Elective Adventures'!I119)</f>
        <v/>
      </c>
      <c r="M59" s="100">
        <v>6</v>
      </c>
      <c r="N59" s="145" t="s">
        <v>317</v>
      </c>
      <c r="O59" s="14" t="str">
        <f>T('Elective Adventures'!I206)</f>
        <v/>
      </c>
    </row>
    <row r="60" spans="1:15" ht="12.75" customHeight="1">
      <c r="A60" s="136">
        <v>5</v>
      </c>
      <c r="B60" s="135" t="s">
        <v>389</v>
      </c>
      <c r="C60" s="14" t="str">
        <f>T('Core Adventures'!I27)</f>
        <v/>
      </c>
      <c r="D60" s="13"/>
      <c r="E60" s="139">
        <v>7</v>
      </c>
      <c r="F60" s="145" t="s">
        <v>139</v>
      </c>
      <c r="G60" s="14" t="str">
        <f>T('Elective Adventures'!I30)</f>
        <v/>
      </c>
      <c r="I60" s="172">
        <v>5</v>
      </c>
      <c r="J60" s="171" t="s">
        <v>226</v>
      </c>
      <c r="K60" s="14" t="str">
        <f>T('Elective Adventures'!I120)</f>
        <v/>
      </c>
      <c r="M60" s="100">
        <v>7</v>
      </c>
      <c r="N60" s="145" t="s">
        <v>318</v>
      </c>
      <c r="O60" s="14" t="str">
        <f>T('Elective Adventures'!I207)</f>
        <v/>
      </c>
    </row>
    <row r="61" spans="1:15" ht="12.75" customHeight="1">
      <c r="A61" s="136">
        <v>6</v>
      </c>
      <c r="B61" s="135" t="s">
        <v>390</v>
      </c>
      <c r="C61" s="14" t="str">
        <f>T('Core Adventures'!I28)</f>
        <v/>
      </c>
      <c r="D61" s="13"/>
      <c r="E61" s="139">
        <v>8</v>
      </c>
      <c r="F61" s="188" t="s">
        <v>140</v>
      </c>
      <c r="G61" s="14" t="str">
        <f>T('Elective Adventures'!I31)</f>
        <v/>
      </c>
      <c r="I61" s="172">
        <v>6</v>
      </c>
      <c r="J61" s="170" t="s">
        <v>97</v>
      </c>
      <c r="K61" s="14" t="str">
        <f>T('Elective Adventures'!I121)</f>
        <v/>
      </c>
      <c r="M61" s="215" t="s">
        <v>319</v>
      </c>
      <c r="N61" s="214"/>
      <c r="O61" s="225"/>
    </row>
    <row r="62" spans="1:15">
      <c r="A62" s="98">
        <v>7</v>
      </c>
      <c r="B62" s="184" t="s">
        <v>109</v>
      </c>
      <c r="C62" s="14" t="str">
        <f>T('Core Adventures'!I29)</f>
        <v/>
      </c>
      <c r="D62" s="13"/>
      <c r="E62" s="139">
        <v>9</v>
      </c>
      <c r="F62" s="145" t="s">
        <v>141</v>
      </c>
      <c r="G62" s="14" t="str">
        <f>T('Elective Adventures'!I32)</f>
        <v/>
      </c>
      <c r="I62" s="172" t="s">
        <v>210</v>
      </c>
      <c r="J62" s="191" t="s">
        <v>227</v>
      </c>
      <c r="K62" s="14" t="str">
        <f>T('Elective Adventures'!I122)</f>
        <v/>
      </c>
      <c r="M62" s="147">
        <v>1</v>
      </c>
      <c r="N62" s="158" t="s">
        <v>320</v>
      </c>
      <c r="O62" s="14" t="str">
        <f>T('Elective Adventures'!I189)</f>
        <v/>
      </c>
    </row>
    <row r="63" spans="1:15">
      <c r="A63" s="201" t="s">
        <v>391</v>
      </c>
      <c r="B63" s="201"/>
      <c r="C63" s="201"/>
      <c r="D63" s="13"/>
      <c r="E63" s="139">
        <v>10</v>
      </c>
      <c r="F63" s="145" t="s">
        <v>142</v>
      </c>
      <c r="G63" s="14" t="str">
        <f>T('Elective Adventures'!I33)</f>
        <v/>
      </c>
      <c r="I63" s="172" t="s">
        <v>211</v>
      </c>
      <c r="J63" s="191" t="s">
        <v>228</v>
      </c>
      <c r="K63" s="14" t="str">
        <f>T('Elective Adventures'!I123)</f>
        <v/>
      </c>
      <c r="M63" s="100">
        <v>2</v>
      </c>
      <c r="N63" s="145" t="s">
        <v>321</v>
      </c>
      <c r="O63" s="14" t="str">
        <f>T('Elective Adventures'!I190)</f>
        <v/>
      </c>
    </row>
    <row r="64" spans="1:15">
      <c r="A64" s="98"/>
      <c r="B64" s="135" t="s">
        <v>95</v>
      </c>
      <c r="C64" s="14" t="str">
        <f>T('Core Adventures'!I33)</f>
        <v/>
      </c>
      <c r="D64" s="13"/>
      <c r="E64" s="212" t="s">
        <v>143</v>
      </c>
      <c r="F64" s="205"/>
      <c r="G64" s="225"/>
      <c r="I64" s="172" t="s">
        <v>212</v>
      </c>
      <c r="J64" s="170" t="s">
        <v>229</v>
      </c>
      <c r="K64" s="14" t="str">
        <f>T('Elective Adventures'!I124)</f>
        <v/>
      </c>
      <c r="M64" s="100">
        <v>3</v>
      </c>
      <c r="N64" s="145" t="s">
        <v>322</v>
      </c>
      <c r="O64" s="14" t="str">
        <f>T('Elective Adventures'!I197)</f>
        <v/>
      </c>
    </row>
    <row r="65" spans="1:15">
      <c r="A65" s="98">
        <v>1</v>
      </c>
      <c r="B65" s="135" t="s">
        <v>96</v>
      </c>
      <c r="C65" s="14" t="str">
        <f>T('Core Adventures'!I34)</f>
        <v/>
      </c>
      <c r="D65" s="13"/>
      <c r="E65" s="100"/>
      <c r="F65" s="145" t="s">
        <v>146</v>
      </c>
      <c r="G65" s="14" t="str">
        <f>T('Elective Adventures'!I37)</f>
        <v/>
      </c>
      <c r="I65" s="172">
        <v>7</v>
      </c>
      <c r="J65" s="170" t="s">
        <v>216</v>
      </c>
      <c r="K65" s="14" t="str">
        <f>T('Elective Adventures'!I125)</f>
        <v/>
      </c>
      <c r="M65" s="215" t="s">
        <v>323</v>
      </c>
      <c r="N65" s="214"/>
      <c r="O65" s="225" t="str">
        <f>T('Elective Adventures'!I200)</f>
        <v/>
      </c>
    </row>
    <row r="66" spans="1:15">
      <c r="A66" s="98"/>
      <c r="B66" s="135" t="s">
        <v>392</v>
      </c>
      <c r="C66" s="14" t="str">
        <f>T('Core Adventures'!I35)</f>
        <v/>
      </c>
      <c r="D66" s="13"/>
      <c r="E66" s="135">
        <v>1</v>
      </c>
      <c r="F66" s="145" t="s">
        <v>147</v>
      </c>
      <c r="G66" s="14" t="str">
        <f>T('Elective Adventures'!I38)</f>
        <v/>
      </c>
      <c r="I66" s="172" t="s">
        <v>168</v>
      </c>
      <c r="J66" s="170" t="s">
        <v>230</v>
      </c>
      <c r="K66" s="14" t="str">
        <f>T('Elective Adventures'!I126)</f>
        <v/>
      </c>
      <c r="M66" s="147">
        <v>1</v>
      </c>
      <c r="N66" s="158" t="s">
        <v>324</v>
      </c>
      <c r="O66" s="14" t="str">
        <f>T('Elective Adventures'!I215)</f>
        <v/>
      </c>
    </row>
    <row r="67" spans="1:15" ht="12.75" customHeight="1">
      <c r="A67" s="101" t="s">
        <v>76</v>
      </c>
      <c r="B67" s="203" t="s">
        <v>393</v>
      </c>
      <c r="C67" s="14" t="str">
        <f>T('Core Adventures'!I36)</f>
        <v/>
      </c>
      <c r="D67" s="13"/>
      <c r="E67" s="135">
        <v>2</v>
      </c>
      <c r="F67" s="145" t="s">
        <v>148</v>
      </c>
      <c r="G67" s="14" t="str">
        <f>T('Elective Adventures'!I39)</f>
        <v/>
      </c>
      <c r="I67" s="172" t="s">
        <v>169</v>
      </c>
      <c r="J67" s="190" t="s">
        <v>97</v>
      </c>
      <c r="K67" s="14" t="str">
        <f>T('Elective Adventures'!I127)</f>
        <v/>
      </c>
      <c r="M67" s="135" t="s">
        <v>69</v>
      </c>
      <c r="N67" s="145" t="s">
        <v>325</v>
      </c>
      <c r="O67" s="14" t="str">
        <f>T('Elective Adventures'!I216)</f>
        <v/>
      </c>
    </row>
    <row r="68" spans="1:15" ht="12.75" customHeight="1">
      <c r="A68" s="101" t="s">
        <v>77</v>
      </c>
      <c r="B68" s="203" t="s">
        <v>394</v>
      </c>
      <c r="C68" s="14" t="str">
        <f>T('Core Adventures'!I37)</f>
        <v/>
      </c>
      <c r="D68" s="13"/>
      <c r="E68" s="135">
        <v>3</v>
      </c>
      <c r="F68" s="145" t="s">
        <v>149</v>
      </c>
      <c r="G68" s="14" t="str">
        <f>T('Elective Adventures'!I40)</f>
        <v/>
      </c>
      <c r="I68" s="172" t="s">
        <v>213</v>
      </c>
      <c r="J68" s="170" t="s">
        <v>231</v>
      </c>
      <c r="K68" s="14" t="str">
        <f>T('Elective Adventures'!I128)</f>
        <v/>
      </c>
      <c r="M68" s="135" t="s">
        <v>70</v>
      </c>
      <c r="N68" s="145" t="s">
        <v>326</v>
      </c>
      <c r="O68" s="14" t="str">
        <f>T('Elective Adventures'!I217)</f>
        <v/>
      </c>
    </row>
    <row r="69" spans="1:15" ht="12.75" customHeight="1">
      <c r="A69" s="101" t="s">
        <v>80</v>
      </c>
      <c r="B69" s="137" t="s">
        <v>395</v>
      </c>
      <c r="C69" s="14" t="str">
        <f>T('Core Adventures'!I38)</f>
        <v/>
      </c>
      <c r="D69" s="13"/>
      <c r="E69" s="135" t="s">
        <v>72</v>
      </c>
      <c r="F69" s="145" t="s">
        <v>150</v>
      </c>
      <c r="G69" s="14" t="str">
        <f>T('Elective Adventures'!I41)</f>
        <v/>
      </c>
      <c r="I69" s="172" t="s">
        <v>214</v>
      </c>
      <c r="J69" s="170" t="s">
        <v>232</v>
      </c>
      <c r="K69" s="14" t="str">
        <f>T('Elective Adventures'!I129)</f>
        <v/>
      </c>
      <c r="M69" s="135">
        <v>2</v>
      </c>
      <c r="N69" s="145" t="s">
        <v>149</v>
      </c>
      <c r="O69" s="14" t="str">
        <f>T('Elective Adventures'!I218)</f>
        <v/>
      </c>
    </row>
    <row r="70" spans="1:15">
      <c r="A70" s="138" t="s">
        <v>94</v>
      </c>
      <c r="B70" s="203" t="s">
        <v>396</v>
      </c>
      <c r="C70" s="14" t="str">
        <f>T('Core Adventures'!I39)</f>
        <v/>
      </c>
      <c r="D70" s="13"/>
      <c r="E70" s="135" t="s">
        <v>73</v>
      </c>
      <c r="F70" s="145" t="s">
        <v>151</v>
      </c>
      <c r="G70" s="14" t="str">
        <f>T('Elective Adventures'!I42)</f>
        <v/>
      </c>
      <c r="I70" s="172" t="s">
        <v>215</v>
      </c>
      <c r="J70" s="191" t="s">
        <v>233</v>
      </c>
      <c r="K70" s="14" t="str">
        <f>T('Elective Adventures'!I130)</f>
        <v/>
      </c>
      <c r="M70" s="135" t="s">
        <v>76</v>
      </c>
      <c r="N70" s="145" t="s">
        <v>327</v>
      </c>
      <c r="O70" s="14" t="str">
        <f>T('Elective Adventures'!I219)</f>
        <v/>
      </c>
    </row>
    <row r="71" spans="1:15">
      <c r="A71" s="136" t="s">
        <v>105</v>
      </c>
      <c r="B71" s="200" t="s">
        <v>397</v>
      </c>
      <c r="C71" s="14" t="str">
        <f>T('Core Adventures'!I40)</f>
        <v/>
      </c>
      <c r="D71" s="13"/>
      <c r="E71" s="135" t="s">
        <v>114</v>
      </c>
      <c r="F71" s="145" t="s">
        <v>152</v>
      </c>
      <c r="G71" s="14" t="str">
        <f>T('Elective Adventures'!I43)</f>
        <v/>
      </c>
      <c r="I71" s="172">
        <v>8</v>
      </c>
      <c r="J71" s="170" t="s">
        <v>234</v>
      </c>
      <c r="K71" s="14" t="str">
        <f>T('Elective Adventures'!I131)</f>
        <v/>
      </c>
      <c r="M71" s="135" t="s">
        <v>77</v>
      </c>
      <c r="N71" s="145" t="s">
        <v>328</v>
      </c>
      <c r="O71" s="14" t="str">
        <f>T('Elective Adventures'!I220)</f>
        <v/>
      </c>
    </row>
    <row r="72" spans="1:15">
      <c r="D72" s="13"/>
      <c r="E72" s="135" t="s">
        <v>115</v>
      </c>
      <c r="F72" s="145" t="s">
        <v>153</v>
      </c>
      <c r="G72" s="14" t="str">
        <f>T('Elective Adventures'!I44)</f>
        <v/>
      </c>
      <c r="I72" s="212" t="s">
        <v>235</v>
      </c>
      <c r="J72" s="205"/>
      <c r="K72" s="225"/>
      <c r="M72" s="135" t="s">
        <v>80</v>
      </c>
      <c r="N72" s="145" t="s">
        <v>329</v>
      </c>
      <c r="O72" s="14" t="str">
        <f>T('Elective Adventures'!I221)</f>
        <v/>
      </c>
    </row>
    <row r="73" spans="1:15">
      <c r="D73" s="13"/>
      <c r="E73" s="135" t="s">
        <v>116</v>
      </c>
      <c r="F73" s="145" t="s">
        <v>154</v>
      </c>
      <c r="G73" s="14" t="str">
        <f>T('Elective Adventures'!I45)</f>
        <v/>
      </c>
      <c r="I73" s="100">
        <v>1</v>
      </c>
      <c r="J73" s="145" t="s">
        <v>236</v>
      </c>
      <c r="K73" s="14" t="str">
        <f>T('Elective Adventures'!I135)</f>
        <v/>
      </c>
      <c r="M73" s="135">
        <v>3</v>
      </c>
      <c r="N73" s="145" t="s">
        <v>149</v>
      </c>
      <c r="O73" s="14" t="str">
        <f>T('Elective Adventures'!I222)</f>
        <v/>
      </c>
    </row>
    <row r="74" spans="1:15">
      <c r="D74" s="13"/>
      <c r="E74" s="135" t="s">
        <v>117</v>
      </c>
      <c r="F74" s="145" t="s">
        <v>155</v>
      </c>
      <c r="G74" s="14" t="str">
        <f>T('Elective Adventures'!I46)</f>
        <v/>
      </c>
      <c r="I74" s="100">
        <v>2</v>
      </c>
      <c r="J74" s="145" t="s">
        <v>97</v>
      </c>
      <c r="K74" s="14" t="str">
        <f>T('Elective Adventures'!I136)</f>
        <v/>
      </c>
      <c r="M74" s="135" t="s">
        <v>72</v>
      </c>
      <c r="N74" s="145" t="s">
        <v>330</v>
      </c>
      <c r="O74" s="14" t="str">
        <f>T('Elective Adventures'!I223)</f>
        <v/>
      </c>
    </row>
    <row r="75" spans="1:15" ht="12.75" customHeight="1">
      <c r="D75" s="13"/>
      <c r="E75" s="135" t="s">
        <v>118</v>
      </c>
      <c r="F75" s="145" t="s">
        <v>156</v>
      </c>
      <c r="G75" s="14" t="str">
        <f>T('Elective Adventures'!I47)</f>
        <v/>
      </c>
      <c r="I75" s="135" t="s">
        <v>76</v>
      </c>
      <c r="J75" s="187" t="s">
        <v>237</v>
      </c>
      <c r="K75" s="14" t="str">
        <f>T('Elective Adventures'!I137)</f>
        <v/>
      </c>
      <c r="M75" s="135" t="s">
        <v>73</v>
      </c>
      <c r="N75" s="145" t="s">
        <v>331</v>
      </c>
      <c r="O75" s="14" t="str">
        <f>T('Elective Adventures'!I224)</f>
        <v/>
      </c>
    </row>
    <row r="76" spans="1:15" ht="12.75" customHeight="1">
      <c r="D76" s="13"/>
      <c r="E76" s="135" t="s">
        <v>119</v>
      </c>
      <c r="F76" s="145" t="s">
        <v>157</v>
      </c>
      <c r="G76" s="14" t="str">
        <f>T('Elective Adventures'!I48)</f>
        <v/>
      </c>
      <c r="I76" s="135" t="s">
        <v>77</v>
      </c>
      <c r="J76" s="145" t="s">
        <v>238</v>
      </c>
      <c r="K76" s="14" t="str">
        <f>T('Elective Adventures'!I138)</f>
        <v/>
      </c>
      <c r="M76" s="135" t="s">
        <v>114</v>
      </c>
      <c r="N76" s="145" t="s">
        <v>332</v>
      </c>
      <c r="O76" s="14" t="str">
        <f>T('Elective Adventures'!I225)</f>
        <v/>
      </c>
    </row>
    <row r="77" spans="1:15">
      <c r="D77" s="13"/>
      <c r="E77" s="135" t="s">
        <v>120</v>
      </c>
      <c r="F77" s="145" t="s">
        <v>158</v>
      </c>
      <c r="G77" s="14" t="str">
        <f>T('Elective Adventures'!I49)</f>
        <v/>
      </c>
      <c r="I77" s="135" t="s">
        <v>80</v>
      </c>
      <c r="J77" s="145" t="s">
        <v>239</v>
      </c>
      <c r="K77" s="14" t="str">
        <f>T('Elective Adventures'!I139)</f>
        <v/>
      </c>
      <c r="M77" s="135" t="s">
        <v>115</v>
      </c>
      <c r="N77" s="145" t="s">
        <v>333</v>
      </c>
      <c r="O77" s="14" t="str">
        <f>T('Elective Adventures'!I226)</f>
        <v/>
      </c>
    </row>
    <row r="78" spans="1:15">
      <c r="D78" s="13"/>
      <c r="E78" s="135">
        <v>4</v>
      </c>
      <c r="F78" s="187" t="s">
        <v>159</v>
      </c>
      <c r="G78" s="14" t="str">
        <f>T('Elective Adventures'!I50)</f>
        <v/>
      </c>
      <c r="I78" s="135">
        <v>3</v>
      </c>
      <c r="J78" s="145" t="s">
        <v>240</v>
      </c>
      <c r="K78" s="14" t="str">
        <f>T('Elective Adventures'!I140)</f>
        <v/>
      </c>
      <c r="M78" s="135" t="s">
        <v>116</v>
      </c>
      <c r="N78" s="145" t="s">
        <v>334</v>
      </c>
      <c r="O78" s="14" t="str">
        <f>T('Elective Adventures'!I227)</f>
        <v/>
      </c>
    </row>
    <row r="79" spans="1:15">
      <c r="D79" s="13"/>
      <c r="E79" s="135" t="s">
        <v>78</v>
      </c>
      <c r="F79" s="145" t="s">
        <v>160</v>
      </c>
      <c r="G79" s="14" t="str">
        <f>T('Elective Adventures'!I51)</f>
        <v/>
      </c>
      <c r="I79" s="135">
        <v>4</v>
      </c>
      <c r="J79" s="145" t="s">
        <v>241</v>
      </c>
      <c r="K79" s="14" t="str">
        <f>T('Elective Adventures'!I141)</f>
        <v/>
      </c>
    </row>
    <row r="80" spans="1:15">
      <c r="D80" s="13"/>
      <c r="E80" s="194" t="s">
        <v>79</v>
      </c>
      <c r="F80" s="195" t="s">
        <v>161</v>
      </c>
      <c r="G80" s="14" t="str">
        <f>T('Elective Adventures'!I52)</f>
        <v/>
      </c>
    </row>
    <row r="81" spans="4:4">
      <c r="D81" s="13"/>
    </row>
    <row r="82" spans="4:4">
      <c r="D82" s="13"/>
    </row>
    <row r="83" spans="4:4">
      <c r="D83" s="13"/>
    </row>
    <row r="84" spans="4:4">
      <c r="D84" s="13"/>
    </row>
  </sheetData>
  <sheetProtection algorithmName="SHA-512" hashValue="Ps/YOMkFAylwjZjMjr4yNzwAqzV6gJHo2OEcXUQxbPfkxyaiNVEJZvpIJXJw4FWJXoIBd2oo+FBt6wE6YB9oQg==" saltValue="/4oWtI2JUjLH2lQR0zgg3g==" spinCount="100000" sheet="1" objects="1" scenarios="1" selectLockedCells="1"/>
  <mergeCells count="7">
    <mergeCell ref="A38:C39"/>
    <mergeCell ref="M1:O2"/>
    <mergeCell ref="Q1:S2"/>
    <mergeCell ref="E35:G36"/>
    <mergeCell ref="E1:G2"/>
    <mergeCell ref="I1:K2"/>
    <mergeCell ref="E11:G12"/>
  </mergeCells>
  <pageMargins left="0.75" right="0.75" top="1" bottom="1" header="0.5" footer="0.5"/>
  <pageSetup scale="47" orientation="landscape" horizontalDpi="4294967293" verticalDpi="4294967293" r:id="rId1"/>
  <headerFooter alignWithMargins="0">
    <oddHeader>&amp;C&amp;"Arial,Bold"&amp;14Arrow of Light Advancement
&amp;12&amp;D</oddHead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84"/>
  <sheetViews>
    <sheetView showGridLines="0" zoomScale="85" zoomScaleNormal="85" workbookViewId="0">
      <selection activeCell="C7" sqref="C7"/>
    </sheetView>
  </sheetViews>
  <sheetFormatPr defaultRowHeight="12.75"/>
  <cols>
    <col min="1" max="1" width="3.140625" customWidth="1"/>
    <col min="2" max="2" width="36.28515625" bestFit="1" customWidth="1"/>
    <col min="3" max="3" width="6.42578125" customWidth="1"/>
    <col min="4" max="4" width="2.42578125" customWidth="1"/>
    <col min="5" max="5" width="4.28515625" style="87" customWidth="1"/>
    <col min="6" max="6" width="36.85546875" bestFit="1" customWidth="1"/>
    <col min="7" max="7" width="3.42578125" customWidth="1"/>
    <col min="8" max="8" width="1.5703125" bestFit="1" customWidth="1"/>
    <col min="9" max="9" width="3.28515625" customWidth="1"/>
    <col min="10" max="10" width="38.140625" bestFit="1" customWidth="1"/>
    <col min="11" max="11" width="3.42578125" customWidth="1"/>
    <col min="12" max="12" width="1.7109375" bestFit="1" customWidth="1"/>
    <col min="13" max="13" width="3.28515625" customWidth="1"/>
    <col min="14" max="14" width="40.5703125" bestFit="1" customWidth="1"/>
    <col min="15" max="15" width="3.42578125" customWidth="1"/>
    <col min="16" max="16" width="1.7109375" bestFit="1" customWidth="1"/>
    <col min="17" max="17" width="3.28515625" customWidth="1"/>
    <col min="18" max="18" width="40.5703125" bestFit="1" customWidth="1"/>
    <col min="19" max="19" width="3.42578125" customWidth="1"/>
  </cols>
  <sheetData>
    <row r="1" spans="2:19" ht="21" customHeight="1">
      <c r="B1" s="228" t="str">
        <f ca="1">MID(CELL("filename",B1),FIND(IF(ISERROR(FIND("]",CELL("filename",B1))),"$","]"),CELL("filename",B1))+1,256)</f>
        <v>Scout 6</v>
      </c>
      <c r="E1" s="306" t="s">
        <v>24</v>
      </c>
      <c r="F1" s="306"/>
      <c r="G1" s="306"/>
      <c r="I1" s="305" t="s">
        <v>360</v>
      </c>
      <c r="J1" s="305"/>
      <c r="K1" s="305"/>
      <c r="M1" s="305" t="s">
        <v>360</v>
      </c>
      <c r="N1" s="305"/>
      <c r="O1" s="305"/>
      <c r="Q1" s="305" t="s">
        <v>360</v>
      </c>
      <c r="R1" s="305"/>
      <c r="S1" s="305"/>
    </row>
    <row r="2" spans="2:19" ht="7.5" customHeight="1">
      <c r="E2" s="307"/>
      <c r="F2" s="307"/>
      <c r="G2" s="307"/>
      <c r="I2" s="305"/>
      <c r="J2" s="305"/>
      <c r="K2" s="305"/>
      <c r="M2" s="305"/>
      <c r="N2" s="305"/>
      <c r="O2" s="305"/>
      <c r="Q2" s="305"/>
      <c r="R2" s="305"/>
      <c r="S2" s="305"/>
    </row>
    <row r="3" spans="2:19">
      <c r="B3" s="1" t="s">
        <v>10</v>
      </c>
      <c r="E3" s="14">
        <v>1</v>
      </c>
      <c r="F3" s="89" t="s">
        <v>64</v>
      </c>
      <c r="G3" s="14" t="str">
        <f>IF(Bobcat!J6="A","A"," ")</f>
        <v xml:space="preserve"> </v>
      </c>
      <c r="H3" s="28"/>
      <c r="I3" s="212" t="s">
        <v>357</v>
      </c>
      <c r="J3" s="205"/>
      <c r="K3" s="226" t="str">
        <f>T('Elective Adventures'!J74)</f>
        <v/>
      </c>
      <c r="L3" s="28"/>
      <c r="M3" s="212" t="s">
        <v>276</v>
      </c>
      <c r="N3" s="213"/>
      <c r="O3" s="226"/>
      <c r="P3" s="28"/>
      <c r="Q3" s="198" t="s">
        <v>335</v>
      </c>
      <c r="R3" s="227"/>
      <c r="S3" s="226"/>
    </row>
    <row r="4" spans="2:19" ht="12.75" customHeight="1">
      <c r="B4" s="29" t="s">
        <v>25</v>
      </c>
      <c r="C4" s="14" t="str">
        <f>IF(COUNTIF(G3:G10,"A")&gt;6,"C",IF(COUNTIF(G3:G10,"A")&gt;0,"P"," "))</f>
        <v xml:space="preserve"> </v>
      </c>
      <c r="D4" s="13"/>
      <c r="E4" s="14">
        <v>2</v>
      </c>
      <c r="F4" s="89" t="s">
        <v>65</v>
      </c>
      <c r="G4" s="14" t="str">
        <f>IF(Bobcat!J7="A","A"," ")</f>
        <v xml:space="preserve"> </v>
      </c>
      <c r="I4" s="100"/>
      <c r="J4" s="145" t="s">
        <v>146</v>
      </c>
      <c r="K4" s="14" t="str">
        <f>T('Elective Adventures'!J56)</f>
        <v/>
      </c>
      <c r="M4" s="100">
        <v>1</v>
      </c>
      <c r="N4" s="145" t="s">
        <v>261</v>
      </c>
      <c r="O4" s="14" t="str">
        <f>T('Elective Adventures'!J145)</f>
        <v/>
      </c>
      <c r="Q4" s="147">
        <v>1</v>
      </c>
      <c r="R4" s="158" t="s">
        <v>336</v>
      </c>
      <c r="S4" s="14" t="str">
        <f>T('Elective Adventures'!J230)</f>
        <v/>
      </c>
    </row>
    <row r="5" spans="2:19">
      <c r="B5" s="15" t="s">
        <v>422</v>
      </c>
      <c r="C5" s="16" t="str">
        <f>IF(COUNTIF(C13:C16,"C")&gt;3,"C",IF(COUNTIF(C13:C16,"C")&gt;0,"P",IF(COUNTIF(C13:C16,"P")&gt;0,"P"," ")))</f>
        <v xml:space="preserve"> </v>
      </c>
      <c r="D5" s="79"/>
      <c r="E5" s="14">
        <v>3</v>
      </c>
      <c r="F5" s="89" t="s">
        <v>17</v>
      </c>
      <c r="G5" s="14" t="str">
        <f>IF(Bobcat!J8="A","A"," ")</f>
        <v xml:space="preserve"> </v>
      </c>
      <c r="I5" s="100">
        <v>1</v>
      </c>
      <c r="J5" s="145" t="s">
        <v>163</v>
      </c>
      <c r="K5" s="14" t="str">
        <f>T('Elective Adventures'!J57)</f>
        <v/>
      </c>
      <c r="M5" s="100">
        <v>2</v>
      </c>
      <c r="N5" s="145" t="s">
        <v>97</v>
      </c>
      <c r="O5" s="14" t="str">
        <f>T('Elective Adventures'!J146)</f>
        <v/>
      </c>
      <c r="Q5" s="100">
        <v>2</v>
      </c>
      <c r="R5" s="145" t="s">
        <v>337</v>
      </c>
      <c r="S5" s="14" t="str">
        <f>T('Elective Adventures'!J231)</f>
        <v/>
      </c>
    </row>
    <row r="6" spans="2:19" ht="13.5" thickBot="1">
      <c r="B6" s="173" t="s">
        <v>360</v>
      </c>
      <c r="C6" s="17" t="str">
        <f>IF(COUNTIF(C19:C36,"C")&gt;2,"C"," ")</f>
        <v xml:space="preserve"> </v>
      </c>
      <c r="D6" s="79"/>
      <c r="E6" s="14">
        <v>4</v>
      </c>
      <c r="F6" s="89" t="s">
        <v>18</v>
      </c>
      <c r="G6" s="14" t="str">
        <f>IF(Bobcat!J9="A","A"," ")</f>
        <v xml:space="preserve"> </v>
      </c>
      <c r="I6" s="100">
        <v>2</v>
      </c>
      <c r="J6" s="145" t="s">
        <v>164</v>
      </c>
      <c r="K6" s="14" t="str">
        <f>T('Elective Adventures'!J58)</f>
        <v/>
      </c>
      <c r="M6" s="135" t="s">
        <v>76</v>
      </c>
      <c r="N6" s="145" t="s">
        <v>262</v>
      </c>
      <c r="O6" s="14" t="str">
        <f>T('Elective Adventures'!J147)</f>
        <v/>
      </c>
      <c r="Q6" s="100">
        <v>3</v>
      </c>
      <c r="R6" s="145" t="s">
        <v>338</v>
      </c>
      <c r="S6" s="14" t="str">
        <f>T('Elective Adventures'!J232)</f>
        <v/>
      </c>
    </row>
    <row r="7" spans="2:19" ht="13.5" thickBot="1">
      <c r="B7" s="193" t="s">
        <v>361</v>
      </c>
      <c r="C7" s="220"/>
      <c r="D7" s="2"/>
      <c r="E7" s="14">
        <v>5</v>
      </c>
      <c r="F7" s="89" t="s">
        <v>19</v>
      </c>
      <c r="G7" s="14" t="str">
        <f>IF(Bobcat!J10="A","A"," ")</f>
        <v xml:space="preserve"> </v>
      </c>
      <c r="I7" s="100">
        <v>3</v>
      </c>
      <c r="J7" s="145" t="s">
        <v>162</v>
      </c>
      <c r="K7" s="14" t="str">
        <f>T('Elective Adventures'!J59)</f>
        <v/>
      </c>
      <c r="M7" s="135" t="s">
        <v>77</v>
      </c>
      <c r="N7" s="145" t="s">
        <v>263</v>
      </c>
      <c r="O7" s="14" t="str">
        <f>T('Elective Adventures'!J148)</f>
        <v/>
      </c>
      <c r="Q7" s="215" t="s">
        <v>339</v>
      </c>
      <c r="R7" s="214"/>
      <c r="S7" s="225"/>
    </row>
    <row r="8" spans="2:19" ht="12.75" customHeight="1" thickBot="1">
      <c r="B8" s="162" t="s">
        <v>67</v>
      </c>
      <c r="C8" s="221"/>
      <c r="D8" s="79"/>
      <c r="E8" s="14">
        <v>6</v>
      </c>
      <c r="F8" s="89" t="s">
        <v>20</v>
      </c>
      <c r="G8" s="14" t="str">
        <f>IF(Bobcat!J11="A","A"," ")</f>
        <v xml:space="preserve"> </v>
      </c>
      <c r="I8" s="100">
        <v>4</v>
      </c>
      <c r="J8" s="145" t="s">
        <v>167</v>
      </c>
      <c r="K8" s="14" t="str">
        <f>T('Elective Adventures'!J60)</f>
        <v/>
      </c>
      <c r="M8" s="135" t="s">
        <v>80</v>
      </c>
      <c r="N8" s="145" t="s">
        <v>264</v>
      </c>
      <c r="O8" s="14" t="str">
        <f>T('Elective Adventures'!J149)</f>
        <v/>
      </c>
      <c r="Q8" s="147"/>
      <c r="R8" s="158" t="s">
        <v>356</v>
      </c>
      <c r="S8" s="14" t="str">
        <f>T('Elective Adventures'!J235)</f>
        <v/>
      </c>
    </row>
    <row r="9" spans="2:19" ht="12.75" customHeight="1">
      <c r="B9" s="15" t="s">
        <v>68</v>
      </c>
      <c r="C9" s="163" t="str">
        <f>'Cyber Chip'!J10</f>
        <v xml:space="preserve"> </v>
      </c>
      <c r="D9" s="79"/>
      <c r="E9" s="76">
        <v>7</v>
      </c>
      <c r="F9" s="80" t="s">
        <v>21</v>
      </c>
      <c r="G9" s="76" t="str">
        <f>IF(Bobcat!J12="A","A"," ")</f>
        <v xml:space="preserve"> </v>
      </c>
      <c r="I9" s="100">
        <v>5</v>
      </c>
      <c r="J9" s="145" t="s">
        <v>165</v>
      </c>
      <c r="K9" s="14" t="str">
        <f>T('Elective Adventures'!J61)</f>
        <v/>
      </c>
      <c r="M9" s="100">
        <v>3</v>
      </c>
      <c r="N9" s="188" t="s">
        <v>265</v>
      </c>
      <c r="O9" s="14" t="str">
        <f>T('Elective Adventures'!J150)</f>
        <v/>
      </c>
      <c r="Q9" s="147">
        <v>1</v>
      </c>
      <c r="R9" s="192" t="s">
        <v>340</v>
      </c>
      <c r="S9" s="14" t="str">
        <f>T('Elective Adventures'!J236)</f>
        <v/>
      </c>
    </row>
    <row r="10" spans="2:19" ht="12" customHeight="1">
      <c r="B10" s="15" t="s">
        <v>421</v>
      </c>
      <c r="C10" s="17" t="str">
        <f>IF(COUNTIF(C4:C9,"C")&gt;5,"C","")</f>
        <v/>
      </c>
      <c r="D10" s="79"/>
      <c r="E10" s="77"/>
      <c r="F10" s="81"/>
      <c r="G10" s="77"/>
      <c r="I10" s="150">
        <v>6</v>
      </c>
      <c r="J10" s="187" t="s">
        <v>166</v>
      </c>
      <c r="K10" s="14" t="str">
        <f>T('Elective Adventures'!J62)</f>
        <v/>
      </c>
      <c r="M10" s="135" t="s">
        <v>72</v>
      </c>
      <c r="N10" s="145" t="s">
        <v>266</v>
      </c>
      <c r="O10" s="14" t="str">
        <f>T('Elective Adventures'!J151)</f>
        <v/>
      </c>
      <c r="Q10" s="100">
        <v>2</v>
      </c>
      <c r="R10" s="145" t="s">
        <v>341</v>
      </c>
      <c r="S10" s="14" t="str">
        <f>T('Elective Adventures'!J237)</f>
        <v/>
      </c>
    </row>
    <row r="11" spans="2:19" ht="12.75" customHeight="1">
      <c r="B11" s="82"/>
      <c r="C11" s="83"/>
      <c r="E11" s="305" t="s">
        <v>423</v>
      </c>
      <c r="F11" s="305"/>
      <c r="G11" s="305"/>
      <c r="I11" s="150">
        <v>7</v>
      </c>
      <c r="J11" s="191" t="s">
        <v>149</v>
      </c>
      <c r="K11" s="14" t="str">
        <f>T('Elective Adventures'!J63)</f>
        <v/>
      </c>
      <c r="M11" s="135" t="s">
        <v>73</v>
      </c>
      <c r="N11" s="145" t="s">
        <v>267</v>
      </c>
      <c r="O11" s="14" t="str">
        <f>T('Elective Adventures'!J152)</f>
        <v/>
      </c>
      <c r="Q11" s="100">
        <v>3</v>
      </c>
      <c r="R11" s="187" t="s">
        <v>342</v>
      </c>
      <c r="S11" s="14" t="str">
        <f>T('Elective Adventures'!J238)</f>
        <v/>
      </c>
    </row>
    <row r="12" spans="2:19" ht="12.75" customHeight="1">
      <c r="B12" s="222" t="s">
        <v>423</v>
      </c>
      <c r="C12" s="223"/>
      <c r="D12" s="31"/>
      <c r="E12" s="305"/>
      <c r="F12" s="305"/>
      <c r="G12" s="305"/>
      <c r="I12" s="172" t="s">
        <v>168</v>
      </c>
      <c r="J12" s="171" t="s">
        <v>176</v>
      </c>
      <c r="K12" s="14" t="str">
        <f>T('Elective Adventures'!J64)</f>
        <v/>
      </c>
      <c r="M12" s="135" t="s">
        <v>114</v>
      </c>
      <c r="N12" s="145" t="s">
        <v>268</v>
      </c>
      <c r="O12" s="14" t="str">
        <f>T('Elective Adventures'!J153)</f>
        <v/>
      </c>
      <c r="Q12" s="100">
        <v>4</v>
      </c>
      <c r="R12" s="145" t="s">
        <v>343</v>
      </c>
      <c r="S12" s="14" t="str">
        <f>T('Elective Adventures'!J239)</f>
        <v/>
      </c>
    </row>
    <row r="13" spans="2:19" ht="12.75" customHeight="1">
      <c r="B13" s="160" t="s">
        <v>365</v>
      </c>
      <c r="C13" s="18" t="str">
        <f>'Core Adventures'!J20</f>
        <v xml:space="preserve"> </v>
      </c>
      <c r="D13" s="31"/>
      <c r="E13" s="201" t="s">
        <v>420</v>
      </c>
      <c r="F13" s="201"/>
      <c r="G13" s="226" t="str">
        <f>T('Core Adventures'!J56)</f>
        <v/>
      </c>
      <c r="I13" s="172" t="s">
        <v>169</v>
      </c>
      <c r="J13" s="170" t="s">
        <v>177</v>
      </c>
      <c r="K13" s="14" t="str">
        <f>T('Elective Adventures'!J65)</f>
        <v/>
      </c>
      <c r="M13" s="100">
        <v>4</v>
      </c>
      <c r="N13" s="145" t="s">
        <v>269</v>
      </c>
      <c r="O13" s="14" t="str">
        <f>T('Elective Adventures'!J154)</f>
        <v/>
      </c>
      <c r="Q13" s="100">
        <v>5</v>
      </c>
      <c r="R13" s="187" t="s">
        <v>344</v>
      </c>
      <c r="S13" s="14" t="str">
        <f>T('Elective Adventures'!J240)</f>
        <v/>
      </c>
    </row>
    <row r="14" spans="2:19" ht="12.75" customHeight="1">
      <c r="B14" s="160" t="s">
        <v>384</v>
      </c>
      <c r="C14" s="18" t="str">
        <f>'Core Adventures'!J30</f>
        <v xml:space="preserve"> </v>
      </c>
      <c r="D14" s="31"/>
      <c r="E14" s="98">
        <v>1</v>
      </c>
      <c r="F14" s="200" t="s">
        <v>398</v>
      </c>
      <c r="G14" s="14" t="str">
        <f>T('Core Adventures'!J44)</f>
        <v/>
      </c>
      <c r="I14" s="172" t="s">
        <v>170</v>
      </c>
      <c r="J14" s="170" t="s">
        <v>178</v>
      </c>
      <c r="K14" s="14" t="str">
        <f>T('Elective Adventures'!J66)</f>
        <v/>
      </c>
      <c r="M14" s="135" t="s">
        <v>78</v>
      </c>
      <c r="N14" s="145" t="s">
        <v>289</v>
      </c>
      <c r="O14" s="14" t="str">
        <f>T('Elective Adventures'!J155)</f>
        <v/>
      </c>
      <c r="Q14" s="100">
        <v>6</v>
      </c>
      <c r="R14" s="145" t="s">
        <v>345</v>
      </c>
      <c r="S14" s="14" t="str">
        <f>T('Elective Adventures'!J241)</f>
        <v/>
      </c>
    </row>
    <row r="15" spans="2:19">
      <c r="B15" s="160" t="s">
        <v>391</v>
      </c>
      <c r="C15" s="18" t="str">
        <f>'Core Adventures'!J41</f>
        <v xml:space="preserve"> </v>
      </c>
      <c r="D15" s="31"/>
      <c r="E15" s="136" t="s">
        <v>69</v>
      </c>
      <c r="F15" s="135" t="s">
        <v>401</v>
      </c>
      <c r="G15" s="14" t="str">
        <f>T('Core Adventures'!J45)</f>
        <v/>
      </c>
      <c r="I15" s="172" t="s">
        <v>171</v>
      </c>
      <c r="J15" s="191" t="s">
        <v>179</v>
      </c>
      <c r="K15" s="14" t="str">
        <f>T('Elective Adventures'!J67)</f>
        <v/>
      </c>
      <c r="M15" s="135" t="s">
        <v>79</v>
      </c>
      <c r="N15" s="145" t="s">
        <v>270</v>
      </c>
      <c r="O15" s="14" t="str">
        <f>T('Elective Adventures'!J156)</f>
        <v/>
      </c>
      <c r="Q15" s="100">
        <v>7</v>
      </c>
      <c r="R15" s="145" t="s">
        <v>346</v>
      </c>
      <c r="S15" s="14" t="str">
        <f>T('Elective Adventures'!J242)</f>
        <v/>
      </c>
    </row>
    <row r="16" spans="2:19">
      <c r="B16" s="160" t="s">
        <v>420</v>
      </c>
      <c r="C16" s="18" t="str">
        <f>'Core Adventures'!J65</f>
        <v xml:space="preserve"> </v>
      </c>
      <c r="D16" s="31"/>
      <c r="E16" s="136" t="s">
        <v>70</v>
      </c>
      <c r="F16" s="135" t="s">
        <v>402</v>
      </c>
      <c r="G16" s="14" t="str">
        <f>T('Core Adventures'!J46)</f>
        <v/>
      </c>
      <c r="I16" s="172" t="s">
        <v>172</v>
      </c>
      <c r="J16" s="191" t="s">
        <v>180</v>
      </c>
      <c r="K16" s="14" t="str">
        <f>T('Elective Adventures'!J68)</f>
        <v/>
      </c>
      <c r="M16" s="135" t="s">
        <v>242</v>
      </c>
      <c r="N16" s="145" t="s">
        <v>271</v>
      </c>
      <c r="O16" s="14" t="str">
        <f>T('Elective Adventures'!J157)</f>
        <v/>
      </c>
      <c r="Q16" s="100">
        <v>8</v>
      </c>
      <c r="R16" s="145" t="s">
        <v>347</v>
      </c>
      <c r="S16" s="14" t="str">
        <f>T('Elective Adventures'!J243)</f>
        <v/>
      </c>
    </row>
    <row r="17" spans="2:19">
      <c r="B17" s="30"/>
      <c r="C17" s="31"/>
      <c r="D17" s="31"/>
      <c r="E17" s="136" t="s">
        <v>71</v>
      </c>
      <c r="F17" s="135" t="s">
        <v>403</v>
      </c>
      <c r="G17" s="14" t="str">
        <f>T('Core Adventures'!J47)</f>
        <v/>
      </c>
      <c r="I17" s="172" t="s">
        <v>173</v>
      </c>
      <c r="J17" s="191" t="s">
        <v>181</v>
      </c>
      <c r="K17" s="14" t="str">
        <f>T('Elective Adventures'!J69)</f>
        <v/>
      </c>
      <c r="M17" s="135" t="s">
        <v>243</v>
      </c>
      <c r="N17" s="145" t="s">
        <v>272</v>
      </c>
      <c r="O17" s="14" t="str">
        <f>T('Elective Adventures'!J158)</f>
        <v/>
      </c>
      <c r="Q17" s="215" t="s">
        <v>348</v>
      </c>
      <c r="R17" s="214"/>
      <c r="S17" s="225"/>
    </row>
    <row r="18" spans="2:19">
      <c r="B18" s="222" t="s">
        <v>360</v>
      </c>
      <c r="C18" s="223"/>
      <c r="D18" s="31"/>
      <c r="E18" s="136" t="s">
        <v>399</v>
      </c>
      <c r="F18" s="135" t="s">
        <v>404</v>
      </c>
      <c r="G18" s="14" t="str">
        <f>T('Core Adventures'!J48)</f>
        <v/>
      </c>
      <c r="I18" s="172" t="s">
        <v>174</v>
      </c>
      <c r="J18" s="191" t="s">
        <v>182</v>
      </c>
      <c r="K18" s="14" t="str">
        <f>T('Elective Adventures'!J70)</f>
        <v/>
      </c>
      <c r="M18" s="135" t="s">
        <v>244</v>
      </c>
      <c r="N18" s="145" t="s">
        <v>273</v>
      </c>
      <c r="O18" s="14" t="str">
        <f>T('Elective Adventures'!J159)</f>
        <v/>
      </c>
      <c r="Q18" s="147">
        <v>1</v>
      </c>
      <c r="R18" s="158" t="s">
        <v>349</v>
      </c>
      <c r="S18" s="14" t="str">
        <f>T('Elective Adventures'!J246)</f>
        <v/>
      </c>
    </row>
    <row r="19" spans="2:19">
      <c r="B19" s="160" t="s">
        <v>110</v>
      </c>
      <c r="C19" s="18" t="str">
        <f>'Elective Adventures'!J19</f>
        <v xml:space="preserve"> </v>
      </c>
      <c r="E19" s="136" t="s">
        <v>400</v>
      </c>
      <c r="F19" s="135" t="s">
        <v>405</v>
      </c>
      <c r="G19" s="14" t="str">
        <f>T('Core Adventures'!J49)</f>
        <v/>
      </c>
      <c r="I19" s="172" t="s">
        <v>175</v>
      </c>
      <c r="J19" s="191" t="s">
        <v>183</v>
      </c>
      <c r="K19" s="14" t="str">
        <f>T('Elective Adventures'!J71)</f>
        <v/>
      </c>
      <c r="M19" s="135" t="s">
        <v>245</v>
      </c>
      <c r="N19" s="145" t="s">
        <v>274</v>
      </c>
      <c r="O19" s="14" t="str">
        <f>T('Elective Adventures'!J160)</f>
        <v/>
      </c>
      <c r="Q19" s="100">
        <v>2</v>
      </c>
      <c r="R19" s="188" t="s">
        <v>350</v>
      </c>
      <c r="S19" s="14" t="str">
        <f>T('Elective Adventures'!J247)</f>
        <v/>
      </c>
    </row>
    <row r="20" spans="2:19">
      <c r="B20" s="160" t="s">
        <v>132</v>
      </c>
      <c r="C20" s="18" t="str">
        <f>'Elective Adventures'!J34</f>
        <v xml:space="preserve"> </v>
      </c>
      <c r="D20" s="31"/>
      <c r="E20" s="98">
        <v>2</v>
      </c>
      <c r="F20" s="135" t="s">
        <v>406</v>
      </c>
      <c r="G20" s="14" t="str">
        <f>T('Core Adventures'!J50)</f>
        <v/>
      </c>
      <c r="I20" s="212" t="s">
        <v>184</v>
      </c>
      <c r="J20" s="208"/>
      <c r="K20" s="225"/>
      <c r="M20" s="135" t="s">
        <v>246</v>
      </c>
      <c r="N20" s="145" t="s">
        <v>275</v>
      </c>
      <c r="O20" s="14" t="str">
        <f>T('Elective Adventures'!J161)</f>
        <v/>
      </c>
      <c r="Q20" s="100">
        <v>3</v>
      </c>
      <c r="R20" s="145" t="s">
        <v>351</v>
      </c>
      <c r="S20" s="14" t="str">
        <f>T('Elective Adventures'!J248)</f>
        <v/>
      </c>
    </row>
    <row r="21" spans="2:19" ht="12.75" customHeight="1">
      <c r="B21" s="160" t="s">
        <v>143</v>
      </c>
      <c r="C21" s="18" t="str">
        <f>'Elective Adventures'!J53</f>
        <v xml:space="preserve"> </v>
      </c>
      <c r="D21" s="31"/>
      <c r="E21" s="136" t="s">
        <v>76</v>
      </c>
      <c r="F21" s="135" t="s">
        <v>407</v>
      </c>
      <c r="G21" s="14" t="str">
        <f>T('Core Adventures'!J51)</f>
        <v/>
      </c>
      <c r="I21" s="100">
        <v>1</v>
      </c>
      <c r="J21" s="145" t="s">
        <v>185</v>
      </c>
      <c r="K21" s="14" t="str">
        <f>T('Elective Adventures'!J75)</f>
        <v/>
      </c>
      <c r="M21" s="135" t="s">
        <v>247</v>
      </c>
      <c r="N21" s="145" t="s">
        <v>277</v>
      </c>
      <c r="O21" s="14" t="str">
        <f>T('Elective Adventures'!J162)</f>
        <v/>
      </c>
      <c r="Q21" s="100">
        <v>4</v>
      </c>
      <c r="R21" s="188" t="s">
        <v>352</v>
      </c>
      <c r="S21" s="14" t="str">
        <f>T('Elective Adventures'!J249)</f>
        <v/>
      </c>
    </row>
    <row r="22" spans="2:19" ht="12.75" customHeight="1">
      <c r="B22" s="160" t="s">
        <v>357</v>
      </c>
      <c r="C22" s="18" t="str">
        <f>'Elective Adventures'!J72</f>
        <v xml:space="preserve"> </v>
      </c>
      <c r="D22" s="31"/>
      <c r="E22" s="136" t="s">
        <v>77</v>
      </c>
      <c r="F22" s="135" t="s">
        <v>408</v>
      </c>
      <c r="G22" s="14" t="str">
        <f>T('Core Adventures'!J52)</f>
        <v/>
      </c>
      <c r="H22" s="12" t="s">
        <v>75</v>
      </c>
      <c r="I22" s="135">
        <v>2</v>
      </c>
      <c r="J22" s="145" t="s">
        <v>186</v>
      </c>
      <c r="K22" s="14" t="str">
        <f>T('Elective Adventures'!J76)</f>
        <v/>
      </c>
      <c r="L22" s="12" t="s">
        <v>75</v>
      </c>
      <c r="M22" s="135" t="s">
        <v>248</v>
      </c>
      <c r="N22" s="145" t="s">
        <v>290</v>
      </c>
      <c r="O22" s="14" t="str">
        <f>T('Elective Adventures'!J163)</f>
        <v/>
      </c>
      <c r="P22" s="12" t="s">
        <v>75</v>
      </c>
      <c r="Q22" s="135" t="s">
        <v>78</v>
      </c>
      <c r="R22" s="188" t="s">
        <v>353</v>
      </c>
      <c r="S22" s="14" t="str">
        <f>T('Elective Adventures'!J250)</f>
        <v/>
      </c>
    </row>
    <row r="23" spans="2:19" ht="12.75" customHeight="1">
      <c r="B23" s="160" t="s">
        <v>184</v>
      </c>
      <c r="C23" s="18" t="str">
        <f>'Elective Adventures'!J80</f>
        <v xml:space="preserve"> </v>
      </c>
      <c r="D23" s="31"/>
      <c r="E23" s="136" t="s">
        <v>80</v>
      </c>
      <c r="F23" s="200" t="s">
        <v>409</v>
      </c>
      <c r="G23" s="14" t="str">
        <f>T('Core Adventures'!J53)</f>
        <v/>
      </c>
      <c r="I23" s="135">
        <v>3</v>
      </c>
      <c r="J23" s="145" t="s">
        <v>187</v>
      </c>
      <c r="K23" s="14" t="str">
        <f>T('Elective Adventures'!J77)</f>
        <v/>
      </c>
      <c r="M23" s="135" t="s">
        <v>249</v>
      </c>
      <c r="N23" s="145" t="s">
        <v>278</v>
      </c>
      <c r="O23" s="14" t="str">
        <f>T('Elective Adventures'!J164)</f>
        <v/>
      </c>
      <c r="Q23" s="135" t="s">
        <v>79</v>
      </c>
      <c r="R23" s="188" t="s">
        <v>354</v>
      </c>
      <c r="S23" s="14" t="str">
        <f>T('Elective Adventures'!J251)</f>
        <v/>
      </c>
    </row>
    <row r="24" spans="2:19">
      <c r="B24" s="160" t="s">
        <v>190</v>
      </c>
      <c r="C24" s="18" t="str">
        <f>'Elective Adventures'!J89</f>
        <v xml:space="preserve"> </v>
      </c>
      <c r="D24" s="31"/>
      <c r="E24" s="136" t="s">
        <v>94</v>
      </c>
      <c r="F24" s="135" t="s">
        <v>410</v>
      </c>
      <c r="G24" s="14" t="str">
        <f>T('Core Adventures'!J54)</f>
        <v/>
      </c>
      <c r="I24" s="135">
        <v>4</v>
      </c>
      <c r="J24" s="188" t="s">
        <v>188</v>
      </c>
      <c r="K24" s="14" t="str">
        <f>T('Elective Adventures'!J78)</f>
        <v/>
      </c>
      <c r="M24" s="135" t="s">
        <v>250</v>
      </c>
      <c r="N24" s="145" t="s">
        <v>279</v>
      </c>
      <c r="O24" s="14" t="str">
        <f>T('Elective Adventures'!J165)</f>
        <v/>
      </c>
      <c r="Q24" s="135" t="s">
        <v>242</v>
      </c>
      <c r="R24" s="145" t="s">
        <v>355</v>
      </c>
      <c r="S24" s="14" t="str">
        <f>T('Elective Adventures'!J252)</f>
        <v/>
      </c>
    </row>
    <row r="25" spans="2:19">
      <c r="B25" s="161" t="s">
        <v>197</v>
      </c>
      <c r="C25" s="18" t="str">
        <f>'Elective Adventures'!J105</f>
        <v xml:space="preserve"> </v>
      </c>
      <c r="D25" s="31"/>
      <c r="E25" s="98">
        <v>3</v>
      </c>
      <c r="F25" s="135" t="s">
        <v>411</v>
      </c>
      <c r="G25" s="14" t="str">
        <f>T('Core Adventures'!J55)</f>
        <v/>
      </c>
      <c r="I25" s="135">
        <v>5</v>
      </c>
      <c r="J25" s="145" t="s">
        <v>189</v>
      </c>
      <c r="K25" s="14" t="str">
        <f>T('Elective Adventures'!J79)</f>
        <v/>
      </c>
      <c r="M25" s="135" t="s">
        <v>251</v>
      </c>
      <c r="N25" s="145" t="s">
        <v>280</v>
      </c>
      <c r="O25" s="14" t="str">
        <f>T('Elective Adventures'!J166)</f>
        <v/>
      </c>
    </row>
    <row r="26" spans="2:19" ht="12.75" customHeight="1">
      <c r="B26" s="161" t="s">
        <v>362</v>
      </c>
      <c r="C26" s="18" t="str">
        <f>'Elective Adventures'!J132</f>
        <v xml:space="preserve"> </v>
      </c>
      <c r="D26" s="31"/>
      <c r="E26" s="136" t="s">
        <v>72</v>
      </c>
      <c r="F26" s="135" t="s">
        <v>412</v>
      </c>
      <c r="G26" s="14" t="str">
        <f>T('Core Adventures'!J56)</f>
        <v/>
      </c>
      <c r="I26" s="212" t="s">
        <v>190</v>
      </c>
      <c r="J26" s="208"/>
      <c r="K26" s="225"/>
      <c r="M26" s="135" t="s">
        <v>252</v>
      </c>
      <c r="N26" s="188" t="s">
        <v>281</v>
      </c>
      <c r="O26" s="14" t="str">
        <f>T('Elective Adventures'!J167)</f>
        <v/>
      </c>
    </row>
    <row r="27" spans="2:19" ht="12.75" customHeight="1">
      <c r="B27" s="161" t="s">
        <v>235</v>
      </c>
      <c r="C27" s="18" t="str">
        <f>'Elective Adventures'!J142</f>
        <v xml:space="preserve"> </v>
      </c>
      <c r="D27" s="31"/>
      <c r="E27" s="136" t="s">
        <v>73</v>
      </c>
      <c r="F27" s="135" t="s">
        <v>413</v>
      </c>
      <c r="G27" s="14" t="str">
        <f>T('Core Adventures'!J57)</f>
        <v/>
      </c>
      <c r="I27" s="100">
        <v>1</v>
      </c>
      <c r="J27" s="145" t="s">
        <v>191</v>
      </c>
      <c r="K27" s="14" t="str">
        <f>T('Elective Adventures'!J83)</f>
        <v/>
      </c>
      <c r="M27" s="135" t="s">
        <v>253</v>
      </c>
      <c r="N27" s="145" t="s">
        <v>282</v>
      </c>
      <c r="O27" s="14" t="str">
        <f>T('Elective Adventures'!J168)</f>
        <v/>
      </c>
    </row>
    <row r="28" spans="2:19">
      <c r="B28" s="161" t="s">
        <v>276</v>
      </c>
      <c r="C28" s="18" t="str">
        <f>'Elective Adventures'!J176</f>
        <v xml:space="preserve"> </v>
      </c>
      <c r="D28" s="31"/>
      <c r="E28" s="136" t="s">
        <v>115</v>
      </c>
      <c r="F28" s="135" t="s">
        <v>414</v>
      </c>
      <c r="G28" s="14" t="str">
        <f>T('Core Adventures'!J58)</f>
        <v/>
      </c>
      <c r="I28" s="100">
        <v>2</v>
      </c>
      <c r="J28" s="145" t="s">
        <v>192</v>
      </c>
      <c r="K28" s="14" t="str">
        <f>T('Elective Adventures'!J84)</f>
        <v/>
      </c>
      <c r="M28" s="135" t="s">
        <v>254</v>
      </c>
      <c r="N28" s="145" t="s">
        <v>283</v>
      </c>
      <c r="O28" s="14" t="str">
        <f>T('Elective Adventures'!J169)</f>
        <v/>
      </c>
      <c r="R28" s="68" t="s">
        <v>49</v>
      </c>
      <c r="S28" s="69"/>
    </row>
    <row r="29" spans="2:19">
      <c r="B29" s="161" t="s">
        <v>292</v>
      </c>
      <c r="C29" s="18" t="str">
        <f>'Elective Adventures'!J183</f>
        <v xml:space="preserve"> </v>
      </c>
      <c r="D29" s="31"/>
      <c r="E29" s="136" t="s">
        <v>114</v>
      </c>
      <c r="F29" s="184" t="s">
        <v>415</v>
      </c>
      <c r="G29" s="14" t="str">
        <f>T('Core Adventures'!J59)</f>
        <v/>
      </c>
      <c r="I29" s="100">
        <v>3</v>
      </c>
      <c r="J29" s="188" t="s">
        <v>193</v>
      </c>
      <c r="K29" s="14" t="str">
        <f>T('Elective Adventures'!J85)</f>
        <v/>
      </c>
      <c r="M29" s="135" t="s">
        <v>255</v>
      </c>
      <c r="N29" s="145" t="s">
        <v>284</v>
      </c>
      <c r="O29" s="14" t="str">
        <f>T('Elective Adventures'!J170)</f>
        <v/>
      </c>
      <c r="R29" s="70" t="s">
        <v>50</v>
      </c>
      <c r="S29" s="32"/>
    </row>
    <row r="30" spans="2:19" ht="12.75" customHeight="1">
      <c r="B30" s="161" t="s">
        <v>297</v>
      </c>
      <c r="C30" s="18" t="str">
        <f>'Elective Adventures'!J198</f>
        <v xml:space="preserve"> </v>
      </c>
      <c r="D30" s="31"/>
      <c r="E30" s="98">
        <v>4</v>
      </c>
      <c r="F30" s="200" t="s">
        <v>416</v>
      </c>
      <c r="G30" s="14" t="str">
        <f>T('Core Adventures'!J60)</f>
        <v/>
      </c>
      <c r="I30" s="100">
        <v>4</v>
      </c>
      <c r="J30" s="187" t="s">
        <v>194</v>
      </c>
      <c r="K30" s="14" t="str">
        <f>T('Elective Adventures'!J86)</f>
        <v/>
      </c>
      <c r="M30" s="135" t="s">
        <v>256</v>
      </c>
      <c r="N30" s="145" t="s">
        <v>291</v>
      </c>
      <c r="O30" s="14" t="str">
        <f>T('Elective Adventures'!J171)</f>
        <v/>
      </c>
      <c r="R30" s="70" t="s">
        <v>51</v>
      </c>
      <c r="S30" s="32"/>
    </row>
    <row r="31" spans="2:19" ht="12.75" customHeight="1">
      <c r="B31" s="161" t="s">
        <v>359</v>
      </c>
      <c r="C31" s="18" t="str">
        <f>'Elective Adventures'!J208</f>
        <v xml:space="preserve"> </v>
      </c>
      <c r="D31" s="31"/>
      <c r="E31" s="98">
        <v>5</v>
      </c>
      <c r="F31" s="135" t="s">
        <v>352</v>
      </c>
      <c r="G31" s="14" t="str">
        <f>T('Core Adventures'!J61)</f>
        <v/>
      </c>
      <c r="I31" s="100">
        <v>5</v>
      </c>
      <c r="J31" s="145" t="s">
        <v>195</v>
      </c>
      <c r="K31" s="14" t="str">
        <f>T('Elective Adventures'!J87)</f>
        <v/>
      </c>
      <c r="M31" s="135" t="s">
        <v>257</v>
      </c>
      <c r="N31" s="145" t="s">
        <v>285</v>
      </c>
      <c r="O31" s="14" t="str">
        <f>T('Elective Adventures'!J172)</f>
        <v/>
      </c>
      <c r="R31" s="71" t="s">
        <v>74</v>
      </c>
      <c r="S31" s="51"/>
    </row>
    <row r="32" spans="2:19">
      <c r="B32" s="161" t="s">
        <v>319</v>
      </c>
      <c r="C32" s="18" t="str">
        <f>'Elective Adventures'!J213</f>
        <v xml:space="preserve"> </v>
      </c>
      <c r="D32" s="31"/>
      <c r="E32" s="136" t="s">
        <v>106</v>
      </c>
      <c r="F32" s="135" t="s">
        <v>417</v>
      </c>
      <c r="G32" s="14" t="str">
        <f>T('Core Adventures'!J62)</f>
        <v/>
      </c>
      <c r="I32" s="100">
        <v>6</v>
      </c>
      <c r="J32" s="145" t="s">
        <v>196</v>
      </c>
      <c r="K32" s="14" t="str">
        <f>T('Elective Adventures'!J88)</f>
        <v/>
      </c>
      <c r="M32" s="135" t="s">
        <v>258</v>
      </c>
      <c r="N32" s="145" t="s">
        <v>286</v>
      </c>
      <c r="O32" s="14" t="str">
        <f>T('Elective Adventures'!J173)</f>
        <v/>
      </c>
    </row>
    <row r="33" spans="1:15" ht="12.75" customHeight="1">
      <c r="B33" s="161" t="s">
        <v>323</v>
      </c>
      <c r="C33" s="18" t="str">
        <f>'Elective Adventures'!J228</f>
        <v xml:space="preserve"> </v>
      </c>
      <c r="D33" s="31"/>
      <c r="E33" s="136" t="s">
        <v>107</v>
      </c>
      <c r="F33" s="200" t="s">
        <v>418</v>
      </c>
      <c r="G33" s="14" t="str">
        <f>T('Core Adventures'!J63)</f>
        <v/>
      </c>
      <c r="I33" s="212" t="s">
        <v>197</v>
      </c>
      <c r="J33" s="205"/>
      <c r="K33" s="225"/>
      <c r="M33" s="135" t="s">
        <v>259</v>
      </c>
      <c r="N33" s="145" t="s">
        <v>287</v>
      </c>
      <c r="O33" s="14" t="str">
        <f>T('Elective Adventures'!J174)</f>
        <v/>
      </c>
    </row>
    <row r="34" spans="1:15" ht="12.75" customHeight="1">
      <c r="B34" s="161" t="s">
        <v>335</v>
      </c>
      <c r="C34" s="18" t="str">
        <f>'Elective Adventures'!J233</f>
        <v xml:space="preserve"> </v>
      </c>
      <c r="D34" s="8"/>
      <c r="E34" s="98">
        <v>6</v>
      </c>
      <c r="F34" s="200" t="s">
        <v>419</v>
      </c>
      <c r="G34" s="14" t="str">
        <f>T('Core Adventures'!J64)</f>
        <v/>
      </c>
      <c r="I34" s="135">
        <v>1</v>
      </c>
      <c r="J34" s="145" t="s">
        <v>198</v>
      </c>
      <c r="K34" s="14" t="str">
        <f>T('Elective Adventures'!J92)</f>
        <v/>
      </c>
      <c r="M34" s="135" t="s">
        <v>260</v>
      </c>
      <c r="N34" s="145" t="s">
        <v>288</v>
      </c>
      <c r="O34" s="14" t="str">
        <f>T('Elective Adventures'!J175)</f>
        <v/>
      </c>
    </row>
    <row r="35" spans="1:15" ht="15.75" customHeight="1">
      <c r="B35" s="161" t="s">
        <v>339</v>
      </c>
      <c r="C35" s="18" t="str">
        <f>'Elective Adventures'!J244</f>
        <v xml:space="preserve"> </v>
      </c>
      <c r="D35" s="8"/>
      <c r="E35" s="305" t="s">
        <v>360</v>
      </c>
      <c r="F35" s="305"/>
      <c r="G35" s="305"/>
      <c r="I35" s="135" t="s">
        <v>69</v>
      </c>
      <c r="J35" s="145" t="s">
        <v>199</v>
      </c>
      <c r="K35" s="14" t="str">
        <f>T('Elective Adventures'!J93)</f>
        <v/>
      </c>
      <c r="M35" s="212" t="s">
        <v>292</v>
      </c>
      <c r="N35" s="214"/>
      <c r="O35" s="225"/>
    </row>
    <row r="36" spans="1:15" ht="12.75" customHeight="1">
      <c r="B36" s="161" t="s">
        <v>348</v>
      </c>
      <c r="C36" s="18" t="str">
        <f>'Elective Adventures'!J253</f>
        <v xml:space="preserve"> </v>
      </c>
      <c r="D36" s="8"/>
      <c r="E36" s="305"/>
      <c r="F36" s="305"/>
      <c r="G36" s="305"/>
      <c r="I36" s="135" t="s">
        <v>70</v>
      </c>
      <c r="J36" s="145" t="s">
        <v>200</v>
      </c>
      <c r="K36" s="14" t="str">
        <f>T('Elective Adventures'!J94)</f>
        <v/>
      </c>
      <c r="M36" s="135">
        <v>1</v>
      </c>
      <c r="N36" s="158" t="s">
        <v>293</v>
      </c>
      <c r="O36" s="14" t="str">
        <f>T('Elective Adventures'!J179)</f>
        <v/>
      </c>
    </row>
    <row r="37" spans="1:15">
      <c r="B37" s="2"/>
      <c r="C37" s="31"/>
      <c r="D37" s="8"/>
      <c r="E37" s="198" t="s">
        <v>110</v>
      </c>
      <c r="F37" s="205"/>
      <c r="G37" s="223"/>
      <c r="I37" s="135" t="s">
        <v>71</v>
      </c>
      <c r="J37" s="145" t="s">
        <v>201</v>
      </c>
      <c r="K37" s="14" t="str">
        <f>T('Elective Adventures'!J95)</f>
        <v/>
      </c>
      <c r="M37" s="135">
        <v>2</v>
      </c>
      <c r="N37" s="145" t="s">
        <v>294</v>
      </c>
      <c r="O37" s="14" t="str">
        <f>T('Elective Adventures'!J180)</f>
        <v/>
      </c>
    </row>
    <row r="38" spans="1:15" ht="12.75" customHeight="1">
      <c r="A38" s="305" t="s">
        <v>423</v>
      </c>
      <c r="B38" s="305"/>
      <c r="C38" s="305"/>
      <c r="D38" s="78"/>
      <c r="E38" s="100"/>
      <c r="F38" s="145" t="s">
        <v>97</v>
      </c>
      <c r="G38" s="14" t="str">
        <f>T('Elective Adventures'!J6)</f>
        <v/>
      </c>
      <c r="I38" s="135">
        <v>2</v>
      </c>
      <c r="J38" s="145" t="s">
        <v>146</v>
      </c>
      <c r="K38" s="14" t="str">
        <f>T('Elective Adventures'!J96)</f>
        <v/>
      </c>
      <c r="M38" s="100">
        <v>3</v>
      </c>
      <c r="N38" s="145" t="s">
        <v>295</v>
      </c>
      <c r="O38" s="14" t="str">
        <f>T('Elective Adventures'!J181)</f>
        <v/>
      </c>
    </row>
    <row r="39" spans="1:15" ht="12.75" customHeight="1">
      <c r="A39" s="305"/>
      <c r="B39" s="305"/>
      <c r="C39" s="305"/>
      <c r="D39" s="78"/>
      <c r="E39" s="100">
        <v>1</v>
      </c>
      <c r="F39" s="145" t="s">
        <v>111</v>
      </c>
      <c r="G39" s="14" t="str">
        <f>T('Elective Adventures'!J7)</f>
        <v/>
      </c>
      <c r="I39" s="135" t="s">
        <v>76</v>
      </c>
      <c r="J39" s="145" t="s">
        <v>202</v>
      </c>
      <c r="K39" s="14" t="str">
        <f>T('Elective Adventures'!J97)</f>
        <v/>
      </c>
      <c r="M39" s="153">
        <v>4</v>
      </c>
      <c r="N39" s="157" t="s">
        <v>296</v>
      </c>
      <c r="O39" s="14" t="str">
        <f>T('Elective Adventures'!J182)</f>
        <v/>
      </c>
    </row>
    <row r="40" spans="1:15" ht="12.75" customHeight="1">
      <c r="A40" s="198" t="s">
        <v>365</v>
      </c>
      <c r="B40" s="198"/>
      <c r="C40" s="224"/>
      <c r="E40" s="100">
        <v>2</v>
      </c>
      <c r="F40" s="145" t="s">
        <v>112</v>
      </c>
      <c r="G40" s="14" t="str">
        <f>T('Elective Adventures'!J8)</f>
        <v/>
      </c>
      <c r="I40" s="135" t="s">
        <v>77</v>
      </c>
      <c r="J40" s="145" t="s">
        <v>203</v>
      </c>
      <c r="K40" s="14" t="str">
        <f>T('Elective Adventures'!J98)</f>
        <v/>
      </c>
      <c r="M40" s="215" t="s">
        <v>297</v>
      </c>
      <c r="N40" s="214"/>
      <c r="O40" s="225"/>
    </row>
    <row r="41" spans="1:15">
      <c r="A41" s="98">
        <v>1</v>
      </c>
      <c r="B41" s="135" t="s">
        <v>366</v>
      </c>
      <c r="C41" s="14" t="str">
        <f>T('Core Adventures'!J6)</f>
        <v/>
      </c>
      <c r="E41" s="100">
        <v>3</v>
      </c>
      <c r="F41" s="145" t="s">
        <v>113</v>
      </c>
      <c r="G41" s="14" t="str">
        <f>T('Elective Adventures'!J9)</f>
        <v/>
      </c>
      <c r="I41" s="135" t="s">
        <v>80</v>
      </c>
      <c r="J41" s="187" t="s">
        <v>204</v>
      </c>
      <c r="K41" s="14" t="str">
        <f>T('Elective Adventures'!J99)</f>
        <v/>
      </c>
      <c r="M41" s="147"/>
      <c r="N41" s="158" t="s">
        <v>298</v>
      </c>
      <c r="O41" s="14" t="str">
        <f>T('Elective Adventures'!J186)</f>
        <v/>
      </c>
    </row>
    <row r="42" spans="1:15" ht="12.75" customHeight="1">
      <c r="A42" s="98">
        <v>2</v>
      </c>
      <c r="B42" s="135" t="s">
        <v>367</v>
      </c>
      <c r="C42" s="14" t="str">
        <f>T('Core Adventures'!J7)</f>
        <v/>
      </c>
      <c r="E42" s="172" t="s">
        <v>72</v>
      </c>
      <c r="F42" s="170" t="s">
        <v>121</v>
      </c>
      <c r="G42" s="14" t="str">
        <f>T('Elective Adventures'!J10)</f>
        <v/>
      </c>
      <c r="I42" s="135" t="s">
        <v>94</v>
      </c>
      <c r="J42" s="145" t="s">
        <v>205</v>
      </c>
      <c r="K42" s="14" t="str">
        <f>T('Elective Adventures'!J100)</f>
        <v/>
      </c>
      <c r="M42" s="100">
        <v>1</v>
      </c>
      <c r="N42" s="145" t="s">
        <v>301</v>
      </c>
      <c r="O42" s="14" t="str">
        <f>T('Elective Adventures'!J187)</f>
        <v/>
      </c>
    </row>
    <row r="43" spans="1:15">
      <c r="A43" s="98">
        <v>3</v>
      </c>
      <c r="B43" s="135" t="s">
        <v>383</v>
      </c>
      <c r="C43" s="14" t="str">
        <f>T('Core Adventures'!J8)</f>
        <v/>
      </c>
      <c r="E43" s="172" t="s">
        <v>73</v>
      </c>
      <c r="F43" s="170" t="s">
        <v>122</v>
      </c>
      <c r="G43" s="14" t="str">
        <f>T('Elective Adventures'!J11)</f>
        <v/>
      </c>
      <c r="I43" s="135" t="s">
        <v>105</v>
      </c>
      <c r="J43" s="145" t="s">
        <v>206</v>
      </c>
      <c r="K43" s="14" t="str">
        <f>T('Elective Adventures'!J101)</f>
        <v/>
      </c>
      <c r="M43" s="100">
        <v>2</v>
      </c>
      <c r="N43" s="145" t="s">
        <v>302</v>
      </c>
      <c r="O43" s="14" t="str">
        <f>T('Elective Adventures'!J188)</f>
        <v/>
      </c>
    </row>
    <row r="44" spans="1:15">
      <c r="A44" s="98">
        <v>4</v>
      </c>
      <c r="B44" s="135" t="s">
        <v>368</v>
      </c>
      <c r="C44" s="14" t="str">
        <f>T('Core Adventures'!J9)</f>
        <v/>
      </c>
      <c r="E44" s="172" t="s">
        <v>114</v>
      </c>
      <c r="F44" s="170" t="s">
        <v>123</v>
      </c>
      <c r="G44" s="14" t="str">
        <f>T('Elective Adventures'!J12)</f>
        <v/>
      </c>
      <c r="I44" s="135" t="s">
        <v>108</v>
      </c>
      <c r="J44" s="145" t="s">
        <v>207</v>
      </c>
      <c r="K44" s="14" t="str">
        <f>T('Elective Adventures'!J102)</f>
        <v/>
      </c>
      <c r="M44" s="100">
        <v>3</v>
      </c>
      <c r="N44" s="145" t="s">
        <v>303</v>
      </c>
      <c r="O44" s="14" t="str">
        <f>T('Elective Adventures'!J189)</f>
        <v/>
      </c>
    </row>
    <row r="45" spans="1:15" ht="12.75" customHeight="1">
      <c r="A45" s="98">
        <v>5</v>
      </c>
      <c r="B45" s="135" t="s">
        <v>369</v>
      </c>
      <c r="C45" s="14" t="str">
        <f>T('Core Adventures'!J10)</f>
        <v/>
      </c>
      <c r="E45" s="172" t="s">
        <v>115</v>
      </c>
      <c r="F45" s="170" t="s">
        <v>124</v>
      </c>
      <c r="G45" s="14" t="str">
        <f>T('Elective Adventures'!J13)</f>
        <v/>
      </c>
      <c r="I45" s="135" t="s">
        <v>130</v>
      </c>
      <c r="J45" s="145" t="s">
        <v>208</v>
      </c>
      <c r="K45" s="14" t="str">
        <f>T('Elective Adventures'!J103)</f>
        <v/>
      </c>
      <c r="M45" s="100">
        <v>4</v>
      </c>
      <c r="N45" s="145" t="s">
        <v>304</v>
      </c>
      <c r="O45" s="14" t="str">
        <f>T('Elective Adventures'!J190)</f>
        <v/>
      </c>
    </row>
    <row r="46" spans="1:15" ht="12.75" customHeight="1">
      <c r="A46" s="98">
        <v>6</v>
      </c>
      <c r="B46" s="135" t="s">
        <v>370</v>
      </c>
      <c r="C46" s="14" t="str">
        <f>T('Core Adventures'!J11)</f>
        <v/>
      </c>
      <c r="E46" s="172" t="s">
        <v>116</v>
      </c>
      <c r="F46" s="171" t="s">
        <v>125</v>
      </c>
      <c r="G46" s="14" t="str">
        <f>T('Elective Adventures'!J14)</f>
        <v/>
      </c>
      <c r="I46" s="135" t="s">
        <v>131</v>
      </c>
      <c r="J46" s="188" t="s">
        <v>209</v>
      </c>
      <c r="K46" s="14" t="str">
        <f>T('Elective Adventures'!J104)</f>
        <v/>
      </c>
      <c r="M46" s="100">
        <v>5</v>
      </c>
      <c r="N46" s="145" t="s">
        <v>305</v>
      </c>
      <c r="O46" s="14" t="str">
        <f>T('Elective Adventures'!J191)</f>
        <v/>
      </c>
    </row>
    <row r="47" spans="1:15">
      <c r="A47" s="98">
        <v>7</v>
      </c>
      <c r="B47" s="200" t="s">
        <v>371</v>
      </c>
      <c r="C47" s="14" t="str">
        <f>T('Core Adventures'!J12)</f>
        <v/>
      </c>
      <c r="E47" s="172" t="s">
        <v>117</v>
      </c>
      <c r="F47" s="170" t="s">
        <v>126</v>
      </c>
      <c r="G47" s="14" t="str">
        <f>T('Elective Adventures'!J15)</f>
        <v/>
      </c>
      <c r="I47" s="212" t="s">
        <v>362</v>
      </c>
      <c r="J47" s="205"/>
      <c r="K47" s="225"/>
      <c r="M47" s="100">
        <v>6</v>
      </c>
      <c r="N47" s="187" t="s">
        <v>306</v>
      </c>
      <c r="O47" s="14" t="str">
        <f>T('Elective Adventures'!J192)</f>
        <v/>
      </c>
    </row>
    <row r="48" spans="1:15">
      <c r="A48" s="98">
        <v>8</v>
      </c>
      <c r="B48" s="200" t="s">
        <v>372</v>
      </c>
      <c r="C48" s="14" t="str">
        <f>T('Core Adventures'!J13)</f>
        <v/>
      </c>
      <c r="E48" s="172" t="s">
        <v>118</v>
      </c>
      <c r="F48" s="170" t="s">
        <v>127</v>
      </c>
      <c r="G48" s="14" t="str">
        <f>T('Elective Adventures'!J16)</f>
        <v/>
      </c>
      <c r="I48" s="100">
        <v>1</v>
      </c>
      <c r="J48" s="145" t="s">
        <v>97</v>
      </c>
      <c r="K48" s="14" t="str">
        <f>T('Elective Adventures'!J108)</f>
        <v/>
      </c>
      <c r="M48" s="100">
        <v>7</v>
      </c>
      <c r="N48" s="145" t="s">
        <v>307</v>
      </c>
      <c r="O48" s="14" t="str">
        <f>T('Elective Adventures'!J193)</f>
        <v/>
      </c>
    </row>
    <row r="49" spans="1:15">
      <c r="A49" s="98">
        <v>9</v>
      </c>
      <c r="B49" s="200" t="s">
        <v>373</v>
      </c>
      <c r="C49" s="14" t="str">
        <f>T('Core Adventures'!J14)</f>
        <v/>
      </c>
      <c r="E49" s="172" t="s">
        <v>119</v>
      </c>
      <c r="F49" s="170" t="s">
        <v>128</v>
      </c>
      <c r="G49" s="14" t="str">
        <f>T('Elective Adventures'!J17)</f>
        <v/>
      </c>
      <c r="I49" s="135" t="s">
        <v>69</v>
      </c>
      <c r="J49" s="145" t="s">
        <v>217</v>
      </c>
      <c r="K49" s="14" t="str">
        <f>T('Elective Adventures'!J109)</f>
        <v/>
      </c>
      <c r="M49" s="100">
        <v>8</v>
      </c>
      <c r="N49" s="145" t="s">
        <v>308</v>
      </c>
      <c r="O49" s="14" t="str">
        <f>T('Elective Adventures'!J194)</f>
        <v/>
      </c>
    </row>
    <row r="50" spans="1:15" ht="12.75" customHeight="1">
      <c r="A50" s="98">
        <v>10</v>
      </c>
      <c r="B50" s="135" t="s">
        <v>374</v>
      </c>
      <c r="C50" s="14" t="str">
        <f>T('Core Adventures'!J15)</f>
        <v/>
      </c>
      <c r="E50" s="172" t="s">
        <v>120</v>
      </c>
      <c r="F50" s="170" t="s">
        <v>129</v>
      </c>
      <c r="G50" s="14" t="str">
        <f>T('Elective Adventures'!J18)</f>
        <v/>
      </c>
      <c r="I50" s="135" t="s">
        <v>70</v>
      </c>
      <c r="J50" s="145" t="s">
        <v>218</v>
      </c>
      <c r="K50" s="14" t="str">
        <f>T('Elective Adventures'!J110)</f>
        <v/>
      </c>
      <c r="M50" s="100">
        <v>9</v>
      </c>
      <c r="N50" s="145" t="s">
        <v>309</v>
      </c>
      <c r="O50" s="14" t="str">
        <f>T('Elective Adventures'!J195)</f>
        <v/>
      </c>
    </row>
    <row r="51" spans="1:15" ht="12.75" customHeight="1">
      <c r="A51" s="136" t="s">
        <v>379</v>
      </c>
      <c r="B51" s="135" t="s">
        <v>375</v>
      </c>
      <c r="C51" s="14" t="str">
        <f>T('Core Adventures'!J16)</f>
        <v/>
      </c>
      <c r="D51" s="84"/>
      <c r="E51" s="198" t="s">
        <v>132</v>
      </c>
      <c r="F51" s="205"/>
      <c r="G51" s="225"/>
      <c r="I51" s="135" t="s">
        <v>71</v>
      </c>
      <c r="J51" s="145" t="s">
        <v>219</v>
      </c>
      <c r="K51" s="14" t="str">
        <f>T('Elective Adventures'!J111)</f>
        <v/>
      </c>
      <c r="M51" s="135" t="s">
        <v>299</v>
      </c>
      <c r="N51" s="145" t="s">
        <v>310</v>
      </c>
      <c r="O51" s="14" t="str">
        <f>T('Elective Adventures'!J196)</f>
        <v/>
      </c>
    </row>
    <row r="52" spans="1:15" ht="12.75" customHeight="1">
      <c r="A52" s="136" t="s">
        <v>380</v>
      </c>
      <c r="B52" s="184" t="s">
        <v>376</v>
      </c>
      <c r="C52" s="14" t="str">
        <f>T('Core Adventures'!J17)</f>
        <v/>
      </c>
      <c r="D52" s="84"/>
      <c r="E52" s="139"/>
      <c r="F52" s="187" t="s">
        <v>144</v>
      </c>
      <c r="G52" s="14" t="str">
        <f>T('Elective Adventures'!J22)</f>
        <v/>
      </c>
      <c r="I52" s="100">
        <v>2</v>
      </c>
      <c r="J52" s="145" t="s">
        <v>220</v>
      </c>
      <c r="K52" s="14" t="str">
        <f>T('Elective Adventures'!J112)</f>
        <v/>
      </c>
      <c r="M52" s="135" t="s">
        <v>300</v>
      </c>
      <c r="N52" s="145" t="s">
        <v>311</v>
      </c>
      <c r="O52" s="14" t="str">
        <f>T('Elective Adventures'!J197)</f>
        <v/>
      </c>
    </row>
    <row r="53" spans="1:15">
      <c r="A53" s="136" t="s">
        <v>381</v>
      </c>
      <c r="B53" s="135" t="s">
        <v>377</v>
      </c>
      <c r="C53" s="14" t="str">
        <f>T('Core Adventures'!J18)</f>
        <v/>
      </c>
      <c r="D53" s="13"/>
      <c r="E53" s="139">
        <v>1</v>
      </c>
      <c r="F53" s="187" t="s">
        <v>133</v>
      </c>
      <c r="G53" s="14" t="str">
        <f>T('Elective Adventures'!J23)</f>
        <v/>
      </c>
      <c r="I53" s="100">
        <v>3</v>
      </c>
      <c r="J53" s="145" t="s">
        <v>97</v>
      </c>
      <c r="K53" s="14" t="str">
        <f>T('Elective Adventures'!J113)</f>
        <v/>
      </c>
      <c r="M53" s="215" t="s">
        <v>359</v>
      </c>
      <c r="N53" s="214"/>
      <c r="O53" s="225"/>
    </row>
    <row r="54" spans="1:15" ht="12.75" customHeight="1">
      <c r="A54" s="136" t="s">
        <v>382</v>
      </c>
      <c r="B54" s="135" t="s">
        <v>378</v>
      </c>
      <c r="C54" s="14" t="str">
        <f>T('Core Adventures'!J19)</f>
        <v/>
      </c>
      <c r="D54" s="13"/>
      <c r="E54" s="139">
        <v>2</v>
      </c>
      <c r="F54" s="187" t="s">
        <v>134</v>
      </c>
      <c r="G54" s="14" t="str">
        <f>T('Elective Adventures'!J24)</f>
        <v/>
      </c>
      <c r="I54" s="172" t="s">
        <v>72</v>
      </c>
      <c r="J54" s="170" t="s">
        <v>221</v>
      </c>
      <c r="K54" s="14" t="str">
        <f>T('Elective Adventures'!J114)</f>
        <v/>
      </c>
      <c r="M54" s="147">
        <v>1</v>
      </c>
      <c r="N54" s="158" t="s">
        <v>312</v>
      </c>
      <c r="O54" s="14" t="str">
        <f>T('Elective Adventures'!J201)</f>
        <v/>
      </c>
    </row>
    <row r="55" spans="1:15" ht="12.75" customHeight="1">
      <c r="A55" s="201" t="s">
        <v>384</v>
      </c>
      <c r="B55" s="201"/>
      <c r="C55" s="201"/>
      <c r="D55" s="13"/>
      <c r="E55" s="139">
        <v>3</v>
      </c>
      <c r="F55" s="145" t="s">
        <v>135</v>
      </c>
      <c r="G55" s="14" t="str">
        <f>T('Elective Adventures'!J25)</f>
        <v/>
      </c>
      <c r="I55" s="172" t="s">
        <v>73</v>
      </c>
      <c r="J55" s="170" t="s">
        <v>222</v>
      </c>
      <c r="K55" s="14" t="str">
        <f>T('Elective Adventures'!J115)</f>
        <v/>
      </c>
      <c r="M55" s="100">
        <v>2</v>
      </c>
      <c r="N55" s="145" t="s">
        <v>313</v>
      </c>
      <c r="O55" s="14" t="str">
        <f>T('Elective Adventures'!J202)</f>
        <v/>
      </c>
    </row>
    <row r="56" spans="1:15">
      <c r="A56" s="98">
        <v>1</v>
      </c>
      <c r="B56" s="135" t="s">
        <v>385</v>
      </c>
      <c r="C56" s="14" t="str">
        <f>T('Core Adventures'!J23)</f>
        <v/>
      </c>
      <c r="D56" s="13"/>
      <c r="E56" s="139">
        <v>4</v>
      </c>
      <c r="F56" s="187" t="s">
        <v>136</v>
      </c>
      <c r="G56" s="14" t="str">
        <f>T('Elective Adventures'!J26)</f>
        <v/>
      </c>
      <c r="I56" s="172" t="s">
        <v>114</v>
      </c>
      <c r="J56" s="170" t="s">
        <v>223</v>
      </c>
      <c r="K56" s="14" t="str">
        <f>T('Elective Adventures'!J116)</f>
        <v/>
      </c>
      <c r="M56" s="100">
        <v>3</v>
      </c>
      <c r="N56" s="145" t="s">
        <v>314</v>
      </c>
      <c r="O56" s="14" t="str">
        <f>T('Elective Adventures'!J203)</f>
        <v/>
      </c>
    </row>
    <row r="57" spans="1:15">
      <c r="A57" s="98">
        <v>2</v>
      </c>
      <c r="B57" s="135" t="s">
        <v>386</v>
      </c>
      <c r="C57" s="14" t="str">
        <f>T('Core Adventures'!J24)</f>
        <v/>
      </c>
      <c r="D57" s="13"/>
      <c r="E57" s="139">
        <v>5</v>
      </c>
      <c r="F57" s="145" t="s">
        <v>137</v>
      </c>
      <c r="G57" s="14" t="str">
        <f>T('Elective Adventures'!J27)</f>
        <v/>
      </c>
      <c r="I57" s="172">
        <v>4</v>
      </c>
      <c r="J57" s="170" t="s">
        <v>97</v>
      </c>
      <c r="K57" s="14" t="str">
        <f>T('Elective Adventures'!J117)</f>
        <v/>
      </c>
      <c r="M57" s="100">
        <v>4</v>
      </c>
      <c r="N57" s="145" t="s">
        <v>315</v>
      </c>
      <c r="O57" s="14" t="str">
        <f>T('Elective Adventures'!J204)</f>
        <v/>
      </c>
    </row>
    <row r="58" spans="1:15">
      <c r="A58" s="98">
        <v>3</v>
      </c>
      <c r="B58" s="184" t="s">
        <v>387</v>
      </c>
      <c r="C58" s="14" t="str">
        <f>T('Core Adventures'!J25)</f>
        <v/>
      </c>
      <c r="D58" s="13"/>
      <c r="E58" s="139"/>
      <c r="F58" s="145" t="s">
        <v>145</v>
      </c>
      <c r="G58" s="14" t="str">
        <f>T('Elective Adventures'!J28)</f>
        <v/>
      </c>
      <c r="I58" s="172" t="s">
        <v>78</v>
      </c>
      <c r="J58" s="170" t="s">
        <v>224</v>
      </c>
      <c r="K58" s="14" t="str">
        <f>T('Elective Adventures'!J118)</f>
        <v/>
      </c>
      <c r="M58" s="100">
        <v>5</v>
      </c>
      <c r="N58" s="187" t="s">
        <v>316</v>
      </c>
      <c r="O58" s="14" t="str">
        <f>T('Elective Adventures'!J205)</f>
        <v/>
      </c>
    </row>
    <row r="59" spans="1:15">
      <c r="A59" s="136">
        <v>4</v>
      </c>
      <c r="B59" s="135" t="s">
        <v>388</v>
      </c>
      <c r="C59" s="14" t="str">
        <f>T('Core Adventures'!J26)</f>
        <v/>
      </c>
      <c r="D59" s="13"/>
      <c r="E59" s="139">
        <v>6</v>
      </c>
      <c r="F59" s="188" t="s">
        <v>138</v>
      </c>
      <c r="G59" s="14" t="str">
        <f>T('Elective Adventures'!J29)</f>
        <v/>
      </c>
      <c r="I59" s="172" t="s">
        <v>79</v>
      </c>
      <c r="J59" s="170" t="s">
        <v>225</v>
      </c>
      <c r="K59" s="14" t="str">
        <f>T('Elective Adventures'!J119)</f>
        <v/>
      </c>
      <c r="M59" s="100">
        <v>6</v>
      </c>
      <c r="N59" s="145" t="s">
        <v>317</v>
      </c>
      <c r="O59" s="14" t="str">
        <f>T('Elective Adventures'!J206)</f>
        <v/>
      </c>
    </row>
    <row r="60" spans="1:15" ht="12.75" customHeight="1">
      <c r="A60" s="136">
        <v>5</v>
      </c>
      <c r="B60" s="135" t="s">
        <v>389</v>
      </c>
      <c r="C60" s="14" t="str">
        <f>T('Core Adventures'!J27)</f>
        <v/>
      </c>
      <c r="D60" s="13"/>
      <c r="E60" s="139">
        <v>7</v>
      </c>
      <c r="F60" s="145" t="s">
        <v>139</v>
      </c>
      <c r="G60" s="14" t="str">
        <f>T('Elective Adventures'!J30)</f>
        <v/>
      </c>
      <c r="I60" s="172">
        <v>5</v>
      </c>
      <c r="J60" s="171" t="s">
        <v>226</v>
      </c>
      <c r="K60" s="14" t="str">
        <f>T('Elective Adventures'!J120)</f>
        <v/>
      </c>
      <c r="M60" s="100">
        <v>7</v>
      </c>
      <c r="N60" s="145" t="s">
        <v>318</v>
      </c>
      <c r="O60" s="14" t="str">
        <f>T('Elective Adventures'!J207)</f>
        <v/>
      </c>
    </row>
    <row r="61" spans="1:15" ht="12.75" customHeight="1">
      <c r="A61" s="136">
        <v>6</v>
      </c>
      <c r="B61" s="135" t="s">
        <v>390</v>
      </c>
      <c r="C61" s="14" t="str">
        <f>T('Core Adventures'!J28)</f>
        <v/>
      </c>
      <c r="D61" s="13"/>
      <c r="E61" s="139">
        <v>8</v>
      </c>
      <c r="F61" s="188" t="s">
        <v>140</v>
      </c>
      <c r="G61" s="14" t="str">
        <f>T('Elective Adventures'!J31)</f>
        <v/>
      </c>
      <c r="I61" s="172">
        <v>6</v>
      </c>
      <c r="J61" s="170" t="s">
        <v>97</v>
      </c>
      <c r="K61" s="14" t="str">
        <f>T('Elective Adventures'!J121)</f>
        <v/>
      </c>
      <c r="M61" s="215" t="s">
        <v>319</v>
      </c>
      <c r="N61" s="214"/>
      <c r="O61" s="225"/>
    </row>
    <row r="62" spans="1:15">
      <c r="A62" s="98">
        <v>7</v>
      </c>
      <c r="B62" s="184" t="s">
        <v>109</v>
      </c>
      <c r="C62" s="14" t="str">
        <f>T('Core Adventures'!J29)</f>
        <v/>
      </c>
      <c r="D62" s="13"/>
      <c r="E62" s="139">
        <v>9</v>
      </c>
      <c r="F62" s="145" t="s">
        <v>141</v>
      </c>
      <c r="G62" s="14" t="str">
        <f>T('Elective Adventures'!J32)</f>
        <v/>
      </c>
      <c r="I62" s="172" t="s">
        <v>210</v>
      </c>
      <c r="J62" s="191" t="s">
        <v>227</v>
      </c>
      <c r="K62" s="14" t="str">
        <f>T('Elective Adventures'!J122)</f>
        <v/>
      </c>
      <c r="M62" s="147">
        <v>1</v>
      </c>
      <c r="N62" s="158" t="s">
        <v>320</v>
      </c>
      <c r="O62" s="14" t="str">
        <f>T('Elective Adventures'!I189)</f>
        <v/>
      </c>
    </row>
    <row r="63" spans="1:15">
      <c r="A63" s="201" t="s">
        <v>391</v>
      </c>
      <c r="B63" s="201"/>
      <c r="C63" s="201"/>
      <c r="D63" s="13"/>
      <c r="E63" s="139">
        <v>10</v>
      </c>
      <c r="F63" s="145" t="s">
        <v>142</v>
      </c>
      <c r="G63" s="14" t="str">
        <f>T('Elective Adventures'!J33)</f>
        <v/>
      </c>
      <c r="I63" s="172" t="s">
        <v>211</v>
      </c>
      <c r="J63" s="191" t="s">
        <v>228</v>
      </c>
      <c r="K63" s="14" t="str">
        <f>T('Elective Adventures'!J123)</f>
        <v/>
      </c>
      <c r="M63" s="100">
        <v>2</v>
      </c>
      <c r="N63" s="145" t="s">
        <v>321</v>
      </c>
      <c r="O63" s="14" t="str">
        <f>T('Elective Adventures'!I190)</f>
        <v/>
      </c>
    </row>
    <row r="64" spans="1:15">
      <c r="A64" s="98"/>
      <c r="B64" s="135" t="s">
        <v>95</v>
      </c>
      <c r="C64" s="14" t="str">
        <f>T('Core Adventures'!J33)</f>
        <v/>
      </c>
      <c r="D64" s="13"/>
      <c r="E64" s="212" t="s">
        <v>143</v>
      </c>
      <c r="F64" s="205"/>
      <c r="G64" s="225"/>
      <c r="I64" s="172" t="s">
        <v>212</v>
      </c>
      <c r="J64" s="170" t="s">
        <v>229</v>
      </c>
      <c r="K64" s="14" t="str">
        <f>T('Elective Adventures'!J124)</f>
        <v/>
      </c>
      <c r="M64" s="100">
        <v>3</v>
      </c>
      <c r="N64" s="145" t="s">
        <v>322</v>
      </c>
      <c r="O64" s="14" t="str">
        <f>T('Elective Adventures'!I197)</f>
        <v/>
      </c>
    </row>
    <row r="65" spans="1:15">
      <c r="A65" s="98">
        <v>1</v>
      </c>
      <c r="B65" s="135" t="s">
        <v>96</v>
      </c>
      <c r="C65" s="14" t="str">
        <f>T('Core Adventures'!J34)</f>
        <v/>
      </c>
      <c r="D65" s="13"/>
      <c r="E65" s="100"/>
      <c r="F65" s="145" t="s">
        <v>146</v>
      </c>
      <c r="G65" s="14" t="str">
        <f>T('Elective Adventures'!J37)</f>
        <v/>
      </c>
      <c r="I65" s="172">
        <v>7</v>
      </c>
      <c r="J65" s="170" t="s">
        <v>216</v>
      </c>
      <c r="K65" s="14" t="str">
        <f>T('Elective Adventures'!J125)</f>
        <v/>
      </c>
      <c r="M65" s="215" t="s">
        <v>323</v>
      </c>
      <c r="N65" s="214"/>
      <c r="O65" s="225" t="str">
        <f>T('Elective Adventures'!I200)</f>
        <v/>
      </c>
    </row>
    <row r="66" spans="1:15">
      <c r="A66" s="98"/>
      <c r="B66" s="135" t="s">
        <v>392</v>
      </c>
      <c r="C66" s="14" t="str">
        <f>T('Core Adventures'!J35)</f>
        <v/>
      </c>
      <c r="D66" s="13"/>
      <c r="E66" s="135">
        <v>1</v>
      </c>
      <c r="F66" s="145" t="s">
        <v>147</v>
      </c>
      <c r="G66" s="14" t="str">
        <f>T('Elective Adventures'!J38)</f>
        <v/>
      </c>
      <c r="I66" s="172" t="s">
        <v>168</v>
      </c>
      <c r="J66" s="170" t="s">
        <v>230</v>
      </c>
      <c r="K66" s="14" t="str">
        <f>T('Elective Adventures'!J126)</f>
        <v/>
      </c>
      <c r="M66" s="147">
        <v>1</v>
      </c>
      <c r="N66" s="158" t="s">
        <v>324</v>
      </c>
      <c r="O66" s="14" t="str">
        <f>T('Elective Adventures'!J215)</f>
        <v/>
      </c>
    </row>
    <row r="67" spans="1:15" ht="12.75" customHeight="1">
      <c r="A67" s="101" t="s">
        <v>76</v>
      </c>
      <c r="B67" s="203" t="s">
        <v>393</v>
      </c>
      <c r="C67" s="14" t="str">
        <f>T('Core Adventures'!J36)</f>
        <v/>
      </c>
      <c r="D67" s="13"/>
      <c r="E67" s="135">
        <v>2</v>
      </c>
      <c r="F67" s="145" t="s">
        <v>148</v>
      </c>
      <c r="G67" s="14" t="str">
        <f>T('Elective Adventures'!J39)</f>
        <v/>
      </c>
      <c r="I67" s="172" t="s">
        <v>169</v>
      </c>
      <c r="J67" s="190" t="s">
        <v>97</v>
      </c>
      <c r="K67" s="14" t="str">
        <f>T('Elective Adventures'!J127)</f>
        <v/>
      </c>
      <c r="M67" s="135" t="s">
        <v>69</v>
      </c>
      <c r="N67" s="145" t="s">
        <v>325</v>
      </c>
      <c r="O67" s="14" t="str">
        <f>T('Elective Adventures'!J216)</f>
        <v/>
      </c>
    </row>
    <row r="68" spans="1:15" ht="12.75" customHeight="1">
      <c r="A68" s="101" t="s">
        <v>77</v>
      </c>
      <c r="B68" s="203" t="s">
        <v>394</v>
      </c>
      <c r="C68" s="14" t="str">
        <f>T('Core Adventures'!J37)</f>
        <v/>
      </c>
      <c r="D68" s="13"/>
      <c r="E68" s="135">
        <v>3</v>
      </c>
      <c r="F68" s="145" t="s">
        <v>149</v>
      </c>
      <c r="G68" s="14" t="str">
        <f>T('Elective Adventures'!J40)</f>
        <v/>
      </c>
      <c r="I68" s="172" t="s">
        <v>213</v>
      </c>
      <c r="J68" s="170" t="s">
        <v>231</v>
      </c>
      <c r="K68" s="14" t="str">
        <f>T('Elective Adventures'!J128)</f>
        <v/>
      </c>
      <c r="M68" s="135" t="s">
        <v>70</v>
      </c>
      <c r="N68" s="145" t="s">
        <v>326</v>
      </c>
      <c r="O68" s="14" t="str">
        <f>T('Elective Adventures'!J217)</f>
        <v/>
      </c>
    </row>
    <row r="69" spans="1:15" ht="12.75" customHeight="1">
      <c r="A69" s="101" t="s">
        <v>80</v>
      </c>
      <c r="B69" s="137" t="s">
        <v>395</v>
      </c>
      <c r="C69" s="14" t="str">
        <f>T('Core Adventures'!J38)</f>
        <v/>
      </c>
      <c r="D69" s="13"/>
      <c r="E69" s="135" t="s">
        <v>72</v>
      </c>
      <c r="F69" s="145" t="s">
        <v>150</v>
      </c>
      <c r="G69" s="14" t="str">
        <f>T('Elective Adventures'!J41)</f>
        <v/>
      </c>
      <c r="I69" s="172" t="s">
        <v>214</v>
      </c>
      <c r="J69" s="170" t="s">
        <v>232</v>
      </c>
      <c r="K69" s="14" t="str">
        <f>T('Elective Adventures'!J129)</f>
        <v/>
      </c>
      <c r="M69" s="135">
        <v>2</v>
      </c>
      <c r="N69" s="145" t="s">
        <v>149</v>
      </c>
      <c r="O69" s="14" t="str">
        <f>T('Elective Adventures'!J218)</f>
        <v/>
      </c>
    </row>
    <row r="70" spans="1:15">
      <c r="A70" s="138" t="s">
        <v>94</v>
      </c>
      <c r="B70" s="203" t="s">
        <v>396</v>
      </c>
      <c r="C70" s="14" t="str">
        <f>T('Core Adventures'!J39)</f>
        <v/>
      </c>
      <c r="D70" s="13"/>
      <c r="E70" s="135" t="s">
        <v>73</v>
      </c>
      <c r="F70" s="145" t="s">
        <v>151</v>
      </c>
      <c r="G70" s="14" t="str">
        <f>T('Elective Adventures'!J42)</f>
        <v/>
      </c>
      <c r="I70" s="172" t="s">
        <v>215</v>
      </c>
      <c r="J70" s="191" t="s">
        <v>233</v>
      </c>
      <c r="K70" s="14" t="str">
        <f>T('Elective Adventures'!J130)</f>
        <v/>
      </c>
      <c r="M70" s="135" t="s">
        <v>76</v>
      </c>
      <c r="N70" s="145" t="s">
        <v>327</v>
      </c>
      <c r="O70" s="14" t="str">
        <f>T('Elective Adventures'!J219)</f>
        <v/>
      </c>
    </row>
    <row r="71" spans="1:15">
      <c r="A71" s="136" t="s">
        <v>105</v>
      </c>
      <c r="B71" s="200" t="s">
        <v>397</v>
      </c>
      <c r="C71" s="14" t="str">
        <f>T('Core Adventures'!J40)</f>
        <v/>
      </c>
      <c r="D71" s="13"/>
      <c r="E71" s="135" t="s">
        <v>114</v>
      </c>
      <c r="F71" s="145" t="s">
        <v>152</v>
      </c>
      <c r="G71" s="14" t="str">
        <f>T('Elective Adventures'!J43)</f>
        <v/>
      </c>
      <c r="I71" s="172">
        <v>8</v>
      </c>
      <c r="J71" s="170" t="s">
        <v>234</v>
      </c>
      <c r="K71" s="14" t="str">
        <f>T('Elective Adventures'!J131)</f>
        <v/>
      </c>
      <c r="M71" s="135" t="s">
        <v>77</v>
      </c>
      <c r="N71" s="145" t="s">
        <v>328</v>
      </c>
      <c r="O71" s="14" t="str">
        <f>T('Elective Adventures'!J220)</f>
        <v/>
      </c>
    </row>
    <row r="72" spans="1:15">
      <c r="D72" s="13"/>
      <c r="E72" s="135" t="s">
        <v>115</v>
      </c>
      <c r="F72" s="145" t="s">
        <v>153</v>
      </c>
      <c r="G72" s="14" t="str">
        <f>T('Elective Adventures'!J44)</f>
        <v/>
      </c>
      <c r="I72" s="212" t="s">
        <v>235</v>
      </c>
      <c r="J72" s="205"/>
      <c r="K72" s="225"/>
      <c r="M72" s="135" t="s">
        <v>80</v>
      </c>
      <c r="N72" s="145" t="s">
        <v>329</v>
      </c>
      <c r="O72" s="14" t="str">
        <f>T('Elective Adventures'!J221)</f>
        <v/>
      </c>
    </row>
    <row r="73" spans="1:15">
      <c r="D73" s="13"/>
      <c r="E73" s="135" t="s">
        <v>116</v>
      </c>
      <c r="F73" s="145" t="s">
        <v>154</v>
      </c>
      <c r="G73" s="14" t="str">
        <f>T('Elective Adventures'!J45)</f>
        <v/>
      </c>
      <c r="I73" s="100">
        <v>1</v>
      </c>
      <c r="J73" s="145" t="s">
        <v>236</v>
      </c>
      <c r="K73" s="14" t="str">
        <f>T('Elective Adventures'!J135)</f>
        <v/>
      </c>
      <c r="M73" s="135">
        <v>3</v>
      </c>
      <c r="N73" s="145" t="s">
        <v>149</v>
      </c>
      <c r="O73" s="14" t="str">
        <f>T('Elective Adventures'!J222)</f>
        <v/>
      </c>
    </row>
    <row r="74" spans="1:15">
      <c r="D74" s="13"/>
      <c r="E74" s="135" t="s">
        <v>117</v>
      </c>
      <c r="F74" s="145" t="s">
        <v>155</v>
      </c>
      <c r="G74" s="14" t="str">
        <f>T('Elective Adventures'!J46)</f>
        <v/>
      </c>
      <c r="I74" s="100">
        <v>2</v>
      </c>
      <c r="J74" s="145" t="s">
        <v>97</v>
      </c>
      <c r="K74" s="14" t="str">
        <f>T('Elective Adventures'!J136)</f>
        <v/>
      </c>
      <c r="M74" s="135" t="s">
        <v>72</v>
      </c>
      <c r="N74" s="145" t="s">
        <v>330</v>
      </c>
      <c r="O74" s="14" t="str">
        <f>T('Elective Adventures'!J223)</f>
        <v/>
      </c>
    </row>
    <row r="75" spans="1:15" ht="12.75" customHeight="1">
      <c r="D75" s="13"/>
      <c r="E75" s="135" t="s">
        <v>118</v>
      </c>
      <c r="F75" s="145" t="s">
        <v>156</v>
      </c>
      <c r="G75" s="14" t="str">
        <f>T('Elective Adventures'!J47)</f>
        <v/>
      </c>
      <c r="I75" s="135" t="s">
        <v>76</v>
      </c>
      <c r="J75" s="187" t="s">
        <v>237</v>
      </c>
      <c r="K75" s="14" t="str">
        <f>T('Elective Adventures'!J137)</f>
        <v/>
      </c>
      <c r="M75" s="135" t="s">
        <v>73</v>
      </c>
      <c r="N75" s="145" t="s">
        <v>331</v>
      </c>
      <c r="O75" s="14" t="str">
        <f>T('Elective Adventures'!J224)</f>
        <v/>
      </c>
    </row>
    <row r="76" spans="1:15" ht="12.75" customHeight="1">
      <c r="D76" s="13"/>
      <c r="E76" s="135" t="s">
        <v>119</v>
      </c>
      <c r="F76" s="145" t="s">
        <v>157</v>
      </c>
      <c r="G76" s="14" t="str">
        <f>T('Elective Adventures'!J48)</f>
        <v/>
      </c>
      <c r="I76" s="135" t="s">
        <v>77</v>
      </c>
      <c r="J76" s="145" t="s">
        <v>238</v>
      </c>
      <c r="K76" s="14" t="str">
        <f>T('Elective Adventures'!J138)</f>
        <v/>
      </c>
      <c r="M76" s="135" t="s">
        <v>114</v>
      </c>
      <c r="N76" s="145" t="s">
        <v>332</v>
      </c>
      <c r="O76" s="14" t="str">
        <f>T('Elective Adventures'!J225)</f>
        <v/>
      </c>
    </row>
    <row r="77" spans="1:15">
      <c r="D77" s="13"/>
      <c r="E77" s="135" t="s">
        <v>120</v>
      </c>
      <c r="F77" s="145" t="s">
        <v>158</v>
      </c>
      <c r="G77" s="14" t="str">
        <f>T('Elective Adventures'!J49)</f>
        <v/>
      </c>
      <c r="I77" s="135" t="s">
        <v>80</v>
      </c>
      <c r="J77" s="145" t="s">
        <v>239</v>
      </c>
      <c r="K77" s="14" t="str">
        <f>T('Elective Adventures'!J139)</f>
        <v/>
      </c>
      <c r="M77" s="135" t="s">
        <v>115</v>
      </c>
      <c r="N77" s="145" t="s">
        <v>333</v>
      </c>
      <c r="O77" s="14" t="str">
        <f>T('Elective Adventures'!J226)</f>
        <v/>
      </c>
    </row>
    <row r="78" spans="1:15">
      <c r="D78" s="13"/>
      <c r="E78" s="135">
        <v>4</v>
      </c>
      <c r="F78" s="187" t="s">
        <v>159</v>
      </c>
      <c r="G78" s="14" t="str">
        <f>T('Elective Adventures'!J50)</f>
        <v/>
      </c>
      <c r="I78" s="135">
        <v>3</v>
      </c>
      <c r="J78" s="145" t="s">
        <v>240</v>
      </c>
      <c r="K78" s="14" t="str">
        <f>T('Elective Adventures'!J140)</f>
        <v/>
      </c>
      <c r="M78" s="135" t="s">
        <v>116</v>
      </c>
      <c r="N78" s="145" t="s">
        <v>334</v>
      </c>
      <c r="O78" s="14" t="str">
        <f>T('Elective Adventures'!J227)</f>
        <v/>
      </c>
    </row>
    <row r="79" spans="1:15">
      <c r="D79" s="13"/>
      <c r="E79" s="135" t="s">
        <v>78</v>
      </c>
      <c r="F79" s="145" t="s">
        <v>160</v>
      </c>
      <c r="G79" s="14" t="str">
        <f>T('Elective Adventures'!J51)</f>
        <v/>
      </c>
      <c r="I79" s="135">
        <v>4</v>
      </c>
      <c r="J79" s="145" t="s">
        <v>241</v>
      </c>
      <c r="K79" s="14" t="str">
        <f>T('Elective Adventures'!J141)</f>
        <v/>
      </c>
    </row>
    <row r="80" spans="1:15">
      <c r="D80" s="13"/>
      <c r="E80" s="194" t="s">
        <v>79</v>
      </c>
      <c r="F80" s="195" t="s">
        <v>161</v>
      </c>
      <c r="G80" s="14" t="str">
        <f>T('Elective Adventures'!J52)</f>
        <v/>
      </c>
    </row>
    <row r="81" spans="4:4">
      <c r="D81" s="13"/>
    </row>
    <row r="82" spans="4:4">
      <c r="D82" s="13"/>
    </row>
    <row r="83" spans="4:4">
      <c r="D83" s="13"/>
    </row>
    <row r="84" spans="4:4">
      <c r="D84" s="13"/>
    </row>
  </sheetData>
  <sheetProtection algorithmName="SHA-512" hashValue="tBtNctq2CM//tNLk8iGLQKPp1eG6CTu1EbsmDCBnitHJlwz1cJEdn6svEsB8f2lFs7vpTZI/A8zpn+zSq6aQxA==" saltValue="W3CU5oAPlc5tlk47zPc3wA==" spinCount="100000" sheet="1" objects="1" scenarios="1" selectLockedCells="1"/>
  <mergeCells count="7">
    <mergeCell ref="A38:C39"/>
    <mergeCell ref="M1:O2"/>
    <mergeCell ref="Q1:S2"/>
    <mergeCell ref="E35:G36"/>
    <mergeCell ref="E1:G2"/>
    <mergeCell ref="I1:K2"/>
    <mergeCell ref="E11:G12"/>
  </mergeCells>
  <pageMargins left="0.75" right="0.75" top="1" bottom="1" header="0.5" footer="0.5"/>
  <pageSetup scale="47" orientation="landscape" horizontalDpi="4294967293" verticalDpi="4294967293" r:id="rId1"/>
  <headerFooter alignWithMargins="0">
    <oddHeader>&amp;C&amp;"Arial,Bold"&amp;14Arrow of Light Advancement
&amp;12&amp;D</oddHead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84"/>
  <sheetViews>
    <sheetView showGridLines="0" zoomScale="85" zoomScaleNormal="85" workbookViewId="0">
      <selection activeCell="C7" sqref="C7"/>
    </sheetView>
  </sheetViews>
  <sheetFormatPr defaultRowHeight="12.75"/>
  <cols>
    <col min="1" max="1" width="3.140625" customWidth="1"/>
    <col min="2" max="2" width="36.28515625" bestFit="1" customWidth="1"/>
    <col min="3" max="3" width="6.42578125" customWidth="1"/>
    <col min="4" max="4" width="2.42578125" customWidth="1"/>
    <col min="5" max="5" width="4.28515625" style="87" customWidth="1"/>
    <col min="6" max="6" width="36.85546875" bestFit="1" customWidth="1"/>
    <col min="7" max="7" width="3.42578125" customWidth="1"/>
    <col min="8" max="8" width="1.5703125" bestFit="1" customWidth="1"/>
    <col min="9" max="9" width="3.28515625" customWidth="1"/>
    <col min="10" max="10" width="38.140625" bestFit="1" customWidth="1"/>
    <col min="11" max="11" width="3.42578125" customWidth="1"/>
    <col min="12" max="12" width="1.7109375" bestFit="1" customWidth="1"/>
    <col min="13" max="13" width="3.28515625" customWidth="1"/>
    <col min="14" max="14" width="40.5703125" bestFit="1" customWidth="1"/>
    <col min="15" max="15" width="3.42578125" customWidth="1"/>
    <col min="16" max="16" width="1.7109375" bestFit="1" customWidth="1"/>
    <col min="17" max="17" width="3.28515625" customWidth="1"/>
    <col min="18" max="18" width="40.5703125" bestFit="1" customWidth="1"/>
    <col min="19" max="19" width="3.42578125" customWidth="1"/>
  </cols>
  <sheetData>
    <row r="1" spans="2:19" ht="21" customHeight="1">
      <c r="B1" s="228" t="str">
        <f ca="1">MID(CELL("filename",B1),FIND(IF(ISERROR(FIND("]",CELL("filename",B1))),"$","]"),CELL("filename",B1))+1,256)</f>
        <v>Scout 7</v>
      </c>
      <c r="E1" s="306" t="s">
        <v>24</v>
      </c>
      <c r="F1" s="306"/>
      <c r="G1" s="306"/>
      <c r="I1" s="305" t="s">
        <v>360</v>
      </c>
      <c r="J1" s="305"/>
      <c r="K1" s="305"/>
      <c r="M1" s="305" t="s">
        <v>360</v>
      </c>
      <c r="N1" s="305"/>
      <c r="O1" s="305"/>
      <c r="Q1" s="305" t="s">
        <v>360</v>
      </c>
      <c r="R1" s="305"/>
      <c r="S1" s="305"/>
    </row>
    <row r="2" spans="2:19" ht="7.5" customHeight="1">
      <c r="E2" s="307"/>
      <c r="F2" s="307"/>
      <c r="G2" s="307"/>
      <c r="I2" s="305"/>
      <c r="J2" s="305"/>
      <c r="K2" s="305"/>
      <c r="M2" s="305"/>
      <c r="N2" s="305"/>
      <c r="O2" s="305"/>
      <c r="Q2" s="305"/>
      <c r="R2" s="305"/>
      <c r="S2" s="305"/>
    </row>
    <row r="3" spans="2:19" ht="13.5" customHeight="1">
      <c r="B3" s="1" t="s">
        <v>10</v>
      </c>
      <c r="E3" s="14">
        <v>1</v>
      </c>
      <c r="F3" s="89" t="s">
        <v>64</v>
      </c>
      <c r="G3" s="14" t="str">
        <f>IF(Bobcat!K6="A","A"," ")</f>
        <v xml:space="preserve"> </v>
      </c>
      <c r="H3" s="28"/>
      <c r="I3" s="212" t="s">
        <v>357</v>
      </c>
      <c r="J3" s="205"/>
      <c r="K3" s="226" t="str">
        <f>T('Elective Adventures'!K74)</f>
        <v/>
      </c>
      <c r="L3" s="28"/>
      <c r="M3" s="212" t="s">
        <v>276</v>
      </c>
      <c r="N3" s="213"/>
      <c r="O3" s="226"/>
      <c r="P3" s="28"/>
      <c r="Q3" s="198" t="s">
        <v>335</v>
      </c>
      <c r="R3" s="227"/>
      <c r="S3" s="226"/>
    </row>
    <row r="4" spans="2:19" ht="12.75" customHeight="1">
      <c r="B4" s="29" t="s">
        <v>25</v>
      </c>
      <c r="C4" s="14" t="str">
        <f>IF(COUNTIF(G3:G10,"A")&gt;6,"C",IF(COUNTIF(G3:G10,"A")&gt;0,"P"," "))</f>
        <v xml:space="preserve"> </v>
      </c>
      <c r="D4" s="13"/>
      <c r="E4" s="14">
        <v>2</v>
      </c>
      <c r="F4" s="89" t="s">
        <v>65</v>
      </c>
      <c r="G4" s="14" t="str">
        <f>IF(Bobcat!K7="A","A"," ")</f>
        <v xml:space="preserve"> </v>
      </c>
      <c r="I4" s="100"/>
      <c r="J4" s="145" t="s">
        <v>146</v>
      </c>
      <c r="K4" s="14" t="str">
        <f>T('Elective Adventures'!K56)</f>
        <v/>
      </c>
      <c r="M4" s="100">
        <v>1</v>
      </c>
      <c r="N4" s="145" t="s">
        <v>261</v>
      </c>
      <c r="O4" s="14" t="str">
        <f>T('Elective Adventures'!K145)</f>
        <v/>
      </c>
      <c r="Q4" s="147">
        <v>1</v>
      </c>
      <c r="R4" s="158" t="s">
        <v>336</v>
      </c>
      <c r="S4" s="14" t="str">
        <f>T('Elective Adventures'!K230)</f>
        <v/>
      </c>
    </row>
    <row r="5" spans="2:19" ht="12.75" customHeight="1">
      <c r="B5" s="15" t="s">
        <v>422</v>
      </c>
      <c r="C5" s="16" t="str">
        <f>IF(COUNTIF(C13:C16,"C")&gt;3,"C",IF(COUNTIF(C13:C16,"C")&gt;0,"P",IF(COUNTIF(C13:C16,"P")&gt;0,"P"," ")))</f>
        <v xml:space="preserve"> </v>
      </c>
      <c r="D5" s="79"/>
      <c r="E5" s="14">
        <v>3</v>
      </c>
      <c r="F5" s="89" t="s">
        <v>17</v>
      </c>
      <c r="G5" s="14" t="str">
        <f>IF(Bobcat!K8="A","A"," ")</f>
        <v xml:space="preserve"> </v>
      </c>
      <c r="I5" s="100">
        <v>1</v>
      </c>
      <c r="J5" s="145" t="s">
        <v>163</v>
      </c>
      <c r="K5" s="14" t="str">
        <f>T('Elective Adventures'!K57)</f>
        <v/>
      </c>
      <c r="M5" s="100">
        <v>2</v>
      </c>
      <c r="N5" s="145" t="s">
        <v>97</v>
      </c>
      <c r="O5" s="14" t="str">
        <f>T('Elective Adventures'!K146)</f>
        <v/>
      </c>
      <c r="Q5" s="100">
        <v>2</v>
      </c>
      <c r="R5" s="145" t="s">
        <v>337</v>
      </c>
      <c r="S5" s="14" t="str">
        <f>T('Elective Adventures'!K231)</f>
        <v/>
      </c>
    </row>
    <row r="6" spans="2:19" ht="12.75" customHeight="1" thickBot="1">
      <c r="B6" s="173" t="s">
        <v>360</v>
      </c>
      <c r="C6" s="17" t="str">
        <f>IF(COUNTIF(C19:C36,"C")&gt;2,"C"," ")</f>
        <v xml:space="preserve"> </v>
      </c>
      <c r="D6" s="79"/>
      <c r="E6" s="14">
        <v>4</v>
      </c>
      <c r="F6" s="89" t="s">
        <v>18</v>
      </c>
      <c r="G6" s="14" t="str">
        <f>IF(Bobcat!K9="A","A"," ")</f>
        <v xml:space="preserve"> </v>
      </c>
      <c r="I6" s="100">
        <v>2</v>
      </c>
      <c r="J6" s="145" t="s">
        <v>164</v>
      </c>
      <c r="K6" s="14" t="str">
        <f>T('Elective Adventures'!K58)</f>
        <v/>
      </c>
      <c r="M6" s="135" t="s">
        <v>76</v>
      </c>
      <c r="N6" s="145" t="s">
        <v>262</v>
      </c>
      <c r="O6" s="14" t="str">
        <f>T('Elective Adventures'!K147)</f>
        <v/>
      </c>
      <c r="Q6" s="100">
        <v>3</v>
      </c>
      <c r="R6" s="145" t="s">
        <v>338</v>
      </c>
      <c r="S6" s="14" t="str">
        <f>T('Elective Adventures'!K232)</f>
        <v/>
      </c>
    </row>
    <row r="7" spans="2:19" ht="12.75" customHeight="1" thickBot="1">
      <c r="B7" s="193" t="s">
        <v>361</v>
      </c>
      <c r="C7" s="220"/>
      <c r="D7" s="2"/>
      <c r="E7" s="14">
        <v>5</v>
      </c>
      <c r="F7" s="89" t="s">
        <v>19</v>
      </c>
      <c r="G7" s="14" t="str">
        <f>IF(Bobcat!K10="A","A"," ")</f>
        <v xml:space="preserve"> </v>
      </c>
      <c r="I7" s="100">
        <v>3</v>
      </c>
      <c r="J7" s="145" t="s">
        <v>162</v>
      </c>
      <c r="K7" s="14" t="str">
        <f>T('Elective Adventures'!K59)</f>
        <v/>
      </c>
      <c r="M7" s="135" t="s">
        <v>77</v>
      </c>
      <c r="N7" s="145" t="s">
        <v>263</v>
      </c>
      <c r="O7" s="14" t="str">
        <f>T('Elective Adventures'!K148)</f>
        <v/>
      </c>
      <c r="Q7" s="215" t="s">
        <v>339</v>
      </c>
      <c r="R7" s="214"/>
      <c r="S7" s="225"/>
    </row>
    <row r="8" spans="2:19" ht="12.75" customHeight="1" thickBot="1">
      <c r="B8" s="162" t="s">
        <v>67</v>
      </c>
      <c r="C8" s="221"/>
      <c r="D8" s="79"/>
      <c r="E8" s="14">
        <v>6</v>
      </c>
      <c r="F8" s="89" t="s">
        <v>20</v>
      </c>
      <c r="G8" s="14" t="str">
        <f>IF(Bobcat!K11="A","A"," ")</f>
        <v xml:space="preserve"> </v>
      </c>
      <c r="I8" s="100">
        <v>4</v>
      </c>
      <c r="J8" s="145" t="s">
        <v>167</v>
      </c>
      <c r="K8" s="14" t="str">
        <f>T('Elective Adventures'!K60)</f>
        <v/>
      </c>
      <c r="M8" s="135" t="s">
        <v>80</v>
      </c>
      <c r="N8" s="145" t="s">
        <v>264</v>
      </c>
      <c r="O8" s="14" t="str">
        <f>T('Elective Adventures'!K149)</f>
        <v/>
      </c>
      <c r="Q8" s="147"/>
      <c r="R8" s="158" t="s">
        <v>356</v>
      </c>
      <c r="S8" s="14" t="str">
        <f>T('Elective Adventures'!K235)</f>
        <v/>
      </c>
    </row>
    <row r="9" spans="2:19" ht="12.75" customHeight="1">
      <c r="B9" s="15" t="s">
        <v>68</v>
      </c>
      <c r="C9" s="163" t="str">
        <f>'Cyber Chip'!K10</f>
        <v xml:space="preserve"> </v>
      </c>
      <c r="D9" s="79"/>
      <c r="E9" s="76">
        <v>7</v>
      </c>
      <c r="F9" s="80" t="s">
        <v>21</v>
      </c>
      <c r="G9" s="76" t="str">
        <f>IF(Bobcat!K12="A","A"," ")</f>
        <v xml:space="preserve"> </v>
      </c>
      <c r="I9" s="100">
        <v>5</v>
      </c>
      <c r="J9" s="145" t="s">
        <v>165</v>
      </c>
      <c r="K9" s="14" t="str">
        <f>T('Elective Adventures'!K61)</f>
        <v/>
      </c>
      <c r="M9" s="100">
        <v>3</v>
      </c>
      <c r="N9" s="188" t="s">
        <v>265</v>
      </c>
      <c r="O9" s="14" t="str">
        <f>T('Elective Adventures'!K150)</f>
        <v/>
      </c>
      <c r="Q9" s="147">
        <v>1</v>
      </c>
      <c r="R9" s="192" t="s">
        <v>340</v>
      </c>
      <c r="S9" s="14" t="str">
        <f>T('Elective Adventures'!K236)</f>
        <v/>
      </c>
    </row>
    <row r="10" spans="2:19" ht="12" customHeight="1">
      <c r="B10" s="15" t="s">
        <v>421</v>
      </c>
      <c r="C10" s="17" t="str">
        <f>IF(COUNTIF(C4:C9,"C")&gt;5,"C","")</f>
        <v/>
      </c>
      <c r="D10" s="79"/>
      <c r="E10" s="77"/>
      <c r="F10" s="81"/>
      <c r="G10" s="77"/>
      <c r="I10" s="150">
        <v>6</v>
      </c>
      <c r="J10" s="187" t="s">
        <v>166</v>
      </c>
      <c r="K10" s="14" t="str">
        <f>T('Elective Adventures'!K62)</f>
        <v/>
      </c>
      <c r="M10" s="135" t="s">
        <v>72</v>
      </c>
      <c r="N10" s="145" t="s">
        <v>266</v>
      </c>
      <c r="O10" s="14" t="str">
        <f>T('Elective Adventures'!K151)</f>
        <v/>
      </c>
      <c r="Q10" s="100">
        <v>2</v>
      </c>
      <c r="R10" s="145" t="s">
        <v>341</v>
      </c>
      <c r="S10" s="14" t="str">
        <f>T('Elective Adventures'!K237)</f>
        <v/>
      </c>
    </row>
    <row r="11" spans="2:19" ht="12.75" customHeight="1">
      <c r="B11" s="82"/>
      <c r="C11" s="83"/>
      <c r="E11" s="305" t="s">
        <v>423</v>
      </c>
      <c r="F11" s="305"/>
      <c r="G11" s="305"/>
      <c r="I11" s="150">
        <v>7</v>
      </c>
      <c r="J11" s="191" t="s">
        <v>149</v>
      </c>
      <c r="K11" s="14" t="str">
        <f>T('Elective Adventures'!K63)</f>
        <v/>
      </c>
      <c r="M11" s="135" t="s">
        <v>73</v>
      </c>
      <c r="N11" s="145" t="s">
        <v>267</v>
      </c>
      <c r="O11" s="14" t="str">
        <f>T('Elective Adventures'!K152)</f>
        <v/>
      </c>
      <c r="Q11" s="100">
        <v>3</v>
      </c>
      <c r="R11" s="187" t="s">
        <v>342</v>
      </c>
      <c r="S11" s="14" t="str">
        <f>T('Elective Adventures'!K238)</f>
        <v/>
      </c>
    </row>
    <row r="12" spans="2:19" ht="12.75" customHeight="1">
      <c r="B12" s="222" t="s">
        <v>423</v>
      </c>
      <c r="C12" s="223"/>
      <c r="D12" s="31"/>
      <c r="E12" s="305"/>
      <c r="F12" s="305"/>
      <c r="G12" s="305"/>
      <c r="I12" s="172" t="s">
        <v>168</v>
      </c>
      <c r="J12" s="171" t="s">
        <v>176</v>
      </c>
      <c r="K12" s="14" t="str">
        <f>T('Elective Adventures'!K64)</f>
        <v/>
      </c>
      <c r="M12" s="135" t="s">
        <v>114</v>
      </c>
      <c r="N12" s="145" t="s">
        <v>268</v>
      </c>
      <c r="O12" s="14" t="str">
        <f>T('Elective Adventures'!K153)</f>
        <v/>
      </c>
      <c r="Q12" s="100">
        <v>4</v>
      </c>
      <c r="R12" s="145" t="s">
        <v>343</v>
      </c>
      <c r="S12" s="14" t="str">
        <f>T('Elective Adventures'!K239)</f>
        <v/>
      </c>
    </row>
    <row r="13" spans="2:19" ht="12.75" customHeight="1">
      <c r="B13" s="160" t="s">
        <v>365</v>
      </c>
      <c r="C13" s="18" t="str">
        <f>'Core Adventures'!K20</f>
        <v xml:space="preserve"> </v>
      </c>
      <c r="D13" s="31"/>
      <c r="E13" s="201" t="s">
        <v>420</v>
      </c>
      <c r="F13" s="201"/>
      <c r="G13" s="226" t="str">
        <f>T('Core Adventures'!K56)</f>
        <v/>
      </c>
      <c r="I13" s="172" t="s">
        <v>169</v>
      </c>
      <c r="J13" s="170" t="s">
        <v>177</v>
      </c>
      <c r="K13" s="14" t="str">
        <f>T('Elective Adventures'!K65)</f>
        <v/>
      </c>
      <c r="M13" s="100">
        <v>4</v>
      </c>
      <c r="N13" s="145" t="s">
        <v>269</v>
      </c>
      <c r="O13" s="14" t="str">
        <f>T('Elective Adventures'!K154)</f>
        <v/>
      </c>
      <c r="Q13" s="100">
        <v>5</v>
      </c>
      <c r="R13" s="187" t="s">
        <v>344</v>
      </c>
      <c r="S13" s="14" t="str">
        <f>T('Elective Adventures'!K240)</f>
        <v/>
      </c>
    </row>
    <row r="14" spans="2:19" ht="12.75" customHeight="1">
      <c r="B14" s="160" t="s">
        <v>384</v>
      </c>
      <c r="C14" s="18" t="str">
        <f>'Core Adventures'!K30</f>
        <v xml:space="preserve"> </v>
      </c>
      <c r="D14" s="31"/>
      <c r="E14" s="98">
        <v>1</v>
      </c>
      <c r="F14" s="200" t="s">
        <v>398</v>
      </c>
      <c r="G14" s="14" t="str">
        <f>T('Core Adventures'!K44)</f>
        <v/>
      </c>
      <c r="I14" s="172" t="s">
        <v>170</v>
      </c>
      <c r="J14" s="170" t="s">
        <v>178</v>
      </c>
      <c r="K14" s="14" t="str">
        <f>T('Elective Adventures'!K66)</f>
        <v/>
      </c>
      <c r="M14" s="135" t="s">
        <v>78</v>
      </c>
      <c r="N14" s="145" t="s">
        <v>289</v>
      </c>
      <c r="O14" s="14" t="str">
        <f>T('Elective Adventures'!K155)</f>
        <v/>
      </c>
      <c r="Q14" s="100">
        <v>6</v>
      </c>
      <c r="R14" s="145" t="s">
        <v>345</v>
      </c>
      <c r="S14" s="14" t="str">
        <f>T('Elective Adventures'!K241)</f>
        <v/>
      </c>
    </row>
    <row r="15" spans="2:19" ht="12.75" customHeight="1">
      <c r="B15" s="160" t="s">
        <v>391</v>
      </c>
      <c r="C15" s="18" t="str">
        <f>'Core Adventures'!K41</f>
        <v xml:space="preserve"> </v>
      </c>
      <c r="D15" s="31"/>
      <c r="E15" s="136" t="s">
        <v>69</v>
      </c>
      <c r="F15" s="135" t="s">
        <v>401</v>
      </c>
      <c r="G15" s="14" t="str">
        <f>T('Core Adventures'!K45)</f>
        <v/>
      </c>
      <c r="I15" s="172" t="s">
        <v>171</v>
      </c>
      <c r="J15" s="191" t="s">
        <v>179</v>
      </c>
      <c r="K15" s="14" t="str">
        <f>T('Elective Adventures'!K67)</f>
        <v/>
      </c>
      <c r="M15" s="135" t="s">
        <v>79</v>
      </c>
      <c r="N15" s="145" t="s">
        <v>270</v>
      </c>
      <c r="O15" s="14" t="str">
        <f>T('Elective Adventures'!K156)</f>
        <v/>
      </c>
      <c r="Q15" s="100">
        <v>7</v>
      </c>
      <c r="R15" s="145" t="s">
        <v>346</v>
      </c>
      <c r="S15" s="14" t="str">
        <f>T('Elective Adventures'!K242)</f>
        <v/>
      </c>
    </row>
    <row r="16" spans="2:19">
      <c r="B16" s="160" t="s">
        <v>420</v>
      </c>
      <c r="C16" s="18" t="str">
        <f>'Core Adventures'!K65</f>
        <v xml:space="preserve"> </v>
      </c>
      <c r="D16" s="31"/>
      <c r="E16" s="136" t="s">
        <v>70</v>
      </c>
      <c r="F16" s="135" t="s">
        <v>402</v>
      </c>
      <c r="G16" s="14" t="str">
        <f>T('Core Adventures'!K46)</f>
        <v/>
      </c>
      <c r="I16" s="172" t="s">
        <v>172</v>
      </c>
      <c r="J16" s="191" t="s">
        <v>180</v>
      </c>
      <c r="K16" s="14" t="str">
        <f>T('Elective Adventures'!K68)</f>
        <v/>
      </c>
      <c r="M16" s="135" t="s">
        <v>242</v>
      </c>
      <c r="N16" s="145" t="s">
        <v>271</v>
      </c>
      <c r="O16" s="14" t="str">
        <f>T('Elective Adventures'!K157)</f>
        <v/>
      </c>
      <c r="Q16" s="100">
        <v>8</v>
      </c>
      <c r="R16" s="145" t="s">
        <v>347</v>
      </c>
      <c r="S16" s="14" t="str">
        <f>T('Elective Adventures'!K243)</f>
        <v/>
      </c>
    </row>
    <row r="17" spans="2:19" ht="12.75" customHeight="1">
      <c r="B17" s="30"/>
      <c r="C17" s="31"/>
      <c r="D17" s="31"/>
      <c r="E17" s="136" t="s">
        <v>71</v>
      </c>
      <c r="F17" s="135" t="s">
        <v>403</v>
      </c>
      <c r="G17" s="14" t="str">
        <f>T('Core Adventures'!K47)</f>
        <v/>
      </c>
      <c r="I17" s="172" t="s">
        <v>173</v>
      </c>
      <c r="J17" s="191" t="s">
        <v>181</v>
      </c>
      <c r="K17" s="14" t="str">
        <f>T('Elective Adventures'!K69)</f>
        <v/>
      </c>
      <c r="M17" s="135" t="s">
        <v>243</v>
      </c>
      <c r="N17" s="145" t="s">
        <v>272</v>
      </c>
      <c r="O17" s="14" t="str">
        <f>T('Elective Adventures'!K158)</f>
        <v/>
      </c>
      <c r="Q17" s="215" t="s">
        <v>348</v>
      </c>
      <c r="R17" s="214"/>
      <c r="S17" s="225"/>
    </row>
    <row r="18" spans="2:19" ht="12.75" customHeight="1">
      <c r="B18" s="222" t="s">
        <v>360</v>
      </c>
      <c r="C18" s="223"/>
      <c r="D18" s="31"/>
      <c r="E18" s="136" t="s">
        <v>399</v>
      </c>
      <c r="F18" s="135" t="s">
        <v>404</v>
      </c>
      <c r="G18" s="14" t="str">
        <f>T('Core Adventures'!K48)</f>
        <v/>
      </c>
      <c r="I18" s="172" t="s">
        <v>174</v>
      </c>
      <c r="J18" s="191" t="s">
        <v>182</v>
      </c>
      <c r="K18" s="14" t="str">
        <f>T('Elective Adventures'!K70)</f>
        <v/>
      </c>
      <c r="M18" s="135" t="s">
        <v>244</v>
      </c>
      <c r="N18" s="145" t="s">
        <v>273</v>
      </c>
      <c r="O18" s="14" t="str">
        <f>T('Elective Adventures'!K159)</f>
        <v/>
      </c>
      <c r="Q18" s="147">
        <v>1</v>
      </c>
      <c r="R18" s="158" t="s">
        <v>349</v>
      </c>
      <c r="S18" s="14" t="str">
        <f>T('Elective Adventures'!K246)</f>
        <v/>
      </c>
    </row>
    <row r="19" spans="2:19" ht="12.75" customHeight="1">
      <c r="B19" s="160" t="s">
        <v>110</v>
      </c>
      <c r="C19" s="18" t="str">
        <f>'Elective Adventures'!K19</f>
        <v xml:space="preserve"> </v>
      </c>
      <c r="E19" s="136" t="s">
        <v>400</v>
      </c>
      <c r="F19" s="135" t="s">
        <v>405</v>
      </c>
      <c r="G19" s="14" t="str">
        <f>T('Core Adventures'!K49)</f>
        <v/>
      </c>
      <c r="I19" s="172" t="s">
        <v>175</v>
      </c>
      <c r="J19" s="191" t="s">
        <v>183</v>
      </c>
      <c r="K19" s="14" t="str">
        <f>T('Elective Adventures'!K71)</f>
        <v/>
      </c>
      <c r="M19" s="135" t="s">
        <v>245</v>
      </c>
      <c r="N19" s="145" t="s">
        <v>274</v>
      </c>
      <c r="O19" s="14" t="str">
        <f>T('Elective Adventures'!K160)</f>
        <v/>
      </c>
      <c r="Q19" s="100">
        <v>2</v>
      </c>
      <c r="R19" s="188" t="s">
        <v>350</v>
      </c>
      <c r="S19" s="14" t="str">
        <f>T('Elective Adventures'!K247)</f>
        <v/>
      </c>
    </row>
    <row r="20" spans="2:19">
      <c r="B20" s="160" t="s">
        <v>132</v>
      </c>
      <c r="C20" s="18" t="str">
        <f>'Elective Adventures'!K34</f>
        <v xml:space="preserve"> </v>
      </c>
      <c r="D20" s="31"/>
      <c r="E20" s="98">
        <v>2</v>
      </c>
      <c r="F20" s="135" t="s">
        <v>406</v>
      </c>
      <c r="G20" s="14" t="str">
        <f>T('Core Adventures'!K50)</f>
        <v/>
      </c>
      <c r="I20" s="212" t="s">
        <v>184</v>
      </c>
      <c r="J20" s="208"/>
      <c r="K20" s="225"/>
      <c r="M20" s="135" t="s">
        <v>246</v>
      </c>
      <c r="N20" s="145" t="s">
        <v>275</v>
      </c>
      <c r="O20" s="14" t="str">
        <f>T('Elective Adventures'!K161)</f>
        <v/>
      </c>
      <c r="Q20" s="100">
        <v>3</v>
      </c>
      <c r="R20" s="145" t="s">
        <v>351</v>
      </c>
      <c r="S20" s="14" t="str">
        <f>T('Elective Adventures'!K248)</f>
        <v/>
      </c>
    </row>
    <row r="21" spans="2:19" ht="12.75" customHeight="1">
      <c r="B21" s="160" t="s">
        <v>143</v>
      </c>
      <c r="C21" s="18" t="str">
        <f>'Elective Adventures'!K53</f>
        <v xml:space="preserve"> </v>
      </c>
      <c r="D21" s="31"/>
      <c r="E21" s="136" t="s">
        <v>76</v>
      </c>
      <c r="F21" s="135" t="s">
        <v>407</v>
      </c>
      <c r="G21" s="14" t="str">
        <f>T('Core Adventures'!K51)</f>
        <v/>
      </c>
      <c r="I21" s="100">
        <v>1</v>
      </c>
      <c r="J21" s="145" t="s">
        <v>185</v>
      </c>
      <c r="K21" s="14" t="str">
        <f>T('Elective Adventures'!K75)</f>
        <v/>
      </c>
      <c r="M21" s="135" t="s">
        <v>247</v>
      </c>
      <c r="N21" s="145" t="s">
        <v>277</v>
      </c>
      <c r="O21" s="14" t="str">
        <f>T('Elective Adventures'!K162)</f>
        <v/>
      </c>
      <c r="Q21" s="100">
        <v>4</v>
      </c>
      <c r="R21" s="188" t="s">
        <v>352</v>
      </c>
      <c r="S21" s="14" t="str">
        <f>T('Elective Adventures'!K249)</f>
        <v/>
      </c>
    </row>
    <row r="22" spans="2:19" ht="12.75" customHeight="1">
      <c r="B22" s="160" t="s">
        <v>357</v>
      </c>
      <c r="C22" s="18" t="str">
        <f>'Elective Adventures'!K72</f>
        <v xml:space="preserve"> </v>
      </c>
      <c r="D22" s="31"/>
      <c r="E22" s="136" t="s">
        <v>77</v>
      </c>
      <c r="F22" s="135" t="s">
        <v>408</v>
      </c>
      <c r="G22" s="14" t="str">
        <f>T('Core Adventures'!K52)</f>
        <v/>
      </c>
      <c r="H22" s="12" t="s">
        <v>75</v>
      </c>
      <c r="I22" s="135">
        <v>2</v>
      </c>
      <c r="J22" s="145" t="s">
        <v>186</v>
      </c>
      <c r="K22" s="14" t="str">
        <f>T('Elective Adventures'!K76)</f>
        <v/>
      </c>
      <c r="L22" s="12" t="s">
        <v>75</v>
      </c>
      <c r="M22" s="135" t="s">
        <v>248</v>
      </c>
      <c r="N22" s="145" t="s">
        <v>290</v>
      </c>
      <c r="O22" s="14" t="str">
        <f>T('Elective Adventures'!K163)</f>
        <v/>
      </c>
      <c r="P22" s="12" t="s">
        <v>75</v>
      </c>
      <c r="Q22" s="135" t="s">
        <v>78</v>
      </c>
      <c r="R22" s="188" t="s">
        <v>353</v>
      </c>
      <c r="S22" s="14" t="str">
        <f>T('Elective Adventures'!K250)</f>
        <v/>
      </c>
    </row>
    <row r="23" spans="2:19" ht="12.75" customHeight="1">
      <c r="B23" s="160" t="s">
        <v>184</v>
      </c>
      <c r="C23" s="18" t="str">
        <f>'Elective Adventures'!K80</f>
        <v xml:space="preserve"> </v>
      </c>
      <c r="D23" s="31"/>
      <c r="E23" s="136" t="s">
        <v>80</v>
      </c>
      <c r="F23" s="200" t="s">
        <v>409</v>
      </c>
      <c r="G23" s="14" t="str">
        <f>T('Core Adventures'!K53)</f>
        <v/>
      </c>
      <c r="I23" s="135">
        <v>3</v>
      </c>
      <c r="J23" s="145" t="s">
        <v>187</v>
      </c>
      <c r="K23" s="14" t="str">
        <f>T('Elective Adventures'!K77)</f>
        <v/>
      </c>
      <c r="M23" s="135" t="s">
        <v>249</v>
      </c>
      <c r="N23" s="145" t="s">
        <v>278</v>
      </c>
      <c r="O23" s="14" t="str">
        <f>T('Elective Adventures'!K164)</f>
        <v/>
      </c>
      <c r="Q23" s="135" t="s">
        <v>79</v>
      </c>
      <c r="R23" s="188" t="s">
        <v>354</v>
      </c>
      <c r="S23" s="14" t="str">
        <f>T('Elective Adventures'!K251)</f>
        <v/>
      </c>
    </row>
    <row r="24" spans="2:19">
      <c r="B24" s="160" t="s">
        <v>190</v>
      </c>
      <c r="C24" s="18" t="str">
        <f>'Elective Adventures'!K89</f>
        <v xml:space="preserve"> </v>
      </c>
      <c r="D24" s="31"/>
      <c r="E24" s="136" t="s">
        <v>94</v>
      </c>
      <c r="F24" s="135" t="s">
        <v>410</v>
      </c>
      <c r="G24" s="14" t="str">
        <f>T('Core Adventures'!K54)</f>
        <v/>
      </c>
      <c r="I24" s="135">
        <v>4</v>
      </c>
      <c r="J24" s="188" t="s">
        <v>188</v>
      </c>
      <c r="K24" s="14" t="str">
        <f>T('Elective Adventures'!K78)</f>
        <v/>
      </c>
      <c r="M24" s="135" t="s">
        <v>250</v>
      </c>
      <c r="N24" s="145" t="s">
        <v>279</v>
      </c>
      <c r="O24" s="14" t="str">
        <f>T('Elective Adventures'!K165)</f>
        <v/>
      </c>
      <c r="Q24" s="135" t="s">
        <v>242</v>
      </c>
      <c r="R24" s="145" t="s">
        <v>355</v>
      </c>
      <c r="S24" s="14" t="str">
        <f>T('Elective Adventures'!K252)</f>
        <v/>
      </c>
    </row>
    <row r="25" spans="2:19">
      <c r="B25" s="161" t="s">
        <v>197</v>
      </c>
      <c r="C25" s="18" t="str">
        <f>'Elective Adventures'!K105</f>
        <v xml:space="preserve"> </v>
      </c>
      <c r="D25" s="31"/>
      <c r="E25" s="98">
        <v>3</v>
      </c>
      <c r="F25" s="135" t="s">
        <v>411</v>
      </c>
      <c r="G25" s="14" t="str">
        <f>T('Core Adventures'!K55)</f>
        <v/>
      </c>
      <c r="I25" s="135">
        <v>5</v>
      </c>
      <c r="J25" s="145" t="s">
        <v>189</v>
      </c>
      <c r="K25" s="14" t="str">
        <f>T('Elective Adventures'!K79)</f>
        <v/>
      </c>
      <c r="M25" s="135" t="s">
        <v>251</v>
      </c>
      <c r="N25" s="145" t="s">
        <v>280</v>
      </c>
      <c r="O25" s="14" t="str">
        <f>T('Elective Adventures'!K166)</f>
        <v/>
      </c>
    </row>
    <row r="26" spans="2:19" ht="12.75" customHeight="1">
      <c r="B26" s="161" t="s">
        <v>362</v>
      </c>
      <c r="C26" s="18" t="str">
        <f>'Elective Adventures'!K132</f>
        <v xml:space="preserve"> </v>
      </c>
      <c r="D26" s="31"/>
      <c r="E26" s="136" t="s">
        <v>72</v>
      </c>
      <c r="F26" s="135" t="s">
        <v>412</v>
      </c>
      <c r="G26" s="14" t="str">
        <f>T('Core Adventures'!K56)</f>
        <v/>
      </c>
      <c r="I26" s="212" t="s">
        <v>190</v>
      </c>
      <c r="J26" s="208"/>
      <c r="K26" s="225"/>
      <c r="M26" s="135" t="s">
        <v>252</v>
      </c>
      <c r="N26" s="188" t="s">
        <v>281</v>
      </c>
      <c r="O26" s="14" t="str">
        <f>T('Elective Adventures'!K167)</f>
        <v/>
      </c>
    </row>
    <row r="27" spans="2:19" ht="12.75" customHeight="1">
      <c r="B27" s="161" t="s">
        <v>235</v>
      </c>
      <c r="C27" s="18" t="str">
        <f>'Elective Adventures'!K142</f>
        <v xml:space="preserve"> </v>
      </c>
      <c r="D27" s="31"/>
      <c r="E27" s="136" t="s">
        <v>73</v>
      </c>
      <c r="F27" s="135" t="s">
        <v>413</v>
      </c>
      <c r="G27" s="14" t="str">
        <f>T('Core Adventures'!K57)</f>
        <v/>
      </c>
      <c r="I27" s="100">
        <v>1</v>
      </c>
      <c r="J27" s="145" t="s">
        <v>191</v>
      </c>
      <c r="K27" s="14" t="str">
        <f>T('Elective Adventures'!K83)</f>
        <v/>
      </c>
      <c r="M27" s="135" t="s">
        <v>253</v>
      </c>
      <c r="N27" s="145" t="s">
        <v>282</v>
      </c>
      <c r="O27" s="14" t="str">
        <f>T('Elective Adventures'!K168)</f>
        <v/>
      </c>
    </row>
    <row r="28" spans="2:19">
      <c r="B28" s="161" t="s">
        <v>276</v>
      </c>
      <c r="C28" s="18" t="str">
        <f>'Elective Adventures'!K176</f>
        <v xml:space="preserve"> </v>
      </c>
      <c r="D28" s="31"/>
      <c r="E28" s="136" t="s">
        <v>115</v>
      </c>
      <c r="F28" s="135" t="s">
        <v>414</v>
      </c>
      <c r="G28" s="14" t="str">
        <f>T('Core Adventures'!K58)</f>
        <v/>
      </c>
      <c r="I28" s="100">
        <v>2</v>
      </c>
      <c r="J28" s="145" t="s">
        <v>192</v>
      </c>
      <c r="K28" s="14" t="str">
        <f>T('Elective Adventures'!K84)</f>
        <v/>
      </c>
      <c r="M28" s="135" t="s">
        <v>254</v>
      </c>
      <c r="N28" s="145" t="s">
        <v>283</v>
      </c>
      <c r="O28" s="14" t="str">
        <f>T('Elective Adventures'!K169)</f>
        <v/>
      </c>
      <c r="R28" s="68" t="s">
        <v>49</v>
      </c>
      <c r="S28" s="69"/>
    </row>
    <row r="29" spans="2:19">
      <c r="B29" s="161" t="s">
        <v>292</v>
      </c>
      <c r="C29" s="18" t="str">
        <f>'Elective Adventures'!K183</f>
        <v xml:space="preserve"> </v>
      </c>
      <c r="D29" s="31"/>
      <c r="E29" s="136" t="s">
        <v>114</v>
      </c>
      <c r="F29" s="184" t="s">
        <v>415</v>
      </c>
      <c r="G29" s="14" t="str">
        <f>T('Core Adventures'!K59)</f>
        <v/>
      </c>
      <c r="I29" s="100">
        <v>3</v>
      </c>
      <c r="J29" s="188" t="s">
        <v>193</v>
      </c>
      <c r="K29" s="14" t="str">
        <f>T('Elective Adventures'!K85)</f>
        <v/>
      </c>
      <c r="M29" s="135" t="s">
        <v>255</v>
      </c>
      <c r="N29" s="145" t="s">
        <v>284</v>
      </c>
      <c r="O29" s="14" t="str">
        <f>T('Elective Adventures'!K170)</f>
        <v/>
      </c>
      <c r="R29" s="70" t="s">
        <v>50</v>
      </c>
      <c r="S29" s="32"/>
    </row>
    <row r="30" spans="2:19" ht="12.75" customHeight="1">
      <c r="B30" s="161" t="s">
        <v>297</v>
      </c>
      <c r="C30" s="18" t="str">
        <f>'Elective Adventures'!K198</f>
        <v xml:space="preserve"> </v>
      </c>
      <c r="D30" s="31"/>
      <c r="E30" s="98">
        <v>4</v>
      </c>
      <c r="F30" s="200" t="s">
        <v>416</v>
      </c>
      <c r="G30" s="14" t="str">
        <f>T('Core Adventures'!K60)</f>
        <v/>
      </c>
      <c r="I30" s="100">
        <v>4</v>
      </c>
      <c r="J30" s="187" t="s">
        <v>194</v>
      </c>
      <c r="K30" s="14" t="str">
        <f>T('Elective Adventures'!K86)</f>
        <v/>
      </c>
      <c r="M30" s="135" t="s">
        <v>256</v>
      </c>
      <c r="N30" s="145" t="s">
        <v>291</v>
      </c>
      <c r="O30" s="14" t="str">
        <f>T('Elective Adventures'!K171)</f>
        <v/>
      </c>
      <c r="R30" s="70" t="s">
        <v>51</v>
      </c>
      <c r="S30" s="32"/>
    </row>
    <row r="31" spans="2:19" ht="12.75" customHeight="1">
      <c r="B31" s="161" t="s">
        <v>359</v>
      </c>
      <c r="C31" s="18" t="str">
        <f>'Elective Adventures'!K208</f>
        <v xml:space="preserve"> </v>
      </c>
      <c r="D31" s="31"/>
      <c r="E31" s="98">
        <v>5</v>
      </c>
      <c r="F31" s="135" t="s">
        <v>352</v>
      </c>
      <c r="G31" s="14" t="str">
        <f>T('Core Adventures'!K61)</f>
        <v/>
      </c>
      <c r="I31" s="100">
        <v>5</v>
      </c>
      <c r="J31" s="145" t="s">
        <v>195</v>
      </c>
      <c r="K31" s="14" t="str">
        <f>T('Elective Adventures'!K87)</f>
        <v/>
      </c>
      <c r="M31" s="135" t="s">
        <v>257</v>
      </c>
      <c r="N31" s="145" t="s">
        <v>285</v>
      </c>
      <c r="O31" s="14" t="str">
        <f>T('Elective Adventures'!K172)</f>
        <v/>
      </c>
      <c r="R31" s="71" t="s">
        <v>74</v>
      </c>
      <c r="S31" s="51"/>
    </row>
    <row r="32" spans="2:19">
      <c r="B32" s="161" t="s">
        <v>319</v>
      </c>
      <c r="C32" s="18" t="str">
        <f>'Elective Adventures'!K213</f>
        <v xml:space="preserve"> </v>
      </c>
      <c r="D32" s="31"/>
      <c r="E32" s="136" t="s">
        <v>106</v>
      </c>
      <c r="F32" s="135" t="s">
        <v>417</v>
      </c>
      <c r="G32" s="14" t="str">
        <f>T('Core Adventures'!K62)</f>
        <v/>
      </c>
      <c r="I32" s="100">
        <v>6</v>
      </c>
      <c r="J32" s="145" t="s">
        <v>196</v>
      </c>
      <c r="K32" s="14" t="str">
        <f>T('Elective Adventures'!K88)</f>
        <v/>
      </c>
      <c r="M32" s="135" t="s">
        <v>258</v>
      </c>
      <c r="N32" s="145" t="s">
        <v>286</v>
      </c>
      <c r="O32" s="14" t="str">
        <f>T('Elective Adventures'!K173)</f>
        <v/>
      </c>
    </row>
    <row r="33" spans="1:15" ht="12.75" customHeight="1">
      <c r="B33" s="161" t="s">
        <v>323</v>
      </c>
      <c r="C33" s="18" t="str">
        <f>'Elective Adventures'!K228</f>
        <v xml:space="preserve"> </v>
      </c>
      <c r="D33" s="31"/>
      <c r="E33" s="136" t="s">
        <v>107</v>
      </c>
      <c r="F33" s="200" t="s">
        <v>418</v>
      </c>
      <c r="G33" s="14" t="str">
        <f>T('Core Adventures'!K63)</f>
        <v/>
      </c>
      <c r="I33" s="212" t="s">
        <v>197</v>
      </c>
      <c r="J33" s="205"/>
      <c r="K33" s="225"/>
      <c r="M33" s="135" t="s">
        <v>259</v>
      </c>
      <c r="N33" s="145" t="s">
        <v>287</v>
      </c>
      <c r="O33" s="14" t="str">
        <f>T('Elective Adventures'!K174)</f>
        <v/>
      </c>
    </row>
    <row r="34" spans="1:15" ht="12.75" customHeight="1">
      <c r="B34" s="161" t="s">
        <v>335</v>
      </c>
      <c r="C34" s="18" t="str">
        <f>'Elective Adventures'!K233</f>
        <v xml:space="preserve"> </v>
      </c>
      <c r="D34" s="8"/>
      <c r="E34" s="98">
        <v>6</v>
      </c>
      <c r="F34" s="200" t="s">
        <v>419</v>
      </c>
      <c r="G34" s="14" t="str">
        <f>T('Core Adventures'!K64)</f>
        <v/>
      </c>
      <c r="I34" s="135">
        <v>1</v>
      </c>
      <c r="J34" s="145" t="s">
        <v>198</v>
      </c>
      <c r="K34" s="14" t="str">
        <f>T('Elective Adventures'!K92)</f>
        <v/>
      </c>
      <c r="M34" s="135" t="s">
        <v>260</v>
      </c>
      <c r="N34" s="145" t="s">
        <v>288</v>
      </c>
      <c r="O34" s="14" t="str">
        <f>T('Elective Adventures'!K175)</f>
        <v/>
      </c>
    </row>
    <row r="35" spans="1:15" ht="15.75" customHeight="1">
      <c r="B35" s="161" t="s">
        <v>339</v>
      </c>
      <c r="C35" s="18" t="str">
        <f>'Elective Adventures'!K244</f>
        <v xml:space="preserve"> </v>
      </c>
      <c r="D35" s="8"/>
      <c r="E35" s="305" t="s">
        <v>360</v>
      </c>
      <c r="F35" s="305"/>
      <c r="G35" s="305"/>
      <c r="I35" s="135" t="s">
        <v>69</v>
      </c>
      <c r="J35" s="145" t="s">
        <v>199</v>
      </c>
      <c r="K35" s="14" t="str">
        <f>T('Elective Adventures'!K93)</f>
        <v/>
      </c>
      <c r="M35" s="212" t="s">
        <v>292</v>
      </c>
      <c r="N35" s="214"/>
      <c r="O35" s="225"/>
    </row>
    <row r="36" spans="1:15" ht="12.75" customHeight="1">
      <c r="B36" s="161" t="s">
        <v>348</v>
      </c>
      <c r="C36" s="18" t="str">
        <f>'Elective Adventures'!K253</f>
        <v xml:space="preserve"> </v>
      </c>
      <c r="D36" s="8"/>
      <c r="E36" s="305"/>
      <c r="F36" s="305"/>
      <c r="G36" s="305"/>
      <c r="I36" s="135" t="s">
        <v>70</v>
      </c>
      <c r="J36" s="145" t="s">
        <v>200</v>
      </c>
      <c r="K36" s="14" t="str">
        <f>T('Elective Adventures'!K94)</f>
        <v/>
      </c>
      <c r="M36" s="135">
        <v>1</v>
      </c>
      <c r="N36" s="158" t="s">
        <v>293</v>
      </c>
      <c r="O36" s="14" t="str">
        <f>T('Elective Adventures'!K179)</f>
        <v/>
      </c>
    </row>
    <row r="37" spans="1:15">
      <c r="B37" s="2"/>
      <c r="C37" s="31"/>
      <c r="D37" s="8"/>
      <c r="E37" s="198" t="s">
        <v>110</v>
      </c>
      <c r="F37" s="205"/>
      <c r="G37" s="223"/>
      <c r="I37" s="135" t="s">
        <v>71</v>
      </c>
      <c r="J37" s="145" t="s">
        <v>201</v>
      </c>
      <c r="K37" s="14" t="str">
        <f>T('Elective Adventures'!K95)</f>
        <v/>
      </c>
      <c r="M37" s="135">
        <v>2</v>
      </c>
      <c r="N37" s="145" t="s">
        <v>294</v>
      </c>
      <c r="O37" s="14" t="str">
        <f>T('Elective Adventures'!K180)</f>
        <v/>
      </c>
    </row>
    <row r="38" spans="1:15" ht="12.75" customHeight="1">
      <c r="A38" s="305" t="s">
        <v>423</v>
      </c>
      <c r="B38" s="305"/>
      <c r="C38" s="305"/>
      <c r="D38" s="78"/>
      <c r="E38" s="100"/>
      <c r="F38" s="145" t="s">
        <v>97</v>
      </c>
      <c r="G38" s="14" t="str">
        <f>T('Elective Adventures'!K6)</f>
        <v/>
      </c>
      <c r="I38" s="135">
        <v>2</v>
      </c>
      <c r="J38" s="145" t="s">
        <v>146</v>
      </c>
      <c r="K38" s="14" t="str">
        <f>T('Elective Adventures'!K96)</f>
        <v/>
      </c>
      <c r="M38" s="100">
        <v>3</v>
      </c>
      <c r="N38" s="145" t="s">
        <v>295</v>
      </c>
      <c r="O38" s="14" t="str">
        <f>T('Elective Adventures'!K181)</f>
        <v/>
      </c>
    </row>
    <row r="39" spans="1:15" ht="12.75" customHeight="1">
      <c r="A39" s="305"/>
      <c r="B39" s="305"/>
      <c r="C39" s="305"/>
      <c r="D39" s="78"/>
      <c r="E39" s="100">
        <v>1</v>
      </c>
      <c r="F39" s="145" t="s">
        <v>111</v>
      </c>
      <c r="G39" s="14" t="str">
        <f>T('Elective Adventures'!K7)</f>
        <v/>
      </c>
      <c r="I39" s="135" t="s">
        <v>76</v>
      </c>
      <c r="J39" s="145" t="s">
        <v>202</v>
      </c>
      <c r="K39" s="14" t="str">
        <f>T('Elective Adventures'!K97)</f>
        <v/>
      </c>
      <c r="M39" s="153">
        <v>4</v>
      </c>
      <c r="N39" s="157" t="s">
        <v>296</v>
      </c>
      <c r="O39" s="14" t="str">
        <f>T('Elective Adventures'!K182)</f>
        <v/>
      </c>
    </row>
    <row r="40" spans="1:15" ht="12.75" customHeight="1">
      <c r="A40" s="198" t="s">
        <v>365</v>
      </c>
      <c r="B40" s="198"/>
      <c r="C40" s="224"/>
      <c r="E40" s="100">
        <v>2</v>
      </c>
      <c r="F40" s="145" t="s">
        <v>112</v>
      </c>
      <c r="G40" s="14" t="str">
        <f>T('Elective Adventures'!K8)</f>
        <v/>
      </c>
      <c r="I40" s="135" t="s">
        <v>77</v>
      </c>
      <c r="J40" s="145" t="s">
        <v>203</v>
      </c>
      <c r="K40" s="14" t="str">
        <f>T('Elective Adventures'!K98)</f>
        <v/>
      </c>
      <c r="M40" s="215" t="s">
        <v>297</v>
      </c>
      <c r="N40" s="214"/>
      <c r="O40" s="225"/>
    </row>
    <row r="41" spans="1:15">
      <c r="A41" s="98">
        <v>1</v>
      </c>
      <c r="B41" s="135" t="s">
        <v>366</v>
      </c>
      <c r="C41" s="14" t="str">
        <f>T('Core Adventures'!K6)</f>
        <v/>
      </c>
      <c r="E41" s="100">
        <v>3</v>
      </c>
      <c r="F41" s="145" t="s">
        <v>113</v>
      </c>
      <c r="G41" s="14" t="str">
        <f>T('Elective Adventures'!K9)</f>
        <v/>
      </c>
      <c r="I41" s="135" t="s">
        <v>80</v>
      </c>
      <c r="J41" s="187" t="s">
        <v>204</v>
      </c>
      <c r="K41" s="14" t="str">
        <f>T('Elective Adventures'!K99)</f>
        <v/>
      </c>
      <c r="M41" s="147"/>
      <c r="N41" s="158" t="s">
        <v>298</v>
      </c>
      <c r="O41" s="14" t="str">
        <f>T('Elective Adventures'!K186)</f>
        <v/>
      </c>
    </row>
    <row r="42" spans="1:15" ht="12.75" customHeight="1">
      <c r="A42" s="98">
        <v>2</v>
      </c>
      <c r="B42" s="135" t="s">
        <v>367</v>
      </c>
      <c r="C42" s="14" t="str">
        <f>T('Core Adventures'!K7)</f>
        <v/>
      </c>
      <c r="E42" s="172" t="s">
        <v>72</v>
      </c>
      <c r="F42" s="170" t="s">
        <v>121</v>
      </c>
      <c r="G42" s="14" t="str">
        <f>T('Elective Adventures'!K10)</f>
        <v/>
      </c>
      <c r="I42" s="135" t="s">
        <v>94</v>
      </c>
      <c r="J42" s="145" t="s">
        <v>205</v>
      </c>
      <c r="K42" s="14" t="str">
        <f>T('Elective Adventures'!K100)</f>
        <v/>
      </c>
      <c r="M42" s="100">
        <v>1</v>
      </c>
      <c r="N42" s="145" t="s">
        <v>301</v>
      </c>
      <c r="O42" s="14" t="str">
        <f>T('Elective Adventures'!K187)</f>
        <v/>
      </c>
    </row>
    <row r="43" spans="1:15">
      <c r="A43" s="98">
        <v>3</v>
      </c>
      <c r="B43" s="135" t="s">
        <v>383</v>
      </c>
      <c r="C43" s="14" t="str">
        <f>T('Core Adventures'!K8)</f>
        <v/>
      </c>
      <c r="E43" s="172" t="s">
        <v>73</v>
      </c>
      <c r="F43" s="170" t="s">
        <v>122</v>
      </c>
      <c r="G43" s="14" t="str">
        <f>T('Elective Adventures'!K11)</f>
        <v/>
      </c>
      <c r="I43" s="135" t="s">
        <v>105</v>
      </c>
      <c r="J43" s="145" t="s">
        <v>206</v>
      </c>
      <c r="K43" s="14" t="str">
        <f>T('Elective Adventures'!K101)</f>
        <v/>
      </c>
      <c r="M43" s="100">
        <v>2</v>
      </c>
      <c r="N43" s="145" t="s">
        <v>302</v>
      </c>
      <c r="O43" s="14" t="str">
        <f>T('Elective Adventures'!K188)</f>
        <v/>
      </c>
    </row>
    <row r="44" spans="1:15">
      <c r="A44" s="98">
        <v>4</v>
      </c>
      <c r="B44" s="135" t="s">
        <v>368</v>
      </c>
      <c r="C44" s="14" t="str">
        <f>T('Core Adventures'!K9)</f>
        <v/>
      </c>
      <c r="E44" s="172" t="s">
        <v>114</v>
      </c>
      <c r="F44" s="170" t="s">
        <v>123</v>
      </c>
      <c r="G44" s="14" t="str">
        <f>T('Elective Adventures'!K12)</f>
        <v/>
      </c>
      <c r="I44" s="135" t="s">
        <v>108</v>
      </c>
      <c r="J44" s="145" t="s">
        <v>207</v>
      </c>
      <c r="K44" s="14" t="str">
        <f>T('Elective Adventures'!K102)</f>
        <v/>
      </c>
      <c r="M44" s="100">
        <v>3</v>
      </c>
      <c r="N44" s="145" t="s">
        <v>303</v>
      </c>
      <c r="O44" s="14" t="str">
        <f>T('Elective Adventures'!K189)</f>
        <v/>
      </c>
    </row>
    <row r="45" spans="1:15" ht="12.75" customHeight="1">
      <c r="A45" s="98">
        <v>5</v>
      </c>
      <c r="B45" s="135" t="s">
        <v>369</v>
      </c>
      <c r="C45" s="14" t="str">
        <f>T('Core Adventures'!K10)</f>
        <v/>
      </c>
      <c r="E45" s="172" t="s">
        <v>115</v>
      </c>
      <c r="F45" s="170" t="s">
        <v>124</v>
      </c>
      <c r="G45" s="14" t="str">
        <f>T('Elective Adventures'!K13)</f>
        <v/>
      </c>
      <c r="I45" s="135" t="s">
        <v>130</v>
      </c>
      <c r="J45" s="145" t="s">
        <v>208</v>
      </c>
      <c r="K45" s="14" t="str">
        <f>T('Elective Adventures'!K103)</f>
        <v/>
      </c>
      <c r="M45" s="100">
        <v>4</v>
      </c>
      <c r="N45" s="145" t="s">
        <v>304</v>
      </c>
      <c r="O45" s="14" t="str">
        <f>T('Elective Adventures'!K190)</f>
        <v/>
      </c>
    </row>
    <row r="46" spans="1:15" ht="12.75" customHeight="1">
      <c r="A46" s="98">
        <v>6</v>
      </c>
      <c r="B46" s="135" t="s">
        <v>370</v>
      </c>
      <c r="C46" s="14" t="str">
        <f>T('Core Adventures'!K11)</f>
        <v/>
      </c>
      <c r="E46" s="172" t="s">
        <v>116</v>
      </c>
      <c r="F46" s="171" t="s">
        <v>125</v>
      </c>
      <c r="G46" s="14" t="str">
        <f>T('Elective Adventures'!K14)</f>
        <v/>
      </c>
      <c r="I46" s="135" t="s">
        <v>131</v>
      </c>
      <c r="J46" s="188" t="s">
        <v>209</v>
      </c>
      <c r="K46" s="14" t="str">
        <f>T('Elective Adventures'!K104)</f>
        <v/>
      </c>
      <c r="M46" s="100">
        <v>5</v>
      </c>
      <c r="N46" s="145" t="s">
        <v>305</v>
      </c>
      <c r="O46" s="14" t="str">
        <f>T('Elective Adventures'!K191)</f>
        <v/>
      </c>
    </row>
    <row r="47" spans="1:15">
      <c r="A47" s="98">
        <v>7</v>
      </c>
      <c r="B47" s="200" t="s">
        <v>371</v>
      </c>
      <c r="C47" s="14" t="str">
        <f>T('Core Adventures'!K12)</f>
        <v/>
      </c>
      <c r="E47" s="172" t="s">
        <v>117</v>
      </c>
      <c r="F47" s="170" t="s">
        <v>126</v>
      </c>
      <c r="G47" s="14" t="str">
        <f>T('Elective Adventures'!K15)</f>
        <v/>
      </c>
      <c r="I47" s="212" t="s">
        <v>362</v>
      </c>
      <c r="J47" s="205"/>
      <c r="K47" s="225"/>
      <c r="M47" s="100">
        <v>6</v>
      </c>
      <c r="N47" s="187" t="s">
        <v>306</v>
      </c>
      <c r="O47" s="14" t="str">
        <f>T('Elective Adventures'!K192)</f>
        <v/>
      </c>
    </row>
    <row r="48" spans="1:15">
      <c r="A48" s="98">
        <v>8</v>
      </c>
      <c r="B48" s="200" t="s">
        <v>372</v>
      </c>
      <c r="C48" s="14" t="str">
        <f>T('Core Adventures'!K13)</f>
        <v/>
      </c>
      <c r="E48" s="172" t="s">
        <v>118</v>
      </c>
      <c r="F48" s="170" t="s">
        <v>127</v>
      </c>
      <c r="G48" s="14" t="str">
        <f>T('Elective Adventures'!K16)</f>
        <v/>
      </c>
      <c r="I48" s="100">
        <v>1</v>
      </c>
      <c r="J48" s="145" t="s">
        <v>97</v>
      </c>
      <c r="K48" s="14" t="str">
        <f>T('Elective Adventures'!K108)</f>
        <v/>
      </c>
      <c r="M48" s="100">
        <v>7</v>
      </c>
      <c r="N48" s="145" t="s">
        <v>307</v>
      </c>
      <c r="O48" s="14" t="str">
        <f>T('Elective Adventures'!K193)</f>
        <v/>
      </c>
    </row>
    <row r="49" spans="1:15">
      <c r="A49" s="98">
        <v>9</v>
      </c>
      <c r="B49" s="200" t="s">
        <v>373</v>
      </c>
      <c r="C49" s="14" t="str">
        <f>T('Core Adventures'!K14)</f>
        <v/>
      </c>
      <c r="E49" s="172" t="s">
        <v>119</v>
      </c>
      <c r="F49" s="170" t="s">
        <v>128</v>
      </c>
      <c r="G49" s="14" t="str">
        <f>T('Elective Adventures'!K17)</f>
        <v/>
      </c>
      <c r="I49" s="135" t="s">
        <v>69</v>
      </c>
      <c r="J49" s="145" t="s">
        <v>217</v>
      </c>
      <c r="K49" s="14" t="str">
        <f>T('Elective Adventures'!K109)</f>
        <v/>
      </c>
      <c r="M49" s="100">
        <v>8</v>
      </c>
      <c r="N49" s="145" t="s">
        <v>308</v>
      </c>
      <c r="O49" s="14" t="str">
        <f>T('Elective Adventures'!K194)</f>
        <v/>
      </c>
    </row>
    <row r="50" spans="1:15" ht="12.75" customHeight="1">
      <c r="A50" s="98">
        <v>10</v>
      </c>
      <c r="B50" s="135" t="s">
        <v>374</v>
      </c>
      <c r="C50" s="14" t="str">
        <f>T('Core Adventures'!K15)</f>
        <v/>
      </c>
      <c r="E50" s="172" t="s">
        <v>120</v>
      </c>
      <c r="F50" s="170" t="s">
        <v>129</v>
      </c>
      <c r="G50" s="14" t="str">
        <f>T('Elective Adventures'!K18)</f>
        <v/>
      </c>
      <c r="I50" s="135" t="s">
        <v>70</v>
      </c>
      <c r="J50" s="145" t="s">
        <v>218</v>
      </c>
      <c r="K50" s="14" t="str">
        <f>T('Elective Adventures'!K110)</f>
        <v/>
      </c>
      <c r="M50" s="100">
        <v>9</v>
      </c>
      <c r="N50" s="145" t="s">
        <v>309</v>
      </c>
      <c r="O50" s="14" t="str">
        <f>T('Elective Adventures'!K195)</f>
        <v/>
      </c>
    </row>
    <row r="51" spans="1:15" ht="12.75" customHeight="1">
      <c r="A51" s="136" t="s">
        <v>379</v>
      </c>
      <c r="B51" s="135" t="s">
        <v>375</v>
      </c>
      <c r="C51" s="14" t="str">
        <f>T('Core Adventures'!K16)</f>
        <v/>
      </c>
      <c r="D51" s="84"/>
      <c r="E51" s="198" t="s">
        <v>132</v>
      </c>
      <c r="F51" s="205"/>
      <c r="G51" s="225"/>
      <c r="I51" s="135" t="s">
        <v>71</v>
      </c>
      <c r="J51" s="145" t="s">
        <v>219</v>
      </c>
      <c r="K51" s="14" t="str">
        <f>T('Elective Adventures'!K111)</f>
        <v/>
      </c>
      <c r="M51" s="135" t="s">
        <v>299</v>
      </c>
      <c r="N51" s="145" t="s">
        <v>310</v>
      </c>
      <c r="O51" s="14" t="str">
        <f>T('Elective Adventures'!K196)</f>
        <v/>
      </c>
    </row>
    <row r="52" spans="1:15" ht="12.75" customHeight="1">
      <c r="A52" s="136" t="s">
        <v>380</v>
      </c>
      <c r="B52" s="184" t="s">
        <v>376</v>
      </c>
      <c r="C52" s="14" t="str">
        <f>T('Core Adventures'!K17)</f>
        <v/>
      </c>
      <c r="D52" s="84"/>
      <c r="E52" s="139"/>
      <c r="F52" s="187" t="s">
        <v>144</v>
      </c>
      <c r="G52" s="14" t="str">
        <f>T('Elective Adventures'!K22)</f>
        <v/>
      </c>
      <c r="I52" s="100">
        <v>2</v>
      </c>
      <c r="J52" s="145" t="s">
        <v>220</v>
      </c>
      <c r="K52" s="14" t="str">
        <f>T('Elective Adventures'!K112)</f>
        <v/>
      </c>
      <c r="M52" s="135" t="s">
        <v>300</v>
      </c>
      <c r="N52" s="145" t="s">
        <v>311</v>
      </c>
      <c r="O52" s="14" t="str">
        <f>T('Elective Adventures'!K197)</f>
        <v/>
      </c>
    </row>
    <row r="53" spans="1:15">
      <c r="A53" s="136" t="s">
        <v>381</v>
      </c>
      <c r="B53" s="135" t="s">
        <v>377</v>
      </c>
      <c r="C53" s="14" t="str">
        <f>T('Core Adventures'!K18)</f>
        <v/>
      </c>
      <c r="D53" s="13"/>
      <c r="E53" s="139">
        <v>1</v>
      </c>
      <c r="F53" s="187" t="s">
        <v>133</v>
      </c>
      <c r="G53" s="14" t="str">
        <f>T('Elective Adventures'!K23)</f>
        <v/>
      </c>
      <c r="I53" s="100">
        <v>3</v>
      </c>
      <c r="J53" s="145" t="s">
        <v>97</v>
      </c>
      <c r="K53" s="14" t="str">
        <f>T('Elective Adventures'!K113)</f>
        <v/>
      </c>
      <c r="M53" s="215" t="s">
        <v>359</v>
      </c>
      <c r="N53" s="214"/>
      <c r="O53" s="225"/>
    </row>
    <row r="54" spans="1:15" ht="12.75" customHeight="1">
      <c r="A54" s="136" t="s">
        <v>382</v>
      </c>
      <c r="B54" s="135" t="s">
        <v>378</v>
      </c>
      <c r="C54" s="14" t="str">
        <f>T('Core Adventures'!K19)</f>
        <v/>
      </c>
      <c r="D54" s="13"/>
      <c r="E54" s="139">
        <v>2</v>
      </c>
      <c r="F54" s="187" t="s">
        <v>134</v>
      </c>
      <c r="G54" s="14" t="str">
        <f>T('Elective Adventures'!K24)</f>
        <v/>
      </c>
      <c r="I54" s="172" t="s">
        <v>72</v>
      </c>
      <c r="J54" s="170" t="s">
        <v>221</v>
      </c>
      <c r="K54" s="14" t="str">
        <f>T('Elective Adventures'!K114)</f>
        <v/>
      </c>
      <c r="M54" s="147">
        <v>1</v>
      </c>
      <c r="N54" s="158" t="s">
        <v>312</v>
      </c>
      <c r="O54" s="14" t="str">
        <f>T('Elective Adventures'!K201)</f>
        <v/>
      </c>
    </row>
    <row r="55" spans="1:15" ht="12.75" customHeight="1">
      <c r="A55" s="201" t="s">
        <v>384</v>
      </c>
      <c r="B55" s="201"/>
      <c r="C55" s="201"/>
      <c r="D55" s="13"/>
      <c r="E55" s="139">
        <v>3</v>
      </c>
      <c r="F55" s="145" t="s">
        <v>135</v>
      </c>
      <c r="G55" s="14" t="str">
        <f>T('Elective Adventures'!K25)</f>
        <v/>
      </c>
      <c r="I55" s="172" t="s">
        <v>73</v>
      </c>
      <c r="J55" s="170" t="s">
        <v>222</v>
      </c>
      <c r="K55" s="14" t="str">
        <f>T('Elective Adventures'!K115)</f>
        <v/>
      </c>
      <c r="M55" s="100">
        <v>2</v>
      </c>
      <c r="N55" s="145" t="s">
        <v>313</v>
      </c>
      <c r="O55" s="14" t="str">
        <f>T('Elective Adventures'!K202)</f>
        <v/>
      </c>
    </row>
    <row r="56" spans="1:15">
      <c r="A56" s="98">
        <v>1</v>
      </c>
      <c r="B56" s="135" t="s">
        <v>385</v>
      </c>
      <c r="C56" s="14" t="str">
        <f>T('Core Adventures'!K23)</f>
        <v/>
      </c>
      <c r="D56" s="13"/>
      <c r="E56" s="139">
        <v>4</v>
      </c>
      <c r="F56" s="187" t="s">
        <v>136</v>
      </c>
      <c r="G56" s="14" t="str">
        <f>T('Elective Adventures'!K26)</f>
        <v/>
      </c>
      <c r="I56" s="172" t="s">
        <v>114</v>
      </c>
      <c r="J56" s="170" t="s">
        <v>223</v>
      </c>
      <c r="K56" s="14" t="str">
        <f>T('Elective Adventures'!K116)</f>
        <v/>
      </c>
      <c r="M56" s="100">
        <v>3</v>
      </c>
      <c r="N56" s="145" t="s">
        <v>314</v>
      </c>
      <c r="O56" s="14" t="str">
        <f>T('Elective Adventures'!K203)</f>
        <v/>
      </c>
    </row>
    <row r="57" spans="1:15">
      <c r="A57" s="98">
        <v>2</v>
      </c>
      <c r="B57" s="135" t="s">
        <v>386</v>
      </c>
      <c r="C57" s="14" t="str">
        <f>T('Core Adventures'!K24)</f>
        <v/>
      </c>
      <c r="D57" s="13"/>
      <c r="E57" s="139">
        <v>5</v>
      </c>
      <c r="F57" s="145" t="s">
        <v>137</v>
      </c>
      <c r="G57" s="14" t="str">
        <f>T('Elective Adventures'!K27)</f>
        <v/>
      </c>
      <c r="I57" s="172">
        <v>4</v>
      </c>
      <c r="J57" s="170" t="s">
        <v>97</v>
      </c>
      <c r="K57" s="14" t="str">
        <f>T('Elective Adventures'!K117)</f>
        <v/>
      </c>
      <c r="M57" s="100">
        <v>4</v>
      </c>
      <c r="N57" s="145" t="s">
        <v>315</v>
      </c>
      <c r="O57" s="14" t="str">
        <f>T('Elective Adventures'!K204)</f>
        <v/>
      </c>
    </row>
    <row r="58" spans="1:15">
      <c r="A58" s="98">
        <v>3</v>
      </c>
      <c r="B58" s="184" t="s">
        <v>387</v>
      </c>
      <c r="C58" s="14" t="str">
        <f>T('Core Adventures'!K25)</f>
        <v/>
      </c>
      <c r="D58" s="13"/>
      <c r="E58" s="139"/>
      <c r="F58" s="145" t="s">
        <v>145</v>
      </c>
      <c r="G58" s="14" t="str">
        <f>T('Elective Adventures'!K28)</f>
        <v/>
      </c>
      <c r="I58" s="172" t="s">
        <v>78</v>
      </c>
      <c r="J58" s="170" t="s">
        <v>224</v>
      </c>
      <c r="K58" s="14" t="str">
        <f>T('Elective Adventures'!K118)</f>
        <v/>
      </c>
      <c r="M58" s="100">
        <v>5</v>
      </c>
      <c r="N58" s="187" t="s">
        <v>316</v>
      </c>
      <c r="O58" s="14" t="str">
        <f>T('Elective Adventures'!K205)</f>
        <v/>
      </c>
    </row>
    <row r="59" spans="1:15">
      <c r="A59" s="136">
        <v>4</v>
      </c>
      <c r="B59" s="135" t="s">
        <v>388</v>
      </c>
      <c r="C59" s="14" t="str">
        <f>T('Core Adventures'!K26)</f>
        <v/>
      </c>
      <c r="D59" s="13"/>
      <c r="E59" s="139">
        <v>6</v>
      </c>
      <c r="F59" s="188" t="s">
        <v>138</v>
      </c>
      <c r="G59" s="14" t="str">
        <f>T('Elective Adventures'!K29)</f>
        <v/>
      </c>
      <c r="I59" s="172" t="s">
        <v>79</v>
      </c>
      <c r="J59" s="170" t="s">
        <v>225</v>
      </c>
      <c r="K59" s="14" t="str">
        <f>T('Elective Adventures'!K119)</f>
        <v/>
      </c>
      <c r="M59" s="100">
        <v>6</v>
      </c>
      <c r="N59" s="145" t="s">
        <v>317</v>
      </c>
      <c r="O59" s="14" t="str">
        <f>T('Elective Adventures'!K206)</f>
        <v/>
      </c>
    </row>
    <row r="60" spans="1:15" ht="12.75" customHeight="1">
      <c r="A60" s="136">
        <v>5</v>
      </c>
      <c r="B60" s="135" t="s">
        <v>389</v>
      </c>
      <c r="C60" s="14" t="str">
        <f>T('Core Adventures'!K27)</f>
        <v/>
      </c>
      <c r="D60" s="13"/>
      <c r="E60" s="139">
        <v>7</v>
      </c>
      <c r="F60" s="145" t="s">
        <v>139</v>
      </c>
      <c r="G60" s="14" t="str">
        <f>T('Elective Adventures'!K30)</f>
        <v/>
      </c>
      <c r="I60" s="172">
        <v>5</v>
      </c>
      <c r="J60" s="171" t="s">
        <v>226</v>
      </c>
      <c r="K60" s="14" t="str">
        <f>T('Elective Adventures'!K120)</f>
        <v/>
      </c>
      <c r="M60" s="100">
        <v>7</v>
      </c>
      <c r="N60" s="145" t="s">
        <v>318</v>
      </c>
      <c r="O60" s="14" t="str">
        <f>T('Elective Adventures'!K207)</f>
        <v/>
      </c>
    </row>
    <row r="61" spans="1:15" ht="12.75" customHeight="1">
      <c r="A61" s="136">
        <v>6</v>
      </c>
      <c r="B61" s="135" t="s">
        <v>390</v>
      </c>
      <c r="C61" s="14" t="str">
        <f>T('Core Adventures'!K28)</f>
        <v/>
      </c>
      <c r="D61" s="13"/>
      <c r="E61" s="139">
        <v>8</v>
      </c>
      <c r="F61" s="188" t="s">
        <v>140</v>
      </c>
      <c r="G61" s="14" t="str">
        <f>T('Elective Adventures'!K31)</f>
        <v/>
      </c>
      <c r="I61" s="172">
        <v>6</v>
      </c>
      <c r="J61" s="170" t="s">
        <v>97</v>
      </c>
      <c r="K61" s="14" t="str">
        <f>T('Elective Adventures'!K121)</f>
        <v/>
      </c>
      <c r="M61" s="215" t="s">
        <v>319</v>
      </c>
      <c r="N61" s="214"/>
      <c r="O61" s="225"/>
    </row>
    <row r="62" spans="1:15">
      <c r="A62" s="98">
        <v>7</v>
      </c>
      <c r="B62" s="184" t="s">
        <v>109</v>
      </c>
      <c r="C62" s="14" t="str">
        <f>T('Core Adventures'!K29)</f>
        <v/>
      </c>
      <c r="D62" s="13"/>
      <c r="E62" s="139">
        <v>9</v>
      </c>
      <c r="F62" s="145" t="s">
        <v>141</v>
      </c>
      <c r="G62" s="14" t="str">
        <f>T('Elective Adventures'!K32)</f>
        <v/>
      </c>
      <c r="I62" s="172" t="s">
        <v>210</v>
      </c>
      <c r="J62" s="191" t="s">
        <v>227</v>
      </c>
      <c r="K62" s="14" t="str">
        <f>T('Elective Adventures'!K122)</f>
        <v/>
      </c>
      <c r="M62" s="147">
        <v>1</v>
      </c>
      <c r="N62" s="158" t="s">
        <v>320</v>
      </c>
      <c r="O62" s="14" t="str">
        <f>T('Elective Adventures'!I189)</f>
        <v/>
      </c>
    </row>
    <row r="63" spans="1:15">
      <c r="A63" s="201" t="s">
        <v>391</v>
      </c>
      <c r="B63" s="201"/>
      <c r="C63" s="201"/>
      <c r="D63" s="13"/>
      <c r="E63" s="139">
        <v>10</v>
      </c>
      <c r="F63" s="145" t="s">
        <v>142</v>
      </c>
      <c r="G63" s="14" t="str">
        <f>T('Elective Adventures'!K33)</f>
        <v/>
      </c>
      <c r="I63" s="172" t="s">
        <v>211</v>
      </c>
      <c r="J63" s="191" t="s">
        <v>228</v>
      </c>
      <c r="K63" s="14" t="str">
        <f>T('Elective Adventures'!K123)</f>
        <v/>
      </c>
      <c r="M63" s="100">
        <v>2</v>
      </c>
      <c r="N63" s="145" t="s">
        <v>321</v>
      </c>
      <c r="O63" s="14" t="str">
        <f>T('Elective Adventures'!I190)</f>
        <v/>
      </c>
    </row>
    <row r="64" spans="1:15">
      <c r="A64" s="98"/>
      <c r="B64" s="135" t="s">
        <v>95</v>
      </c>
      <c r="C64" s="14" t="str">
        <f>T('Core Adventures'!K33)</f>
        <v/>
      </c>
      <c r="D64" s="13"/>
      <c r="E64" s="212" t="s">
        <v>143</v>
      </c>
      <c r="F64" s="205"/>
      <c r="G64" s="225"/>
      <c r="I64" s="172" t="s">
        <v>212</v>
      </c>
      <c r="J64" s="170" t="s">
        <v>229</v>
      </c>
      <c r="K64" s="14" t="str">
        <f>T('Elective Adventures'!K124)</f>
        <v/>
      </c>
      <c r="M64" s="100">
        <v>3</v>
      </c>
      <c r="N64" s="145" t="s">
        <v>322</v>
      </c>
      <c r="O64" s="14" t="str">
        <f>T('Elective Adventures'!I197)</f>
        <v/>
      </c>
    </row>
    <row r="65" spans="1:15">
      <c r="A65" s="98">
        <v>1</v>
      </c>
      <c r="B65" s="135" t="s">
        <v>96</v>
      </c>
      <c r="C65" s="14" t="str">
        <f>T('Core Adventures'!K34)</f>
        <v/>
      </c>
      <c r="D65" s="13"/>
      <c r="E65" s="100"/>
      <c r="F65" s="145" t="s">
        <v>146</v>
      </c>
      <c r="G65" s="14" t="str">
        <f>T('Elective Adventures'!K37)</f>
        <v/>
      </c>
      <c r="I65" s="172">
        <v>7</v>
      </c>
      <c r="J65" s="170" t="s">
        <v>216</v>
      </c>
      <c r="K65" s="14" t="str">
        <f>T('Elective Adventures'!K125)</f>
        <v/>
      </c>
      <c r="M65" s="215" t="s">
        <v>323</v>
      </c>
      <c r="N65" s="214"/>
      <c r="O65" s="225" t="str">
        <f>T('Elective Adventures'!I200)</f>
        <v/>
      </c>
    </row>
    <row r="66" spans="1:15">
      <c r="A66" s="98"/>
      <c r="B66" s="135" t="s">
        <v>392</v>
      </c>
      <c r="C66" s="14" t="str">
        <f>T('Core Adventures'!K35)</f>
        <v/>
      </c>
      <c r="D66" s="13"/>
      <c r="E66" s="135">
        <v>1</v>
      </c>
      <c r="F66" s="145" t="s">
        <v>147</v>
      </c>
      <c r="G66" s="14" t="str">
        <f>T('Elective Adventures'!K38)</f>
        <v/>
      </c>
      <c r="I66" s="172" t="s">
        <v>168</v>
      </c>
      <c r="J66" s="170" t="s">
        <v>230</v>
      </c>
      <c r="K66" s="14" t="str">
        <f>T('Elective Adventures'!K126)</f>
        <v/>
      </c>
      <c r="M66" s="147">
        <v>1</v>
      </c>
      <c r="N66" s="158" t="s">
        <v>324</v>
      </c>
      <c r="O66" s="14" t="str">
        <f>T('Elective Adventures'!K215)</f>
        <v/>
      </c>
    </row>
    <row r="67" spans="1:15" ht="12.75" customHeight="1">
      <c r="A67" s="101" t="s">
        <v>76</v>
      </c>
      <c r="B67" s="203" t="s">
        <v>393</v>
      </c>
      <c r="C67" s="14" t="str">
        <f>T('Core Adventures'!K36)</f>
        <v/>
      </c>
      <c r="D67" s="13"/>
      <c r="E67" s="135">
        <v>2</v>
      </c>
      <c r="F67" s="145" t="s">
        <v>148</v>
      </c>
      <c r="G67" s="14" t="str">
        <f>T('Elective Adventures'!K39)</f>
        <v/>
      </c>
      <c r="I67" s="172" t="s">
        <v>169</v>
      </c>
      <c r="J67" s="190" t="s">
        <v>97</v>
      </c>
      <c r="K67" s="14" t="str">
        <f>T('Elective Adventures'!K127)</f>
        <v/>
      </c>
      <c r="M67" s="135" t="s">
        <v>69</v>
      </c>
      <c r="N67" s="145" t="s">
        <v>325</v>
      </c>
      <c r="O67" s="14" t="str">
        <f>T('Elective Adventures'!K216)</f>
        <v/>
      </c>
    </row>
    <row r="68" spans="1:15" ht="12.75" customHeight="1">
      <c r="A68" s="101" t="s">
        <v>77</v>
      </c>
      <c r="B68" s="203" t="s">
        <v>394</v>
      </c>
      <c r="C68" s="14" t="str">
        <f>T('Core Adventures'!K37)</f>
        <v/>
      </c>
      <c r="D68" s="13"/>
      <c r="E68" s="135">
        <v>3</v>
      </c>
      <c r="F68" s="145" t="s">
        <v>149</v>
      </c>
      <c r="G68" s="14" t="str">
        <f>T('Elective Adventures'!K40)</f>
        <v/>
      </c>
      <c r="I68" s="172" t="s">
        <v>213</v>
      </c>
      <c r="J68" s="170" t="s">
        <v>231</v>
      </c>
      <c r="K68" s="14" t="str">
        <f>T('Elective Adventures'!K128)</f>
        <v/>
      </c>
      <c r="M68" s="135" t="s">
        <v>70</v>
      </c>
      <c r="N68" s="145" t="s">
        <v>326</v>
      </c>
      <c r="O68" s="14" t="str">
        <f>T('Elective Adventures'!K217)</f>
        <v/>
      </c>
    </row>
    <row r="69" spans="1:15" ht="12.75" customHeight="1">
      <c r="A69" s="101" t="s">
        <v>80</v>
      </c>
      <c r="B69" s="137" t="s">
        <v>395</v>
      </c>
      <c r="C69" s="14" t="str">
        <f>T('Core Adventures'!K38)</f>
        <v/>
      </c>
      <c r="D69" s="13"/>
      <c r="E69" s="135" t="s">
        <v>72</v>
      </c>
      <c r="F69" s="145" t="s">
        <v>150</v>
      </c>
      <c r="G69" s="14" t="str">
        <f>T('Elective Adventures'!K41)</f>
        <v/>
      </c>
      <c r="I69" s="172" t="s">
        <v>214</v>
      </c>
      <c r="J69" s="170" t="s">
        <v>232</v>
      </c>
      <c r="K69" s="14" t="str">
        <f>T('Elective Adventures'!K129)</f>
        <v/>
      </c>
      <c r="M69" s="135">
        <v>2</v>
      </c>
      <c r="N69" s="145" t="s">
        <v>149</v>
      </c>
      <c r="O69" s="14" t="str">
        <f>T('Elective Adventures'!K218)</f>
        <v/>
      </c>
    </row>
    <row r="70" spans="1:15">
      <c r="A70" s="138" t="s">
        <v>94</v>
      </c>
      <c r="B70" s="203" t="s">
        <v>396</v>
      </c>
      <c r="C70" s="14" t="str">
        <f>T('Core Adventures'!K39)</f>
        <v/>
      </c>
      <c r="D70" s="13"/>
      <c r="E70" s="135" t="s">
        <v>73</v>
      </c>
      <c r="F70" s="145" t="s">
        <v>151</v>
      </c>
      <c r="G70" s="14" t="str">
        <f>T('Elective Adventures'!K42)</f>
        <v/>
      </c>
      <c r="I70" s="172" t="s">
        <v>215</v>
      </c>
      <c r="J70" s="191" t="s">
        <v>233</v>
      </c>
      <c r="K70" s="14" t="str">
        <f>T('Elective Adventures'!K130)</f>
        <v/>
      </c>
      <c r="M70" s="135" t="s">
        <v>76</v>
      </c>
      <c r="N70" s="145" t="s">
        <v>327</v>
      </c>
      <c r="O70" s="14" t="str">
        <f>T('Elective Adventures'!K219)</f>
        <v/>
      </c>
    </row>
    <row r="71" spans="1:15">
      <c r="A71" s="136" t="s">
        <v>105</v>
      </c>
      <c r="B71" s="200" t="s">
        <v>397</v>
      </c>
      <c r="C71" s="14" t="str">
        <f>T('Core Adventures'!K40)</f>
        <v/>
      </c>
      <c r="D71" s="13"/>
      <c r="E71" s="135" t="s">
        <v>114</v>
      </c>
      <c r="F71" s="145" t="s">
        <v>152</v>
      </c>
      <c r="G71" s="14" t="str">
        <f>T('Elective Adventures'!K43)</f>
        <v/>
      </c>
      <c r="I71" s="172">
        <v>8</v>
      </c>
      <c r="J71" s="170" t="s">
        <v>234</v>
      </c>
      <c r="K71" s="14" t="str">
        <f>T('Elective Adventures'!K131)</f>
        <v/>
      </c>
      <c r="M71" s="135" t="s">
        <v>77</v>
      </c>
      <c r="N71" s="145" t="s">
        <v>328</v>
      </c>
      <c r="O71" s="14" t="str">
        <f>T('Elective Adventures'!K220)</f>
        <v/>
      </c>
    </row>
    <row r="72" spans="1:15">
      <c r="D72" s="13"/>
      <c r="E72" s="135" t="s">
        <v>115</v>
      </c>
      <c r="F72" s="145" t="s">
        <v>153</v>
      </c>
      <c r="G72" s="14" t="str">
        <f>T('Elective Adventures'!K44)</f>
        <v/>
      </c>
      <c r="I72" s="212" t="s">
        <v>235</v>
      </c>
      <c r="J72" s="205"/>
      <c r="K72" s="225"/>
      <c r="M72" s="135" t="s">
        <v>80</v>
      </c>
      <c r="N72" s="145" t="s">
        <v>329</v>
      </c>
      <c r="O72" s="14" t="str">
        <f>T('Elective Adventures'!K221)</f>
        <v/>
      </c>
    </row>
    <row r="73" spans="1:15">
      <c r="D73" s="13"/>
      <c r="E73" s="135" t="s">
        <v>116</v>
      </c>
      <c r="F73" s="145" t="s">
        <v>154</v>
      </c>
      <c r="G73" s="14" t="str">
        <f>T('Elective Adventures'!K45)</f>
        <v/>
      </c>
      <c r="I73" s="100">
        <v>1</v>
      </c>
      <c r="J73" s="145" t="s">
        <v>236</v>
      </c>
      <c r="K73" s="14" t="str">
        <f>T('Elective Adventures'!K135)</f>
        <v/>
      </c>
      <c r="M73" s="135">
        <v>3</v>
      </c>
      <c r="N73" s="145" t="s">
        <v>149</v>
      </c>
      <c r="O73" s="14" t="str">
        <f>T('Elective Adventures'!K222)</f>
        <v/>
      </c>
    </row>
    <row r="74" spans="1:15">
      <c r="D74" s="13"/>
      <c r="E74" s="135" t="s">
        <v>117</v>
      </c>
      <c r="F74" s="145" t="s">
        <v>155</v>
      </c>
      <c r="G74" s="14" t="str">
        <f>T('Elective Adventures'!K46)</f>
        <v/>
      </c>
      <c r="I74" s="100">
        <v>2</v>
      </c>
      <c r="J74" s="145" t="s">
        <v>97</v>
      </c>
      <c r="K74" s="14" t="str">
        <f>T('Elective Adventures'!K136)</f>
        <v/>
      </c>
      <c r="M74" s="135" t="s">
        <v>72</v>
      </c>
      <c r="N74" s="145" t="s">
        <v>330</v>
      </c>
      <c r="O74" s="14" t="str">
        <f>T('Elective Adventures'!K223)</f>
        <v/>
      </c>
    </row>
    <row r="75" spans="1:15" ht="12.75" customHeight="1">
      <c r="D75" s="13"/>
      <c r="E75" s="135" t="s">
        <v>118</v>
      </c>
      <c r="F75" s="145" t="s">
        <v>156</v>
      </c>
      <c r="G75" s="14" t="str">
        <f>T('Elective Adventures'!K47)</f>
        <v/>
      </c>
      <c r="I75" s="135" t="s">
        <v>76</v>
      </c>
      <c r="J75" s="187" t="s">
        <v>237</v>
      </c>
      <c r="K75" s="14" t="str">
        <f>T('Elective Adventures'!K137)</f>
        <v/>
      </c>
      <c r="M75" s="135" t="s">
        <v>73</v>
      </c>
      <c r="N75" s="145" t="s">
        <v>331</v>
      </c>
      <c r="O75" s="14" t="str">
        <f>T('Elective Adventures'!K224)</f>
        <v/>
      </c>
    </row>
    <row r="76" spans="1:15" ht="12.75" customHeight="1">
      <c r="D76" s="13"/>
      <c r="E76" s="135" t="s">
        <v>119</v>
      </c>
      <c r="F76" s="145" t="s">
        <v>157</v>
      </c>
      <c r="G76" s="14" t="str">
        <f>T('Elective Adventures'!K48)</f>
        <v/>
      </c>
      <c r="I76" s="135" t="s">
        <v>77</v>
      </c>
      <c r="J76" s="145" t="s">
        <v>238</v>
      </c>
      <c r="K76" s="14" t="str">
        <f>T('Elective Adventures'!K138)</f>
        <v/>
      </c>
      <c r="M76" s="135" t="s">
        <v>114</v>
      </c>
      <c r="N76" s="145" t="s">
        <v>332</v>
      </c>
      <c r="O76" s="14" t="str">
        <f>T('Elective Adventures'!K225)</f>
        <v/>
      </c>
    </row>
    <row r="77" spans="1:15">
      <c r="D77" s="13"/>
      <c r="E77" s="135" t="s">
        <v>120</v>
      </c>
      <c r="F77" s="145" t="s">
        <v>158</v>
      </c>
      <c r="G77" s="14" t="str">
        <f>T('Elective Adventures'!K49)</f>
        <v/>
      </c>
      <c r="I77" s="135" t="s">
        <v>80</v>
      </c>
      <c r="J77" s="145" t="s">
        <v>239</v>
      </c>
      <c r="K77" s="14" t="str">
        <f>T('Elective Adventures'!K139)</f>
        <v/>
      </c>
      <c r="M77" s="135" t="s">
        <v>115</v>
      </c>
      <c r="N77" s="145" t="s">
        <v>333</v>
      </c>
      <c r="O77" s="14" t="str">
        <f>T('Elective Adventures'!K226)</f>
        <v/>
      </c>
    </row>
    <row r="78" spans="1:15">
      <c r="D78" s="13"/>
      <c r="E78" s="135">
        <v>4</v>
      </c>
      <c r="F78" s="187" t="s">
        <v>159</v>
      </c>
      <c r="G78" s="14" t="str">
        <f>T('Elective Adventures'!K50)</f>
        <v/>
      </c>
      <c r="I78" s="135">
        <v>3</v>
      </c>
      <c r="J78" s="145" t="s">
        <v>240</v>
      </c>
      <c r="K78" s="14" t="str">
        <f>T('Elective Adventures'!K140)</f>
        <v/>
      </c>
      <c r="M78" s="135" t="s">
        <v>116</v>
      </c>
      <c r="N78" s="145" t="s">
        <v>334</v>
      </c>
      <c r="O78" s="14" t="str">
        <f>T('Elective Adventures'!K227)</f>
        <v/>
      </c>
    </row>
    <row r="79" spans="1:15">
      <c r="D79" s="13"/>
      <c r="E79" s="135" t="s">
        <v>78</v>
      </c>
      <c r="F79" s="145" t="s">
        <v>160</v>
      </c>
      <c r="G79" s="14" t="str">
        <f>T('Elective Adventures'!K51)</f>
        <v/>
      </c>
      <c r="I79" s="135">
        <v>4</v>
      </c>
      <c r="J79" s="145" t="s">
        <v>241</v>
      </c>
      <c r="K79" s="14" t="str">
        <f>T('Elective Adventures'!K141)</f>
        <v/>
      </c>
    </row>
    <row r="80" spans="1:15">
      <c r="D80" s="13"/>
      <c r="E80" s="194" t="s">
        <v>79</v>
      </c>
      <c r="F80" s="195" t="s">
        <v>161</v>
      </c>
      <c r="G80" s="14" t="str">
        <f>T('Elective Adventures'!K52)</f>
        <v/>
      </c>
    </row>
    <row r="81" spans="4:4">
      <c r="D81" s="13"/>
    </row>
    <row r="82" spans="4:4">
      <c r="D82" s="13"/>
    </row>
    <row r="83" spans="4:4">
      <c r="D83" s="13"/>
    </row>
    <row r="84" spans="4:4">
      <c r="D84" s="13"/>
    </row>
  </sheetData>
  <sheetProtection algorithmName="SHA-512" hashValue="uQRxMHpc7bo71/eQDzpfM+V7fQ8ee+a4tpb2svLpgHgrY/9TRhnU9bOva08vriB3GG8btOpoVvJGjrKk+GIq+Q==" saltValue="Ywqw8UJBtmdQFoGexGqphQ==" spinCount="100000" sheet="1" objects="1" scenarios="1" selectLockedCells="1"/>
  <mergeCells count="7">
    <mergeCell ref="A38:C39"/>
    <mergeCell ref="M1:O2"/>
    <mergeCell ref="Q1:S2"/>
    <mergeCell ref="E35:G36"/>
    <mergeCell ref="E1:G2"/>
    <mergeCell ref="I1:K2"/>
    <mergeCell ref="E11:G12"/>
  </mergeCells>
  <pageMargins left="0.75" right="0.75" top="1" bottom="1" header="0.5" footer="0.5"/>
  <pageSetup scale="47" orientation="landscape" horizontalDpi="4294967293" verticalDpi="4294967293" r:id="rId1"/>
  <headerFooter alignWithMargins="0">
    <oddHeader>&amp;C&amp;"Arial,Bold"&amp;14Arrow of Light Advancement
&amp;12&amp;D</oddHead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94"/>
  <sheetViews>
    <sheetView showGridLines="0" zoomScale="85" zoomScaleNormal="85" workbookViewId="0">
      <selection activeCell="C7" sqref="C7"/>
    </sheetView>
  </sheetViews>
  <sheetFormatPr defaultRowHeight="12.75"/>
  <cols>
    <col min="1" max="1" width="3.140625" customWidth="1"/>
    <col min="2" max="2" width="36.28515625" bestFit="1" customWidth="1"/>
    <col min="3" max="3" width="6.42578125" customWidth="1"/>
    <col min="4" max="4" width="2.42578125" customWidth="1"/>
    <col min="5" max="5" width="4.28515625" style="87" customWidth="1"/>
    <col min="6" max="6" width="36.85546875" bestFit="1" customWidth="1"/>
    <col min="7" max="7" width="3.42578125" customWidth="1"/>
    <col min="8" max="8" width="1.5703125" bestFit="1" customWidth="1"/>
    <col min="9" max="9" width="3.28515625" customWidth="1"/>
    <col min="10" max="10" width="38.140625" bestFit="1" customWidth="1"/>
    <col min="11" max="11" width="3.42578125" customWidth="1"/>
    <col min="12" max="12" width="1.7109375" bestFit="1" customWidth="1"/>
    <col min="13" max="13" width="3.28515625" customWidth="1"/>
    <col min="14" max="14" width="40.5703125" bestFit="1" customWidth="1"/>
    <col min="15" max="15" width="3.42578125" customWidth="1"/>
    <col min="16" max="16" width="1.7109375" bestFit="1" customWidth="1"/>
    <col min="17" max="17" width="3.28515625" customWidth="1"/>
    <col min="18" max="18" width="40.5703125" bestFit="1" customWidth="1"/>
    <col min="19" max="19" width="3.42578125" customWidth="1"/>
  </cols>
  <sheetData>
    <row r="1" spans="2:19" ht="21" customHeight="1">
      <c r="B1" s="228" t="str">
        <f ca="1">MID(CELL("filename",B1),FIND(IF(ISERROR(FIND("]",CELL("filename",B1))),"$","]"),CELL("filename",B1))+1,256)</f>
        <v>Scout 8</v>
      </c>
      <c r="E1" s="306" t="s">
        <v>24</v>
      </c>
      <c r="F1" s="306"/>
      <c r="G1" s="306"/>
      <c r="I1" s="305" t="s">
        <v>360</v>
      </c>
      <c r="J1" s="305"/>
      <c r="K1" s="305"/>
      <c r="M1" s="305" t="s">
        <v>360</v>
      </c>
      <c r="N1" s="305"/>
      <c r="O1" s="305"/>
      <c r="Q1" s="305" t="s">
        <v>360</v>
      </c>
      <c r="R1" s="305"/>
      <c r="S1" s="305"/>
    </row>
    <row r="2" spans="2:19" ht="7.5" customHeight="1">
      <c r="E2" s="307"/>
      <c r="F2" s="307"/>
      <c r="G2" s="307"/>
      <c r="I2" s="305"/>
      <c r="J2" s="305"/>
      <c r="K2" s="305"/>
      <c r="M2" s="305"/>
      <c r="N2" s="305"/>
      <c r="O2" s="305"/>
      <c r="Q2" s="305"/>
      <c r="R2" s="305"/>
      <c r="S2" s="305"/>
    </row>
    <row r="3" spans="2:19">
      <c r="B3" s="1" t="s">
        <v>10</v>
      </c>
      <c r="E3" s="14">
        <v>1</v>
      </c>
      <c r="F3" s="89" t="s">
        <v>64</v>
      </c>
      <c r="G3" s="14" t="str">
        <f>IF(Bobcat!L6="A","A"," ")</f>
        <v xml:space="preserve"> </v>
      </c>
      <c r="H3" s="28"/>
      <c r="I3" s="212" t="s">
        <v>357</v>
      </c>
      <c r="J3" s="205"/>
      <c r="K3" s="226" t="str">
        <f>T('Elective Adventures'!L74)</f>
        <v/>
      </c>
      <c r="L3" s="28"/>
      <c r="M3" s="212" t="s">
        <v>276</v>
      </c>
      <c r="N3" s="213"/>
      <c r="O3" s="226"/>
      <c r="P3" s="28"/>
      <c r="Q3" s="198" t="s">
        <v>335</v>
      </c>
      <c r="R3" s="227"/>
      <c r="S3" s="226"/>
    </row>
    <row r="4" spans="2:19" ht="12.75" customHeight="1">
      <c r="B4" s="29" t="s">
        <v>25</v>
      </c>
      <c r="C4" s="14" t="str">
        <f>IF(COUNTIF(G3:G10,"A")&gt;6,"C",IF(COUNTIF(G3:G10,"A")&gt;0,"P"," "))</f>
        <v xml:space="preserve"> </v>
      </c>
      <c r="D4" s="13"/>
      <c r="E4" s="14">
        <v>2</v>
      </c>
      <c r="F4" s="89" t="s">
        <v>65</v>
      </c>
      <c r="G4" s="14" t="str">
        <f>IF(Bobcat!L7="A","A"," ")</f>
        <v xml:space="preserve"> </v>
      </c>
      <c r="I4" s="100"/>
      <c r="J4" s="145" t="s">
        <v>146</v>
      </c>
      <c r="K4" s="14" t="str">
        <f>T('Elective Adventures'!L56)</f>
        <v/>
      </c>
      <c r="M4" s="100">
        <v>1</v>
      </c>
      <c r="N4" s="145" t="s">
        <v>261</v>
      </c>
      <c r="O4" s="14" t="str">
        <f>T('Elective Adventures'!L145)</f>
        <v/>
      </c>
      <c r="Q4" s="147">
        <v>1</v>
      </c>
      <c r="R4" s="158" t="s">
        <v>336</v>
      </c>
      <c r="S4" s="14" t="str">
        <f>T('Elective Adventures'!L230)</f>
        <v/>
      </c>
    </row>
    <row r="5" spans="2:19">
      <c r="B5" s="15" t="s">
        <v>422</v>
      </c>
      <c r="C5" s="16" t="str">
        <f>IF(COUNTIF(C13:C16,"C")&gt;3,"C",IF(COUNTIF(C13:C16,"C")&gt;0,"P",IF(COUNTIF(C13:C16,"P")&gt;0,"P"," ")))</f>
        <v xml:space="preserve"> </v>
      </c>
      <c r="D5" s="79"/>
      <c r="E5" s="14">
        <v>3</v>
      </c>
      <c r="F5" s="89" t="s">
        <v>17</v>
      </c>
      <c r="G5" s="14" t="str">
        <f>IF(Bobcat!L8="A","A"," ")</f>
        <v xml:space="preserve"> </v>
      </c>
      <c r="I5" s="100">
        <v>1</v>
      </c>
      <c r="J5" s="145" t="s">
        <v>163</v>
      </c>
      <c r="K5" s="14" t="str">
        <f>T('Elective Adventures'!L57)</f>
        <v/>
      </c>
      <c r="M5" s="100">
        <v>2</v>
      </c>
      <c r="N5" s="145" t="s">
        <v>97</v>
      </c>
      <c r="O5" s="14" t="str">
        <f>T('Elective Adventures'!L146)</f>
        <v/>
      </c>
      <c r="Q5" s="100">
        <v>2</v>
      </c>
      <c r="R5" s="145" t="s">
        <v>337</v>
      </c>
      <c r="S5" s="14" t="str">
        <f>T('Elective Adventures'!L231)</f>
        <v/>
      </c>
    </row>
    <row r="6" spans="2:19" ht="13.5" thickBot="1">
      <c r="B6" s="173" t="s">
        <v>360</v>
      </c>
      <c r="C6" s="17" t="str">
        <f>IF(COUNTIF(C19:C36,"C")&gt;2,"C"," ")</f>
        <v xml:space="preserve"> </v>
      </c>
      <c r="D6" s="79"/>
      <c r="E6" s="14">
        <v>4</v>
      </c>
      <c r="F6" s="89" t="s">
        <v>18</v>
      </c>
      <c r="G6" s="14" t="str">
        <f>IF(Bobcat!L9="A","A"," ")</f>
        <v xml:space="preserve"> </v>
      </c>
      <c r="I6" s="100">
        <v>2</v>
      </c>
      <c r="J6" s="145" t="s">
        <v>164</v>
      </c>
      <c r="K6" s="14" t="str">
        <f>T('Elective Adventures'!L58)</f>
        <v/>
      </c>
      <c r="M6" s="135" t="s">
        <v>76</v>
      </c>
      <c r="N6" s="145" t="s">
        <v>262</v>
      </c>
      <c r="O6" s="14" t="str">
        <f>T('Elective Adventures'!L147)</f>
        <v/>
      </c>
      <c r="Q6" s="100">
        <v>3</v>
      </c>
      <c r="R6" s="145" t="s">
        <v>338</v>
      </c>
      <c r="S6" s="14" t="str">
        <f>T('Elective Adventures'!L232)</f>
        <v/>
      </c>
    </row>
    <row r="7" spans="2:19" ht="13.5" thickBot="1">
      <c r="B7" s="193" t="s">
        <v>361</v>
      </c>
      <c r="C7" s="220"/>
      <c r="D7" s="2"/>
      <c r="E7" s="14">
        <v>5</v>
      </c>
      <c r="F7" s="89" t="s">
        <v>19</v>
      </c>
      <c r="G7" s="14" t="str">
        <f>IF(Bobcat!L10="A","A"," ")</f>
        <v xml:space="preserve"> </v>
      </c>
      <c r="I7" s="100">
        <v>3</v>
      </c>
      <c r="J7" s="145" t="s">
        <v>162</v>
      </c>
      <c r="K7" s="14" t="str">
        <f>T('Elective Adventures'!L59)</f>
        <v/>
      </c>
      <c r="M7" s="135" t="s">
        <v>77</v>
      </c>
      <c r="N7" s="145" t="s">
        <v>263</v>
      </c>
      <c r="O7" s="14" t="str">
        <f>T('Elective Adventures'!L148)</f>
        <v/>
      </c>
      <c r="Q7" s="215" t="s">
        <v>339</v>
      </c>
      <c r="R7" s="214"/>
      <c r="S7" s="225"/>
    </row>
    <row r="8" spans="2:19" ht="12.75" customHeight="1" thickBot="1">
      <c r="B8" s="162" t="s">
        <v>67</v>
      </c>
      <c r="C8" s="221"/>
      <c r="D8" s="79"/>
      <c r="E8" s="14">
        <v>6</v>
      </c>
      <c r="F8" s="89" t="s">
        <v>20</v>
      </c>
      <c r="G8" s="14" t="str">
        <f>IF(Bobcat!L11="A","A"," ")</f>
        <v xml:space="preserve"> </v>
      </c>
      <c r="I8" s="100">
        <v>4</v>
      </c>
      <c r="J8" s="145" t="s">
        <v>167</v>
      </c>
      <c r="K8" s="14" t="str">
        <f>T('Elective Adventures'!L60)</f>
        <v/>
      </c>
      <c r="M8" s="135" t="s">
        <v>80</v>
      </c>
      <c r="N8" s="145" t="s">
        <v>264</v>
      </c>
      <c r="O8" s="14" t="str">
        <f>T('Elective Adventures'!L149)</f>
        <v/>
      </c>
      <c r="Q8" s="147"/>
      <c r="R8" s="158" t="s">
        <v>356</v>
      </c>
      <c r="S8" s="14" t="str">
        <f>T('Elective Adventures'!L235)</f>
        <v/>
      </c>
    </row>
    <row r="9" spans="2:19" ht="12.75" customHeight="1">
      <c r="B9" s="15" t="s">
        <v>68</v>
      </c>
      <c r="C9" s="163" t="str">
        <f>'Cyber Chip'!L10</f>
        <v xml:space="preserve"> </v>
      </c>
      <c r="D9" s="79"/>
      <c r="E9" s="76">
        <v>7</v>
      </c>
      <c r="F9" s="80" t="s">
        <v>21</v>
      </c>
      <c r="G9" s="76" t="str">
        <f>IF(Bobcat!L12="A","A"," ")</f>
        <v xml:space="preserve"> </v>
      </c>
      <c r="I9" s="100">
        <v>5</v>
      </c>
      <c r="J9" s="145" t="s">
        <v>165</v>
      </c>
      <c r="K9" s="14" t="str">
        <f>T('Elective Adventures'!L61)</f>
        <v/>
      </c>
      <c r="M9" s="100">
        <v>3</v>
      </c>
      <c r="N9" s="188" t="s">
        <v>265</v>
      </c>
      <c r="O9" s="14" t="str">
        <f>T('Elective Adventures'!L150)</f>
        <v/>
      </c>
      <c r="Q9" s="147">
        <v>1</v>
      </c>
      <c r="R9" s="192" t="s">
        <v>340</v>
      </c>
      <c r="S9" s="14" t="str">
        <f>T('Elective Adventures'!L236)</f>
        <v/>
      </c>
    </row>
    <row r="10" spans="2:19" ht="12" customHeight="1">
      <c r="B10" s="15" t="s">
        <v>421</v>
      </c>
      <c r="C10" s="17" t="str">
        <f>IF(COUNTIF(C4:C9,"C")&gt;5,"C","")</f>
        <v/>
      </c>
      <c r="D10" s="79"/>
      <c r="E10" s="77"/>
      <c r="F10" s="81"/>
      <c r="G10" s="77"/>
      <c r="I10" s="150">
        <v>6</v>
      </c>
      <c r="J10" s="187" t="s">
        <v>166</v>
      </c>
      <c r="K10" s="14" t="str">
        <f>T('Elective Adventures'!L62)</f>
        <v/>
      </c>
      <c r="M10" s="135" t="s">
        <v>72</v>
      </c>
      <c r="N10" s="145" t="s">
        <v>266</v>
      </c>
      <c r="O10" s="14" t="str">
        <f>T('Elective Adventures'!L151)</f>
        <v/>
      </c>
      <c r="Q10" s="100">
        <v>2</v>
      </c>
      <c r="R10" s="145" t="s">
        <v>341</v>
      </c>
      <c r="S10" s="14" t="str">
        <f>T('Elective Adventures'!L237)</f>
        <v/>
      </c>
    </row>
    <row r="11" spans="2:19" ht="12.75" customHeight="1">
      <c r="B11" s="82"/>
      <c r="C11" s="83"/>
      <c r="E11" s="305" t="s">
        <v>423</v>
      </c>
      <c r="F11" s="305"/>
      <c r="G11" s="305"/>
      <c r="I11" s="150">
        <v>7</v>
      </c>
      <c r="J11" s="191" t="s">
        <v>149</v>
      </c>
      <c r="K11" s="14" t="str">
        <f>T('Elective Adventures'!L63)</f>
        <v/>
      </c>
      <c r="M11" s="135" t="s">
        <v>73</v>
      </c>
      <c r="N11" s="145" t="s">
        <v>267</v>
      </c>
      <c r="O11" s="14" t="str">
        <f>T('Elective Adventures'!L152)</f>
        <v/>
      </c>
      <c r="Q11" s="100">
        <v>3</v>
      </c>
      <c r="R11" s="187" t="s">
        <v>342</v>
      </c>
      <c r="S11" s="14" t="str">
        <f>T('Elective Adventures'!L238)</f>
        <v/>
      </c>
    </row>
    <row r="12" spans="2:19" ht="12.75" customHeight="1">
      <c r="B12" s="222" t="s">
        <v>423</v>
      </c>
      <c r="C12" s="223"/>
      <c r="D12" s="31"/>
      <c r="E12" s="305"/>
      <c r="F12" s="305"/>
      <c r="G12" s="305"/>
      <c r="I12" s="172" t="s">
        <v>168</v>
      </c>
      <c r="J12" s="171" t="s">
        <v>176</v>
      </c>
      <c r="K12" s="14" t="str">
        <f>T('Elective Adventures'!L64)</f>
        <v/>
      </c>
      <c r="M12" s="135" t="s">
        <v>114</v>
      </c>
      <c r="N12" s="145" t="s">
        <v>268</v>
      </c>
      <c r="O12" s="14" t="str">
        <f>T('Elective Adventures'!L153)</f>
        <v/>
      </c>
      <c r="Q12" s="100">
        <v>4</v>
      </c>
      <c r="R12" s="145" t="s">
        <v>343</v>
      </c>
      <c r="S12" s="14" t="str">
        <f>T('Elective Adventures'!L239)</f>
        <v/>
      </c>
    </row>
    <row r="13" spans="2:19" ht="12.75" customHeight="1">
      <c r="B13" s="160" t="s">
        <v>365</v>
      </c>
      <c r="C13" s="18" t="str">
        <f>'Core Adventures'!L20</f>
        <v xml:space="preserve"> </v>
      </c>
      <c r="D13" s="31"/>
      <c r="E13" s="201" t="s">
        <v>420</v>
      </c>
      <c r="F13" s="201"/>
      <c r="G13" s="226" t="str">
        <f>T('Core Adventures'!L56)</f>
        <v/>
      </c>
      <c r="I13" s="172" t="s">
        <v>169</v>
      </c>
      <c r="J13" s="170" t="s">
        <v>177</v>
      </c>
      <c r="K13" s="14" t="str">
        <f>T('Elective Adventures'!L65)</f>
        <v/>
      </c>
      <c r="M13" s="100">
        <v>4</v>
      </c>
      <c r="N13" s="145" t="s">
        <v>269</v>
      </c>
      <c r="O13" s="14" t="str">
        <f>T('Elective Adventures'!L154)</f>
        <v/>
      </c>
      <c r="Q13" s="100">
        <v>5</v>
      </c>
      <c r="R13" s="187" t="s">
        <v>344</v>
      </c>
      <c r="S13" s="14" t="str">
        <f>T('Elective Adventures'!L240)</f>
        <v/>
      </c>
    </row>
    <row r="14" spans="2:19" ht="12.75" customHeight="1">
      <c r="B14" s="160" t="s">
        <v>384</v>
      </c>
      <c r="C14" s="18" t="str">
        <f>'Core Adventures'!L30</f>
        <v xml:space="preserve"> </v>
      </c>
      <c r="D14" s="31"/>
      <c r="E14" s="98">
        <v>1</v>
      </c>
      <c r="F14" s="200" t="s">
        <v>398</v>
      </c>
      <c r="G14" s="14" t="str">
        <f>T('Core Adventures'!L44)</f>
        <v/>
      </c>
      <c r="I14" s="172" t="s">
        <v>170</v>
      </c>
      <c r="J14" s="170" t="s">
        <v>178</v>
      </c>
      <c r="K14" s="14" t="str">
        <f>T('Elective Adventures'!L66)</f>
        <v/>
      </c>
      <c r="M14" s="135" t="s">
        <v>78</v>
      </c>
      <c r="N14" s="145" t="s">
        <v>289</v>
      </c>
      <c r="O14" s="14" t="str">
        <f>T('Elective Adventures'!L155)</f>
        <v/>
      </c>
      <c r="Q14" s="100">
        <v>6</v>
      </c>
      <c r="R14" s="145" t="s">
        <v>345</v>
      </c>
      <c r="S14" s="14" t="str">
        <f>T('Elective Adventures'!L241)</f>
        <v/>
      </c>
    </row>
    <row r="15" spans="2:19">
      <c r="B15" s="160" t="s">
        <v>391</v>
      </c>
      <c r="C15" s="18" t="str">
        <f>'Core Adventures'!L41</f>
        <v xml:space="preserve"> </v>
      </c>
      <c r="D15" s="31"/>
      <c r="E15" s="136" t="s">
        <v>69</v>
      </c>
      <c r="F15" s="135" t="s">
        <v>401</v>
      </c>
      <c r="G15" s="14" t="str">
        <f>T('Core Adventures'!L45)</f>
        <v/>
      </c>
      <c r="I15" s="172" t="s">
        <v>171</v>
      </c>
      <c r="J15" s="191" t="s">
        <v>179</v>
      </c>
      <c r="K15" s="14" t="str">
        <f>T('Elective Adventures'!L67)</f>
        <v/>
      </c>
      <c r="M15" s="135" t="s">
        <v>79</v>
      </c>
      <c r="N15" s="145" t="s">
        <v>270</v>
      </c>
      <c r="O15" s="14" t="str">
        <f>T('Elective Adventures'!L156)</f>
        <v/>
      </c>
      <c r="Q15" s="100">
        <v>7</v>
      </c>
      <c r="R15" s="145" t="s">
        <v>346</v>
      </c>
      <c r="S15" s="14" t="str">
        <f>T('Elective Adventures'!L242)</f>
        <v/>
      </c>
    </row>
    <row r="16" spans="2:19">
      <c r="B16" s="160" t="s">
        <v>420</v>
      </c>
      <c r="C16" s="18" t="str">
        <f>'Core Adventures'!L65</f>
        <v xml:space="preserve"> </v>
      </c>
      <c r="D16" s="31"/>
      <c r="E16" s="136" t="s">
        <v>70</v>
      </c>
      <c r="F16" s="135" t="s">
        <v>402</v>
      </c>
      <c r="G16" s="14" t="str">
        <f>T('Core Adventures'!L46)</f>
        <v/>
      </c>
      <c r="I16" s="172" t="s">
        <v>172</v>
      </c>
      <c r="J16" s="191" t="s">
        <v>180</v>
      </c>
      <c r="K16" s="14" t="str">
        <f>T('Elective Adventures'!L68)</f>
        <v/>
      </c>
      <c r="M16" s="135" t="s">
        <v>242</v>
      </c>
      <c r="N16" s="145" t="s">
        <v>271</v>
      </c>
      <c r="O16" s="14" t="str">
        <f>T('Elective Adventures'!L157)</f>
        <v/>
      </c>
      <c r="Q16" s="100">
        <v>8</v>
      </c>
      <c r="R16" s="145" t="s">
        <v>347</v>
      </c>
      <c r="S16" s="14" t="str">
        <f>T('Elective Adventures'!L243)</f>
        <v/>
      </c>
    </row>
    <row r="17" spans="2:19">
      <c r="B17" s="30"/>
      <c r="C17" s="31"/>
      <c r="D17" s="31"/>
      <c r="E17" s="136" t="s">
        <v>71</v>
      </c>
      <c r="F17" s="135" t="s">
        <v>403</v>
      </c>
      <c r="G17" s="14" t="str">
        <f>T('Core Adventures'!L47)</f>
        <v/>
      </c>
      <c r="I17" s="172" t="s">
        <v>173</v>
      </c>
      <c r="J17" s="191" t="s">
        <v>181</v>
      </c>
      <c r="K17" s="14" t="str">
        <f>T('Elective Adventures'!L69)</f>
        <v/>
      </c>
      <c r="M17" s="135" t="s">
        <v>243</v>
      </c>
      <c r="N17" s="145" t="s">
        <v>272</v>
      </c>
      <c r="O17" s="14" t="str">
        <f>T('Elective Adventures'!L158)</f>
        <v/>
      </c>
      <c r="Q17" s="215" t="s">
        <v>348</v>
      </c>
      <c r="R17" s="214"/>
      <c r="S17" s="225"/>
    </row>
    <row r="18" spans="2:19">
      <c r="B18" s="222" t="s">
        <v>360</v>
      </c>
      <c r="C18" s="223"/>
      <c r="D18" s="31"/>
      <c r="E18" s="136" t="s">
        <v>399</v>
      </c>
      <c r="F18" s="135" t="s">
        <v>404</v>
      </c>
      <c r="G18" s="14" t="str">
        <f>T('Core Adventures'!L48)</f>
        <v/>
      </c>
      <c r="I18" s="172" t="s">
        <v>174</v>
      </c>
      <c r="J18" s="191" t="s">
        <v>182</v>
      </c>
      <c r="K18" s="14" t="str">
        <f>T('Elective Adventures'!L70)</f>
        <v/>
      </c>
      <c r="M18" s="135" t="s">
        <v>244</v>
      </c>
      <c r="N18" s="145" t="s">
        <v>273</v>
      </c>
      <c r="O18" s="14" t="str">
        <f>T('Elective Adventures'!L159)</f>
        <v/>
      </c>
      <c r="Q18" s="147">
        <v>1</v>
      </c>
      <c r="R18" s="158" t="s">
        <v>349</v>
      </c>
      <c r="S18" s="14" t="str">
        <f>T('Elective Adventures'!L246)</f>
        <v/>
      </c>
    </row>
    <row r="19" spans="2:19">
      <c r="B19" s="160" t="s">
        <v>110</v>
      </c>
      <c r="C19" s="18" t="str">
        <f>'Elective Adventures'!L19</f>
        <v xml:space="preserve"> </v>
      </c>
      <c r="E19" s="136" t="s">
        <v>400</v>
      </c>
      <c r="F19" s="135" t="s">
        <v>405</v>
      </c>
      <c r="G19" s="14" t="str">
        <f>T('Core Adventures'!L49)</f>
        <v/>
      </c>
      <c r="I19" s="172" t="s">
        <v>175</v>
      </c>
      <c r="J19" s="191" t="s">
        <v>183</v>
      </c>
      <c r="K19" s="14" t="str">
        <f>T('Elective Adventures'!L71)</f>
        <v/>
      </c>
      <c r="M19" s="135" t="s">
        <v>245</v>
      </c>
      <c r="N19" s="145" t="s">
        <v>274</v>
      </c>
      <c r="O19" s="14" t="str">
        <f>T('Elective Adventures'!L160)</f>
        <v/>
      </c>
      <c r="Q19" s="100">
        <v>2</v>
      </c>
      <c r="R19" s="188" t="s">
        <v>350</v>
      </c>
      <c r="S19" s="14" t="str">
        <f>T('Elective Adventures'!L247)</f>
        <v/>
      </c>
    </row>
    <row r="20" spans="2:19">
      <c r="B20" s="160" t="s">
        <v>132</v>
      </c>
      <c r="C20" s="18" t="str">
        <f>'Elective Adventures'!L34</f>
        <v xml:space="preserve"> </v>
      </c>
      <c r="D20" s="31"/>
      <c r="E20" s="98">
        <v>2</v>
      </c>
      <c r="F20" s="135" t="s">
        <v>406</v>
      </c>
      <c r="G20" s="14" t="str">
        <f>T('Core Adventures'!L50)</f>
        <v/>
      </c>
      <c r="I20" s="212" t="s">
        <v>184</v>
      </c>
      <c r="J20" s="208"/>
      <c r="K20" s="225"/>
      <c r="M20" s="135" t="s">
        <v>246</v>
      </c>
      <c r="N20" s="145" t="s">
        <v>275</v>
      </c>
      <c r="O20" s="14" t="str">
        <f>T('Elective Adventures'!L161)</f>
        <v/>
      </c>
      <c r="Q20" s="100">
        <v>3</v>
      </c>
      <c r="R20" s="145" t="s">
        <v>351</v>
      </c>
      <c r="S20" s="14" t="str">
        <f>T('Elective Adventures'!L248)</f>
        <v/>
      </c>
    </row>
    <row r="21" spans="2:19" ht="12.75" customHeight="1">
      <c r="B21" s="160" t="s">
        <v>143</v>
      </c>
      <c r="C21" s="18" t="str">
        <f>'Elective Adventures'!L53</f>
        <v xml:space="preserve"> </v>
      </c>
      <c r="D21" s="31"/>
      <c r="E21" s="136" t="s">
        <v>76</v>
      </c>
      <c r="F21" s="135" t="s">
        <v>407</v>
      </c>
      <c r="G21" s="14" t="str">
        <f>T('Core Adventures'!L51)</f>
        <v/>
      </c>
      <c r="I21" s="100">
        <v>1</v>
      </c>
      <c r="J21" s="145" t="s">
        <v>185</v>
      </c>
      <c r="K21" s="14" t="str">
        <f>T('Elective Adventures'!L75)</f>
        <v/>
      </c>
      <c r="M21" s="135" t="s">
        <v>247</v>
      </c>
      <c r="N21" s="145" t="s">
        <v>277</v>
      </c>
      <c r="O21" s="14" t="str">
        <f>T('Elective Adventures'!L162)</f>
        <v/>
      </c>
      <c r="Q21" s="100">
        <v>4</v>
      </c>
      <c r="R21" s="188" t="s">
        <v>352</v>
      </c>
      <c r="S21" s="14" t="str">
        <f>T('Elective Adventures'!L249)</f>
        <v/>
      </c>
    </row>
    <row r="22" spans="2:19" ht="12.75" customHeight="1">
      <c r="B22" s="160" t="s">
        <v>357</v>
      </c>
      <c r="C22" s="18" t="str">
        <f>'Elective Adventures'!L72</f>
        <v xml:space="preserve"> </v>
      </c>
      <c r="D22" s="31"/>
      <c r="E22" s="136" t="s">
        <v>77</v>
      </c>
      <c r="F22" s="135" t="s">
        <v>408</v>
      </c>
      <c r="G22" s="14" t="str">
        <f>T('Core Adventures'!L52)</f>
        <v/>
      </c>
      <c r="H22" s="12" t="s">
        <v>75</v>
      </c>
      <c r="I22" s="135">
        <v>2</v>
      </c>
      <c r="J22" s="145" t="s">
        <v>186</v>
      </c>
      <c r="K22" s="14" t="str">
        <f>T('Elective Adventures'!L76)</f>
        <v/>
      </c>
      <c r="L22" s="12" t="s">
        <v>75</v>
      </c>
      <c r="M22" s="135" t="s">
        <v>248</v>
      </c>
      <c r="N22" s="145" t="s">
        <v>290</v>
      </c>
      <c r="O22" s="14" t="str">
        <f>T('Elective Adventures'!L163)</f>
        <v/>
      </c>
      <c r="P22" s="12" t="s">
        <v>75</v>
      </c>
      <c r="Q22" s="135" t="s">
        <v>78</v>
      </c>
      <c r="R22" s="188" t="s">
        <v>353</v>
      </c>
      <c r="S22" s="14" t="str">
        <f>T('Elective Adventures'!L250)</f>
        <v/>
      </c>
    </row>
    <row r="23" spans="2:19" ht="12.75" customHeight="1">
      <c r="B23" s="160" t="s">
        <v>184</v>
      </c>
      <c r="C23" s="18" t="str">
        <f>'Elective Adventures'!L80</f>
        <v xml:space="preserve"> </v>
      </c>
      <c r="D23" s="31"/>
      <c r="E23" s="136" t="s">
        <v>80</v>
      </c>
      <c r="F23" s="200" t="s">
        <v>409</v>
      </c>
      <c r="G23" s="14" t="str">
        <f>T('Core Adventures'!L53)</f>
        <v/>
      </c>
      <c r="I23" s="135">
        <v>3</v>
      </c>
      <c r="J23" s="145" t="s">
        <v>187</v>
      </c>
      <c r="K23" s="14" t="str">
        <f>T('Elective Adventures'!L77)</f>
        <v/>
      </c>
      <c r="M23" s="135" t="s">
        <v>249</v>
      </c>
      <c r="N23" s="145" t="s">
        <v>278</v>
      </c>
      <c r="O23" s="14" t="str">
        <f>T('Elective Adventures'!L164)</f>
        <v/>
      </c>
      <c r="Q23" s="135" t="s">
        <v>79</v>
      </c>
      <c r="R23" s="188" t="s">
        <v>354</v>
      </c>
      <c r="S23" s="14" t="str">
        <f>T('Elective Adventures'!L251)</f>
        <v/>
      </c>
    </row>
    <row r="24" spans="2:19">
      <c r="B24" s="160" t="s">
        <v>190</v>
      </c>
      <c r="C24" s="18" t="str">
        <f>'Elective Adventures'!L89</f>
        <v xml:space="preserve"> </v>
      </c>
      <c r="D24" s="31"/>
      <c r="E24" s="136" t="s">
        <v>94</v>
      </c>
      <c r="F24" s="135" t="s">
        <v>410</v>
      </c>
      <c r="G24" s="14" t="str">
        <f>T('Core Adventures'!L54)</f>
        <v/>
      </c>
      <c r="I24" s="135">
        <v>4</v>
      </c>
      <c r="J24" s="188" t="s">
        <v>188</v>
      </c>
      <c r="K24" s="14" t="str">
        <f>T('Elective Adventures'!L78)</f>
        <v/>
      </c>
      <c r="M24" s="135" t="s">
        <v>250</v>
      </c>
      <c r="N24" s="145" t="s">
        <v>279</v>
      </c>
      <c r="O24" s="14" t="str">
        <f>T('Elective Adventures'!L165)</f>
        <v/>
      </c>
      <c r="Q24" s="135" t="s">
        <v>242</v>
      </c>
      <c r="R24" s="145" t="s">
        <v>355</v>
      </c>
      <c r="S24" s="14" t="str">
        <f>T('Elective Adventures'!L252)</f>
        <v/>
      </c>
    </row>
    <row r="25" spans="2:19">
      <c r="B25" s="161" t="s">
        <v>197</v>
      </c>
      <c r="C25" s="18" t="str">
        <f>'Elective Adventures'!L105</f>
        <v xml:space="preserve"> </v>
      </c>
      <c r="D25" s="31"/>
      <c r="E25" s="98">
        <v>3</v>
      </c>
      <c r="F25" s="135" t="s">
        <v>411</v>
      </c>
      <c r="G25" s="14" t="str">
        <f>T('Core Adventures'!L55)</f>
        <v/>
      </c>
      <c r="I25" s="135">
        <v>5</v>
      </c>
      <c r="J25" s="145" t="s">
        <v>189</v>
      </c>
      <c r="K25" s="14" t="str">
        <f>T('Elective Adventures'!L79)</f>
        <v/>
      </c>
      <c r="M25" s="135" t="s">
        <v>251</v>
      </c>
      <c r="N25" s="145" t="s">
        <v>280</v>
      </c>
      <c r="O25" s="14" t="str">
        <f>T('Elective Adventures'!L166)</f>
        <v/>
      </c>
    </row>
    <row r="26" spans="2:19" ht="12.75" customHeight="1">
      <c r="B26" s="161" t="s">
        <v>362</v>
      </c>
      <c r="C26" s="18" t="str">
        <f>'Elective Adventures'!L132</f>
        <v xml:space="preserve"> </v>
      </c>
      <c r="D26" s="31"/>
      <c r="E26" s="136" t="s">
        <v>72</v>
      </c>
      <c r="F26" s="135" t="s">
        <v>412</v>
      </c>
      <c r="G26" s="14" t="str">
        <f>T('Core Adventures'!L56)</f>
        <v/>
      </c>
      <c r="I26" s="212" t="s">
        <v>190</v>
      </c>
      <c r="J26" s="208"/>
      <c r="K26" s="225"/>
      <c r="M26" s="135" t="s">
        <v>252</v>
      </c>
      <c r="N26" s="188" t="s">
        <v>281</v>
      </c>
      <c r="O26" s="14" t="str">
        <f>T('Elective Adventures'!L167)</f>
        <v/>
      </c>
    </row>
    <row r="27" spans="2:19" ht="12.75" customHeight="1">
      <c r="B27" s="161" t="s">
        <v>235</v>
      </c>
      <c r="C27" s="18" t="str">
        <f>'Elective Adventures'!L142</f>
        <v xml:space="preserve"> </v>
      </c>
      <c r="D27" s="31"/>
      <c r="E27" s="136" t="s">
        <v>73</v>
      </c>
      <c r="F27" s="135" t="s">
        <v>413</v>
      </c>
      <c r="G27" s="14" t="str">
        <f>T('Core Adventures'!L57)</f>
        <v/>
      </c>
      <c r="I27" s="100">
        <v>1</v>
      </c>
      <c r="J27" s="145" t="s">
        <v>191</v>
      </c>
      <c r="K27" s="14" t="str">
        <f>T('Elective Adventures'!L83)</f>
        <v/>
      </c>
      <c r="M27" s="135" t="s">
        <v>253</v>
      </c>
      <c r="N27" s="145" t="s">
        <v>282</v>
      </c>
      <c r="O27" s="14" t="str">
        <f>T('Elective Adventures'!L168)</f>
        <v/>
      </c>
    </row>
    <row r="28" spans="2:19">
      <c r="B28" s="161" t="s">
        <v>276</v>
      </c>
      <c r="C28" s="18" t="str">
        <f>'Elective Adventures'!L176</f>
        <v xml:space="preserve"> </v>
      </c>
      <c r="D28" s="31"/>
      <c r="E28" s="136" t="s">
        <v>115</v>
      </c>
      <c r="F28" s="135" t="s">
        <v>414</v>
      </c>
      <c r="G28" s="14" t="str">
        <f>T('Core Adventures'!L58)</f>
        <v/>
      </c>
      <c r="I28" s="100">
        <v>2</v>
      </c>
      <c r="J28" s="145" t="s">
        <v>192</v>
      </c>
      <c r="K28" s="14" t="str">
        <f>T('Elective Adventures'!L84)</f>
        <v/>
      </c>
      <c r="M28" s="135" t="s">
        <v>254</v>
      </c>
      <c r="N28" s="145" t="s">
        <v>283</v>
      </c>
      <c r="O28" s="14" t="str">
        <f>T('Elective Adventures'!L169)</f>
        <v/>
      </c>
      <c r="R28" s="68" t="s">
        <v>49</v>
      </c>
      <c r="S28" s="69"/>
    </row>
    <row r="29" spans="2:19">
      <c r="B29" s="161" t="s">
        <v>292</v>
      </c>
      <c r="C29" s="18" t="str">
        <f>'Elective Adventures'!L183</f>
        <v xml:space="preserve"> </v>
      </c>
      <c r="D29" s="31"/>
      <c r="E29" s="136" t="s">
        <v>114</v>
      </c>
      <c r="F29" s="184" t="s">
        <v>415</v>
      </c>
      <c r="G29" s="14" t="str">
        <f>T('Core Adventures'!L59)</f>
        <v/>
      </c>
      <c r="I29" s="100">
        <v>3</v>
      </c>
      <c r="J29" s="188" t="s">
        <v>193</v>
      </c>
      <c r="K29" s="14" t="str">
        <f>T('Elective Adventures'!L85)</f>
        <v/>
      </c>
      <c r="M29" s="135" t="s">
        <v>255</v>
      </c>
      <c r="N29" s="145" t="s">
        <v>284</v>
      </c>
      <c r="O29" s="14" t="str">
        <f>T('Elective Adventures'!L170)</f>
        <v/>
      </c>
      <c r="R29" s="70" t="s">
        <v>50</v>
      </c>
      <c r="S29" s="32"/>
    </row>
    <row r="30" spans="2:19" ht="12.75" customHeight="1">
      <c r="B30" s="161" t="s">
        <v>297</v>
      </c>
      <c r="C30" s="18" t="str">
        <f>'Elective Adventures'!L198</f>
        <v xml:space="preserve"> </v>
      </c>
      <c r="D30" s="31"/>
      <c r="E30" s="98">
        <v>4</v>
      </c>
      <c r="F30" s="200" t="s">
        <v>416</v>
      </c>
      <c r="G30" s="14" t="str">
        <f>T('Core Adventures'!L60)</f>
        <v/>
      </c>
      <c r="I30" s="100">
        <v>4</v>
      </c>
      <c r="J30" s="187" t="s">
        <v>194</v>
      </c>
      <c r="K30" s="14" t="str">
        <f>T('Elective Adventures'!L86)</f>
        <v/>
      </c>
      <c r="M30" s="135" t="s">
        <v>256</v>
      </c>
      <c r="N30" s="145" t="s">
        <v>291</v>
      </c>
      <c r="O30" s="14" t="str">
        <f>T('Elective Adventures'!L171)</f>
        <v/>
      </c>
      <c r="R30" s="70" t="s">
        <v>51</v>
      </c>
      <c r="S30" s="32"/>
    </row>
    <row r="31" spans="2:19" ht="12.75" customHeight="1">
      <c r="B31" s="161" t="s">
        <v>359</v>
      </c>
      <c r="C31" s="18" t="str">
        <f>'Elective Adventures'!L208</f>
        <v xml:space="preserve"> </v>
      </c>
      <c r="D31" s="31"/>
      <c r="E31" s="98">
        <v>5</v>
      </c>
      <c r="F31" s="135" t="s">
        <v>352</v>
      </c>
      <c r="G31" s="14" t="str">
        <f>T('Core Adventures'!L61)</f>
        <v/>
      </c>
      <c r="I31" s="100">
        <v>5</v>
      </c>
      <c r="J31" s="145" t="s">
        <v>195</v>
      </c>
      <c r="K31" s="14" t="str">
        <f>T('Elective Adventures'!L87)</f>
        <v/>
      </c>
      <c r="M31" s="135" t="s">
        <v>257</v>
      </c>
      <c r="N31" s="145" t="s">
        <v>285</v>
      </c>
      <c r="O31" s="14" t="str">
        <f>T('Elective Adventures'!L172)</f>
        <v/>
      </c>
      <c r="R31" s="71" t="s">
        <v>74</v>
      </c>
      <c r="S31" s="51"/>
    </row>
    <row r="32" spans="2:19">
      <c r="B32" s="161" t="s">
        <v>319</v>
      </c>
      <c r="C32" s="18" t="str">
        <f>'Elective Adventures'!L213</f>
        <v xml:space="preserve"> </v>
      </c>
      <c r="D32" s="31"/>
      <c r="E32" s="136" t="s">
        <v>106</v>
      </c>
      <c r="F32" s="135" t="s">
        <v>417</v>
      </c>
      <c r="G32" s="14" t="str">
        <f>T('Core Adventures'!L62)</f>
        <v/>
      </c>
      <c r="I32" s="100">
        <v>6</v>
      </c>
      <c r="J32" s="145" t="s">
        <v>196</v>
      </c>
      <c r="K32" s="14" t="str">
        <f>T('Elective Adventures'!L88)</f>
        <v/>
      </c>
      <c r="M32" s="135" t="s">
        <v>258</v>
      </c>
      <c r="N32" s="145" t="s">
        <v>286</v>
      </c>
      <c r="O32" s="14" t="str">
        <f>T('Elective Adventures'!L173)</f>
        <v/>
      </c>
    </row>
    <row r="33" spans="1:15" ht="12.75" customHeight="1">
      <c r="B33" s="161" t="s">
        <v>323</v>
      </c>
      <c r="C33" s="18" t="str">
        <f>'Elective Adventures'!L228</f>
        <v xml:space="preserve"> </v>
      </c>
      <c r="D33" s="31"/>
      <c r="E33" s="136" t="s">
        <v>107</v>
      </c>
      <c r="F33" s="200" t="s">
        <v>418</v>
      </c>
      <c r="G33" s="14" t="str">
        <f>T('Core Adventures'!L63)</f>
        <v/>
      </c>
      <c r="I33" s="212" t="s">
        <v>197</v>
      </c>
      <c r="J33" s="205"/>
      <c r="K33" s="225"/>
      <c r="M33" s="135" t="s">
        <v>259</v>
      </c>
      <c r="N33" s="145" t="s">
        <v>287</v>
      </c>
      <c r="O33" s="14" t="str">
        <f>T('Elective Adventures'!L174)</f>
        <v/>
      </c>
    </row>
    <row r="34" spans="1:15" ht="12.75" customHeight="1">
      <c r="B34" s="161" t="s">
        <v>335</v>
      </c>
      <c r="C34" s="18" t="str">
        <f>'Elective Adventures'!L233</f>
        <v xml:space="preserve"> </v>
      </c>
      <c r="D34" s="8"/>
      <c r="E34" s="98">
        <v>6</v>
      </c>
      <c r="F34" s="200" t="s">
        <v>419</v>
      </c>
      <c r="G34" s="14" t="str">
        <f>T('Core Adventures'!L64)</f>
        <v/>
      </c>
      <c r="I34" s="135">
        <v>1</v>
      </c>
      <c r="J34" s="145" t="s">
        <v>198</v>
      </c>
      <c r="K34" s="14" t="str">
        <f>T('Elective Adventures'!L92)</f>
        <v/>
      </c>
      <c r="M34" s="135" t="s">
        <v>260</v>
      </c>
      <c r="N34" s="145" t="s">
        <v>288</v>
      </c>
      <c r="O34" s="14" t="str">
        <f>T('Elective Adventures'!L175)</f>
        <v/>
      </c>
    </row>
    <row r="35" spans="1:15" ht="15.75" customHeight="1">
      <c r="B35" s="161" t="s">
        <v>339</v>
      </c>
      <c r="C35" s="18" t="str">
        <f>'Elective Adventures'!L244</f>
        <v xml:space="preserve"> </v>
      </c>
      <c r="D35" s="8"/>
      <c r="E35" s="305" t="s">
        <v>360</v>
      </c>
      <c r="F35" s="305"/>
      <c r="G35" s="305"/>
      <c r="I35" s="135" t="s">
        <v>69</v>
      </c>
      <c r="J35" s="145" t="s">
        <v>199</v>
      </c>
      <c r="K35" s="14" t="str">
        <f>T('Elective Adventures'!L93)</f>
        <v/>
      </c>
      <c r="M35" s="212" t="s">
        <v>292</v>
      </c>
      <c r="N35" s="214"/>
      <c r="O35" s="225"/>
    </row>
    <row r="36" spans="1:15" ht="12.75" customHeight="1">
      <c r="B36" s="161" t="s">
        <v>348</v>
      </c>
      <c r="C36" s="18" t="str">
        <f>'Elective Adventures'!L253</f>
        <v xml:space="preserve"> </v>
      </c>
      <c r="D36" s="8"/>
      <c r="E36" s="305"/>
      <c r="F36" s="305"/>
      <c r="G36" s="305"/>
      <c r="I36" s="135" t="s">
        <v>70</v>
      </c>
      <c r="J36" s="145" t="s">
        <v>200</v>
      </c>
      <c r="K36" s="14" t="str">
        <f>T('Elective Adventures'!L94)</f>
        <v/>
      </c>
      <c r="M36" s="135">
        <v>1</v>
      </c>
      <c r="N36" s="158" t="s">
        <v>293</v>
      </c>
      <c r="O36" s="14" t="str">
        <f>T('Elective Adventures'!L179)</f>
        <v/>
      </c>
    </row>
    <row r="37" spans="1:15">
      <c r="B37" s="2"/>
      <c r="C37" s="31"/>
      <c r="D37" s="8"/>
      <c r="E37" s="198" t="s">
        <v>110</v>
      </c>
      <c r="F37" s="205"/>
      <c r="G37" s="223"/>
      <c r="I37" s="135" t="s">
        <v>71</v>
      </c>
      <c r="J37" s="145" t="s">
        <v>201</v>
      </c>
      <c r="K37" s="14" t="str">
        <f>T('Elective Adventures'!L95)</f>
        <v/>
      </c>
      <c r="M37" s="135">
        <v>2</v>
      </c>
      <c r="N37" s="145" t="s">
        <v>294</v>
      </c>
      <c r="O37" s="14" t="str">
        <f>T('Elective Adventures'!L180)</f>
        <v/>
      </c>
    </row>
    <row r="38" spans="1:15" ht="12.75" customHeight="1">
      <c r="A38" s="305" t="s">
        <v>423</v>
      </c>
      <c r="B38" s="305"/>
      <c r="C38" s="305"/>
      <c r="D38" s="78"/>
      <c r="E38" s="100"/>
      <c r="F38" s="145" t="s">
        <v>97</v>
      </c>
      <c r="G38" s="14" t="str">
        <f>T('Elective Adventures'!L6)</f>
        <v/>
      </c>
      <c r="I38" s="135">
        <v>2</v>
      </c>
      <c r="J38" s="145" t="s">
        <v>146</v>
      </c>
      <c r="K38" s="14" t="str">
        <f>T('Elective Adventures'!L96)</f>
        <v/>
      </c>
      <c r="M38" s="100">
        <v>3</v>
      </c>
      <c r="N38" s="145" t="s">
        <v>295</v>
      </c>
      <c r="O38" s="14" t="str">
        <f>T('Elective Adventures'!L181)</f>
        <v/>
      </c>
    </row>
    <row r="39" spans="1:15" ht="12.75" customHeight="1">
      <c r="A39" s="305"/>
      <c r="B39" s="305"/>
      <c r="C39" s="305"/>
      <c r="D39" s="78"/>
      <c r="E39" s="100">
        <v>1</v>
      </c>
      <c r="F39" s="145" t="s">
        <v>111</v>
      </c>
      <c r="G39" s="14" t="str">
        <f>T('Elective Adventures'!L7)</f>
        <v/>
      </c>
      <c r="I39" s="135" t="s">
        <v>76</v>
      </c>
      <c r="J39" s="145" t="s">
        <v>202</v>
      </c>
      <c r="K39" s="14" t="str">
        <f>T('Elective Adventures'!L97)</f>
        <v/>
      </c>
      <c r="M39" s="153">
        <v>4</v>
      </c>
      <c r="N39" s="157" t="s">
        <v>296</v>
      </c>
      <c r="O39" s="14" t="str">
        <f>T('Elective Adventures'!L182)</f>
        <v/>
      </c>
    </row>
    <row r="40" spans="1:15" ht="12.75" customHeight="1">
      <c r="A40" s="198" t="s">
        <v>365</v>
      </c>
      <c r="B40" s="198"/>
      <c r="C40" s="224"/>
      <c r="E40" s="100">
        <v>2</v>
      </c>
      <c r="F40" s="145" t="s">
        <v>112</v>
      </c>
      <c r="G40" s="14" t="str">
        <f>T('Elective Adventures'!L8)</f>
        <v/>
      </c>
      <c r="I40" s="135" t="s">
        <v>77</v>
      </c>
      <c r="J40" s="145" t="s">
        <v>203</v>
      </c>
      <c r="K40" s="14" t="str">
        <f>T('Elective Adventures'!L98)</f>
        <v/>
      </c>
      <c r="M40" s="215" t="s">
        <v>297</v>
      </c>
      <c r="N40" s="214"/>
      <c r="O40" s="225"/>
    </row>
    <row r="41" spans="1:15">
      <c r="A41" s="98">
        <v>1</v>
      </c>
      <c r="B41" s="135" t="s">
        <v>366</v>
      </c>
      <c r="C41" s="14" t="str">
        <f>T('Core Adventures'!L6)</f>
        <v/>
      </c>
      <c r="E41" s="100">
        <v>3</v>
      </c>
      <c r="F41" s="145" t="s">
        <v>113</v>
      </c>
      <c r="G41" s="14" t="str">
        <f>T('Elective Adventures'!L9)</f>
        <v/>
      </c>
      <c r="I41" s="135" t="s">
        <v>80</v>
      </c>
      <c r="J41" s="187" t="s">
        <v>204</v>
      </c>
      <c r="K41" s="14" t="str">
        <f>T('Elective Adventures'!L99)</f>
        <v/>
      </c>
      <c r="M41" s="147"/>
      <c r="N41" s="158" t="s">
        <v>298</v>
      </c>
      <c r="O41" s="14" t="str">
        <f>T('Elective Adventures'!L186)</f>
        <v/>
      </c>
    </row>
    <row r="42" spans="1:15" ht="12.75" customHeight="1">
      <c r="A42" s="98">
        <v>2</v>
      </c>
      <c r="B42" s="135" t="s">
        <v>367</v>
      </c>
      <c r="C42" s="14" t="str">
        <f>T('Core Adventures'!L7)</f>
        <v/>
      </c>
      <c r="E42" s="172" t="s">
        <v>72</v>
      </c>
      <c r="F42" s="170" t="s">
        <v>121</v>
      </c>
      <c r="G42" s="14" t="str">
        <f>T('Elective Adventures'!L10)</f>
        <v/>
      </c>
      <c r="I42" s="135" t="s">
        <v>94</v>
      </c>
      <c r="J42" s="145" t="s">
        <v>205</v>
      </c>
      <c r="K42" s="14" t="str">
        <f>T('Elective Adventures'!L100)</f>
        <v/>
      </c>
      <c r="M42" s="100">
        <v>1</v>
      </c>
      <c r="N42" s="145" t="s">
        <v>301</v>
      </c>
      <c r="O42" s="14" t="str">
        <f>T('Elective Adventures'!L187)</f>
        <v/>
      </c>
    </row>
    <row r="43" spans="1:15">
      <c r="A43" s="98">
        <v>3</v>
      </c>
      <c r="B43" s="135" t="s">
        <v>383</v>
      </c>
      <c r="C43" s="14" t="str">
        <f>T('Core Adventures'!L8)</f>
        <v/>
      </c>
      <c r="E43" s="172" t="s">
        <v>73</v>
      </c>
      <c r="F43" s="170" t="s">
        <v>122</v>
      </c>
      <c r="G43" s="14" t="str">
        <f>T('Elective Adventures'!L11)</f>
        <v/>
      </c>
      <c r="I43" s="135" t="s">
        <v>105</v>
      </c>
      <c r="J43" s="145" t="s">
        <v>206</v>
      </c>
      <c r="K43" s="14" t="str">
        <f>T('Elective Adventures'!L101)</f>
        <v/>
      </c>
      <c r="M43" s="100">
        <v>2</v>
      </c>
      <c r="N43" s="145" t="s">
        <v>302</v>
      </c>
      <c r="O43" s="14" t="str">
        <f>T('Elective Adventures'!L188)</f>
        <v/>
      </c>
    </row>
    <row r="44" spans="1:15">
      <c r="A44" s="98">
        <v>4</v>
      </c>
      <c r="B44" s="135" t="s">
        <v>368</v>
      </c>
      <c r="C44" s="14" t="str">
        <f>T('Core Adventures'!L9)</f>
        <v/>
      </c>
      <c r="E44" s="172" t="s">
        <v>114</v>
      </c>
      <c r="F44" s="170" t="s">
        <v>123</v>
      </c>
      <c r="G44" s="14" t="str">
        <f>T('Elective Adventures'!L12)</f>
        <v/>
      </c>
      <c r="I44" s="135" t="s">
        <v>108</v>
      </c>
      <c r="J44" s="145" t="s">
        <v>207</v>
      </c>
      <c r="K44" s="14" t="str">
        <f>T('Elective Adventures'!L102)</f>
        <v/>
      </c>
      <c r="M44" s="100">
        <v>3</v>
      </c>
      <c r="N44" s="145" t="s">
        <v>303</v>
      </c>
      <c r="O44" s="14" t="str">
        <f>T('Elective Adventures'!L189)</f>
        <v/>
      </c>
    </row>
    <row r="45" spans="1:15" ht="12.75" customHeight="1">
      <c r="A45" s="98">
        <v>5</v>
      </c>
      <c r="B45" s="135" t="s">
        <v>369</v>
      </c>
      <c r="C45" s="14" t="str">
        <f>T('Core Adventures'!L10)</f>
        <v/>
      </c>
      <c r="E45" s="172" t="s">
        <v>115</v>
      </c>
      <c r="F45" s="170" t="s">
        <v>124</v>
      </c>
      <c r="G45" s="14" t="str">
        <f>T('Elective Adventures'!L13)</f>
        <v/>
      </c>
      <c r="I45" s="135" t="s">
        <v>130</v>
      </c>
      <c r="J45" s="145" t="s">
        <v>208</v>
      </c>
      <c r="K45" s="14" t="str">
        <f>T('Elective Adventures'!L103)</f>
        <v/>
      </c>
      <c r="M45" s="100">
        <v>4</v>
      </c>
      <c r="N45" s="145" t="s">
        <v>304</v>
      </c>
      <c r="O45" s="14" t="str">
        <f>T('Elective Adventures'!L190)</f>
        <v/>
      </c>
    </row>
    <row r="46" spans="1:15" ht="12.75" customHeight="1">
      <c r="A46" s="98">
        <v>6</v>
      </c>
      <c r="B46" s="135" t="s">
        <v>370</v>
      </c>
      <c r="C46" s="14" t="str">
        <f>T('Core Adventures'!L11)</f>
        <v/>
      </c>
      <c r="E46" s="172" t="s">
        <v>116</v>
      </c>
      <c r="F46" s="171" t="s">
        <v>125</v>
      </c>
      <c r="G46" s="14" t="str">
        <f>T('Elective Adventures'!L14)</f>
        <v/>
      </c>
      <c r="I46" s="135" t="s">
        <v>131</v>
      </c>
      <c r="J46" s="188" t="s">
        <v>209</v>
      </c>
      <c r="K46" s="14" t="str">
        <f>T('Elective Adventures'!L104)</f>
        <v/>
      </c>
      <c r="M46" s="100">
        <v>5</v>
      </c>
      <c r="N46" s="145" t="s">
        <v>305</v>
      </c>
      <c r="O46" s="14" t="str">
        <f>T('Elective Adventures'!L191)</f>
        <v/>
      </c>
    </row>
    <row r="47" spans="1:15">
      <c r="A47" s="98">
        <v>7</v>
      </c>
      <c r="B47" s="200" t="s">
        <v>371</v>
      </c>
      <c r="C47" s="14" t="str">
        <f>T('Core Adventures'!L12)</f>
        <v/>
      </c>
      <c r="E47" s="172" t="s">
        <v>117</v>
      </c>
      <c r="F47" s="170" t="s">
        <v>126</v>
      </c>
      <c r="G47" s="14" t="str">
        <f>T('Elective Adventures'!L15)</f>
        <v/>
      </c>
      <c r="I47" s="212" t="s">
        <v>362</v>
      </c>
      <c r="J47" s="205"/>
      <c r="K47" s="225"/>
      <c r="M47" s="100">
        <v>6</v>
      </c>
      <c r="N47" s="187" t="s">
        <v>306</v>
      </c>
      <c r="O47" s="14" t="str">
        <f>T('Elective Adventures'!L192)</f>
        <v/>
      </c>
    </row>
    <row r="48" spans="1:15">
      <c r="A48" s="98">
        <v>8</v>
      </c>
      <c r="B48" s="200" t="s">
        <v>372</v>
      </c>
      <c r="C48" s="14" t="str">
        <f>T('Core Adventures'!L13)</f>
        <v/>
      </c>
      <c r="E48" s="172" t="s">
        <v>118</v>
      </c>
      <c r="F48" s="170" t="s">
        <v>127</v>
      </c>
      <c r="G48" s="14" t="str">
        <f>T('Elective Adventures'!L16)</f>
        <v/>
      </c>
      <c r="I48" s="100">
        <v>1</v>
      </c>
      <c r="J48" s="145" t="s">
        <v>97</v>
      </c>
      <c r="K48" s="14" t="str">
        <f>T('Elective Adventures'!L108)</f>
        <v/>
      </c>
      <c r="M48" s="100">
        <v>7</v>
      </c>
      <c r="N48" s="145" t="s">
        <v>307</v>
      </c>
      <c r="O48" s="14" t="str">
        <f>T('Elective Adventures'!L193)</f>
        <v/>
      </c>
    </row>
    <row r="49" spans="1:15">
      <c r="A49" s="98">
        <v>9</v>
      </c>
      <c r="B49" s="200" t="s">
        <v>373</v>
      </c>
      <c r="C49" s="14" t="str">
        <f>T('Core Adventures'!L14)</f>
        <v/>
      </c>
      <c r="E49" s="172" t="s">
        <v>119</v>
      </c>
      <c r="F49" s="170" t="s">
        <v>128</v>
      </c>
      <c r="G49" s="14" t="str">
        <f>T('Elective Adventures'!L17)</f>
        <v/>
      </c>
      <c r="I49" s="135" t="s">
        <v>69</v>
      </c>
      <c r="J49" s="145" t="s">
        <v>217</v>
      </c>
      <c r="K49" s="14" t="str">
        <f>T('Elective Adventures'!L109)</f>
        <v/>
      </c>
      <c r="M49" s="100">
        <v>8</v>
      </c>
      <c r="N49" s="145" t="s">
        <v>308</v>
      </c>
      <c r="O49" s="14" t="str">
        <f>T('Elective Adventures'!L194)</f>
        <v/>
      </c>
    </row>
    <row r="50" spans="1:15" ht="12.75" customHeight="1">
      <c r="A50" s="98">
        <v>10</v>
      </c>
      <c r="B50" s="135" t="s">
        <v>374</v>
      </c>
      <c r="C50" s="14" t="str">
        <f>T('Core Adventures'!L15)</f>
        <v/>
      </c>
      <c r="E50" s="172" t="s">
        <v>120</v>
      </c>
      <c r="F50" s="170" t="s">
        <v>129</v>
      </c>
      <c r="G50" s="14" t="str">
        <f>T('Elective Adventures'!L18)</f>
        <v/>
      </c>
      <c r="I50" s="135" t="s">
        <v>70</v>
      </c>
      <c r="J50" s="145" t="s">
        <v>218</v>
      </c>
      <c r="K50" s="14" t="str">
        <f>T('Elective Adventures'!L110)</f>
        <v/>
      </c>
      <c r="M50" s="100">
        <v>9</v>
      </c>
      <c r="N50" s="145" t="s">
        <v>309</v>
      </c>
      <c r="O50" s="14" t="str">
        <f>T('Elective Adventures'!L195)</f>
        <v/>
      </c>
    </row>
    <row r="51" spans="1:15" ht="12.75" customHeight="1">
      <c r="A51" s="136" t="s">
        <v>379</v>
      </c>
      <c r="B51" s="135" t="s">
        <v>375</v>
      </c>
      <c r="C51" s="14" t="str">
        <f>T('Core Adventures'!L16)</f>
        <v/>
      </c>
      <c r="D51" s="84"/>
      <c r="E51" s="198" t="s">
        <v>132</v>
      </c>
      <c r="F51" s="205"/>
      <c r="G51" s="225"/>
      <c r="I51" s="135" t="s">
        <v>71</v>
      </c>
      <c r="J51" s="145" t="s">
        <v>219</v>
      </c>
      <c r="K51" s="14" t="str">
        <f>T('Elective Adventures'!L111)</f>
        <v/>
      </c>
      <c r="M51" s="135" t="s">
        <v>299</v>
      </c>
      <c r="N51" s="145" t="s">
        <v>310</v>
      </c>
      <c r="O51" s="14" t="str">
        <f>T('Elective Adventures'!L196)</f>
        <v/>
      </c>
    </row>
    <row r="52" spans="1:15" ht="12.75" customHeight="1">
      <c r="A52" s="136" t="s">
        <v>380</v>
      </c>
      <c r="B52" s="184" t="s">
        <v>376</v>
      </c>
      <c r="C52" s="14" t="str">
        <f>T('Core Adventures'!L17)</f>
        <v/>
      </c>
      <c r="D52" s="84"/>
      <c r="E52" s="139"/>
      <c r="F52" s="187" t="s">
        <v>144</v>
      </c>
      <c r="G52" s="14" t="str">
        <f>T('Elective Adventures'!L22)</f>
        <v/>
      </c>
      <c r="I52" s="100">
        <v>2</v>
      </c>
      <c r="J52" s="145" t="s">
        <v>220</v>
      </c>
      <c r="K52" s="14" t="str">
        <f>T('Elective Adventures'!L112)</f>
        <v/>
      </c>
      <c r="M52" s="135" t="s">
        <v>300</v>
      </c>
      <c r="N52" s="145" t="s">
        <v>311</v>
      </c>
      <c r="O52" s="14" t="str">
        <f>T('Elective Adventures'!L197)</f>
        <v/>
      </c>
    </row>
    <row r="53" spans="1:15">
      <c r="A53" s="136" t="s">
        <v>381</v>
      </c>
      <c r="B53" s="135" t="s">
        <v>377</v>
      </c>
      <c r="C53" s="14" t="str">
        <f>T('Core Adventures'!L18)</f>
        <v/>
      </c>
      <c r="D53" s="13"/>
      <c r="E53" s="139">
        <v>1</v>
      </c>
      <c r="F53" s="187" t="s">
        <v>133</v>
      </c>
      <c r="G53" s="14" t="str">
        <f>T('Elective Adventures'!L23)</f>
        <v/>
      </c>
      <c r="I53" s="100">
        <v>3</v>
      </c>
      <c r="J53" s="145" t="s">
        <v>97</v>
      </c>
      <c r="K53" s="14" t="str">
        <f>T('Elective Adventures'!L113)</f>
        <v/>
      </c>
      <c r="M53" s="215" t="s">
        <v>359</v>
      </c>
      <c r="N53" s="214"/>
      <c r="O53" s="225"/>
    </row>
    <row r="54" spans="1:15" ht="12.75" customHeight="1">
      <c r="A54" s="136" t="s">
        <v>382</v>
      </c>
      <c r="B54" s="135" t="s">
        <v>378</v>
      </c>
      <c r="C54" s="14" t="str">
        <f>T('Core Adventures'!L19)</f>
        <v/>
      </c>
      <c r="D54" s="13"/>
      <c r="E54" s="139">
        <v>2</v>
      </c>
      <c r="F54" s="187" t="s">
        <v>134</v>
      </c>
      <c r="G54" s="14" t="str">
        <f>T('Elective Adventures'!L24)</f>
        <v/>
      </c>
      <c r="I54" s="172" t="s">
        <v>72</v>
      </c>
      <c r="J54" s="170" t="s">
        <v>221</v>
      </c>
      <c r="K54" s="14" t="str">
        <f>T('Elective Adventures'!L114)</f>
        <v/>
      </c>
      <c r="M54" s="147">
        <v>1</v>
      </c>
      <c r="N54" s="158" t="s">
        <v>312</v>
      </c>
      <c r="O54" s="14" t="str">
        <f>T('Elective Adventures'!L201)</f>
        <v/>
      </c>
    </row>
    <row r="55" spans="1:15" ht="12.75" customHeight="1">
      <c r="A55" s="201" t="s">
        <v>384</v>
      </c>
      <c r="B55" s="201"/>
      <c r="C55" s="201"/>
      <c r="D55" s="13"/>
      <c r="E55" s="139">
        <v>3</v>
      </c>
      <c r="F55" s="145" t="s">
        <v>135</v>
      </c>
      <c r="G55" s="14" t="str">
        <f>T('Elective Adventures'!L25)</f>
        <v/>
      </c>
      <c r="I55" s="172" t="s">
        <v>73</v>
      </c>
      <c r="J55" s="170" t="s">
        <v>222</v>
      </c>
      <c r="K55" s="14" t="str">
        <f>T('Elective Adventures'!L115)</f>
        <v/>
      </c>
      <c r="M55" s="100">
        <v>2</v>
      </c>
      <c r="N55" s="145" t="s">
        <v>313</v>
      </c>
      <c r="O55" s="14" t="str">
        <f>T('Elective Adventures'!L202)</f>
        <v/>
      </c>
    </row>
    <row r="56" spans="1:15">
      <c r="A56" s="98">
        <v>1</v>
      </c>
      <c r="B56" s="135" t="s">
        <v>385</v>
      </c>
      <c r="C56" s="14" t="str">
        <f>T('Core Adventures'!L23)</f>
        <v/>
      </c>
      <c r="D56" s="13"/>
      <c r="E56" s="139">
        <v>4</v>
      </c>
      <c r="F56" s="187" t="s">
        <v>136</v>
      </c>
      <c r="G56" s="14" t="str">
        <f>T('Elective Adventures'!L26)</f>
        <v/>
      </c>
      <c r="I56" s="172" t="s">
        <v>114</v>
      </c>
      <c r="J56" s="170" t="s">
        <v>223</v>
      </c>
      <c r="K56" s="14" t="str">
        <f>T('Elective Adventures'!L116)</f>
        <v/>
      </c>
      <c r="M56" s="100">
        <v>3</v>
      </c>
      <c r="N56" s="145" t="s">
        <v>314</v>
      </c>
      <c r="O56" s="14" t="str">
        <f>T('Elective Adventures'!L203)</f>
        <v/>
      </c>
    </row>
    <row r="57" spans="1:15">
      <c r="A57" s="98">
        <v>2</v>
      </c>
      <c r="B57" s="135" t="s">
        <v>386</v>
      </c>
      <c r="C57" s="14" t="str">
        <f>T('Core Adventures'!L24)</f>
        <v/>
      </c>
      <c r="D57" s="13"/>
      <c r="E57" s="139">
        <v>5</v>
      </c>
      <c r="F57" s="145" t="s">
        <v>137</v>
      </c>
      <c r="G57" s="14" t="str">
        <f>T('Elective Adventures'!L27)</f>
        <v/>
      </c>
      <c r="I57" s="172">
        <v>4</v>
      </c>
      <c r="J57" s="170" t="s">
        <v>97</v>
      </c>
      <c r="K57" s="14" t="str">
        <f>T('Elective Adventures'!L117)</f>
        <v/>
      </c>
      <c r="M57" s="100">
        <v>4</v>
      </c>
      <c r="N57" s="145" t="s">
        <v>315</v>
      </c>
      <c r="O57" s="14" t="str">
        <f>T('Elective Adventures'!L204)</f>
        <v/>
      </c>
    </row>
    <row r="58" spans="1:15">
      <c r="A58" s="98">
        <v>3</v>
      </c>
      <c r="B58" s="184" t="s">
        <v>387</v>
      </c>
      <c r="C58" s="14" t="str">
        <f>T('Core Adventures'!L25)</f>
        <v/>
      </c>
      <c r="D58" s="13"/>
      <c r="E58" s="139"/>
      <c r="F58" s="145" t="s">
        <v>145</v>
      </c>
      <c r="G58" s="14" t="str">
        <f>T('Elective Adventures'!L28)</f>
        <v/>
      </c>
      <c r="I58" s="172" t="s">
        <v>78</v>
      </c>
      <c r="J58" s="170" t="s">
        <v>224</v>
      </c>
      <c r="K58" s="14" t="str">
        <f>T('Elective Adventures'!L118)</f>
        <v/>
      </c>
      <c r="M58" s="100">
        <v>5</v>
      </c>
      <c r="N58" s="187" t="s">
        <v>316</v>
      </c>
      <c r="O58" s="14" t="str">
        <f>T('Elective Adventures'!L205)</f>
        <v/>
      </c>
    </row>
    <row r="59" spans="1:15">
      <c r="A59" s="136">
        <v>4</v>
      </c>
      <c r="B59" s="135" t="s">
        <v>388</v>
      </c>
      <c r="C59" s="14" t="str">
        <f>T('Core Adventures'!L26)</f>
        <v/>
      </c>
      <c r="D59" s="13"/>
      <c r="E59" s="139">
        <v>6</v>
      </c>
      <c r="F59" s="188" t="s">
        <v>138</v>
      </c>
      <c r="G59" s="14" t="str">
        <f>T('Elective Adventures'!L29)</f>
        <v/>
      </c>
      <c r="I59" s="172" t="s">
        <v>79</v>
      </c>
      <c r="J59" s="170" t="s">
        <v>225</v>
      </c>
      <c r="K59" s="14" t="str">
        <f>T('Elective Adventures'!L119)</f>
        <v/>
      </c>
      <c r="M59" s="100">
        <v>6</v>
      </c>
      <c r="N59" s="145" t="s">
        <v>317</v>
      </c>
      <c r="O59" s="14" t="str">
        <f>T('Elective Adventures'!L206)</f>
        <v/>
      </c>
    </row>
    <row r="60" spans="1:15" ht="12.75" customHeight="1">
      <c r="A60" s="136">
        <v>5</v>
      </c>
      <c r="B60" s="135" t="s">
        <v>389</v>
      </c>
      <c r="C60" s="14" t="str">
        <f>T('Core Adventures'!L27)</f>
        <v/>
      </c>
      <c r="D60" s="13"/>
      <c r="E60" s="139">
        <v>7</v>
      </c>
      <c r="F60" s="145" t="s">
        <v>139</v>
      </c>
      <c r="G60" s="14" t="str">
        <f>T('Elective Adventures'!L30)</f>
        <v/>
      </c>
      <c r="I60" s="172">
        <v>5</v>
      </c>
      <c r="J60" s="171" t="s">
        <v>226</v>
      </c>
      <c r="K60" s="14" t="str">
        <f>T('Elective Adventures'!L120)</f>
        <v/>
      </c>
      <c r="M60" s="100">
        <v>7</v>
      </c>
      <c r="N60" s="145" t="s">
        <v>318</v>
      </c>
      <c r="O60" s="14" t="str">
        <f>T('Elective Adventures'!L207)</f>
        <v/>
      </c>
    </row>
    <row r="61" spans="1:15" ht="12.75" customHeight="1">
      <c r="A61" s="136">
        <v>6</v>
      </c>
      <c r="B61" s="135" t="s">
        <v>390</v>
      </c>
      <c r="C61" s="14" t="str">
        <f>T('Core Adventures'!L28)</f>
        <v/>
      </c>
      <c r="D61" s="13"/>
      <c r="E61" s="139">
        <v>8</v>
      </c>
      <c r="F61" s="188" t="s">
        <v>140</v>
      </c>
      <c r="G61" s="14" t="str">
        <f>T('Elective Adventures'!L31)</f>
        <v/>
      </c>
      <c r="I61" s="172">
        <v>6</v>
      </c>
      <c r="J61" s="170" t="s">
        <v>97</v>
      </c>
      <c r="K61" s="14" t="str">
        <f>T('Elective Adventures'!L121)</f>
        <v/>
      </c>
      <c r="M61" s="215" t="s">
        <v>319</v>
      </c>
      <c r="N61" s="214"/>
      <c r="O61" s="225"/>
    </row>
    <row r="62" spans="1:15">
      <c r="A62" s="98">
        <v>7</v>
      </c>
      <c r="B62" s="184" t="s">
        <v>109</v>
      </c>
      <c r="C62" s="14" t="str">
        <f>T('Core Adventures'!L29)</f>
        <v/>
      </c>
      <c r="D62" s="13"/>
      <c r="E62" s="139">
        <v>9</v>
      </c>
      <c r="F62" s="145" t="s">
        <v>141</v>
      </c>
      <c r="G62" s="14" t="str">
        <f>T('Elective Adventures'!L32)</f>
        <v/>
      </c>
      <c r="I62" s="172" t="s">
        <v>210</v>
      </c>
      <c r="J62" s="191" t="s">
        <v>227</v>
      </c>
      <c r="K62" s="14" t="str">
        <f>T('Elective Adventures'!L122)</f>
        <v/>
      </c>
      <c r="M62" s="147">
        <v>1</v>
      </c>
      <c r="N62" s="158" t="s">
        <v>320</v>
      </c>
      <c r="O62" s="14" t="str">
        <f>T('Elective Adventures'!I189)</f>
        <v/>
      </c>
    </row>
    <row r="63" spans="1:15">
      <c r="A63" s="201" t="s">
        <v>391</v>
      </c>
      <c r="B63" s="201"/>
      <c r="C63" s="201"/>
      <c r="D63" s="13"/>
      <c r="E63" s="139">
        <v>10</v>
      </c>
      <c r="F63" s="145" t="s">
        <v>142</v>
      </c>
      <c r="G63" s="14" t="str">
        <f>T('Elective Adventures'!L33)</f>
        <v/>
      </c>
      <c r="I63" s="172" t="s">
        <v>211</v>
      </c>
      <c r="J63" s="191" t="s">
        <v>228</v>
      </c>
      <c r="K63" s="14" t="str">
        <f>T('Elective Adventures'!L123)</f>
        <v/>
      </c>
      <c r="M63" s="100">
        <v>2</v>
      </c>
      <c r="N63" s="145" t="s">
        <v>321</v>
      </c>
      <c r="O63" s="14" t="str">
        <f>T('Elective Adventures'!I190)</f>
        <v/>
      </c>
    </row>
    <row r="64" spans="1:15">
      <c r="A64" s="98"/>
      <c r="B64" s="135" t="s">
        <v>95</v>
      </c>
      <c r="C64" s="14" t="str">
        <f>T('Core Adventures'!L33)</f>
        <v/>
      </c>
      <c r="D64" s="13"/>
      <c r="E64" s="212" t="s">
        <v>143</v>
      </c>
      <c r="F64" s="205"/>
      <c r="G64" s="225"/>
      <c r="I64" s="172" t="s">
        <v>212</v>
      </c>
      <c r="J64" s="170" t="s">
        <v>229</v>
      </c>
      <c r="K64" s="14" t="str">
        <f>T('Elective Adventures'!L124)</f>
        <v/>
      </c>
      <c r="M64" s="100">
        <v>3</v>
      </c>
      <c r="N64" s="145" t="s">
        <v>322</v>
      </c>
      <c r="O64" s="14" t="str">
        <f>T('Elective Adventures'!I197)</f>
        <v/>
      </c>
    </row>
    <row r="65" spans="1:15">
      <c r="A65" s="98">
        <v>1</v>
      </c>
      <c r="B65" s="135" t="s">
        <v>96</v>
      </c>
      <c r="C65" s="14" t="str">
        <f>T('Core Adventures'!L34)</f>
        <v/>
      </c>
      <c r="D65" s="13"/>
      <c r="E65" s="100"/>
      <c r="F65" s="145" t="s">
        <v>146</v>
      </c>
      <c r="G65" s="14" t="str">
        <f>T('Elective Adventures'!L37)</f>
        <v/>
      </c>
      <c r="I65" s="172">
        <v>7</v>
      </c>
      <c r="J65" s="170" t="s">
        <v>216</v>
      </c>
      <c r="K65" s="14" t="str">
        <f>T('Elective Adventures'!L125)</f>
        <v/>
      </c>
      <c r="M65" s="215" t="s">
        <v>323</v>
      </c>
      <c r="N65" s="214"/>
      <c r="O65" s="225" t="str">
        <f>T('Elective Adventures'!I200)</f>
        <v/>
      </c>
    </row>
    <row r="66" spans="1:15">
      <c r="A66" s="98"/>
      <c r="B66" s="135" t="s">
        <v>392</v>
      </c>
      <c r="C66" s="14" t="str">
        <f>T('Core Adventures'!L35)</f>
        <v/>
      </c>
      <c r="D66" s="13"/>
      <c r="E66" s="135">
        <v>1</v>
      </c>
      <c r="F66" s="145" t="s">
        <v>147</v>
      </c>
      <c r="G66" s="14" t="str">
        <f>T('Elective Adventures'!L38)</f>
        <v/>
      </c>
      <c r="I66" s="172" t="s">
        <v>168</v>
      </c>
      <c r="J66" s="170" t="s">
        <v>230</v>
      </c>
      <c r="K66" s="14" t="str">
        <f>T('Elective Adventures'!L126)</f>
        <v/>
      </c>
      <c r="M66" s="147">
        <v>1</v>
      </c>
      <c r="N66" s="158" t="s">
        <v>324</v>
      </c>
      <c r="O66" s="14" t="str">
        <f>T('Elective Adventures'!L215)</f>
        <v/>
      </c>
    </row>
    <row r="67" spans="1:15" ht="12.75" customHeight="1">
      <c r="A67" s="101" t="s">
        <v>76</v>
      </c>
      <c r="B67" s="203" t="s">
        <v>393</v>
      </c>
      <c r="C67" s="14" t="str">
        <f>T('Core Adventures'!L36)</f>
        <v/>
      </c>
      <c r="D67" s="13"/>
      <c r="E67" s="135">
        <v>2</v>
      </c>
      <c r="F67" s="145" t="s">
        <v>148</v>
      </c>
      <c r="G67" s="14" t="str">
        <f>T('Elective Adventures'!L39)</f>
        <v/>
      </c>
      <c r="I67" s="172" t="s">
        <v>169</v>
      </c>
      <c r="J67" s="190" t="s">
        <v>97</v>
      </c>
      <c r="K67" s="14" t="str">
        <f>T('Elective Adventures'!L127)</f>
        <v/>
      </c>
      <c r="M67" s="135" t="s">
        <v>69</v>
      </c>
      <c r="N67" s="145" t="s">
        <v>325</v>
      </c>
      <c r="O67" s="14" t="str">
        <f>T('Elective Adventures'!L216)</f>
        <v/>
      </c>
    </row>
    <row r="68" spans="1:15" ht="12.75" customHeight="1">
      <c r="A68" s="101" t="s">
        <v>77</v>
      </c>
      <c r="B68" s="203" t="s">
        <v>394</v>
      </c>
      <c r="C68" s="14" t="str">
        <f>T('Core Adventures'!L37)</f>
        <v/>
      </c>
      <c r="D68" s="13"/>
      <c r="E68" s="135">
        <v>3</v>
      </c>
      <c r="F68" s="145" t="s">
        <v>149</v>
      </c>
      <c r="G68" s="14" t="str">
        <f>T('Elective Adventures'!L40)</f>
        <v/>
      </c>
      <c r="I68" s="172" t="s">
        <v>213</v>
      </c>
      <c r="J68" s="170" t="s">
        <v>231</v>
      </c>
      <c r="K68" s="14" t="str">
        <f>T('Elective Adventures'!L128)</f>
        <v/>
      </c>
      <c r="M68" s="135" t="s">
        <v>70</v>
      </c>
      <c r="N68" s="145" t="s">
        <v>326</v>
      </c>
      <c r="O68" s="14" t="str">
        <f>T('Elective Adventures'!L217)</f>
        <v/>
      </c>
    </row>
    <row r="69" spans="1:15" ht="12.75" customHeight="1">
      <c r="A69" s="101" t="s">
        <v>80</v>
      </c>
      <c r="B69" s="137" t="s">
        <v>395</v>
      </c>
      <c r="C69" s="14" t="str">
        <f>T('Core Adventures'!L38)</f>
        <v/>
      </c>
      <c r="D69" s="13"/>
      <c r="E69" s="135" t="s">
        <v>72</v>
      </c>
      <c r="F69" s="145" t="s">
        <v>150</v>
      </c>
      <c r="G69" s="14" t="str">
        <f>T('Elective Adventures'!L41)</f>
        <v/>
      </c>
      <c r="I69" s="172" t="s">
        <v>214</v>
      </c>
      <c r="J69" s="170" t="s">
        <v>232</v>
      </c>
      <c r="K69" s="14" t="str">
        <f>T('Elective Adventures'!L129)</f>
        <v/>
      </c>
      <c r="M69" s="135">
        <v>2</v>
      </c>
      <c r="N69" s="145" t="s">
        <v>149</v>
      </c>
      <c r="O69" s="14" t="str">
        <f>T('Elective Adventures'!L218)</f>
        <v/>
      </c>
    </row>
    <row r="70" spans="1:15">
      <c r="A70" s="138" t="s">
        <v>94</v>
      </c>
      <c r="B70" s="203" t="s">
        <v>396</v>
      </c>
      <c r="C70" s="14" t="str">
        <f>T('Core Adventures'!L39)</f>
        <v/>
      </c>
      <c r="D70" s="13"/>
      <c r="E70" s="135" t="s">
        <v>73</v>
      </c>
      <c r="F70" s="145" t="s">
        <v>151</v>
      </c>
      <c r="G70" s="14" t="str">
        <f>T('Elective Adventures'!L42)</f>
        <v/>
      </c>
      <c r="I70" s="172" t="s">
        <v>215</v>
      </c>
      <c r="J70" s="191" t="s">
        <v>233</v>
      </c>
      <c r="K70" s="14" t="str">
        <f>T('Elective Adventures'!L130)</f>
        <v/>
      </c>
      <c r="M70" s="135" t="s">
        <v>76</v>
      </c>
      <c r="N70" s="145" t="s">
        <v>327</v>
      </c>
      <c r="O70" s="14" t="str">
        <f>T('Elective Adventures'!L219)</f>
        <v/>
      </c>
    </row>
    <row r="71" spans="1:15">
      <c r="A71" s="136" t="s">
        <v>105</v>
      </c>
      <c r="B71" s="200" t="s">
        <v>397</v>
      </c>
      <c r="C71" s="14" t="str">
        <f>T('Core Adventures'!L40)</f>
        <v/>
      </c>
      <c r="D71" s="13"/>
      <c r="E71" s="135" t="s">
        <v>114</v>
      </c>
      <c r="F71" s="145" t="s">
        <v>152</v>
      </c>
      <c r="G71" s="14" t="str">
        <f>T('Elective Adventures'!L43)</f>
        <v/>
      </c>
      <c r="I71" s="172">
        <v>8</v>
      </c>
      <c r="J71" s="170" t="s">
        <v>234</v>
      </c>
      <c r="K71" s="14" t="str">
        <f>T('Elective Adventures'!L131)</f>
        <v/>
      </c>
      <c r="M71" s="135" t="s">
        <v>77</v>
      </c>
      <c r="N71" s="145" t="s">
        <v>328</v>
      </c>
      <c r="O71" s="14" t="str">
        <f>T('Elective Adventures'!L220)</f>
        <v/>
      </c>
    </row>
    <row r="72" spans="1:15">
      <c r="D72" s="13"/>
      <c r="E72" s="135" t="s">
        <v>115</v>
      </c>
      <c r="F72" s="145" t="s">
        <v>153</v>
      </c>
      <c r="G72" s="14" t="str">
        <f>T('Elective Adventures'!L44)</f>
        <v/>
      </c>
      <c r="I72" s="212" t="s">
        <v>235</v>
      </c>
      <c r="J72" s="205"/>
      <c r="K72" s="225"/>
      <c r="M72" s="135" t="s">
        <v>80</v>
      </c>
      <c r="N72" s="145" t="s">
        <v>329</v>
      </c>
      <c r="O72" s="14" t="str">
        <f>T('Elective Adventures'!L221)</f>
        <v/>
      </c>
    </row>
    <row r="73" spans="1:15">
      <c r="D73" s="13"/>
      <c r="E73" s="135" t="s">
        <v>116</v>
      </c>
      <c r="F73" s="145" t="s">
        <v>154</v>
      </c>
      <c r="G73" s="14" t="str">
        <f>T('Elective Adventures'!L45)</f>
        <v/>
      </c>
      <c r="I73" s="100">
        <v>1</v>
      </c>
      <c r="J73" s="145" t="s">
        <v>236</v>
      </c>
      <c r="K73" s="14" t="str">
        <f>T('Elective Adventures'!L135)</f>
        <v/>
      </c>
      <c r="M73" s="135">
        <v>3</v>
      </c>
      <c r="N73" s="145" t="s">
        <v>149</v>
      </c>
      <c r="O73" s="14" t="str">
        <f>T('Elective Adventures'!L222)</f>
        <v/>
      </c>
    </row>
    <row r="74" spans="1:15">
      <c r="D74" s="13"/>
      <c r="E74" s="135" t="s">
        <v>117</v>
      </c>
      <c r="F74" s="145" t="s">
        <v>155</v>
      </c>
      <c r="G74" s="14" t="str">
        <f>T('Elective Adventures'!L46)</f>
        <v/>
      </c>
      <c r="I74" s="100">
        <v>2</v>
      </c>
      <c r="J74" s="145" t="s">
        <v>97</v>
      </c>
      <c r="K74" s="14" t="str">
        <f>T('Elective Adventures'!L136)</f>
        <v/>
      </c>
      <c r="M74" s="135" t="s">
        <v>72</v>
      </c>
      <c r="N74" s="145" t="s">
        <v>330</v>
      </c>
      <c r="O74" s="14" t="str">
        <f>T('Elective Adventures'!L223)</f>
        <v/>
      </c>
    </row>
    <row r="75" spans="1:15">
      <c r="D75" s="13"/>
      <c r="E75" s="135" t="s">
        <v>118</v>
      </c>
      <c r="F75" s="145" t="s">
        <v>156</v>
      </c>
      <c r="G75" s="14" t="str">
        <f>T('Elective Adventures'!L47)</f>
        <v/>
      </c>
      <c r="I75" s="135" t="s">
        <v>76</v>
      </c>
      <c r="J75" s="187" t="s">
        <v>237</v>
      </c>
      <c r="K75" s="14" t="str">
        <f>T('Elective Adventures'!L137)</f>
        <v/>
      </c>
      <c r="M75" s="135" t="s">
        <v>73</v>
      </c>
      <c r="N75" s="145" t="s">
        <v>331</v>
      </c>
      <c r="O75" s="14" t="str">
        <f>T('Elective Adventures'!L224)</f>
        <v/>
      </c>
    </row>
    <row r="76" spans="1:15">
      <c r="D76" s="13"/>
      <c r="E76" s="135" t="s">
        <v>119</v>
      </c>
      <c r="F76" s="145" t="s">
        <v>157</v>
      </c>
      <c r="G76" s="14" t="str">
        <f>T('Elective Adventures'!L48)</f>
        <v/>
      </c>
      <c r="I76" s="135" t="s">
        <v>77</v>
      </c>
      <c r="J76" s="145" t="s">
        <v>238</v>
      </c>
      <c r="K76" s="14" t="str">
        <f>T('Elective Adventures'!L138)</f>
        <v/>
      </c>
      <c r="M76" s="135" t="s">
        <v>114</v>
      </c>
      <c r="N76" s="145" t="s">
        <v>332</v>
      </c>
      <c r="O76" s="14" t="str">
        <f>T('Elective Adventures'!L225)</f>
        <v/>
      </c>
    </row>
    <row r="77" spans="1:15">
      <c r="D77" s="13"/>
      <c r="E77" s="135" t="s">
        <v>120</v>
      </c>
      <c r="F77" s="145" t="s">
        <v>158</v>
      </c>
      <c r="G77" s="14" t="str">
        <f>T('Elective Adventures'!L49)</f>
        <v/>
      </c>
      <c r="I77" s="135" t="s">
        <v>80</v>
      </c>
      <c r="J77" s="145" t="s">
        <v>239</v>
      </c>
      <c r="K77" s="14" t="str">
        <f>T('Elective Adventures'!L139)</f>
        <v/>
      </c>
      <c r="M77" s="135" t="s">
        <v>115</v>
      </c>
      <c r="N77" s="145" t="s">
        <v>333</v>
      </c>
      <c r="O77" s="14" t="str">
        <f>T('Elective Adventures'!L226)</f>
        <v/>
      </c>
    </row>
    <row r="78" spans="1:15" ht="12.75" customHeight="1">
      <c r="D78" s="13"/>
      <c r="E78" s="135">
        <v>4</v>
      </c>
      <c r="F78" s="187" t="s">
        <v>159</v>
      </c>
      <c r="G78" s="14" t="str">
        <f>T('Elective Adventures'!L50)</f>
        <v/>
      </c>
      <c r="I78" s="135">
        <v>3</v>
      </c>
      <c r="J78" s="145" t="s">
        <v>240</v>
      </c>
      <c r="K78" s="14" t="str">
        <f>T('Elective Adventures'!L140)</f>
        <v/>
      </c>
      <c r="M78" s="135" t="s">
        <v>116</v>
      </c>
      <c r="N78" s="145" t="s">
        <v>334</v>
      </c>
      <c r="O78" s="14" t="str">
        <f>T('Elective Adventures'!L227)</f>
        <v/>
      </c>
    </row>
    <row r="79" spans="1:15" ht="12.75" customHeight="1">
      <c r="D79" s="13"/>
      <c r="E79" s="135" t="s">
        <v>78</v>
      </c>
      <c r="F79" s="145" t="s">
        <v>160</v>
      </c>
      <c r="G79" s="14" t="str">
        <f>T('Elective Adventures'!L51)</f>
        <v/>
      </c>
      <c r="I79" s="135">
        <v>4</v>
      </c>
      <c r="J79" s="145" t="s">
        <v>241</v>
      </c>
      <c r="K79" s="14" t="str">
        <f>T('Elective Adventures'!L141)</f>
        <v/>
      </c>
    </row>
    <row r="80" spans="1:15">
      <c r="D80" s="13"/>
      <c r="E80" s="194" t="s">
        <v>79</v>
      </c>
      <c r="F80" s="195" t="s">
        <v>161</v>
      </c>
      <c r="G80" s="14" t="str">
        <f>T('Elective Adventures'!L52)</f>
        <v/>
      </c>
    </row>
    <row r="81" spans="4:5">
      <c r="D81" s="13"/>
      <c r="E81" s="159"/>
    </row>
    <row r="82" spans="4:5">
      <c r="D82" s="13"/>
      <c r="E82" s="159"/>
    </row>
    <row r="83" spans="4:5">
      <c r="D83" s="13"/>
      <c r="E83" s="159"/>
    </row>
    <row r="84" spans="4:5">
      <c r="D84" s="13"/>
    </row>
    <row r="85" spans="4:5" ht="12.75" customHeight="1">
      <c r="D85" s="13"/>
    </row>
    <row r="86" spans="4:5" ht="12.75" customHeight="1">
      <c r="D86" s="13"/>
    </row>
    <row r="87" spans="4:5">
      <c r="D87" s="13"/>
    </row>
    <row r="88" spans="4:5">
      <c r="D88" s="13"/>
    </row>
    <row r="89" spans="4:5">
      <c r="D89" s="13"/>
    </row>
    <row r="90" spans="4:5">
      <c r="D90" s="13"/>
    </row>
    <row r="91" spans="4:5">
      <c r="D91" s="13"/>
    </row>
    <row r="92" spans="4:5">
      <c r="D92" s="13"/>
    </row>
    <row r="93" spans="4:5">
      <c r="D93" s="13"/>
    </row>
    <row r="94" spans="4:5">
      <c r="D94" s="13"/>
    </row>
  </sheetData>
  <sheetProtection algorithmName="SHA-512" hashValue="m7Q8EFTYULG2hDEglWLeUIRgffM35OZnamYt+zruG9xjLs449vrhGjGqNoeq2OPdNZAq+OCN8yXQnmu/GLRn6w==" saltValue="toln47rT+gj9Vqs9CzaSuA==" spinCount="100000" sheet="1" objects="1" scenarios="1" selectLockedCells="1"/>
  <mergeCells count="7">
    <mergeCell ref="A38:C39"/>
    <mergeCell ref="M1:O2"/>
    <mergeCell ref="Q1:S2"/>
    <mergeCell ref="E35:G36"/>
    <mergeCell ref="E1:G2"/>
    <mergeCell ref="I1:K2"/>
    <mergeCell ref="E11:G12"/>
  </mergeCells>
  <pageMargins left="0.75" right="0.75" top="1" bottom="1" header="0.5" footer="0.5"/>
  <pageSetup scale="47" orientation="landscape" horizontalDpi="4294967293" verticalDpi="4294967293" r:id="rId1"/>
  <headerFooter alignWithMargins="0">
    <oddHeader>&amp;C&amp;"Arial,Bold"&amp;14Arrow of Light Advancement
&amp;12&amp;D</oddHead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94"/>
  <sheetViews>
    <sheetView showGridLines="0" zoomScale="85" zoomScaleNormal="85" workbookViewId="0">
      <selection activeCell="C7" sqref="C7"/>
    </sheetView>
  </sheetViews>
  <sheetFormatPr defaultRowHeight="12.75"/>
  <cols>
    <col min="1" max="1" width="3.140625" customWidth="1"/>
    <col min="2" max="2" width="36.28515625" bestFit="1" customWidth="1"/>
    <col min="3" max="3" width="6.42578125" customWidth="1"/>
    <col min="4" max="4" width="2.42578125" customWidth="1"/>
    <col min="5" max="5" width="4.28515625" style="88" customWidth="1"/>
    <col min="6" max="6" width="36.85546875" bestFit="1" customWidth="1"/>
    <col min="7" max="7" width="3.42578125" customWidth="1"/>
    <col min="8" max="8" width="1.5703125" bestFit="1" customWidth="1"/>
    <col min="9" max="9" width="3.28515625" customWidth="1"/>
    <col min="10" max="10" width="38.140625" bestFit="1" customWidth="1"/>
    <col min="11" max="11" width="3.42578125" customWidth="1"/>
    <col min="12" max="12" width="1.7109375" bestFit="1" customWidth="1"/>
    <col min="13" max="13" width="3.28515625" customWidth="1"/>
    <col min="14" max="14" width="40.5703125" bestFit="1" customWidth="1"/>
    <col min="15" max="15" width="3.42578125" customWidth="1"/>
    <col min="16" max="16" width="1.7109375" bestFit="1" customWidth="1"/>
    <col min="17" max="17" width="3.28515625" customWidth="1"/>
    <col min="18" max="18" width="40.5703125" bestFit="1" customWidth="1"/>
    <col min="19" max="19" width="3.42578125" customWidth="1"/>
  </cols>
  <sheetData>
    <row r="1" spans="2:19" ht="21" customHeight="1">
      <c r="B1" s="228" t="str">
        <f ca="1">MID(CELL("filename",B1),FIND(IF(ISERROR(FIND("]",CELL("filename",B1))),"$","]"),CELL("filename",B1))+1,256)</f>
        <v>Scout 9</v>
      </c>
      <c r="E1" s="306" t="s">
        <v>24</v>
      </c>
      <c r="F1" s="306"/>
      <c r="G1" s="306"/>
      <c r="I1" s="305" t="s">
        <v>360</v>
      </c>
      <c r="J1" s="305"/>
      <c r="K1" s="305"/>
      <c r="M1" s="305" t="s">
        <v>360</v>
      </c>
      <c r="N1" s="305"/>
      <c r="O1" s="305"/>
      <c r="Q1" s="305" t="s">
        <v>360</v>
      </c>
      <c r="R1" s="305"/>
      <c r="S1" s="305"/>
    </row>
    <row r="2" spans="2:19" ht="7.5" customHeight="1">
      <c r="E2" s="307"/>
      <c r="F2" s="307"/>
      <c r="G2" s="307"/>
      <c r="I2" s="305"/>
      <c r="J2" s="305"/>
      <c r="K2" s="305"/>
      <c r="M2" s="305"/>
      <c r="N2" s="305"/>
      <c r="O2" s="305"/>
      <c r="Q2" s="305"/>
      <c r="R2" s="305"/>
      <c r="S2" s="305"/>
    </row>
    <row r="3" spans="2:19">
      <c r="B3" s="1" t="s">
        <v>10</v>
      </c>
      <c r="E3" s="14">
        <v>1</v>
      </c>
      <c r="F3" s="89" t="s">
        <v>64</v>
      </c>
      <c r="G3" s="14" t="str">
        <f>IF(Bobcat!M6="A","A"," ")</f>
        <v xml:space="preserve"> </v>
      </c>
      <c r="H3" s="28"/>
      <c r="I3" s="212" t="s">
        <v>357</v>
      </c>
      <c r="J3" s="205"/>
      <c r="K3" s="226" t="str">
        <f>T('Elective Adventures'!M74)</f>
        <v/>
      </c>
      <c r="L3" s="28"/>
      <c r="M3" s="212" t="s">
        <v>276</v>
      </c>
      <c r="N3" s="213"/>
      <c r="O3" s="226"/>
      <c r="P3" s="28"/>
      <c r="Q3" s="198" t="s">
        <v>335</v>
      </c>
      <c r="R3" s="227"/>
      <c r="S3" s="226"/>
    </row>
    <row r="4" spans="2:19" ht="12.75" customHeight="1">
      <c r="B4" s="29" t="s">
        <v>25</v>
      </c>
      <c r="C4" s="14" t="str">
        <f>IF(COUNTIF(G3:G10,"A")&gt;6,"C",IF(COUNTIF(G3:G10,"A")&gt;0,"P"," "))</f>
        <v xml:space="preserve"> </v>
      </c>
      <c r="D4" s="13"/>
      <c r="E4" s="14">
        <v>2</v>
      </c>
      <c r="F4" s="89" t="s">
        <v>65</v>
      </c>
      <c r="G4" s="14" t="str">
        <f>IF(Bobcat!M7="A","A"," ")</f>
        <v xml:space="preserve"> </v>
      </c>
      <c r="I4" s="100"/>
      <c r="J4" s="145" t="s">
        <v>146</v>
      </c>
      <c r="K4" s="14" t="str">
        <f>T('Elective Adventures'!M56)</f>
        <v/>
      </c>
      <c r="M4" s="100">
        <v>1</v>
      </c>
      <c r="N4" s="145" t="s">
        <v>261</v>
      </c>
      <c r="O4" s="14" t="str">
        <f>T('Elective Adventures'!M145)</f>
        <v/>
      </c>
      <c r="Q4" s="147">
        <v>1</v>
      </c>
      <c r="R4" s="158" t="s">
        <v>336</v>
      </c>
      <c r="S4" s="14" t="str">
        <f>T('Elective Adventures'!M230)</f>
        <v/>
      </c>
    </row>
    <row r="5" spans="2:19">
      <c r="B5" s="15" t="s">
        <v>422</v>
      </c>
      <c r="C5" s="16" t="str">
        <f>IF(COUNTIF(C13:C16,"C")&gt;3,"C",IF(COUNTIF(C13:C16,"C")&gt;0,"P",IF(COUNTIF(C13:C16,"P")&gt;0,"P"," ")))</f>
        <v xml:space="preserve"> </v>
      </c>
      <c r="D5" s="79"/>
      <c r="E5" s="14">
        <v>3</v>
      </c>
      <c r="F5" s="89" t="s">
        <v>17</v>
      </c>
      <c r="G5" s="14" t="str">
        <f>IF(Bobcat!M8="A","A"," ")</f>
        <v xml:space="preserve"> </v>
      </c>
      <c r="I5" s="100">
        <v>1</v>
      </c>
      <c r="J5" s="145" t="s">
        <v>163</v>
      </c>
      <c r="K5" s="14" t="str">
        <f>T('Elective Adventures'!M57)</f>
        <v/>
      </c>
      <c r="M5" s="100">
        <v>2</v>
      </c>
      <c r="N5" s="145" t="s">
        <v>97</v>
      </c>
      <c r="O5" s="14" t="str">
        <f>T('Elective Adventures'!M146)</f>
        <v/>
      </c>
      <c r="Q5" s="100">
        <v>2</v>
      </c>
      <c r="R5" s="145" t="s">
        <v>337</v>
      </c>
      <c r="S5" s="14" t="str">
        <f>T('Elective Adventures'!M231)</f>
        <v/>
      </c>
    </row>
    <row r="6" spans="2:19" ht="13.5" thickBot="1">
      <c r="B6" s="173" t="s">
        <v>360</v>
      </c>
      <c r="C6" s="17" t="str">
        <f>IF(COUNTIF(C19:C36,"C")&gt;2,"C"," ")</f>
        <v xml:space="preserve"> </v>
      </c>
      <c r="D6" s="79"/>
      <c r="E6" s="14">
        <v>4</v>
      </c>
      <c r="F6" s="89" t="s">
        <v>18</v>
      </c>
      <c r="G6" s="14" t="str">
        <f>IF(Bobcat!M9="A","A"," ")</f>
        <v xml:space="preserve"> </v>
      </c>
      <c r="I6" s="100">
        <v>2</v>
      </c>
      <c r="J6" s="145" t="s">
        <v>164</v>
      </c>
      <c r="K6" s="14" t="str">
        <f>T('Elective Adventures'!M58)</f>
        <v/>
      </c>
      <c r="M6" s="135" t="s">
        <v>76</v>
      </c>
      <c r="N6" s="145" t="s">
        <v>262</v>
      </c>
      <c r="O6" s="14" t="str">
        <f>T('Elective Adventures'!M147)</f>
        <v/>
      </c>
      <c r="Q6" s="100">
        <v>3</v>
      </c>
      <c r="R6" s="145" t="s">
        <v>338</v>
      </c>
      <c r="S6" s="14" t="str">
        <f>T('Elective Adventures'!M232)</f>
        <v/>
      </c>
    </row>
    <row r="7" spans="2:19" ht="13.5" thickBot="1">
      <c r="B7" s="193" t="s">
        <v>361</v>
      </c>
      <c r="C7" s="220"/>
      <c r="D7" s="2"/>
      <c r="E7" s="14">
        <v>5</v>
      </c>
      <c r="F7" s="89" t="s">
        <v>19</v>
      </c>
      <c r="G7" s="14" t="str">
        <f>IF(Bobcat!M10="A","A"," ")</f>
        <v xml:space="preserve"> </v>
      </c>
      <c r="I7" s="100">
        <v>3</v>
      </c>
      <c r="J7" s="145" t="s">
        <v>162</v>
      </c>
      <c r="K7" s="14" t="str">
        <f>T('Elective Adventures'!M59)</f>
        <v/>
      </c>
      <c r="M7" s="135" t="s">
        <v>77</v>
      </c>
      <c r="N7" s="145" t="s">
        <v>263</v>
      </c>
      <c r="O7" s="14" t="str">
        <f>T('Elective Adventures'!M148)</f>
        <v/>
      </c>
      <c r="Q7" s="215" t="s">
        <v>339</v>
      </c>
      <c r="R7" s="214"/>
      <c r="S7" s="225"/>
    </row>
    <row r="8" spans="2:19" ht="12.75" customHeight="1" thickBot="1">
      <c r="B8" s="162" t="s">
        <v>67</v>
      </c>
      <c r="C8" s="221"/>
      <c r="D8" s="79"/>
      <c r="E8" s="14">
        <v>6</v>
      </c>
      <c r="F8" s="89" t="s">
        <v>20</v>
      </c>
      <c r="G8" s="14" t="str">
        <f>IF(Bobcat!M11="A","A"," ")</f>
        <v xml:space="preserve"> </v>
      </c>
      <c r="I8" s="100">
        <v>4</v>
      </c>
      <c r="J8" s="145" t="s">
        <v>167</v>
      </c>
      <c r="K8" s="14" t="str">
        <f>T('Elective Adventures'!M60)</f>
        <v/>
      </c>
      <c r="M8" s="135" t="s">
        <v>80</v>
      </c>
      <c r="N8" s="145" t="s">
        <v>264</v>
      </c>
      <c r="O8" s="14" t="str">
        <f>T('Elective Adventures'!M149)</f>
        <v/>
      </c>
      <c r="Q8" s="147"/>
      <c r="R8" s="158" t="s">
        <v>356</v>
      </c>
      <c r="S8" s="14" t="str">
        <f>T('Elective Adventures'!M235)</f>
        <v/>
      </c>
    </row>
    <row r="9" spans="2:19" ht="12.75" customHeight="1">
      <c r="B9" s="15" t="s">
        <v>68</v>
      </c>
      <c r="C9" s="163" t="str">
        <f>'Cyber Chip'!M10</f>
        <v xml:space="preserve"> </v>
      </c>
      <c r="D9" s="79"/>
      <c r="E9" s="76">
        <v>7</v>
      </c>
      <c r="F9" s="80" t="s">
        <v>21</v>
      </c>
      <c r="G9" s="76" t="str">
        <f>IF(Bobcat!M12="A","A"," ")</f>
        <v xml:space="preserve"> </v>
      </c>
      <c r="I9" s="100">
        <v>5</v>
      </c>
      <c r="J9" s="145" t="s">
        <v>165</v>
      </c>
      <c r="K9" s="14" t="str">
        <f>T('Elective Adventures'!M61)</f>
        <v/>
      </c>
      <c r="M9" s="100">
        <v>3</v>
      </c>
      <c r="N9" s="188" t="s">
        <v>265</v>
      </c>
      <c r="O9" s="14" t="str">
        <f>T('Elective Adventures'!M150)</f>
        <v/>
      </c>
      <c r="Q9" s="147">
        <v>1</v>
      </c>
      <c r="R9" s="192" t="s">
        <v>340</v>
      </c>
      <c r="S9" s="14" t="str">
        <f>T('Elective Adventures'!M236)</f>
        <v/>
      </c>
    </row>
    <row r="10" spans="2:19" ht="12" customHeight="1">
      <c r="B10" s="15" t="s">
        <v>421</v>
      </c>
      <c r="C10" s="17" t="str">
        <f>IF(COUNTIF(C4:C9,"C")&gt;5,"C","")</f>
        <v/>
      </c>
      <c r="D10" s="79"/>
      <c r="E10" s="77"/>
      <c r="F10" s="81"/>
      <c r="G10" s="77"/>
      <c r="I10" s="150">
        <v>6</v>
      </c>
      <c r="J10" s="187" t="s">
        <v>166</v>
      </c>
      <c r="K10" s="14" t="str">
        <f>T('Elective Adventures'!M62)</f>
        <v/>
      </c>
      <c r="M10" s="135" t="s">
        <v>72</v>
      </c>
      <c r="N10" s="145" t="s">
        <v>266</v>
      </c>
      <c r="O10" s="14" t="str">
        <f>T('Elective Adventures'!M151)</f>
        <v/>
      </c>
      <c r="Q10" s="100">
        <v>2</v>
      </c>
      <c r="R10" s="145" t="s">
        <v>341</v>
      </c>
      <c r="S10" s="14" t="str">
        <f>T('Elective Adventures'!M237)</f>
        <v/>
      </c>
    </row>
    <row r="11" spans="2:19" ht="12.75" customHeight="1">
      <c r="B11" s="82"/>
      <c r="C11" s="83"/>
      <c r="E11" s="305" t="s">
        <v>423</v>
      </c>
      <c r="F11" s="305"/>
      <c r="G11" s="305"/>
      <c r="I11" s="150">
        <v>7</v>
      </c>
      <c r="J11" s="191" t="s">
        <v>149</v>
      </c>
      <c r="K11" s="14" t="str">
        <f>T('Elective Adventures'!M63)</f>
        <v/>
      </c>
      <c r="M11" s="135" t="s">
        <v>73</v>
      </c>
      <c r="N11" s="145" t="s">
        <v>267</v>
      </c>
      <c r="O11" s="14" t="str">
        <f>T('Elective Adventures'!M152)</f>
        <v/>
      </c>
      <c r="Q11" s="100">
        <v>3</v>
      </c>
      <c r="R11" s="187" t="s">
        <v>342</v>
      </c>
      <c r="S11" s="14" t="str">
        <f>T('Elective Adventures'!M238)</f>
        <v/>
      </c>
    </row>
    <row r="12" spans="2:19" ht="12.75" customHeight="1">
      <c r="B12" s="222" t="s">
        <v>423</v>
      </c>
      <c r="C12" s="223"/>
      <c r="D12" s="31"/>
      <c r="E12" s="305"/>
      <c r="F12" s="305"/>
      <c r="G12" s="305"/>
      <c r="I12" s="172" t="s">
        <v>168</v>
      </c>
      <c r="J12" s="171" t="s">
        <v>176</v>
      </c>
      <c r="K12" s="14" t="str">
        <f>T('Elective Adventures'!M64)</f>
        <v/>
      </c>
      <c r="M12" s="135" t="s">
        <v>114</v>
      </c>
      <c r="N12" s="145" t="s">
        <v>268</v>
      </c>
      <c r="O12" s="14" t="str">
        <f>T('Elective Adventures'!M153)</f>
        <v/>
      </c>
      <c r="Q12" s="100">
        <v>4</v>
      </c>
      <c r="R12" s="145" t="s">
        <v>343</v>
      </c>
      <c r="S12" s="14" t="str">
        <f>T('Elective Adventures'!M239)</f>
        <v/>
      </c>
    </row>
    <row r="13" spans="2:19" ht="12.75" customHeight="1">
      <c r="B13" s="160" t="s">
        <v>365</v>
      </c>
      <c r="C13" s="18" t="str">
        <f>'Core Adventures'!M20</f>
        <v xml:space="preserve"> </v>
      </c>
      <c r="D13" s="31"/>
      <c r="E13" s="201" t="s">
        <v>420</v>
      </c>
      <c r="F13" s="201"/>
      <c r="G13" s="226" t="str">
        <f>T('Core Adventures'!M56)</f>
        <v/>
      </c>
      <c r="I13" s="172" t="s">
        <v>169</v>
      </c>
      <c r="J13" s="170" t="s">
        <v>177</v>
      </c>
      <c r="K13" s="14" t="str">
        <f>T('Elective Adventures'!M65)</f>
        <v/>
      </c>
      <c r="M13" s="100">
        <v>4</v>
      </c>
      <c r="N13" s="145" t="s">
        <v>269</v>
      </c>
      <c r="O13" s="14" t="str">
        <f>T('Elective Adventures'!M154)</f>
        <v/>
      </c>
      <c r="Q13" s="100">
        <v>5</v>
      </c>
      <c r="R13" s="187" t="s">
        <v>344</v>
      </c>
      <c r="S13" s="14" t="str">
        <f>T('Elective Adventures'!M240)</f>
        <v/>
      </c>
    </row>
    <row r="14" spans="2:19" ht="12.75" customHeight="1">
      <c r="B14" s="160" t="s">
        <v>384</v>
      </c>
      <c r="C14" s="18" t="str">
        <f>'Core Adventures'!M30</f>
        <v xml:space="preserve"> </v>
      </c>
      <c r="D14" s="31"/>
      <c r="E14" s="98">
        <v>1</v>
      </c>
      <c r="F14" s="200" t="s">
        <v>398</v>
      </c>
      <c r="G14" s="14" t="str">
        <f>T('Core Adventures'!M44)</f>
        <v/>
      </c>
      <c r="I14" s="172" t="s">
        <v>170</v>
      </c>
      <c r="J14" s="170" t="s">
        <v>178</v>
      </c>
      <c r="K14" s="14" t="str">
        <f>T('Elective Adventures'!M66)</f>
        <v/>
      </c>
      <c r="M14" s="135" t="s">
        <v>78</v>
      </c>
      <c r="N14" s="145" t="s">
        <v>289</v>
      </c>
      <c r="O14" s="14" t="str">
        <f>T('Elective Adventures'!M155)</f>
        <v/>
      </c>
      <c r="Q14" s="100">
        <v>6</v>
      </c>
      <c r="R14" s="145" t="s">
        <v>345</v>
      </c>
      <c r="S14" s="14" t="str">
        <f>T('Elective Adventures'!M241)</f>
        <v/>
      </c>
    </row>
    <row r="15" spans="2:19">
      <c r="B15" s="160" t="s">
        <v>391</v>
      </c>
      <c r="C15" s="18" t="str">
        <f>'Core Adventures'!M41</f>
        <v xml:space="preserve"> </v>
      </c>
      <c r="D15" s="31"/>
      <c r="E15" s="136" t="s">
        <v>69</v>
      </c>
      <c r="F15" s="135" t="s">
        <v>401</v>
      </c>
      <c r="G15" s="14" t="str">
        <f>T('Core Adventures'!M45)</f>
        <v/>
      </c>
      <c r="I15" s="172" t="s">
        <v>171</v>
      </c>
      <c r="J15" s="191" t="s">
        <v>179</v>
      </c>
      <c r="K15" s="14" t="str">
        <f>T('Elective Adventures'!M67)</f>
        <v/>
      </c>
      <c r="M15" s="135" t="s">
        <v>79</v>
      </c>
      <c r="N15" s="145" t="s">
        <v>270</v>
      </c>
      <c r="O15" s="14" t="str">
        <f>T('Elective Adventures'!M156)</f>
        <v/>
      </c>
      <c r="Q15" s="100">
        <v>7</v>
      </c>
      <c r="R15" s="145" t="s">
        <v>346</v>
      </c>
      <c r="S15" s="14" t="str">
        <f>T('Elective Adventures'!M242)</f>
        <v/>
      </c>
    </row>
    <row r="16" spans="2:19">
      <c r="B16" s="160" t="s">
        <v>420</v>
      </c>
      <c r="C16" s="18" t="str">
        <f>'Core Adventures'!M65</f>
        <v xml:space="preserve"> </v>
      </c>
      <c r="D16" s="31"/>
      <c r="E16" s="136" t="s">
        <v>70</v>
      </c>
      <c r="F16" s="135" t="s">
        <v>402</v>
      </c>
      <c r="G16" s="14" t="str">
        <f>T('Core Adventures'!M46)</f>
        <v/>
      </c>
      <c r="I16" s="172" t="s">
        <v>172</v>
      </c>
      <c r="J16" s="191" t="s">
        <v>180</v>
      </c>
      <c r="K16" s="14" t="str">
        <f>T('Elective Adventures'!M68)</f>
        <v/>
      </c>
      <c r="M16" s="135" t="s">
        <v>242</v>
      </c>
      <c r="N16" s="145" t="s">
        <v>271</v>
      </c>
      <c r="O16" s="14" t="str">
        <f>T('Elective Adventures'!M157)</f>
        <v/>
      </c>
      <c r="Q16" s="100">
        <v>8</v>
      </c>
      <c r="R16" s="145" t="s">
        <v>347</v>
      </c>
      <c r="S16" s="14" t="str">
        <f>T('Elective Adventures'!M243)</f>
        <v/>
      </c>
    </row>
    <row r="17" spans="2:19">
      <c r="B17" s="30"/>
      <c r="C17" s="31"/>
      <c r="D17" s="31"/>
      <c r="E17" s="136" t="s">
        <v>71</v>
      </c>
      <c r="F17" s="135" t="s">
        <v>403</v>
      </c>
      <c r="G17" s="14" t="str">
        <f>T('Core Adventures'!M47)</f>
        <v/>
      </c>
      <c r="I17" s="172" t="s">
        <v>173</v>
      </c>
      <c r="J17" s="191" t="s">
        <v>181</v>
      </c>
      <c r="K17" s="14" t="str">
        <f>T('Elective Adventures'!M69)</f>
        <v/>
      </c>
      <c r="M17" s="135" t="s">
        <v>243</v>
      </c>
      <c r="N17" s="145" t="s">
        <v>272</v>
      </c>
      <c r="O17" s="14" t="str">
        <f>T('Elective Adventures'!M158)</f>
        <v/>
      </c>
      <c r="Q17" s="215" t="s">
        <v>348</v>
      </c>
      <c r="R17" s="214"/>
      <c r="S17" s="225"/>
    </row>
    <row r="18" spans="2:19">
      <c r="B18" s="222" t="s">
        <v>360</v>
      </c>
      <c r="C18" s="223"/>
      <c r="D18" s="31"/>
      <c r="E18" s="136" t="s">
        <v>399</v>
      </c>
      <c r="F18" s="135" t="s">
        <v>404</v>
      </c>
      <c r="G18" s="14" t="str">
        <f>T('Core Adventures'!M48)</f>
        <v/>
      </c>
      <c r="I18" s="172" t="s">
        <v>174</v>
      </c>
      <c r="J18" s="191" t="s">
        <v>182</v>
      </c>
      <c r="K18" s="14" t="str">
        <f>T('Elective Adventures'!M70)</f>
        <v/>
      </c>
      <c r="M18" s="135" t="s">
        <v>244</v>
      </c>
      <c r="N18" s="145" t="s">
        <v>273</v>
      </c>
      <c r="O18" s="14" t="str">
        <f>T('Elective Adventures'!M159)</f>
        <v/>
      </c>
      <c r="Q18" s="147">
        <v>1</v>
      </c>
      <c r="R18" s="158" t="s">
        <v>349</v>
      </c>
      <c r="S18" s="14" t="str">
        <f>T('Elective Adventures'!M246)</f>
        <v/>
      </c>
    </row>
    <row r="19" spans="2:19">
      <c r="B19" s="160" t="s">
        <v>110</v>
      </c>
      <c r="C19" s="18" t="str">
        <f>'Elective Adventures'!M19</f>
        <v xml:space="preserve"> </v>
      </c>
      <c r="E19" s="136" t="s">
        <v>400</v>
      </c>
      <c r="F19" s="135" t="s">
        <v>405</v>
      </c>
      <c r="G19" s="14" t="str">
        <f>T('Core Adventures'!M49)</f>
        <v/>
      </c>
      <c r="I19" s="172" t="s">
        <v>175</v>
      </c>
      <c r="J19" s="191" t="s">
        <v>183</v>
      </c>
      <c r="K19" s="14" t="str">
        <f>T('Elective Adventures'!M71)</f>
        <v/>
      </c>
      <c r="M19" s="135" t="s">
        <v>245</v>
      </c>
      <c r="N19" s="145" t="s">
        <v>274</v>
      </c>
      <c r="O19" s="14" t="str">
        <f>T('Elective Adventures'!M160)</f>
        <v/>
      </c>
      <c r="Q19" s="100">
        <v>2</v>
      </c>
      <c r="R19" s="188" t="s">
        <v>350</v>
      </c>
      <c r="S19" s="14" t="str">
        <f>T('Elective Adventures'!M247)</f>
        <v/>
      </c>
    </row>
    <row r="20" spans="2:19">
      <c r="B20" s="160" t="s">
        <v>132</v>
      </c>
      <c r="C20" s="18" t="str">
        <f>'Elective Adventures'!M34</f>
        <v xml:space="preserve"> </v>
      </c>
      <c r="D20" s="31"/>
      <c r="E20" s="98">
        <v>2</v>
      </c>
      <c r="F20" s="135" t="s">
        <v>406</v>
      </c>
      <c r="G20" s="14" t="str">
        <f>T('Core Adventures'!M50)</f>
        <v/>
      </c>
      <c r="I20" s="212" t="s">
        <v>184</v>
      </c>
      <c r="J20" s="208"/>
      <c r="K20" s="225"/>
      <c r="M20" s="135" t="s">
        <v>246</v>
      </c>
      <c r="N20" s="145" t="s">
        <v>275</v>
      </c>
      <c r="O20" s="14" t="str">
        <f>T('Elective Adventures'!M161)</f>
        <v/>
      </c>
      <c r="Q20" s="100">
        <v>3</v>
      </c>
      <c r="R20" s="145" t="s">
        <v>351</v>
      </c>
      <c r="S20" s="14" t="str">
        <f>T('Elective Adventures'!M248)</f>
        <v/>
      </c>
    </row>
    <row r="21" spans="2:19" ht="12.75" customHeight="1">
      <c r="B21" s="160" t="s">
        <v>143</v>
      </c>
      <c r="C21" s="18" t="str">
        <f>'Elective Adventures'!M53</f>
        <v xml:space="preserve"> </v>
      </c>
      <c r="D21" s="31"/>
      <c r="E21" s="136" t="s">
        <v>76</v>
      </c>
      <c r="F21" s="135" t="s">
        <v>407</v>
      </c>
      <c r="G21" s="14" t="str">
        <f>T('Core Adventures'!M51)</f>
        <v/>
      </c>
      <c r="I21" s="100">
        <v>1</v>
      </c>
      <c r="J21" s="145" t="s">
        <v>185</v>
      </c>
      <c r="K21" s="14" t="str">
        <f>T('Elective Adventures'!M75)</f>
        <v/>
      </c>
      <c r="M21" s="135" t="s">
        <v>247</v>
      </c>
      <c r="N21" s="145" t="s">
        <v>277</v>
      </c>
      <c r="O21" s="14" t="str">
        <f>T('Elective Adventures'!M162)</f>
        <v/>
      </c>
      <c r="Q21" s="100">
        <v>4</v>
      </c>
      <c r="R21" s="188" t="s">
        <v>352</v>
      </c>
      <c r="S21" s="14" t="str">
        <f>T('Elective Adventures'!M249)</f>
        <v/>
      </c>
    </row>
    <row r="22" spans="2:19" ht="12.75" customHeight="1">
      <c r="B22" s="160" t="s">
        <v>357</v>
      </c>
      <c r="C22" s="18" t="str">
        <f>'Elective Adventures'!M72</f>
        <v xml:space="preserve"> </v>
      </c>
      <c r="D22" s="31"/>
      <c r="E22" s="136" t="s">
        <v>77</v>
      </c>
      <c r="F22" s="135" t="s">
        <v>408</v>
      </c>
      <c r="G22" s="14" t="str">
        <f>T('Core Adventures'!M52)</f>
        <v/>
      </c>
      <c r="H22" s="12" t="s">
        <v>75</v>
      </c>
      <c r="I22" s="135">
        <v>2</v>
      </c>
      <c r="J22" s="145" t="s">
        <v>186</v>
      </c>
      <c r="K22" s="14" t="str">
        <f>T('Elective Adventures'!M76)</f>
        <v/>
      </c>
      <c r="L22" s="12" t="s">
        <v>75</v>
      </c>
      <c r="M22" s="135" t="s">
        <v>248</v>
      </c>
      <c r="N22" s="145" t="s">
        <v>290</v>
      </c>
      <c r="O22" s="14" t="str">
        <f>T('Elective Adventures'!M163)</f>
        <v/>
      </c>
      <c r="P22" s="12" t="s">
        <v>75</v>
      </c>
      <c r="Q22" s="135" t="s">
        <v>78</v>
      </c>
      <c r="R22" s="188" t="s">
        <v>353</v>
      </c>
      <c r="S22" s="14" t="str">
        <f>T('Elective Adventures'!M250)</f>
        <v/>
      </c>
    </row>
    <row r="23" spans="2:19" ht="12.75" customHeight="1">
      <c r="B23" s="160" t="s">
        <v>184</v>
      </c>
      <c r="C23" s="18" t="str">
        <f>'Elective Adventures'!M80</f>
        <v xml:space="preserve"> </v>
      </c>
      <c r="D23" s="31"/>
      <c r="E23" s="136" t="s">
        <v>80</v>
      </c>
      <c r="F23" s="200" t="s">
        <v>409</v>
      </c>
      <c r="G23" s="14" t="str">
        <f>T('Core Adventures'!M53)</f>
        <v/>
      </c>
      <c r="I23" s="135">
        <v>3</v>
      </c>
      <c r="J23" s="145" t="s">
        <v>187</v>
      </c>
      <c r="K23" s="14" t="str">
        <f>T('Elective Adventures'!M77)</f>
        <v/>
      </c>
      <c r="M23" s="135" t="s">
        <v>249</v>
      </c>
      <c r="N23" s="145" t="s">
        <v>278</v>
      </c>
      <c r="O23" s="14" t="str">
        <f>T('Elective Adventures'!M164)</f>
        <v/>
      </c>
      <c r="Q23" s="135" t="s">
        <v>79</v>
      </c>
      <c r="R23" s="188" t="s">
        <v>354</v>
      </c>
      <c r="S23" s="14" t="str">
        <f>T('Elective Adventures'!M251)</f>
        <v/>
      </c>
    </row>
    <row r="24" spans="2:19">
      <c r="B24" s="160" t="s">
        <v>190</v>
      </c>
      <c r="C24" s="18" t="str">
        <f>'Elective Adventures'!M89</f>
        <v xml:space="preserve"> </v>
      </c>
      <c r="D24" s="31"/>
      <c r="E24" s="136" t="s">
        <v>94</v>
      </c>
      <c r="F24" s="135" t="s">
        <v>410</v>
      </c>
      <c r="G24" s="14" t="str">
        <f>T('Core Adventures'!M54)</f>
        <v/>
      </c>
      <c r="I24" s="135">
        <v>4</v>
      </c>
      <c r="J24" s="188" t="s">
        <v>188</v>
      </c>
      <c r="K24" s="14" t="str">
        <f>T('Elective Adventures'!M78)</f>
        <v/>
      </c>
      <c r="M24" s="135" t="s">
        <v>250</v>
      </c>
      <c r="N24" s="145" t="s">
        <v>279</v>
      </c>
      <c r="O24" s="14" t="str">
        <f>T('Elective Adventures'!M165)</f>
        <v/>
      </c>
      <c r="Q24" s="135" t="s">
        <v>242</v>
      </c>
      <c r="R24" s="145" t="s">
        <v>355</v>
      </c>
      <c r="S24" s="14" t="str">
        <f>T('Elective Adventures'!M252)</f>
        <v/>
      </c>
    </row>
    <row r="25" spans="2:19">
      <c r="B25" s="161" t="s">
        <v>197</v>
      </c>
      <c r="C25" s="18" t="str">
        <f>'Elective Adventures'!M105</f>
        <v xml:space="preserve"> </v>
      </c>
      <c r="D25" s="31"/>
      <c r="E25" s="98">
        <v>3</v>
      </c>
      <c r="F25" s="135" t="s">
        <v>411</v>
      </c>
      <c r="G25" s="14" t="str">
        <f>T('Core Adventures'!M55)</f>
        <v/>
      </c>
      <c r="I25" s="135">
        <v>5</v>
      </c>
      <c r="J25" s="145" t="s">
        <v>189</v>
      </c>
      <c r="K25" s="14" t="str">
        <f>T('Elective Adventures'!M79)</f>
        <v/>
      </c>
      <c r="M25" s="135" t="s">
        <v>251</v>
      </c>
      <c r="N25" s="145" t="s">
        <v>280</v>
      </c>
      <c r="O25" s="14" t="str">
        <f>T('Elective Adventures'!M166)</f>
        <v/>
      </c>
    </row>
    <row r="26" spans="2:19" ht="12.75" customHeight="1">
      <c r="B26" s="161" t="s">
        <v>362</v>
      </c>
      <c r="C26" s="18" t="str">
        <f>'Elective Adventures'!M132</f>
        <v xml:space="preserve"> </v>
      </c>
      <c r="D26" s="31"/>
      <c r="E26" s="136" t="s">
        <v>72</v>
      </c>
      <c r="F26" s="135" t="s">
        <v>412</v>
      </c>
      <c r="G26" s="14" t="str">
        <f>T('Core Adventures'!M56)</f>
        <v/>
      </c>
      <c r="I26" s="212" t="s">
        <v>190</v>
      </c>
      <c r="J26" s="208"/>
      <c r="K26" s="225"/>
      <c r="M26" s="135" t="s">
        <v>252</v>
      </c>
      <c r="N26" s="188" t="s">
        <v>281</v>
      </c>
      <c r="O26" s="14" t="str">
        <f>T('Elective Adventures'!M167)</f>
        <v/>
      </c>
    </row>
    <row r="27" spans="2:19" ht="12.75" customHeight="1">
      <c r="B27" s="161" t="s">
        <v>235</v>
      </c>
      <c r="C27" s="18" t="str">
        <f>'Elective Adventures'!M142</f>
        <v xml:space="preserve"> </v>
      </c>
      <c r="D27" s="31"/>
      <c r="E27" s="136" t="s">
        <v>73</v>
      </c>
      <c r="F27" s="135" t="s">
        <v>413</v>
      </c>
      <c r="G27" s="14" t="str">
        <f>T('Core Adventures'!M57)</f>
        <v/>
      </c>
      <c r="I27" s="100">
        <v>1</v>
      </c>
      <c r="J27" s="145" t="s">
        <v>191</v>
      </c>
      <c r="K27" s="14" t="str">
        <f>T('Elective Adventures'!M83)</f>
        <v/>
      </c>
      <c r="M27" s="135" t="s">
        <v>253</v>
      </c>
      <c r="N27" s="145" t="s">
        <v>282</v>
      </c>
      <c r="O27" s="14" t="str">
        <f>T('Elective Adventures'!M168)</f>
        <v/>
      </c>
    </row>
    <row r="28" spans="2:19">
      <c r="B28" s="161" t="s">
        <v>276</v>
      </c>
      <c r="C28" s="18" t="str">
        <f>'Elective Adventures'!M176</f>
        <v xml:space="preserve"> </v>
      </c>
      <c r="D28" s="31"/>
      <c r="E28" s="136" t="s">
        <v>115</v>
      </c>
      <c r="F28" s="135" t="s">
        <v>414</v>
      </c>
      <c r="G28" s="14" t="str">
        <f>T('Core Adventures'!M58)</f>
        <v/>
      </c>
      <c r="I28" s="100">
        <v>2</v>
      </c>
      <c r="J28" s="145" t="s">
        <v>192</v>
      </c>
      <c r="K28" s="14" t="str">
        <f>T('Elective Adventures'!M84)</f>
        <v/>
      </c>
      <c r="M28" s="135" t="s">
        <v>254</v>
      </c>
      <c r="N28" s="145" t="s">
        <v>283</v>
      </c>
      <c r="O28" s="14" t="str">
        <f>T('Elective Adventures'!M169)</f>
        <v/>
      </c>
      <c r="R28" s="68" t="s">
        <v>49</v>
      </c>
      <c r="S28" s="69"/>
    </row>
    <row r="29" spans="2:19">
      <c r="B29" s="161" t="s">
        <v>292</v>
      </c>
      <c r="C29" s="18" t="str">
        <f>'Elective Adventures'!M183</f>
        <v xml:space="preserve"> </v>
      </c>
      <c r="D29" s="31"/>
      <c r="E29" s="136" t="s">
        <v>114</v>
      </c>
      <c r="F29" s="184" t="s">
        <v>415</v>
      </c>
      <c r="G29" s="14" t="str">
        <f>T('Core Adventures'!M59)</f>
        <v/>
      </c>
      <c r="I29" s="100">
        <v>3</v>
      </c>
      <c r="J29" s="188" t="s">
        <v>193</v>
      </c>
      <c r="K29" s="14" t="str">
        <f>T('Elective Adventures'!M85)</f>
        <v/>
      </c>
      <c r="M29" s="135" t="s">
        <v>255</v>
      </c>
      <c r="N29" s="145" t="s">
        <v>284</v>
      </c>
      <c r="O29" s="14" t="str">
        <f>T('Elective Adventures'!M170)</f>
        <v/>
      </c>
      <c r="R29" s="70" t="s">
        <v>50</v>
      </c>
      <c r="S29" s="32"/>
    </row>
    <row r="30" spans="2:19" ht="12.75" customHeight="1">
      <c r="B30" s="161" t="s">
        <v>297</v>
      </c>
      <c r="C30" s="18" t="str">
        <f>'Elective Adventures'!M198</f>
        <v xml:space="preserve"> </v>
      </c>
      <c r="D30" s="31"/>
      <c r="E30" s="98">
        <v>4</v>
      </c>
      <c r="F30" s="200" t="s">
        <v>416</v>
      </c>
      <c r="G30" s="14" t="str">
        <f>T('Core Adventures'!M60)</f>
        <v/>
      </c>
      <c r="I30" s="100">
        <v>4</v>
      </c>
      <c r="J30" s="187" t="s">
        <v>194</v>
      </c>
      <c r="K30" s="14" t="str">
        <f>T('Elective Adventures'!M86)</f>
        <v/>
      </c>
      <c r="M30" s="135" t="s">
        <v>256</v>
      </c>
      <c r="N30" s="145" t="s">
        <v>291</v>
      </c>
      <c r="O30" s="14" t="str">
        <f>T('Elective Adventures'!M171)</f>
        <v/>
      </c>
      <c r="R30" s="70" t="s">
        <v>51</v>
      </c>
      <c r="S30" s="32"/>
    </row>
    <row r="31" spans="2:19" ht="12.75" customHeight="1">
      <c r="B31" s="161" t="s">
        <v>359</v>
      </c>
      <c r="C31" s="18" t="str">
        <f>'Elective Adventures'!M208</f>
        <v xml:space="preserve"> </v>
      </c>
      <c r="D31" s="31"/>
      <c r="E31" s="98">
        <v>5</v>
      </c>
      <c r="F31" s="135" t="s">
        <v>352</v>
      </c>
      <c r="G31" s="14" t="str">
        <f>T('Core Adventures'!M61)</f>
        <v/>
      </c>
      <c r="I31" s="100">
        <v>5</v>
      </c>
      <c r="J31" s="145" t="s">
        <v>195</v>
      </c>
      <c r="K31" s="14" t="str">
        <f>T('Elective Adventures'!M87)</f>
        <v/>
      </c>
      <c r="M31" s="135" t="s">
        <v>257</v>
      </c>
      <c r="N31" s="145" t="s">
        <v>285</v>
      </c>
      <c r="O31" s="14" t="str">
        <f>T('Elective Adventures'!M172)</f>
        <v/>
      </c>
      <c r="R31" s="71" t="s">
        <v>74</v>
      </c>
      <c r="S31" s="51"/>
    </row>
    <row r="32" spans="2:19">
      <c r="B32" s="161" t="s">
        <v>319</v>
      </c>
      <c r="C32" s="18" t="str">
        <f>'Elective Adventures'!M213</f>
        <v xml:space="preserve"> </v>
      </c>
      <c r="D32" s="31"/>
      <c r="E32" s="136" t="s">
        <v>106</v>
      </c>
      <c r="F32" s="135" t="s">
        <v>417</v>
      </c>
      <c r="G32" s="14" t="str">
        <f>T('Core Adventures'!M62)</f>
        <v/>
      </c>
      <c r="I32" s="100">
        <v>6</v>
      </c>
      <c r="J32" s="145" t="s">
        <v>196</v>
      </c>
      <c r="K32" s="14" t="str">
        <f>T('Elective Adventures'!M88)</f>
        <v/>
      </c>
      <c r="M32" s="135" t="s">
        <v>258</v>
      </c>
      <c r="N32" s="145" t="s">
        <v>286</v>
      </c>
      <c r="O32" s="14" t="str">
        <f>T('Elective Adventures'!M173)</f>
        <v/>
      </c>
    </row>
    <row r="33" spans="1:15" ht="12.75" customHeight="1">
      <c r="B33" s="161" t="s">
        <v>323</v>
      </c>
      <c r="C33" s="18" t="str">
        <f>'Elective Adventures'!M228</f>
        <v xml:space="preserve"> </v>
      </c>
      <c r="D33" s="31"/>
      <c r="E33" s="136" t="s">
        <v>107</v>
      </c>
      <c r="F33" s="200" t="s">
        <v>418</v>
      </c>
      <c r="G33" s="14" t="str">
        <f>T('Core Adventures'!M63)</f>
        <v/>
      </c>
      <c r="I33" s="212" t="s">
        <v>197</v>
      </c>
      <c r="J33" s="205"/>
      <c r="K33" s="225"/>
      <c r="M33" s="135" t="s">
        <v>259</v>
      </c>
      <c r="N33" s="145" t="s">
        <v>287</v>
      </c>
      <c r="O33" s="14" t="str">
        <f>T('Elective Adventures'!M174)</f>
        <v/>
      </c>
    </row>
    <row r="34" spans="1:15" ht="12.75" customHeight="1">
      <c r="B34" s="161" t="s">
        <v>335</v>
      </c>
      <c r="C34" s="18" t="str">
        <f>'Elective Adventures'!M233</f>
        <v xml:space="preserve"> </v>
      </c>
      <c r="D34" s="8"/>
      <c r="E34" s="98">
        <v>6</v>
      </c>
      <c r="F34" s="200" t="s">
        <v>419</v>
      </c>
      <c r="G34" s="14" t="str">
        <f>T('Core Adventures'!M64)</f>
        <v/>
      </c>
      <c r="I34" s="135">
        <v>1</v>
      </c>
      <c r="J34" s="145" t="s">
        <v>198</v>
      </c>
      <c r="K34" s="14" t="str">
        <f>T('Elective Adventures'!M92)</f>
        <v/>
      </c>
      <c r="M34" s="135" t="s">
        <v>260</v>
      </c>
      <c r="N34" s="145" t="s">
        <v>288</v>
      </c>
      <c r="O34" s="14" t="str">
        <f>T('Elective Adventures'!M175)</f>
        <v/>
      </c>
    </row>
    <row r="35" spans="1:15" ht="15.75" customHeight="1">
      <c r="B35" s="161" t="s">
        <v>339</v>
      </c>
      <c r="C35" s="18" t="str">
        <f>'Elective Adventures'!M244</f>
        <v xml:space="preserve"> </v>
      </c>
      <c r="D35" s="8"/>
      <c r="E35" s="305" t="s">
        <v>360</v>
      </c>
      <c r="F35" s="305"/>
      <c r="G35" s="305"/>
      <c r="I35" s="135" t="s">
        <v>69</v>
      </c>
      <c r="J35" s="145" t="s">
        <v>199</v>
      </c>
      <c r="K35" s="14" t="str">
        <f>T('Elective Adventures'!M93)</f>
        <v/>
      </c>
      <c r="M35" s="212" t="s">
        <v>292</v>
      </c>
      <c r="N35" s="214"/>
      <c r="O35" s="225"/>
    </row>
    <row r="36" spans="1:15" ht="12.75" customHeight="1">
      <c r="B36" s="161" t="s">
        <v>348</v>
      </c>
      <c r="C36" s="18" t="str">
        <f>'Elective Adventures'!M253</f>
        <v xml:space="preserve"> </v>
      </c>
      <c r="D36" s="8"/>
      <c r="E36" s="305"/>
      <c r="F36" s="305"/>
      <c r="G36" s="305"/>
      <c r="I36" s="135" t="s">
        <v>70</v>
      </c>
      <c r="J36" s="145" t="s">
        <v>200</v>
      </c>
      <c r="K36" s="14" t="str">
        <f>T('Elective Adventures'!M94)</f>
        <v/>
      </c>
      <c r="M36" s="135">
        <v>1</v>
      </c>
      <c r="N36" s="158" t="s">
        <v>293</v>
      </c>
      <c r="O36" s="14" t="str">
        <f>T('Elective Adventures'!M179)</f>
        <v/>
      </c>
    </row>
    <row r="37" spans="1:15">
      <c r="B37" s="2"/>
      <c r="C37" s="31"/>
      <c r="D37" s="8"/>
      <c r="E37" s="198" t="s">
        <v>110</v>
      </c>
      <c r="F37" s="205"/>
      <c r="G37" s="223"/>
      <c r="I37" s="135" t="s">
        <v>71</v>
      </c>
      <c r="J37" s="145" t="s">
        <v>201</v>
      </c>
      <c r="K37" s="14" t="str">
        <f>T('Elective Adventures'!M95)</f>
        <v/>
      </c>
      <c r="M37" s="135">
        <v>2</v>
      </c>
      <c r="N37" s="145" t="s">
        <v>294</v>
      </c>
      <c r="O37" s="14" t="str">
        <f>T('Elective Adventures'!M180)</f>
        <v/>
      </c>
    </row>
    <row r="38" spans="1:15" ht="12.75" customHeight="1">
      <c r="A38" s="305" t="s">
        <v>423</v>
      </c>
      <c r="B38" s="305"/>
      <c r="C38" s="305"/>
      <c r="D38" s="78"/>
      <c r="E38" s="100"/>
      <c r="F38" s="145" t="s">
        <v>97</v>
      </c>
      <c r="G38" s="14" t="str">
        <f>T('Elective Adventures'!M6)</f>
        <v/>
      </c>
      <c r="I38" s="135">
        <v>2</v>
      </c>
      <c r="J38" s="145" t="s">
        <v>146</v>
      </c>
      <c r="K38" s="14" t="str">
        <f>T('Elective Adventures'!M96)</f>
        <v/>
      </c>
      <c r="M38" s="100">
        <v>3</v>
      </c>
      <c r="N38" s="145" t="s">
        <v>295</v>
      </c>
      <c r="O38" s="14" t="str">
        <f>T('Elective Adventures'!M181)</f>
        <v/>
      </c>
    </row>
    <row r="39" spans="1:15" ht="12.75" customHeight="1">
      <c r="A39" s="305"/>
      <c r="B39" s="305"/>
      <c r="C39" s="305"/>
      <c r="D39" s="78"/>
      <c r="E39" s="100">
        <v>1</v>
      </c>
      <c r="F39" s="145" t="s">
        <v>111</v>
      </c>
      <c r="G39" s="14" t="str">
        <f>T('Elective Adventures'!M7)</f>
        <v/>
      </c>
      <c r="I39" s="135" t="s">
        <v>76</v>
      </c>
      <c r="J39" s="145" t="s">
        <v>202</v>
      </c>
      <c r="K39" s="14" t="str">
        <f>T('Elective Adventures'!M97)</f>
        <v/>
      </c>
      <c r="M39" s="153">
        <v>4</v>
      </c>
      <c r="N39" s="157" t="s">
        <v>296</v>
      </c>
      <c r="O39" s="14" t="str">
        <f>T('Elective Adventures'!M182)</f>
        <v/>
      </c>
    </row>
    <row r="40" spans="1:15" ht="12.75" customHeight="1">
      <c r="A40" s="198" t="s">
        <v>365</v>
      </c>
      <c r="B40" s="198"/>
      <c r="C40" s="224"/>
      <c r="E40" s="100">
        <v>2</v>
      </c>
      <c r="F40" s="145" t="s">
        <v>112</v>
      </c>
      <c r="G40" s="14" t="str">
        <f>T('Elective Adventures'!M8)</f>
        <v/>
      </c>
      <c r="I40" s="135" t="s">
        <v>77</v>
      </c>
      <c r="J40" s="145" t="s">
        <v>203</v>
      </c>
      <c r="K40" s="14" t="str">
        <f>T('Elective Adventures'!M98)</f>
        <v/>
      </c>
      <c r="M40" s="215" t="s">
        <v>297</v>
      </c>
      <c r="N40" s="214"/>
      <c r="O40" s="225"/>
    </row>
    <row r="41" spans="1:15">
      <c r="A41" s="98">
        <v>1</v>
      </c>
      <c r="B41" s="135" t="s">
        <v>366</v>
      </c>
      <c r="C41" s="14" t="str">
        <f>T('Core Adventures'!M6)</f>
        <v/>
      </c>
      <c r="E41" s="100">
        <v>3</v>
      </c>
      <c r="F41" s="145" t="s">
        <v>113</v>
      </c>
      <c r="G41" s="14" t="str">
        <f>T('Elective Adventures'!M9)</f>
        <v/>
      </c>
      <c r="I41" s="135" t="s">
        <v>80</v>
      </c>
      <c r="J41" s="187" t="s">
        <v>204</v>
      </c>
      <c r="K41" s="14" t="str">
        <f>T('Elective Adventures'!M99)</f>
        <v/>
      </c>
      <c r="M41" s="147"/>
      <c r="N41" s="158" t="s">
        <v>298</v>
      </c>
      <c r="O41" s="14" t="str">
        <f>T('Elective Adventures'!M186)</f>
        <v/>
      </c>
    </row>
    <row r="42" spans="1:15" ht="12.75" customHeight="1">
      <c r="A42" s="98">
        <v>2</v>
      </c>
      <c r="B42" s="135" t="s">
        <v>367</v>
      </c>
      <c r="C42" s="14" t="str">
        <f>T('Core Adventures'!M7)</f>
        <v/>
      </c>
      <c r="E42" s="172" t="s">
        <v>72</v>
      </c>
      <c r="F42" s="170" t="s">
        <v>121</v>
      </c>
      <c r="G42" s="14" t="str">
        <f>T('Elective Adventures'!M10)</f>
        <v/>
      </c>
      <c r="I42" s="135" t="s">
        <v>94</v>
      </c>
      <c r="J42" s="145" t="s">
        <v>205</v>
      </c>
      <c r="K42" s="14" t="str">
        <f>T('Elective Adventures'!M100)</f>
        <v/>
      </c>
      <c r="M42" s="100">
        <v>1</v>
      </c>
      <c r="N42" s="145" t="s">
        <v>301</v>
      </c>
      <c r="O42" s="14" t="str">
        <f>T('Elective Adventures'!M187)</f>
        <v/>
      </c>
    </row>
    <row r="43" spans="1:15">
      <c r="A43" s="98">
        <v>3</v>
      </c>
      <c r="B43" s="135" t="s">
        <v>383</v>
      </c>
      <c r="C43" s="14" t="str">
        <f>T('Core Adventures'!M8)</f>
        <v/>
      </c>
      <c r="E43" s="172" t="s">
        <v>73</v>
      </c>
      <c r="F43" s="170" t="s">
        <v>122</v>
      </c>
      <c r="G43" s="14" t="str">
        <f>T('Elective Adventures'!M11)</f>
        <v/>
      </c>
      <c r="I43" s="135" t="s">
        <v>105</v>
      </c>
      <c r="J43" s="145" t="s">
        <v>206</v>
      </c>
      <c r="K43" s="14" t="str">
        <f>T('Elective Adventures'!M101)</f>
        <v/>
      </c>
      <c r="M43" s="100">
        <v>2</v>
      </c>
      <c r="N43" s="145" t="s">
        <v>302</v>
      </c>
      <c r="O43" s="14" t="str">
        <f>T('Elective Adventures'!M188)</f>
        <v/>
      </c>
    </row>
    <row r="44" spans="1:15">
      <c r="A44" s="98">
        <v>4</v>
      </c>
      <c r="B44" s="135" t="s">
        <v>368</v>
      </c>
      <c r="C44" s="14" t="str">
        <f>T('Core Adventures'!M9)</f>
        <v/>
      </c>
      <c r="E44" s="172" t="s">
        <v>114</v>
      </c>
      <c r="F44" s="170" t="s">
        <v>123</v>
      </c>
      <c r="G44" s="14" t="str">
        <f>T('Elective Adventures'!M12)</f>
        <v/>
      </c>
      <c r="I44" s="135" t="s">
        <v>108</v>
      </c>
      <c r="J44" s="145" t="s">
        <v>207</v>
      </c>
      <c r="K44" s="14" t="str">
        <f>T('Elective Adventures'!M102)</f>
        <v/>
      </c>
      <c r="M44" s="100">
        <v>3</v>
      </c>
      <c r="N44" s="145" t="s">
        <v>303</v>
      </c>
      <c r="O44" s="14" t="str">
        <f>T('Elective Adventures'!M189)</f>
        <v/>
      </c>
    </row>
    <row r="45" spans="1:15" ht="12.75" customHeight="1">
      <c r="A45" s="98">
        <v>5</v>
      </c>
      <c r="B45" s="135" t="s">
        <v>369</v>
      </c>
      <c r="C45" s="14" t="str">
        <f>T('Core Adventures'!M10)</f>
        <v/>
      </c>
      <c r="E45" s="172" t="s">
        <v>115</v>
      </c>
      <c r="F45" s="170" t="s">
        <v>124</v>
      </c>
      <c r="G45" s="14" t="str">
        <f>T('Elective Adventures'!M13)</f>
        <v/>
      </c>
      <c r="I45" s="135" t="s">
        <v>130</v>
      </c>
      <c r="J45" s="145" t="s">
        <v>208</v>
      </c>
      <c r="K45" s="14" t="str">
        <f>T('Elective Adventures'!M103)</f>
        <v/>
      </c>
      <c r="M45" s="100">
        <v>4</v>
      </c>
      <c r="N45" s="145" t="s">
        <v>304</v>
      </c>
      <c r="O45" s="14" t="str">
        <f>T('Elective Adventures'!M190)</f>
        <v/>
      </c>
    </row>
    <row r="46" spans="1:15" ht="12.75" customHeight="1">
      <c r="A46" s="98">
        <v>6</v>
      </c>
      <c r="B46" s="135" t="s">
        <v>370</v>
      </c>
      <c r="C46" s="14" t="str">
        <f>T('Core Adventures'!M11)</f>
        <v/>
      </c>
      <c r="E46" s="172" t="s">
        <v>116</v>
      </c>
      <c r="F46" s="171" t="s">
        <v>125</v>
      </c>
      <c r="G46" s="14" t="str">
        <f>T('Elective Adventures'!M14)</f>
        <v/>
      </c>
      <c r="I46" s="135" t="s">
        <v>131</v>
      </c>
      <c r="J46" s="188" t="s">
        <v>209</v>
      </c>
      <c r="K46" s="14" t="str">
        <f>T('Elective Adventures'!M104)</f>
        <v/>
      </c>
      <c r="M46" s="100">
        <v>5</v>
      </c>
      <c r="N46" s="145" t="s">
        <v>305</v>
      </c>
      <c r="O46" s="14" t="str">
        <f>T('Elective Adventures'!M191)</f>
        <v/>
      </c>
    </row>
    <row r="47" spans="1:15">
      <c r="A47" s="98">
        <v>7</v>
      </c>
      <c r="B47" s="200" t="s">
        <v>371</v>
      </c>
      <c r="C47" s="14" t="str">
        <f>T('Core Adventures'!M12)</f>
        <v/>
      </c>
      <c r="E47" s="172" t="s">
        <v>117</v>
      </c>
      <c r="F47" s="170" t="s">
        <v>126</v>
      </c>
      <c r="G47" s="14" t="str">
        <f>T('Elective Adventures'!M15)</f>
        <v/>
      </c>
      <c r="I47" s="212" t="s">
        <v>362</v>
      </c>
      <c r="J47" s="205"/>
      <c r="K47" s="225"/>
      <c r="M47" s="100">
        <v>6</v>
      </c>
      <c r="N47" s="187" t="s">
        <v>306</v>
      </c>
      <c r="O47" s="14" t="str">
        <f>T('Elective Adventures'!M192)</f>
        <v/>
      </c>
    </row>
    <row r="48" spans="1:15">
      <c r="A48" s="98">
        <v>8</v>
      </c>
      <c r="B48" s="200" t="s">
        <v>372</v>
      </c>
      <c r="C48" s="14" t="str">
        <f>T('Core Adventures'!M13)</f>
        <v/>
      </c>
      <c r="E48" s="172" t="s">
        <v>118</v>
      </c>
      <c r="F48" s="170" t="s">
        <v>127</v>
      </c>
      <c r="G48" s="14" t="str">
        <f>T('Elective Adventures'!M16)</f>
        <v/>
      </c>
      <c r="I48" s="100">
        <v>1</v>
      </c>
      <c r="J48" s="145" t="s">
        <v>97</v>
      </c>
      <c r="K48" s="14" t="str">
        <f>T('Elective Adventures'!M108)</f>
        <v/>
      </c>
      <c r="M48" s="100">
        <v>7</v>
      </c>
      <c r="N48" s="145" t="s">
        <v>307</v>
      </c>
      <c r="O48" s="14" t="str">
        <f>T('Elective Adventures'!M193)</f>
        <v/>
      </c>
    </row>
    <row r="49" spans="1:15">
      <c r="A49" s="98">
        <v>9</v>
      </c>
      <c r="B49" s="200" t="s">
        <v>373</v>
      </c>
      <c r="C49" s="14" t="str">
        <f>T('Core Adventures'!M14)</f>
        <v/>
      </c>
      <c r="E49" s="172" t="s">
        <v>119</v>
      </c>
      <c r="F49" s="170" t="s">
        <v>128</v>
      </c>
      <c r="G49" s="14" t="str">
        <f>T('Elective Adventures'!M17)</f>
        <v/>
      </c>
      <c r="I49" s="135" t="s">
        <v>69</v>
      </c>
      <c r="J49" s="145" t="s">
        <v>217</v>
      </c>
      <c r="K49" s="14" t="str">
        <f>T('Elective Adventures'!M109)</f>
        <v/>
      </c>
      <c r="M49" s="100">
        <v>8</v>
      </c>
      <c r="N49" s="145" t="s">
        <v>308</v>
      </c>
      <c r="O49" s="14" t="str">
        <f>T('Elective Adventures'!M194)</f>
        <v/>
      </c>
    </row>
    <row r="50" spans="1:15" ht="12.75" customHeight="1">
      <c r="A50" s="98">
        <v>10</v>
      </c>
      <c r="B50" s="135" t="s">
        <v>374</v>
      </c>
      <c r="C50" s="14" t="str">
        <f>T('Core Adventures'!M15)</f>
        <v/>
      </c>
      <c r="E50" s="172" t="s">
        <v>120</v>
      </c>
      <c r="F50" s="170" t="s">
        <v>129</v>
      </c>
      <c r="G50" s="14" t="str">
        <f>T('Elective Adventures'!M18)</f>
        <v/>
      </c>
      <c r="I50" s="135" t="s">
        <v>70</v>
      </c>
      <c r="J50" s="145" t="s">
        <v>218</v>
      </c>
      <c r="K50" s="14" t="str">
        <f>T('Elective Adventures'!M110)</f>
        <v/>
      </c>
      <c r="M50" s="100">
        <v>9</v>
      </c>
      <c r="N50" s="145" t="s">
        <v>309</v>
      </c>
      <c r="O50" s="14" t="str">
        <f>T('Elective Adventures'!M195)</f>
        <v/>
      </c>
    </row>
    <row r="51" spans="1:15" ht="12.75" customHeight="1">
      <c r="A51" s="136" t="s">
        <v>379</v>
      </c>
      <c r="B51" s="135" t="s">
        <v>375</v>
      </c>
      <c r="C51" s="14" t="str">
        <f>T('Core Adventures'!M16)</f>
        <v/>
      </c>
      <c r="D51" s="84"/>
      <c r="E51" s="198" t="s">
        <v>132</v>
      </c>
      <c r="F51" s="205"/>
      <c r="G51" s="225"/>
      <c r="I51" s="135" t="s">
        <v>71</v>
      </c>
      <c r="J51" s="145" t="s">
        <v>219</v>
      </c>
      <c r="K51" s="14" t="str">
        <f>T('Elective Adventures'!M111)</f>
        <v/>
      </c>
      <c r="M51" s="135" t="s">
        <v>299</v>
      </c>
      <c r="N51" s="145" t="s">
        <v>310</v>
      </c>
      <c r="O51" s="14" t="str">
        <f>T('Elective Adventures'!M196)</f>
        <v/>
      </c>
    </row>
    <row r="52" spans="1:15" ht="12.75" customHeight="1">
      <c r="A52" s="136" t="s">
        <v>380</v>
      </c>
      <c r="B52" s="184" t="s">
        <v>376</v>
      </c>
      <c r="C52" s="14" t="str">
        <f>T('Core Adventures'!M17)</f>
        <v/>
      </c>
      <c r="D52" s="84"/>
      <c r="E52" s="139"/>
      <c r="F52" s="187" t="s">
        <v>144</v>
      </c>
      <c r="G52" s="14" t="str">
        <f>T('Elective Adventures'!M22)</f>
        <v/>
      </c>
      <c r="I52" s="100">
        <v>2</v>
      </c>
      <c r="J52" s="145" t="s">
        <v>220</v>
      </c>
      <c r="K52" s="14" t="str">
        <f>T('Elective Adventures'!M112)</f>
        <v/>
      </c>
      <c r="M52" s="135" t="s">
        <v>300</v>
      </c>
      <c r="N52" s="145" t="s">
        <v>311</v>
      </c>
      <c r="O52" s="14" t="str">
        <f>T('Elective Adventures'!M197)</f>
        <v/>
      </c>
    </row>
    <row r="53" spans="1:15">
      <c r="A53" s="136" t="s">
        <v>381</v>
      </c>
      <c r="B53" s="135" t="s">
        <v>377</v>
      </c>
      <c r="C53" s="14" t="str">
        <f>T('Core Adventures'!M18)</f>
        <v/>
      </c>
      <c r="D53" s="13"/>
      <c r="E53" s="139">
        <v>1</v>
      </c>
      <c r="F53" s="187" t="s">
        <v>133</v>
      </c>
      <c r="G53" s="14" t="str">
        <f>T('Elective Adventures'!M23)</f>
        <v/>
      </c>
      <c r="I53" s="100">
        <v>3</v>
      </c>
      <c r="J53" s="145" t="s">
        <v>97</v>
      </c>
      <c r="K53" s="14" t="str">
        <f>T('Elective Adventures'!M113)</f>
        <v/>
      </c>
      <c r="M53" s="215" t="s">
        <v>359</v>
      </c>
      <c r="N53" s="214"/>
      <c r="O53" s="225"/>
    </row>
    <row r="54" spans="1:15" ht="12.75" customHeight="1">
      <c r="A54" s="136" t="s">
        <v>382</v>
      </c>
      <c r="B54" s="135" t="s">
        <v>378</v>
      </c>
      <c r="C54" s="14" t="str">
        <f>T('Core Adventures'!M19)</f>
        <v/>
      </c>
      <c r="D54" s="13"/>
      <c r="E54" s="139">
        <v>2</v>
      </c>
      <c r="F54" s="187" t="s">
        <v>134</v>
      </c>
      <c r="G54" s="14" t="str">
        <f>T('Elective Adventures'!M24)</f>
        <v/>
      </c>
      <c r="I54" s="172" t="s">
        <v>72</v>
      </c>
      <c r="J54" s="170" t="s">
        <v>221</v>
      </c>
      <c r="K54" s="14" t="str">
        <f>T('Elective Adventures'!M114)</f>
        <v/>
      </c>
      <c r="M54" s="147">
        <v>1</v>
      </c>
      <c r="N54" s="158" t="s">
        <v>312</v>
      </c>
      <c r="O54" s="14" t="str">
        <f>T('Elective Adventures'!M201)</f>
        <v/>
      </c>
    </row>
    <row r="55" spans="1:15" ht="12.75" customHeight="1">
      <c r="A55" s="201" t="s">
        <v>384</v>
      </c>
      <c r="B55" s="201"/>
      <c r="C55" s="201"/>
      <c r="D55" s="13"/>
      <c r="E55" s="139">
        <v>3</v>
      </c>
      <c r="F55" s="145" t="s">
        <v>135</v>
      </c>
      <c r="G55" s="14" t="str">
        <f>T('Elective Adventures'!M25)</f>
        <v/>
      </c>
      <c r="I55" s="172" t="s">
        <v>73</v>
      </c>
      <c r="J55" s="170" t="s">
        <v>222</v>
      </c>
      <c r="K55" s="14" t="str">
        <f>T('Elective Adventures'!M115)</f>
        <v/>
      </c>
      <c r="M55" s="100">
        <v>2</v>
      </c>
      <c r="N55" s="145" t="s">
        <v>313</v>
      </c>
      <c r="O55" s="14" t="str">
        <f>T('Elective Adventures'!M202)</f>
        <v/>
      </c>
    </row>
    <row r="56" spans="1:15">
      <c r="A56" s="98">
        <v>1</v>
      </c>
      <c r="B56" s="135" t="s">
        <v>385</v>
      </c>
      <c r="C56" s="14" t="str">
        <f>T('Core Adventures'!M23)</f>
        <v/>
      </c>
      <c r="D56" s="13"/>
      <c r="E56" s="139">
        <v>4</v>
      </c>
      <c r="F56" s="187" t="s">
        <v>136</v>
      </c>
      <c r="G56" s="14" t="str">
        <f>T('Elective Adventures'!M26)</f>
        <v/>
      </c>
      <c r="I56" s="172" t="s">
        <v>114</v>
      </c>
      <c r="J56" s="170" t="s">
        <v>223</v>
      </c>
      <c r="K56" s="14" t="str">
        <f>T('Elective Adventures'!M116)</f>
        <v/>
      </c>
      <c r="M56" s="100">
        <v>3</v>
      </c>
      <c r="N56" s="145" t="s">
        <v>314</v>
      </c>
      <c r="O56" s="14" t="str">
        <f>T('Elective Adventures'!M203)</f>
        <v/>
      </c>
    </row>
    <row r="57" spans="1:15">
      <c r="A57" s="98">
        <v>2</v>
      </c>
      <c r="B57" s="135" t="s">
        <v>386</v>
      </c>
      <c r="C57" s="14" t="str">
        <f>T('Core Adventures'!M24)</f>
        <v/>
      </c>
      <c r="D57" s="13"/>
      <c r="E57" s="139">
        <v>5</v>
      </c>
      <c r="F57" s="145" t="s">
        <v>137</v>
      </c>
      <c r="G57" s="14" t="str">
        <f>T('Elective Adventures'!M27)</f>
        <v/>
      </c>
      <c r="I57" s="172">
        <v>4</v>
      </c>
      <c r="J57" s="170" t="s">
        <v>97</v>
      </c>
      <c r="K57" s="14" t="str">
        <f>T('Elective Adventures'!M117)</f>
        <v/>
      </c>
      <c r="M57" s="100">
        <v>4</v>
      </c>
      <c r="N57" s="145" t="s">
        <v>315</v>
      </c>
      <c r="O57" s="14" t="str">
        <f>T('Elective Adventures'!M204)</f>
        <v/>
      </c>
    </row>
    <row r="58" spans="1:15">
      <c r="A58" s="98">
        <v>3</v>
      </c>
      <c r="B58" s="184" t="s">
        <v>387</v>
      </c>
      <c r="C58" s="14" t="str">
        <f>T('Core Adventures'!M25)</f>
        <v/>
      </c>
      <c r="D58" s="13"/>
      <c r="E58" s="139"/>
      <c r="F58" s="145" t="s">
        <v>145</v>
      </c>
      <c r="G58" s="14" t="str">
        <f>T('Elective Adventures'!M28)</f>
        <v/>
      </c>
      <c r="I58" s="172" t="s">
        <v>78</v>
      </c>
      <c r="J58" s="170" t="s">
        <v>224</v>
      </c>
      <c r="K58" s="14" t="str">
        <f>T('Elective Adventures'!M118)</f>
        <v/>
      </c>
      <c r="M58" s="100">
        <v>5</v>
      </c>
      <c r="N58" s="187" t="s">
        <v>316</v>
      </c>
      <c r="O58" s="14" t="str">
        <f>T('Elective Adventures'!M205)</f>
        <v/>
      </c>
    </row>
    <row r="59" spans="1:15">
      <c r="A59" s="136">
        <v>4</v>
      </c>
      <c r="B59" s="135" t="s">
        <v>388</v>
      </c>
      <c r="C59" s="14" t="str">
        <f>T('Core Adventures'!M26)</f>
        <v/>
      </c>
      <c r="D59" s="13"/>
      <c r="E59" s="139">
        <v>6</v>
      </c>
      <c r="F59" s="188" t="s">
        <v>138</v>
      </c>
      <c r="G59" s="14" t="str">
        <f>T('Elective Adventures'!M29)</f>
        <v/>
      </c>
      <c r="I59" s="172" t="s">
        <v>79</v>
      </c>
      <c r="J59" s="170" t="s">
        <v>225</v>
      </c>
      <c r="K59" s="14" t="str">
        <f>T('Elective Adventures'!M119)</f>
        <v/>
      </c>
      <c r="M59" s="100">
        <v>6</v>
      </c>
      <c r="N59" s="145" t="s">
        <v>317</v>
      </c>
      <c r="O59" s="14" t="str">
        <f>T('Elective Adventures'!M206)</f>
        <v/>
      </c>
    </row>
    <row r="60" spans="1:15" ht="12.75" customHeight="1">
      <c r="A60" s="136">
        <v>5</v>
      </c>
      <c r="B60" s="135" t="s">
        <v>389</v>
      </c>
      <c r="C60" s="14" t="str">
        <f>T('Core Adventures'!M27)</f>
        <v/>
      </c>
      <c r="D60" s="13"/>
      <c r="E60" s="139">
        <v>7</v>
      </c>
      <c r="F60" s="145" t="s">
        <v>139</v>
      </c>
      <c r="G60" s="14" t="str">
        <f>T('Elective Adventures'!M30)</f>
        <v/>
      </c>
      <c r="I60" s="172">
        <v>5</v>
      </c>
      <c r="J60" s="171" t="s">
        <v>226</v>
      </c>
      <c r="K60" s="14" t="str">
        <f>T('Elective Adventures'!M120)</f>
        <v/>
      </c>
      <c r="M60" s="100">
        <v>7</v>
      </c>
      <c r="N60" s="145" t="s">
        <v>318</v>
      </c>
      <c r="O60" s="14" t="str">
        <f>T('Elective Adventures'!M207)</f>
        <v/>
      </c>
    </row>
    <row r="61" spans="1:15" ht="12.75" customHeight="1">
      <c r="A61" s="136">
        <v>6</v>
      </c>
      <c r="B61" s="135" t="s">
        <v>390</v>
      </c>
      <c r="C61" s="14" t="str">
        <f>T('Core Adventures'!M28)</f>
        <v/>
      </c>
      <c r="D61" s="13"/>
      <c r="E61" s="139">
        <v>8</v>
      </c>
      <c r="F61" s="188" t="s">
        <v>140</v>
      </c>
      <c r="G61" s="14" t="str">
        <f>T('Elective Adventures'!M31)</f>
        <v/>
      </c>
      <c r="I61" s="172">
        <v>6</v>
      </c>
      <c r="J61" s="170" t="s">
        <v>97</v>
      </c>
      <c r="K61" s="14" t="str">
        <f>T('Elective Adventures'!M121)</f>
        <v/>
      </c>
      <c r="M61" s="215" t="s">
        <v>319</v>
      </c>
      <c r="N61" s="214"/>
      <c r="O61" s="225"/>
    </row>
    <row r="62" spans="1:15">
      <c r="A62" s="98">
        <v>7</v>
      </c>
      <c r="B62" s="184" t="s">
        <v>109</v>
      </c>
      <c r="C62" s="14" t="str">
        <f>T('Core Adventures'!M29)</f>
        <v/>
      </c>
      <c r="D62" s="13"/>
      <c r="E62" s="139">
        <v>9</v>
      </c>
      <c r="F62" s="145" t="s">
        <v>141</v>
      </c>
      <c r="G62" s="14" t="str">
        <f>T('Elective Adventures'!M32)</f>
        <v/>
      </c>
      <c r="I62" s="172" t="s">
        <v>210</v>
      </c>
      <c r="J62" s="191" t="s">
        <v>227</v>
      </c>
      <c r="K62" s="14" t="str">
        <f>T('Elective Adventures'!M122)</f>
        <v/>
      </c>
      <c r="M62" s="147">
        <v>1</v>
      </c>
      <c r="N62" s="158" t="s">
        <v>320</v>
      </c>
      <c r="O62" s="14" t="str">
        <f>T('Elective Adventures'!I189)</f>
        <v/>
      </c>
    </row>
    <row r="63" spans="1:15">
      <c r="A63" s="201" t="s">
        <v>391</v>
      </c>
      <c r="B63" s="201"/>
      <c r="C63" s="201"/>
      <c r="D63" s="13"/>
      <c r="E63" s="139">
        <v>10</v>
      </c>
      <c r="F63" s="145" t="s">
        <v>142</v>
      </c>
      <c r="G63" s="14" t="str">
        <f>T('Elective Adventures'!M33)</f>
        <v/>
      </c>
      <c r="I63" s="172" t="s">
        <v>211</v>
      </c>
      <c r="J63" s="191" t="s">
        <v>228</v>
      </c>
      <c r="K63" s="14" t="str">
        <f>T('Elective Adventures'!M123)</f>
        <v/>
      </c>
      <c r="M63" s="100">
        <v>2</v>
      </c>
      <c r="N63" s="145" t="s">
        <v>321</v>
      </c>
      <c r="O63" s="14" t="str">
        <f>T('Elective Adventures'!I190)</f>
        <v/>
      </c>
    </row>
    <row r="64" spans="1:15">
      <c r="A64" s="98"/>
      <c r="B64" s="135" t="s">
        <v>95</v>
      </c>
      <c r="C64" s="14" t="str">
        <f>T('Core Adventures'!M33)</f>
        <v/>
      </c>
      <c r="D64" s="13"/>
      <c r="E64" s="212" t="s">
        <v>143</v>
      </c>
      <c r="F64" s="205"/>
      <c r="G64" s="225"/>
      <c r="I64" s="172" t="s">
        <v>212</v>
      </c>
      <c r="J64" s="170" t="s">
        <v>229</v>
      </c>
      <c r="K64" s="14" t="str">
        <f>T('Elective Adventures'!M124)</f>
        <v/>
      </c>
      <c r="M64" s="100">
        <v>3</v>
      </c>
      <c r="N64" s="145" t="s">
        <v>322</v>
      </c>
      <c r="O64" s="14" t="str">
        <f>T('Elective Adventures'!I197)</f>
        <v/>
      </c>
    </row>
    <row r="65" spans="1:15">
      <c r="A65" s="98">
        <v>1</v>
      </c>
      <c r="B65" s="135" t="s">
        <v>96</v>
      </c>
      <c r="C65" s="14" t="str">
        <f>T('Core Adventures'!M34)</f>
        <v/>
      </c>
      <c r="D65" s="13"/>
      <c r="E65" s="100"/>
      <c r="F65" s="145" t="s">
        <v>146</v>
      </c>
      <c r="G65" s="14" t="str">
        <f>T('Elective Adventures'!M37)</f>
        <v/>
      </c>
      <c r="I65" s="172">
        <v>7</v>
      </c>
      <c r="J65" s="170" t="s">
        <v>216</v>
      </c>
      <c r="K65" s="14" t="str">
        <f>T('Elective Adventures'!M125)</f>
        <v/>
      </c>
      <c r="M65" s="215" t="s">
        <v>323</v>
      </c>
      <c r="N65" s="214"/>
      <c r="O65" s="225" t="str">
        <f>T('Elective Adventures'!I200)</f>
        <v/>
      </c>
    </row>
    <row r="66" spans="1:15">
      <c r="A66" s="98"/>
      <c r="B66" s="135" t="s">
        <v>392</v>
      </c>
      <c r="C66" s="14" t="str">
        <f>T('Core Adventures'!M35)</f>
        <v/>
      </c>
      <c r="D66" s="13"/>
      <c r="E66" s="135">
        <v>1</v>
      </c>
      <c r="F66" s="145" t="s">
        <v>147</v>
      </c>
      <c r="G66" s="14" t="str">
        <f>T('Elective Adventures'!M38)</f>
        <v/>
      </c>
      <c r="I66" s="172" t="s">
        <v>168</v>
      </c>
      <c r="J66" s="170" t="s">
        <v>230</v>
      </c>
      <c r="K66" s="14" t="str">
        <f>T('Elective Adventures'!M126)</f>
        <v/>
      </c>
      <c r="M66" s="147">
        <v>1</v>
      </c>
      <c r="N66" s="158" t="s">
        <v>324</v>
      </c>
      <c r="O66" s="14" t="str">
        <f>T('Elective Adventures'!M215)</f>
        <v/>
      </c>
    </row>
    <row r="67" spans="1:15" ht="12.75" customHeight="1">
      <c r="A67" s="101" t="s">
        <v>76</v>
      </c>
      <c r="B67" s="203" t="s">
        <v>393</v>
      </c>
      <c r="C67" s="14" t="str">
        <f>T('Core Adventures'!M36)</f>
        <v/>
      </c>
      <c r="D67" s="13"/>
      <c r="E67" s="135">
        <v>2</v>
      </c>
      <c r="F67" s="145" t="s">
        <v>148</v>
      </c>
      <c r="G67" s="14" t="str">
        <f>T('Elective Adventures'!M39)</f>
        <v/>
      </c>
      <c r="I67" s="172" t="s">
        <v>169</v>
      </c>
      <c r="J67" s="190" t="s">
        <v>97</v>
      </c>
      <c r="K67" s="14" t="str">
        <f>T('Elective Adventures'!M127)</f>
        <v/>
      </c>
      <c r="M67" s="135" t="s">
        <v>69</v>
      </c>
      <c r="N67" s="145" t="s">
        <v>325</v>
      </c>
      <c r="O67" s="14" t="str">
        <f>T('Elective Adventures'!M216)</f>
        <v/>
      </c>
    </row>
    <row r="68" spans="1:15" ht="12.75" customHeight="1">
      <c r="A68" s="101" t="s">
        <v>77</v>
      </c>
      <c r="B68" s="203" t="s">
        <v>394</v>
      </c>
      <c r="C68" s="14" t="str">
        <f>T('Core Adventures'!M37)</f>
        <v/>
      </c>
      <c r="D68" s="13"/>
      <c r="E68" s="135">
        <v>3</v>
      </c>
      <c r="F68" s="145" t="s">
        <v>149</v>
      </c>
      <c r="G68" s="14" t="str">
        <f>T('Elective Adventures'!M40)</f>
        <v/>
      </c>
      <c r="I68" s="172" t="s">
        <v>213</v>
      </c>
      <c r="J68" s="170" t="s">
        <v>231</v>
      </c>
      <c r="K68" s="14" t="str">
        <f>T('Elective Adventures'!M128)</f>
        <v/>
      </c>
      <c r="M68" s="135" t="s">
        <v>70</v>
      </c>
      <c r="N68" s="145" t="s">
        <v>326</v>
      </c>
      <c r="O68" s="14" t="str">
        <f>T('Elective Adventures'!M217)</f>
        <v/>
      </c>
    </row>
    <row r="69" spans="1:15" ht="12.75" customHeight="1">
      <c r="A69" s="101" t="s">
        <v>80</v>
      </c>
      <c r="B69" s="137" t="s">
        <v>395</v>
      </c>
      <c r="C69" s="14" t="str">
        <f>T('Core Adventures'!M38)</f>
        <v/>
      </c>
      <c r="D69" s="13"/>
      <c r="E69" s="135" t="s">
        <v>72</v>
      </c>
      <c r="F69" s="145" t="s">
        <v>150</v>
      </c>
      <c r="G69" s="14" t="str">
        <f>T('Elective Adventures'!M41)</f>
        <v/>
      </c>
      <c r="I69" s="172" t="s">
        <v>214</v>
      </c>
      <c r="J69" s="170" t="s">
        <v>232</v>
      </c>
      <c r="K69" s="14" t="str">
        <f>T('Elective Adventures'!M129)</f>
        <v/>
      </c>
      <c r="M69" s="135">
        <v>2</v>
      </c>
      <c r="N69" s="145" t="s">
        <v>149</v>
      </c>
      <c r="O69" s="14" t="str">
        <f>T('Elective Adventures'!M218)</f>
        <v/>
      </c>
    </row>
    <row r="70" spans="1:15">
      <c r="A70" s="138" t="s">
        <v>94</v>
      </c>
      <c r="B70" s="203" t="s">
        <v>396</v>
      </c>
      <c r="C70" s="14" t="str">
        <f>T('Core Adventures'!M39)</f>
        <v/>
      </c>
      <c r="D70" s="13"/>
      <c r="E70" s="135" t="s">
        <v>73</v>
      </c>
      <c r="F70" s="145" t="s">
        <v>151</v>
      </c>
      <c r="G70" s="14" t="str">
        <f>T('Elective Adventures'!M42)</f>
        <v/>
      </c>
      <c r="I70" s="172" t="s">
        <v>215</v>
      </c>
      <c r="J70" s="191" t="s">
        <v>233</v>
      </c>
      <c r="K70" s="14" t="str">
        <f>T('Elective Adventures'!M130)</f>
        <v/>
      </c>
      <c r="M70" s="135" t="s">
        <v>76</v>
      </c>
      <c r="N70" s="145" t="s">
        <v>327</v>
      </c>
      <c r="O70" s="14" t="str">
        <f>T('Elective Adventures'!M219)</f>
        <v/>
      </c>
    </row>
    <row r="71" spans="1:15">
      <c r="A71" s="136" t="s">
        <v>105</v>
      </c>
      <c r="B71" s="200" t="s">
        <v>397</v>
      </c>
      <c r="C71" s="14" t="str">
        <f>T('Core Adventures'!M40)</f>
        <v/>
      </c>
      <c r="D71" s="13"/>
      <c r="E71" s="135" t="s">
        <v>114</v>
      </c>
      <c r="F71" s="145" t="s">
        <v>152</v>
      </c>
      <c r="G71" s="14" t="str">
        <f>T('Elective Adventures'!M43)</f>
        <v/>
      </c>
      <c r="I71" s="172">
        <v>8</v>
      </c>
      <c r="J71" s="170" t="s">
        <v>234</v>
      </c>
      <c r="K71" s="14" t="str">
        <f>T('Elective Adventures'!M131)</f>
        <v/>
      </c>
      <c r="M71" s="135" t="s">
        <v>77</v>
      </c>
      <c r="N71" s="145" t="s">
        <v>328</v>
      </c>
      <c r="O71" s="14" t="str">
        <f>T('Elective Adventures'!M220)</f>
        <v/>
      </c>
    </row>
    <row r="72" spans="1:15">
      <c r="D72" s="13"/>
      <c r="E72" s="135" t="s">
        <v>115</v>
      </c>
      <c r="F72" s="145" t="s">
        <v>153</v>
      </c>
      <c r="G72" s="14" t="str">
        <f>T('Elective Adventures'!M44)</f>
        <v/>
      </c>
      <c r="I72" s="212" t="s">
        <v>235</v>
      </c>
      <c r="J72" s="205"/>
      <c r="K72" s="225"/>
      <c r="M72" s="135" t="s">
        <v>80</v>
      </c>
      <c r="N72" s="145" t="s">
        <v>329</v>
      </c>
      <c r="O72" s="14" t="str">
        <f>T('Elective Adventures'!M221)</f>
        <v/>
      </c>
    </row>
    <row r="73" spans="1:15">
      <c r="D73" s="13"/>
      <c r="E73" s="135" t="s">
        <v>116</v>
      </c>
      <c r="F73" s="145" t="s">
        <v>154</v>
      </c>
      <c r="G73" s="14" t="str">
        <f>T('Elective Adventures'!M45)</f>
        <v/>
      </c>
      <c r="I73" s="100">
        <v>1</v>
      </c>
      <c r="J73" s="145" t="s">
        <v>236</v>
      </c>
      <c r="K73" s="14" t="str">
        <f>T('Elective Adventures'!M135)</f>
        <v/>
      </c>
      <c r="M73" s="135">
        <v>3</v>
      </c>
      <c r="N73" s="145" t="s">
        <v>149</v>
      </c>
      <c r="O73" s="14" t="str">
        <f>T('Elective Adventures'!M222)</f>
        <v/>
      </c>
    </row>
    <row r="74" spans="1:15">
      <c r="D74" s="13"/>
      <c r="E74" s="135" t="s">
        <v>117</v>
      </c>
      <c r="F74" s="145" t="s">
        <v>155</v>
      </c>
      <c r="G74" s="14" t="str">
        <f>T('Elective Adventures'!M46)</f>
        <v/>
      </c>
      <c r="I74" s="100">
        <v>2</v>
      </c>
      <c r="J74" s="145" t="s">
        <v>97</v>
      </c>
      <c r="K74" s="14" t="str">
        <f>T('Elective Adventures'!M136)</f>
        <v/>
      </c>
      <c r="M74" s="135" t="s">
        <v>72</v>
      </c>
      <c r="N74" s="145" t="s">
        <v>330</v>
      </c>
      <c r="O74" s="14" t="str">
        <f>T('Elective Adventures'!M223)</f>
        <v/>
      </c>
    </row>
    <row r="75" spans="1:15">
      <c r="D75" s="13"/>
      <c r="E75" s="135" t="s">
        <v>118</v>
      </c>
      <c r="F75" s="145" t="s">
        <v>156</v>
      </c>
      <c r="G75" s="14" t="str">
        <f>T('Elective Adventures'!M47)</f>
        <v/>
      </c>
      <c r="I75" s="135" t="s">
        <v>76</v>
      </c>
      <c r="J75" s="187" t="s">
        <v>237</v>
      </c>
      <c r="K75" s="14" t="str">
        <f>T('Elective Adventures'!M137)</f>
        <v/>
      </c>
      <c r="M75" s="135" t="s">
        <v>73</v>
      </c>
      <c r="N75" s="145" t="s">
        <v>331</v>
      </c>
      <c r="O75" s="14" t="str">
        <f>T('Elective Adventures'!M224)</f>
        <v/>
      </c>
    </row>
    <row r="76" spans="1:15">
      <c r="D76" s="13"/>
      <c r="E76" s="135" t="s">
        <v>119</v>
      </c>
      <c r="F76" s="145" t="s">
        <v>157</v>
      </c>
      <c r="G76" s="14" t="str">
        <f>T('Elective Adventures'!M48)</f>
        <v/>
      </c>
      <c r="I76" s="135" t="s">
        <v>77</v>
      </c>
      <c r="J76" s="145" t="s">
        <v>238</v>
      </c>
      <c r="K76" s="14" t="str">
        <f>T('Elective Adventures'!M138)</f>
        <v/>
      </c>
      <c r="M76" s="135" t="s">
        <v>114</v>
      </c>
      <c r="N76" s="145" t="s">
        <v>332</v>
      </c>
      <c r="O76" s="14" t="str">
        <f>T('Elective Adventures'!M225)</f>
        <v/>
      </c>
    </row>
    <row r="77" spans="1:15">
      <c r="D77" s="13"/>
      <c r="E77" s="135" t="s">
        <v>120</v>
      </c>
      <c r="F77" s="145" t="s">
        <v>158</v>
      </c>
      <c r="G77" s="14" t="str">
        <f>T('Elective Adventures'!M49)</f>
        <v/>
      </c>
      <c r="I77" s="135" t="s">
        <v>80</v>
      </c>
      <c r="J77" s="145" t="s">
        <v>239</v>
      </c>
      <c r="K77" s="14" t="str">
        <f>T('Elective Adventures'!M139)</f>
        <v/>
      </c>
      <c r="M77" s="135" t="s">
        <v>115</v>
      </c>
      <c r="N77" s="145" t="s">
        <v>333</v>
      </c>
      <c r="O77" s="14" t="str">
        <f>T('Elective Adventures'!M226)</f>
        <v/>
      </c>
    </row>
    <row r="78" spans="1:15" ht="12.75" customHeight="1">
      <c r="D78" s="13"/>
      <c r="E78" s="135">
        <v>4</v>
      </c>
      <c r="F78" s="187" t="s">
        <v>159</v>
      </c>
      <c r="G78" s="14" t="str">
        <f>T('Elective Adventures'!M50)</f>
        <v/>
      </c>
      <c r="I78" s="135">
        <v>3</v>
      </c>
      <c r="J78" s="145" t="s">
        <v>240</v>
      </c>
      <c r="K78" s="14" t="str">
        <f>T('Elective Adventures'!M140)</f>
        <v/>
      </c>
      <c r="M78" s="135" t="s">
        <v>116</v>
      </c>
      <c r="N78" s="145" t="s">
        <v>334</v>
      </c>
      <c r="O78" s="14" t="str">
        <f>T('Elective Adventures'!M227)</f>
        <v/>
      </c>
    </row>
    <row r="79" spans="1:15" ht="12.75" customHeight="1">
      <c r="D79" s="13"/>
      <c r="E79" s="135" t="s">
        <v>78</v>
      </c>
      <c r="F79" s="145" t="s">
        <v>160</v>
      </c>
      <c r="G79" s="14" t="str">
        <f>T('Elective Adventures'!M51)</f>
        <v/>
      </c>
      <c r="I79" s="135">
        <v>4</v>
      </c>
      <c r="J79" s="145" t="s">
        <v>241</v>
      </c>
      <c r="K79" s="14" t="str">
        <f>T('Elective Adventures'!M141)</f>
        <v/>
      </c>
    </row>
    <row r="80" spans="1:15">
      <c r="D80" s="13"/>
      <c r="E80" s="194" t="s">
        <v>79</v>
      </c>
      <c r="F80" s="195" t="s">
        <v>161</v>
      </c>
      <c r="G80" s="14" t="str">
        <f>T('Elective Adventures'!M52)</f>
        <v/>
      </c>
    </row>
    <row r="81" spans="4:5">
      <c r="D81" s="13"/>
      <c r="E81" s="159"/>
    </row>
    <row r="82" spans="4:5">
      <c r="D82" s="13"/>
      <c r="E82" s="159"/>
    </row>
    <row r="83" spans="4:5">
      <c r="D83" s="13"/>
      <c r="E83" s="159"/>
    </row>
    <row r="84" spans="4:5">
      <c r="D84" s="13"/>
    </row>
    <row r="85" spans="4:5" ht="12.75" customHeight="1">
      <c r="D85" s="13"/>
    </row>
    <row r="86" spans="4:5" ht="12.75" customHeight="1">
      <c r="D86" s="13"/>
    </row>
    <row r="87" spans="4:5">
      <c r="D87" s="13"/>
    </row>
    <row r="88" spans="4:5">
      <c r="D88" s="13"/>
    </row>
    <row r="89" spans="4:5">
      <c r="D89" s="13"/>
    </row>
    <row r="90" spans="4:5">
      <c r="D90" s="13"/>
    </row>
    <row r="91" spans="4:5">
      <c r="D91" s="13"/>
    </row>
    <row r="92" spans="4:5">
      <c r="D92" s="13"/>
    </row>
    <row r="93" spans="4:5">
      <c r="D93" s="13"/>
    </row>
    <row r="94" spans="4:5">
      <c r="D94" s="13"/>
    </row>
  </sheetData>
  <sheetProtection algorithmName="SHA-512" hashValue="c2btWvOgkqMFszNOBwqb2Z8MDMnG745u2vW6KxtjfnffbU+g//EfZIibotlGqq53ArgpqLcGZBQ6U2rwcjb6mw==" saltValue="A4PbzwlxAB3mI83XhwsP4A==" spinCount="100000" sheet="1" objects="1" scenarios="1" selectLockedCells="1"/>
  <mergeCells count="7">
    <mergeCell ref="A38:C39"/>
    <mergeCell ref="M1:O2"/>
    <mergeCell ref="Q1:S2"/>
    <mergeCell ref="E35:G36"/>
    <mergeCell ref="E1:G2"/>
    <mergeCell ref="I1:K2"/>
    <mergeCell ref="E11:G12"/>
  </mergeCells>
  <pageMargins left="0.75" right="0.75" top="1" bottom="1" header="0.5" footer="0.5"/>
  <pageSetup scale="47" orientation="landscape" horizontalDpi="4294967293" verticalDpi="4294967293" r:id="rId1"/>
  <headerFooter alignWithMargins="0">
    <oddHeader>&amp;C&amp;"Arial,Bold"&amp;14Arrow of Light Advancement
&amp;12&amp;D</oddHead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94"/>
  <sheetViews>
    <sheetView showGridLines="0" zoomScale="85" zoomScaleNormal="85" workbookViewId="0">
      <selection activeCell="C7" sqref="C7"/>
    </sheetView>
  </sheetViews>
  <sheetFormatPr defaultRowHeight="12.75"/>
  <cols>
    <col min="1" max="1" width="3.140625" customWidth="1"/>
    <col min="2" max="2" width="36.28515625" bestFit="1" customWidth="1"/>
    <col min="3" max="3" width="6.42578125" customWidth="1"/>
    <col min="4" max="4" width="2.42578125" customWidth="1"/>
    <col min="5" max="5" width="4.28515625" style="88" customWidth="1"/>
    <col min="6" max="6" width="36.85546875" bestFit="1" customWidth="1"/>
    <col min="7" max="7" width="3.42578125" customWidth="1"/>
    <col min="8" max="8" width="1.5703125" bestFit="1" customWidth="1"/>
    <col min="9" max="9" width="3.28515625" customWidth="1"/>
    <col min="10" max="10" width="38.140625" bestFit="1" customWidth="1"/>
    <col min="11" max="11" width="3.42578125" customWidth="1"/>
    <col min="12" max="12" width="1.7109375" bestFit="1" customWidth="1"/>
    <col min="13" max="13" width="3.28515625" customWidth="1"/>
    <col min="14" max="14" width="40.5703125" bestFit="1" customWidth="1"/>
    <col min="15" max="15" width="3.42578125" customWidth="1"/>
    <col min="16" max="16" width="1.7109375" bestFit="1" customWidth="1"/>
    <col min="17" max="17" width="3.28515625" customWidth="1"/>
    <col min="18" max="18" width="40.5703125" bestFit="1" customWidth="1"/>
    <col min="19" max="19" width="3.42578125" customWidth="1"/>
  </cols>
  <sheetData>
    <row r="1" spans="2:19" ht="21" customHeight="1">
      <c r="B1" s="228" t="str">
        <f ca="1">MID(CELL("filename",B1),FIND(IF(ISERROR(FIND("]",CELL("filename",B1))),"$","]"),CELL("filename",B1))+1,256)</f>
        <v>Scout 10</v>
      </c>
      <c r="E1" s="306" t="s">
        <v>24</v>
      </c>
      <c r="F1" s="306"/>
      <c r="G1" s="306"/>
      <c r="I1" s="305" t="s">
        <v>360</v>
      </c>
      <c r="J1" s="305"/>
      <c r="K1" s="305"/>
      <c r="M1" s="305" t="s">
        <v>360</v>
      </c>
      <c r="N1" s="305"/>
      <c r="O1" s="305"/>
      <c r="Q1" s="305" t="s">
        <v>360</v>
      </c>
      <c r="R1" s="305"/>
      <c r="S1" s="305"/>
    </row>
    <row r="2" spans="2:19" ht="7.5" customHeight="1">
      <c r="E2" s="307"/>
      <c r="F2" s="307"/>
      <c r="G2" s="307"/>
      <c r="I2" s="305"/>
      <c r="J2" s="305"/>
      <c r="K2" s="305"/>
      <c r="M2" s="305"/>
      <c r="N2" s="305"/>
      <c r="O2" s="305"/>
      <c r="Q2" s="305"/>
      <c r="R2" s="305"/>
      <c r="S2" s="305"/>
    </row>
    <row r="3" spans="2:19">
      <c r="B3" s="1" t="s">
        <v>10</v>
      </c>
      <c r="E3" s="14">
        <v>1</v>
      </c>
      <c r="F3" s="89" t="s">
        <v>64</v>
      </c>
      <c r="G3" s="14" t="str">
        <f>IF(Bobcat!N6="A","A"," ")</f>
        <v xml:space="preserve"> </v>
      </c>
      <c r="H3" s="28"/>
      <c r="I3" s="212" t="s">
        <v>357</v>
      </c>
      <c r="J3" s="205"/>
      <c r="K3" s="226" t="str">
        <f>T('Elective Adventures'!N74)</f>
        <v/>
      </c>
      <c r="L3" s="28"/>
      <c r="M3" s="212" t="s">
        <v>276</v>
      </c>
      <c r="N3" s="213"/>
      <c r="O3" s="226"/>
      <c r="P3" s="28"/>
      <c r="Q3" s="198" t="s">
        <v>335</v>
      </c>
      <c r="R3" s="227"/>
      <c r="S3" s="226"/>
    </row>
    <row r="4" spans="2:19" ht="12.75" customHeight="1">
      <c r="B4" s="29" t="s">
        <v>25</v>
      </c>
      <c r="C4" s="14" t="str">
        <f>IF(COUNTIF(G3:G10,"A")&gt;6,"C",IF(COUNTIF(G3:G10,"A")&gt;0,"P"," "))</f>
        <v xml:space="preserve"> </v>
      </c>
      <c r="D4" s="13"/>
      <c r="E4" s="14">
        <v>2</v>
      </c>
      <c r="F4" s="89" t="s">
        <v>65</v>
      </c>
      <c r="G4" s="14" t="str">
        <f>IF(Bobcat!N7="A","A"," ")</f>
        <v xml:space="preserve"> </v>
      </c>
      <c r="I4" s="100"/>
      <c r="J4" s="145" t="s">
        <v>146</v>
      </c>
      <c r="K4" s="14" t="str">
        <f>T('Elective Adventures'!N56)</f>
        <v/>
      </c>
      <c r="M4" s="100">
        <v>1</v>
      </c>
      <c r="N4" s="145" t="s">
        <v>261</v>
      </c>
      <c r="O4" s="14" t="str">
        <f>T('Elective Adventures'!N145)</f>
        <v/>
      </c>
      <c r="Q4" s="147">
        <v>1</v>
      </c>
      <c r="R4" s="158" t="s">
        <v>336</v>
      </c>
      <c r="S4" s="14" t="str">
        <f>T('Elective Adventures'!N230)</f>
        <v/>
      </c>
    </row>
    <row r="5" spans="2:19">
      <c r="B5" s="15" t="s">
        <v>422</v>
      </c>
      <c r="C5" s="16" t="str">
        <f>IF(COUNTIF(C13:C16,"C")&gt;3,"C",IF(COUNTIF(C13:C16,"C")&gt;0,"P",IF(COUNTIF(C13:C16,"P")&gt;0,"P"," ")))</f>
        <v xml:space="preserve"> </v>
      </c>
      <c r="D5" s="79"/>
      <c r="E5" s="14">
        <v>3</v>
      </c>
      <c r="F5" s="89" t="s">
        <v>17</v>
      </c>
      <c r="G5" s="14" t="str">
        <f>IF(Bobcat!N8="A","A"," ")</f>
        <v xml:space="preserve"> </v>
      </c>
      <c r="I5" s="100">
        <v>1</v>
      </c>
      <c r="J5" s="145" t="s">
        <v>163</v>
      </c>
      <c r="K5" s="14" t="str">
        <f>T('Elective Adventures'!N57)</f>
        <v/>
      </c>
      <c r="M5" s="100">
        <v>2</v>
      </c>
      <c r="N5" s="145" t="s">
        <v>97</v>
      </c>
      <c r="O5" s="14" t="str">
        <f>T('Elective Adventures'!N146)</f>
        <v/>
      </c>
      <c r="Q5" s="100">
        <v>2</v>
      </c>
      <c r="R5" s="145" t="s">
        <v>337</v>
      </c>
      <c r="S5" s="14" t="str">
        <f>T('Elective Adventures'!N231)</f>
        <v/>
      </c>
    </row>
    <row r="6" spans="2:19" ht="13.5" thickBot="1">
      <c r="B6" s="173" t="s">
        <v>360</v>
      </c>
      <c r="C6" s="17" t="str">
        <f>IF(COUNTIF(C19:C36,"C")&gt;2,"C"," ")</f>
        <v xml:space="preserve"> </v>
      </c>
      <c r="D6" s="79"/>
      <c r="E6" s="14">
        <v>4</v>
      </c>
      <c r="F6" s="89" t="s">
        <v>18</v>
      </c>
      <c r="G6" s="14" t="str">
        <f>IF(Bobcat!N9="A","A"," ")</f>
        <v xml:space="preserve"> </v>
      </c>
      <c r="I6" s="100">
        <v>2</v>
      </c>
      <c r="J6" s="145" t="s">
        <v>164</v>
      </c>
      <c r="K6" s="14" t="str">
        <f>T('Elective Adventures'!N58)</f>
        <v/>
      </c>
      <c r="M6" s="135" t="s">
        <v>76</v>
      </c>
      <c r="N6" s="145" t="s">
        <v>262</v>
      </c>
      <c r="O6" s="14" t="str">
        <f>T('Elective Adventures'!N147)</f>
        <v/>
      </c>
      <c r="Q6" s="100">
        <v>3</v>
      </c>
      <c r="R6" s="145" t="s">
        <v>338</v>
      </c>
      <c r="S6" s="14" t="str">
        <f>T('Elective Adventures'!N232)</f>
        <v/>
      </c>
    </row>
    <row r="7" spans="2:19" ht="13.5" thickBot="1">
      <c r="B7" s="193" t="s">
        <v>361</v>
      </c>
      <c r="C7" s="220"/>
      <c r="D7" s="2"/>
      <c r="E7" s="14">
        <v>5</v>
      </c>
      <c r="F7" s="89" t="s">
        <v>19</v>
      </c>
      <c r="G7" s="14" t="str">
        <f>IF(Bobcat!N10="A","A"," ")</f>
        <v xml:space="preserve"> </v>
      </c>
      <c r="I7" s="100">
        <v>3</v>
      </c>
      <c r="J7" s="145" t="s">
        <v>162</v>
      </c>
      <c r="K7" s="14" t="str">
        <f>T('Elective Adventures'!N59)</f>
        <v/>
      </c>
      <c r="M7" s="135" t="s">
        <v>77</v>
      </c>
      <c r="N7" s="145" t="s">
        <v>263</v>
      </c>
      <c r="O7" s="14" t="str">
        <f>T('Elective Adventures'!N148)</f>
        <v/>
      </c>
      <c r="Q7" s="215" t="s">
        <v>339</v>
      </c>
      <c r="R7" s="214"/>
      <c r="S7" s="225"/>
    </row>
    <row r="8" spans="2:19" ht="12.75" customHeight="1" thickBot="1">
      <c r="B8" s="162" t="s">
        <v>67</v>
      </c>
      <c r="C8" s="221"/>
      <c r="D8" s="79"/>
      <c r="E8" s="14">
        <v>6</v>
      </c>
      <c r="F8" s="89" t="s">
        <v>20</v>
      </c>
      <c r="G8" s="14" t="str">
        <f>IF(Bobcat!N11="A","A"," ")</f>
        <v xml:space="preserve"> </v>
      </c>
      <c r="I8" s="100">
        <v>4</v>
      </c>
      <c r="J8" s="145" t="s">
        <v>167</v>
      </c>
      <c r="K8" s="14" t="str">
        <f>T('Elective Adventures'!N60)</f>
        <v/>
      </c>
      <c r="M8" s="135" t="s">
        <v>80</v>
      </c>
      <c r="N8" s="145" t="s">
        <v>264</v>
      </c>
      <c r="O8" s="14" t="str">
        <f>T('Elective Adventures'!N149)</f>
        <v/>
      </c>
      <c r="Q8" s="147"/>
      <c r="R8" s="158" t="s">
        <v>356</v>
      </c>
      <c r="S8" s="14" t="str">
        <f>T('Elective Adventures'!N235)</f>
        <v/>
      </c>
    </row>
    <row r="9" spans="2:19" ht="12.75" customHeight="1">
      <c r="B9" s="15" t="s">
        <v>68</v>
      </c>
      <c r="C9" s="163" t="str">
        <f>'Cyber Chip'!N10</f>
        <v xml:space="preserve"> </v>
      </c>
      <c r="D9" s="79"/>
      <c r="E9" s="76">
        <v>7</v>
      </c>
      <c r="F9" s="80" t="s">
        <v>21</v>
      </c>
      <c r="G9" s="76" t="str">
        <f>IF(Bobcat!N12="A","A"," ")</f>
        <v xml:space="preserve"> </v>
      </c>
      <c r="I9" s="100">
        <v>5</v>
      </c>
      <c r="J9" s="145" t="s">
        <v>165</v>
      </c>
      <c r="K9" s="14" t="str">
        <f>T('Elective Adventures'!N61)</f>
        <v/>
      </c>
      <c r="M9" s="100">
        <v>3</v>
      </c>
      <c r="N9" s="188" t="s">
        <v>265</v>
      </c>
      <c r="O9" s="14" t="str">
        <f>T('Elective Adventures'!N150)</f>
        <v/>
      </c>
      <c r="Q9" s="147">
        <v>1</v>
      </c>
      <c r="R9" s="192" t="s">
        <v>340</v>
      </c>
      <c r="S9" s="14" t="str">
        <f>T('Elective Adventures'!N236)</f>
        <v/>
      </c>
    </row>
    <row r="10" spans="2:19" ht="12" customHeight="1">
      <c r="B10" s="15" t="s">
        <v>421</v>
      </c>
      <c r="C10" s="17" t="str">
        <f>IF(COUNTIF(C4:C9,"C")&gt;5,"C","")</f>
        <v/>
      </c>
      <c r="D10" s="79"/>
      <c r="E10" s="77"/>
      <c r="F10" s="81"/>
      <c r="G10" s="77"/>
      <c r="I10" s="150">
        <v>6</v>
      </c>
      <c r="J10" s="187" t="s">
        <v>166</v>
      </c>
      <c r="K10" s="14" t="str">
        <f>T('Elective Adventures'!N62)</f>
        <v/>
      </c>
      <c r="M10" s="135" t="s">
        <v>72</v>
      </c>
      <c r="N10" s="145" t="s">
        <v>266</v>
      </c>
      <c r="O10" s="14" t="str">
        <f>T('Elective Adventures'!N151)</f>
        <v/>
      </c>
      <c r="Q10" s="100">
        <v>2</v>
      </c>
      <c r="R10" s="145" t="s">
        <v>341</v>
      </c>
      <c r="S10" s="14" t="str">
        <f>T('Elective Adventures'!N237)</f>
        <v/>
      </c>
    </row>
    <row r="11" spans="2:19" ht="12.75" customHeight="1">
      <c r="B11" s="82"/>
      <c r="C11" s="83"/>
      <c r="E11" s="305" t="s">
        <v>423</v>
      </c>
      <c r="F11" s="305"/>
      <c r="G11" s="305"/>
      <c r="I11" s="150">
        <v>7</v>
      </c>
      <c r="J11" s="191" t="s">
        <v>149</v>
      </c>
      <c r="K11" s="14" t="str">
        <f>T('Elective Adventures'!N63)</f>
        <v/>
      </c>
      <c r="M11" s="135" t="s">
        <v>73</v>
      </c>
      <c r="N11" s="145" t="s">
        <v>267</v>
      </c>
      <c r="O11" s="14" t="str">
        <f>T('Elective Adventures'!N152)</f>
        <v/>
      </c>
      <c r="Q11" s="100">
        <v>3</v>
      </c>
      <c r="R11" s="187" t="s">
        <v>342</v>
      </c>
      <c r="S11" s="14" t="str">
        <f>T('Elective Adventures'!N238)</f>
        <v/>
      </c>
    </row>
    <row r="12" spans="2:19" ht="12.75" customHeight="1">
      <c r="B12" s="222" t="s">
        <v>423</v>
      </c>
      <c r="C12" s="223"/>
      <c r="D12" s="31"/>
      <c r="E12" s="305"/>
      <c r="F12" s="305"/>
      <c r="G12" s="305"/>
      <c r="I12" s="172" t="s">
        <v>168</v>
      </c>
      <c r="J12" s="171" t="s">
        <v>176</v>
      </c>
      <c r="K12" s="14" t="str">
        <f>T('Elective Adventures'!N64)</f>
        <v/>
      </c>
      <c r="M12" s="135" t="s">
        <v>114</v>
      </c>
      <c r="N12" s="145" t="s">
        <v>268</v>
      </c>
      <c r="O12" s="14" t="str">
        <f>T('Elective Adventures'!N153)</f>
        <v/>
      </c>
      <c r="Q12" s="100">
        <v>4</v>
      </c>
      <c r="R12" s="145" t="s">
        <v>343</v>
      </c>
      <c r="S12" s="14" t="str">
        <f>T('Elective Adventures'!N239)</f>
        <v/>
      </c>
    </row>
    <row r="13" spans="2:19" ht="12.75" customHeight="1">
      <c r="B13" s="160" t="s">
        <v>365</v>
      </c>
      <c r="C13" s="18" t="str">
        <f>'Core Adventures'!N20</f>
        <v xml:space="preserve"> </v>
      </c>
      <c r="D13" s="31"/>
      <c r="E13" s="201" t="s">
        <v>420</v>
      </c>
      <c r="F13" s="201"/>
      <c r="G13" s="226" t="str">
        <f>T('Core Adventures'!N56)</f>
        <v/>
      </c>
      <c r="I13" s="172" t="s">
        <v>169</v>
      </c>
      <c r="J13" s="170" t="s">
        <v>177</v>
      </c>
      <c r="K13" s="14" t="str">
        <f>T('Elective Adventures'!N65)</f>
        <v/>
      </c>
      <c r="M13" s="100">
        <v>4</v>
      </c>
      <c r="N13" s="145" t="s">
        <v>269</v>
      </c>
      <c r="O13" s="14" t="str">
        <f>T('Elective Adventures'!N154)</f>
        <v/>
      </c>
      <c r="Q13" s="100">
        <v>5</v>
      </c>
      <c r="R13" s="187" t="s">
        <v>344</v>
      </c>
      <c r="S13" s="14" t="str">
        <f>T('Elective Adventures'!N240)</f>
        <v/>
      </c>
    </row>
    <row r="14" spans="2:19" ht="12.75" customHeight="1">
      <c r="B14" s="160" t="s">
        <v>384</v>
      </c>
      <c r="C14" s="18" t="str">
        <f>'Core Adventures'!N30</f>
        <v xml:space="preserve"> </v>
      </c>
      <c r="D14" s="31"/>
      <c r="E14" s="98">
        <v>1</v>
      </c>
      <c r="F14" s="200" t="s">
        <v>398</v>
      </c>
      <c r="G14" s="14" t="str">
        <f>T('Core Adventures'!N44)</f>
        <v/>
      </c>
      <c r="I14" s="172" t="s">
        <v>170</v>
      </c>
      <c r="J14" s="170" t="s">
        <v>178</v>
      </c>
      <c r="K14" s="14" t="str">
        <f>T('Elective Adventures'!N66)</f>
        <v/>
      </c>
      <c r="M14" s="135" t="s">
        <v>78</v>
      </c>
      <c r="N14" s="145" t="s">
        <v>289</v>
      </c>
      <c r="O14" s="14" t="str">
        <f>T('Elective Adventures'!N155)</f>
        <v/>
      </c>
      <c r="Q14" s="100">
        <v>6</v>
      </c>
      <c r="R14" s="145" t="s">
        <v>345</v>
      </c>
      <c r="S14" s="14" t="str">
        <f>T('Elective Adventures'!N241)</f>
        <v/>
      </c>
    </row>
    <row r="15" spans="2:19">
      <c r="B15" s="160" t="s">
        <v>391</v>
      </c>
      <c r="C15" s="18" t="str">
        <f>'Core Adventures'!N41</f>
        <v xml:space="preserve"> </v>
      </c>
      <c r="D15" s="31"/>
      <c r="E15" s="136" t="s">
        <v>69</v>
      </c>
      <c r="F15" s="135" t="s">
        <v>401</v>
      </c>
      <c r="G15" s="14" t="str">
        <f>T('Core Adventures'!N45)</f>
        <v/>
      </c>
      <c r="I15" s="172" t="s">
        <v>171</v>
      </c>
      <c r="J15" s="191" t="s">
        <v>179</v>
      </c>
      <c r="K15" s="14" t="str">
        <f>T('Elective Adventures'!N67)</f>
        <v/>
      </c>
      <c r="M15" s="135" t="s">
        <v>79</v>
      </c>
      <c r="N15" s="145" t="s">
        <v>270</v>
      </c>
      <c r="O15" s="14" t="str">
        <f>T('Elective Adventures'!N156)</f>
        <v/>
      </c>
      <c r="Q15" s="100">
        <v>7</v>
      </c>
      <c r="R15" s="145" t="s">
        <v>346</v>
      </c>
      <c r="S15" s="14" t="str">
        <f>T('Elective Adventures'!N242)</f>
        <v/>
      </c>
    </row>
    <row r="16" spans="2:19">
      <c r="B16" s="160" t="s">
        <v>420</v>
      </c>
      <c r="C16" s="18" t="str">
        <f>'Core Adventures'!N65</f>
        <v xml:space="preserve"> </v>
      </c>
      <c r="D16" s="31"/>
      <c r="E16" s="136" t="s">
        <v>70</v>
      </c>
      <c r="F16" s="135" t="s">
        <v>402</v>
      </c>
      <c r="G16" s="14" t="str">
        <f>T('Core Adventures'!N46)</f>
        <v/>
      </c>
      <c r="I16" s="172" t="s">
        <v>172</v>
      </c>
      <c r="J16" s="191" t="s">
        <v>180</v>
      </c>
      <c r="K16" s="14" t="str">
        <f>T('Elective Adventures'!N68)</f>
        <v/>
      </c>
      <c r="M16" s="135" t="s">
        <v>242</v>
      </c>
      <c r="N16" s="145" t="s">
        <v>271</v>
      </c>
      <c r="O16" s="14" t="str">
        <f>T('Elective Adventures'!N157)</f>
        <v/>
      </c>
      <c r="Q16" s="100">
        <v>8</v>
      </c>
      <c r="R16" s="145" t="s">
        <v>347</v>
      </c>
      <c r="S16" s="14" t="str">
        <f>T('Elective Adventures'!N243)</f>
        <v/>
      </c>
    </row>
    <row r="17" spans="2:19">
      <c r="B17" s="30"/>
      <c r="C17" s="31"/>
      <c r="D17" s="31"/>
      <c r="E17" s="136" t="s">
        <v>71</v>
      </c>
      <c r="F17" s="135" t="s">
        <v>403</v>
      </c>
      <c r="G17" s="14" t="str">
        <f>T('Core Adventures'!N47)</f>
        <v/>
      </c>
      <c r="I17" s="172" t="s">
        <v>173</v>
      </c>
      <c r="J17" s="191" t="s">
        <v>181</v>
      </c>
      <c r="K17" s="14" t="str">
        <f>T('Elective Adventures'!N69)</f>
        <v/>
      </c>
      <c r="M17" s="135" t="s">
        <v>243</v>
      </c>
      <c r="N17" s="145" t="s">
        <v>272</v>
      </c>
      <c r="O17" s="14" t="str">
        <f>T('Elective Adventures'!N158)</f>
        <v/>
      </c>
      <c r="Q17" s="215" t="s">
        <v>348</v>
      </c>
      <c r="R17" s="214"/>
      <c r="S17" s="225"/>
    </row>
    <row r="18" spans="2:19">
      <c r="B18" s="222" t="s">
        <v>360</v>
      </c>
      <c r="C18" s="223"/>
      <c r="D18" s="31"/>
      <c r="E18" s="136" t="s">
        <v>399</v>
      </c>
      <c r="F18" s="135" t="s">
        <v>404</v>
      </c>
      <c r="G18" s="14" t="str">
        <f>T('Core Adventures'!N48)</f>
        <v/>
      </c>
      <c r="I18" s="172" t="s">
        <v>174</v>
      </c>
      <c r="J18" s="191" t="s">
        <v>182</v>
      </c>
      <c r="K18" s="14" t="str">
        <f>T('Elective Adventures'!N70)</f>
        <v/>
      </c>
      <c r="M18" s="135" t="s">
        <v>244</v>
      </c>
      <c r="N18" s="145" t="s">
        <v>273</v>
      </c>
      <c r="O18" s="14" t="str">
        <f>T('Elective Adventures'!N159)</f>
        <v/>
      </c>
      <c r="Q18" s="147">
        <v>1</v>
      </c>
      <c r="R18" s="158" t="s">
        <v>349</v>
      </c>
      <c r="S18" s="14" t="str">
        <f>T('Elective Adventures'!N246)</f>
        <v/>
      </c>
    </row>
    <row r="19" spans="2:19">
      <c r="B19" s="160" t="s">
        <v>110</v>
      </c>
      <c r="C19" s="18" t="str">
        <f>'Elective Adventures'!N19</f>
        <v xml:space="preserve"> </v>
      </c>
      <c r="E19" s="136" t="s">
        <v>400</v>
      </c>
      <c r="F19" s="135" t="s">
        <v>405</v>
      </c>
      <c r="G19" s="14" t="str">
        <f>T('Core Adventures'!N49)</f>
        <v/>
      </c>
      <c r="I19" s="172" t="s">
        <v>175</v>
      </c>
      <c r="J19" s="191" t="s">
        <v>183</v>
      </c>
      <c r="K19" s="14" t="str">
        <f>T('Elective Adventures'!N71)</f>
        <v/>
      </c>
      <c r="M19" s="135" t="s">
        <v>245</v>
      </c>
      <c r="N19" s="145" t="s">
        <v>274</v>
      </c>
      <c r="O19" s="14" t="str">
        <f>T('Elective Adventures'!N160)</f>
        <v/>
      </c>
      <c r="Q19" s="100">
        <v>2</v>
      </c>
      <c r="R19" s="188" t="s">
        <v>350</v>
      </c>
      <c r="S19" s="14" t="str">
        <f>T('Elective Adventures'!N247)</f>
        <v/>
      </c>
    </row>
    <row r="20" spans="2:19">
      <c r="B20" s="160" t="s">
        <v>132</v>
      </c>
      <c r="C20" s="18" t="str">
        <f>'Elective Adventures'!N34</f>
        <v xml:space="preserve"> </v>
      </c>
      <c r="D20" s="31"/>
      <c r="E20" s="98">
        <v>2</v>
      </c>
      <c r="F20" s="135" t="s">
        <v>406</v>
      </c>
      <c r="G20" s="14" t="str">
        <f>T('Core Adventures'!N50)</f>
        <v/>
      </c>
      <c r="I20" s="212" t="s">
        <v>184</v>
      </c>
      <c r="J20" s="208"/>
      <c r="K20" s="225"/>
      <c r="M20" s="135" t="s">
        <v>246</v>
      </c>
      <c r="N20" s="145" t="s">
        <v>275</v>
      </c>
      <c r="O20" s="14" t="str">
        <f>T('Elective Adventures'!N161)</f>
        <v/>
      </c>
      <c r="Q20" s="100">
        <v>3</v>
      </c>
      <c r="R20" s="145" t="s">
        <v>351</v>
      </c>
      <c r="S20" s="14" t="str">
        <f>T('Elective Adventures'!N248)</f>
        <v/>
      </c>
    </row>
    <row r="21" spans="2:19" ht="12.75" customHeight="1">
      <c r="B21" s="160" t="s">
        <v>143</v>
      </c>
      <c r="C21" s="18" t="str">
        <f>'Elective Adventures'!N53</f>
        <v xml:space="preserve"> </v>
      </c>
      <c r="D21" s="31"/>
      <c r="E21" s="136" t="s">
        <v>76</v>
      </c>
      <c r="F21" s="135" t="s">
        <v>407</v>
      </c>
      <c r="G21" s="14" t="str">
        <f>T('Core Adventures'!N51)</f>
        <v/>
      </c>
      <c r="I21" s="100">
        <v>1</v>
      </c>
      <c r="J21" s="145" t="s">
        <v>185</v>
      </c>
      <c r="K21" s="14" t="str">
        <f>T('Elective Adventures'!N75)</f>
        <v/>
      </c>
      <c r="M21" s="135" t="s">
        <v>247</v>
      </c>
      <c r="N21" s="145" t="s">
        <v>277</v>
      </c>
      <c r="O21" s="14" t="str">
        <f>T('Elective Adventures'!N162)</f>
        <v/>
      </c>
      <c r="Q21" s="100">
        <v>4</v>
      </c>
      <c r="R21" s="188" t="s">
        <v>352</v>
      </c>
      <c r="S21" s="14" t="str">
        <f>T('Elective Adventures'!N249)</f>
        <v/>
      </c>
    </row>
    <row r="22" spans="2:19" ht="12.75" customHeight="1">
      <c r="B22" s="160" t="s">
        <v>357</v>
      </c>
      <c r="C22" s="18" t="str">
        <f>'Elective Adventures'!N72</f>
        <v xml:space="preserve"> </v>
      </c>
      <c r="D22" s="31"/>
      <c r="E22" s="136" t="s">
        <v>77</v>
      </c>
      <c r="F22" s="135" t="s">
        <v>408</v>
      </c>
      <c r="G22" s="14" t="str">
        <f>T('Core Adventures'!N52)</f>
        <v/>
      </c>
      <c r="H22" s="12" t="s">
        <v>75</v>
      </c>
      <c r="I22" s="135">
        <v>2</v>
      </c>
      <c r="J22" s="145" t="s">
        <v>186</v>
      </c>
      <c r="K22" s="14" t="str">
        <f>T('Elective Adventures'!N76)</f>
        <v/>
      </c>
      <c r="L22" s="12" t="s">
        <v>75</v>
      </c>
      <c r="M22" s="135" t="s">
        <v>248</v>
      </c>
      <c r="N22" s="145" t="s">
        <v>290</v>
      </c>
      <c r="O22" s="14" t="str">
        <f>T('Elective Adventures'!N163)</f>
        <v/>
      </c>
      <c r="P22" s="12" t="s">
        <v>75</v>
      </c>
      <c r="Q22" s="135" t="s">
        <v>78</v>
      </c>
      <c r="R22" s="188" t="s">
        <v>353</v>
      </c>
      <c r="S22" s="14" t="str">
        <f>T('Elective Adventures'!N250)</f>
        <v/>
      </c>
    </row>
    <row r="23" spans="2:19" ht="12.75" customHeight="1">
      <c r="B23" s="160" t="s">
        <v>184</v>
      </c>
      <c r="C23" s="18" t="str">
        <f>'Elective Adventures'!N80</f>
        <v xml:space="preserve"> </v>
      </c>
      <c r="D23" s="31"/>
      <c r="E23" s="136" t="s">
        <v>80</v>
      </c>
      <c r="F23" s="200" t="s">
        <v>409</v>
      </c>
      <c r="G23" s="14" t="str">
        <f>T('Core Adventures'!N53)</f>
        <v/>
      </c>
      <c r="I23" s="135">
        <v>3</v>
      </c>
      <c r="J23" s="145" t="s">
        <v>187</v>
      </c>
      <c r="K23" s="14" t="str">
        <f>T('Elective Adventures'!N77)</f>
        <v/>
      </c>
      <c r="M23" s="135" t="s">
        <v>249</v>
      </c>
      <c r="N23" s="145" t="s">
        <v>278</v>
      </c>
      <c r="O23" s="14" t="str">
        <f>T('Elective Adventures'!N164)</f>
        <v/>
      </c>
      <c r="Q23" s="135" t="s">
        <v>79</v>
      </c>
      <c r="R23" s="188" t="s">
        <v>354</v>
      </c>
      <c r="S23" s="14" t="str">
        <f>T('Elective Adventures'!N251)</f>
        <v/>
      </c>
    </row>
    <row r="24" spans="2:19">
      <c r="B24" s="160" t="s">
        <v>190</v>
      </c>
      <c r="C24" s="18" t="str">
        <f>'Elective Adventures'!N89</f>
        <v xml:space="preserve"> </v>
      </c>
      <c r="D24" s="31"/>
      <c r="E24" s="136" t="s">
        <v>94</v>
      </c>
      <c r="F24" s="135" t="s">
        <v>410</v>
      </c>
      <c r="G24" s="14" t="str">
        <f>T('Core Adventures'!N54)</f>
        <v/>
      </c>
      <c r="I24" s="135">
        <v>4</v>
      </c>
      <c r="J24" s="188" t="s">
        <v>188</v>
      </c>
      <c r="K24" s="14" t="str">
        <f>T('Elective Adventures'!N78)</f>
        <v/>
      </c>
      <c r="M24" s="135" t="s">
        <v>250</v>
      </c>
      <c r="N24" s="145" t="s">
        <v>279</v>
      </c>
      <c r="O24" s="14" t="str">
        <f>T('Elective Adventures'!N165)</f>
        <v/>
      </c>
      <c r="Q24" s="135" t="s">
        <v>242</v>
      </c>
      <c r="R24" s="145" t="s">
        <v>355</v>
      </c>
      <c r="S24" s="14" t="str">
        <f>T('Elective Adventures'!N252)</f>
        <v/>
      </c>
    </row>
    <row r="25" spans="2:19">
      <c r="B25" s="161" t="s">
        <v>197</v>
      </c>
      <c r="C25" s="18" t="str">
        <f>'Elective Adventures'!N105</f>
        <v xml:space="preserve"> </v>
      </c>
      <c r="D25" s="31"/>
      <c r="E25" s="98">
        <v>3</v>
      </c>
      <c r="F25" s="135" t="s">
        <v>411</v>
      </c>
      <c r="G25" s="14" t="str">
        <f>T('Core Adventures'!N55)</f>
        <v/>
      </c>
      <c r="I25" s="135">
        <v>5</v>
      </c>
      <c r="J25" s="145" t="s">
        <v>189</v>
      </c>
      <c r="K25" s="14" t="str">
        <f>T('Elective Adventures'!N79)</f>
        <v/>
      </c>
      <c r="M25" s="135" t="s">
        <v>251</v>
      </c>
      <c r="N25" s="145" t="s">
        <v>280</v>
      </c>
      <c r="O25" s="14" t="str">
        <f>T('Elective Adventures'!N166)</f>
        <v/>
      </c>
    </row>
    <row r="26" spans="2:19" ht="12.75" customHeight="1">
      <c r="B26" s="161" t="s">
        <v>362</v>
      </c>
      <c r="C26" s="18" t="str">
        <f>'Elective Adventures'!N132</f>
        <v xml:space="preserve"> </v>
      </c>
      <c r="D26" s="31"/>
      <c r="E26" s="136" t="s">
        <v>72</v>
      </c>
      <c r="F26" s="135" t="s">
        <v>412</v>
      </c>
      <c r="G26" s="14" t="str">
        <f>T('Core Adventures'!N56)</f>
        <v/>
      </c>
      <c r="I26" s="212" t="s">
        <v>190</v>
      </c>
      <c r="J26" s="208"/>
      <c r="K26" s="225"/>
      <c r="M26" s="135" t="s">
        <v>252</v>
      </c>
      <c r="N26" s="188" t="s">
        <v>281</v>
      </c>
      <c r="O26" s="14" t="str">
        <f>T('Elective Adventures'!N167)</f>
        <v/>
      </c>
    </row>
    <row r="27" spans="2:19" ht="12.75" customHeight="1">
      <c r="B27" s="161" t="s">
        <v>235</v>
      </c>
      <c r="C27" s="18" t="str">
        <f>'Elective Adventures'!N142</f>
        <v xml:space="preserve"> </v>
      </c>
      <c r="D27" s="31"/>
      <c r="E27" s="136" t="s">
        <v>73</v>
      </c>
      <c r="F27" s="135" t="s">
        <v>413</v>
      </c>
      <c r="G27" s="14" t="str">
        <f>T('Core Adventures'!N57)</f>
        <v/>
      </c>
      <c r="I27" s="100">
        <v>1</v>
      </c>
      <c r="J27" s="145" t="s">
        <v>191</v>
      </c>
      <c r="K27" s="14" t="str">
        <f>T('Elective Adventures'!N83)</f>
        <v/>
      </c>
      <c r="M27" s="135" t="s">
        <v>253</v>
      </c>
      <c r="N27" s="145" t="s">
        <v>282</v>
      </c>
      <c r="O27" s="14" t="str">
        <f>T('Elective Adventures'!N168)</f>
        <v/>
      </c>
    </row>
    <row r="28" spans="2:19">
      <c r="B28" s="161" t="s">
        <v>276</v>
      </c>
      <c r="C28" s="18" t="str">
        <f>'Elective Adventures'!N176</f>
        <v xml:space="preserve"> </v>
      </c>
      <c r="D28" s="31"/>
      <c r="E28" s="136" t="s">
        <v>115</v>
      </c>
      <c r="F28" s="135" t="s">
        <v>414</v>
      </c>
      <c r="G28" s="14" t="str">
        <f>T('Core Adventures'!N58)</f>
        <v/>
      </c>
      <c r="I28" s="100">
        <v>2</v>
      </c>
      <c r="J28" s="145" t="s">
        <v>192</v>
      </c>
      <c r="K28" s="14" t="str">
        <f>T('Elective Adventures'!N84)</f>
        <v/>
      </c>
      <c r="M28" s="135" t="s">
        <v>254</v>
      </c>
      <c r="N28" s="145" t="s">
        <v>283</v>
      </c>
      <c r="O28" s="14" t="str">
        <f>T('Elective Adventures'!N169)</f>
        <v/>
      </c>
      <c r="R28" s="68" t="s">
        <v>49</v>
      </c>
      <c r="S28" s="69"/>
    </row>
    <row r="29" spans="2:19">
      <c r="B29" s="161" t="s">
        <v>292</v>
      </c>
      <c r="C29" s="18" t="str">
        <f>'Elective Adventures'!N183</f>
        <v xml:space="preserve"> </v>
      </c>
      <c r="D29" s="31"/>
      <c r="E29" s="136" t="s">
        <v>114</v>
      </c>
      <c r="F29" s="184" t="s">
        <v>415</v>
      </c>
      <c r="G29" s="14" t="str">
        <f>T('Core Adventures'!N59)</f>
        <v/>
      </c>
      <c r="I29" s="100">
        <v>3</v>
      </c>
      <c r="J29" s="188" t="s">
        <v>193</v>
      </c>
      <c r="K29" s="14" t="str">
        <f>T('Elective Adventures'!N85)</f>
        <v/>
      </c>
      <c r="M29" s="135" t="s">
        <v>255</v>
      </c>
      <c r="N29" s="145" t="s">
        <v>284</v>
      </c>
      <c r="O29" s="14" t="str">
        <f>T('Elective Adventures'!N170)</f>
        <v/>
      </c>
      <c r="R29" s="70" t="s">
        <v>50</v>
      </c>
      <c r="S29" s="32"/>
    </row>
    <row r="30" spans="2:19" ht="12.75" customHeight="1">
      <c r="B30" s="161" t="s">
        <v>297</v>
      </c>
      <c r="C30" s="18" t="str">
        <f>'Elective Adventures'!N198</f>
        <v xml:space="preserve"> </v>
      </c>
      <c r="D30" s="31"/>
      <c r="E30" s="98">
        <v>4</v>
      </c>
      <c r="F30" s="200" t="s">
        <v>416</v>
      </c>
      <c r="G30" s="14" t="str">
        <f>T('Core Adventures'!N60)</f>
        <v/>
      </c>
      <c r="I30" s="100">
        <v>4</v>
      </c>
      <c r="J30" s="187" t="s">
        <v>194</v>
      </c>
      <c r="K30" s="14" t="str">
        <f>T('Elective Adventures'!N86)</f>
        <v/>
      </c>
      <c r="M30" s="135" t="s">
        <v>256</v>
      </c>
      <c r="N30" s="145" t="s">
        <v>291</v>
      </c>
      <c r="O30" s="14" t="str">
        <f>T('Elective Adventures'!N171)</f>
        <v/>
      </c>
      <c r="R30" s="70" t="s">
        <v>51</v>
      </c>
      <c r="S30" s="32"/>
    </row>
    <row r="31" spans="2:19" ht="12.75" customHeight="1">
      <c r="B31" s="161" t="s">
        <v>359</v>
      </c>
      <c r="C31" s="18" t="str">
        <f>'Elective Adventures'!N208</f>
        <v xml:space="preserve"> </v>
      </c>
      <c r="D31" s="31"/>
      <c r="E31" s="98">
        <v>5</v>
      </c>
      <c r="F31" s="135" t="s">
        <v>352</v>
      </c>
      <c r="G31" s="14" t="str">
        <f>T('Core Adventures'!N61)</f>
        <v/>
      </c>
      <c r="I31" s="100">
        <v>5</v>
      </c>
      <c r="J31" s="145" t="s">
        <v>195</v>
      </c>
      <c r="K31" s="14" t="str">
        <f>T('Elective Adventures'!N87)</f>
        <v/>
      </c>
      <c r="M31" s="135" t="s">
        <v>257</v>
      </c>
      <c r="N31" s="145" t="s">
        <v>285</v>
      </c>
      <c r="O31" s="14" t="str">
        <f>T('Elective Adventures'!N172)</f>
        <v/>
      </c>
      <c r="R31" s="71" t="s">
        <v>74</v>
      </c>
      <c r="S31" s="51"/>
    </row>
    <row r="32" spans="2:19">
      <c r="B32" s="161" t="s">
        <v>319</v>
      </c>
      <c r="C32" s="18" t="str">
        <f>'Elective Adventures'!N213</f>
        <v xml:space="preserve"> </v>
      </c>
      <c r="D32" s="31"/>
      <c r="E32" s="136" t="s">
        <v>106</v>
      </c>
      <c r="F32" s="135" t="s">
        <v>417</v>
      </c>
      <c r="G32" s="14" t="str">
        <f>T('Core Adventures'!N62)</f>
        <v/>
      </c>
      <c r="I32" s="100">
        <v>6</v>
      </c>
      <c r="J32" s="145" t="s">
        <v>196</v>
      </c>
      <c r="K32" s="14" t="str">
        <f>T('Elective Adventures'!N88)</f>
        <v/>
      </c>
      <c r="M32" s="135" t="s">
        <v>258</v>
      </c>
      <c r="N32" s="145" t="s">
        <v>286</v>
      </c>
      <c r="O32" s="14" t="str">
        <f>T('Elective Adventures'!N173)</f>
        <v/>
      </c>
    </row>
    <row r="33" spans="1:15" ht="12.75" customHeight="1">
      <c r="B33" s="161" t="s">
        <v>323</v>
      </c>
      <c r="C33" s="18" t="str">
        <f>'Elective Adventures'!N228</f>
        <v xml:space="preserve"> </v>
      </c>
      <c r="D33" s="31"/>
      <c r="E33" s="136" t="s">
        <v>107</v>
      </c>
      <c r="F33" s="200" t="s">
        <v>418</v>
      </c>
      <c r="G33" s="14" t="str">
        <f>T('Core Adventures'!N63)</f>
        <v/>
      </c>
      <c r="I33" s="212" t="s">
        <v>197</v>
      </c>
      <c r="J33" s="205"/>
      <c r="K33" s="225"/>
      <c r="M33" s="135" t="s">
        <v>259</v>
      </c>
      <c r="N33" s="145" t="s">
        <v>287</v>
      </c>
      <c r="O33" s="14" t="str">
        <f>T('Elective Adventures'!N174)</f>
        <v/>
      </c>
    </row>
    <row r="34" spans="1:15" ht="12.75" customHeight="1">
      <c r="B34" s="161" t="s">
        <v>335</v>
      </c>
      <c r="C34" s="18" t="str">
        <f>'Elective Adventures'!N233</f>
        <v xml:space="preserve"> </v>
      </c>
      <c r="D34" s="8"/>
      <c r="E34" s="98">
        <v>6</v>
      </c>
      <c r="F34" s="200" t="s">
        <v>419</v>
      </c>
      <c r="G34" s="14" t="str">
        <f>T('Core Adventures'!N64)</f>
        <v/>
      </c>
      <c r="I34" s="135">
        <v>1</v>
      </c>
      <c r="J34" s="145" t="s">
        <v>198</v>
      </c>
      <c r="K34" s="14" t="str">
        <f>T('Elective Adventures'!N92)</f>
        <v/>
      </c>
      <c r="M34" s="135" t="s">
        <v>260</v>
      </c>
      <c r="N34" s="145" t="s">
        <v>288</v>
      </c>
      <c r="O34" s="14" t="str">
        <f>T('Elective Adventures'!N175)</f>
        <v/>
      </c>
    </row>
    <row r="35" spans="1:15" ht="15.75" customHeight="1">
      <c r="B35" s="161" t="s">
        <v>339</v>
      </c>
      <c r="C35" s="18" t="str">
        <f>'Elective Adventures'!N244</f>
        <v xml:space="preserve"> </v>
      </c>
      <c r="D35" s="8"/>
      <c r="E35" s="305" t="s">
        <v>360</v>
      </c>
      <c r="F35" s="305"/>
      <c r="G35" s="305"/>
      <c r="I35" s="135" t="s">
        <v>69</v>
      </c>
      <c r="J35" s="145" t="s">
        <v>199</v>
      </c>
      <c r="K35" s="14" t="str">
        <f>T('Elective Adventures'!N93)</f>
        <v/>
      </c>
      <c r="M35" s="212" t="s">
        <v>292</v>
      </c>
      <c r="N35" s="214"/>
      <c r="O35" s="225"/>
    </row>
    <row r="36" spans="1:15" ht="12.75" customHeight="1">
      <c r="B36" s="161" t="s">
        <v>348</v>
      </c>
      <c r="C36" s="18" t="str">
        <f>'Elective Adventures'!N253</f>
        <v xml:space="preserve"> </v>
      </c>
      <c r="D36" s="8"/>
      <c r="E36" s="305"/>
      <c r="F36" s="305"/>
      <c r="G36" s="305"/>
      <c r="I36" s="135" t="s">
        <v>70</v>
      </c>
      <c r="J36" s="145" t="s">
        <v>200</v>
      </c>
      <c r="K36" s="14" t="str">
        <f>T('Elective Adventures'!N94)</f>
        <v/>
      </c>
      <c r="M36" s="135">
        <v>1</v>
      </c>
      <c r="N36" s="158" t="s">
        <v>293</v>
      </c>
      <c r="O36" s="14" t="str">
        <f>T('Elective Adventures'!N179)</f>
        <v/>
      </c>
    </row>
    <row r="37" spans="1:15">
      <c r="B37" s="2"/>
      <c r="C37" s="31"/>
      <c r="D37" s="8"/>
      <c r="E37" s="198" t="s">
        <v>110</v>
      </c>
      <c r="F37" s="205"/>
      <c r="G37" s="223"/>
      <c r="I37" s="135" t="s">
        <v>71</v>
      </c>
      <c r="J37" s="145" t="s">
        <v>201</v>
      </c>
      <c r="K37" s="14" t="str">
        <f>T('Elective Adventures'!N95)</f>
        <v/>
      </c>
      <c r="M37" s="135">
        <v>2</v>
      </c>
      <c r="N37" s="145" t="s">
        <v>294</v>
      </c>
      <c r="O37" s="14" t="str">
        <f>T('Elective Adventures'!N180)</f>
        <v/>
      </c>
    </row>
    <row r="38" spans="1:15" ht="12.75" customHeight="1">
      <c r="A38" s="305" t="s">
        <v>423</v>
      </c>
      <c r="B38" s="305"/>
      <c r="C38" s="305"/>
      <c r="D38" s="78"/>
      <c r="E38" s="100"/>
      <c r="F38" s="145" t="s">
        <v>97</v>
      </c>
      <c r="G38" s="14" t="str">
        <f>T('Elective Adventures'!N6)</f>
        <v/>
      </c>
      <c r="I38" s="135">
        <v>2</v>
      </c>
      <c r="J38" s="145" t="s">
        <v>146</v>
      </c>
      <c r="K38" s="14" t="str">
        <f>T('Elective Adventures'!N96)</f>
        <v/>
      </c>
      <c r="M38" s="100">
        <v>3</v>
      </c>
      <c r="N38" s="145" t="s">
        <v>295</v>
      </c>
      <c r="O38" s="14" t="str">
        <f>T('Elective Adventures'!N181)</f>
        <v/>
      </c>
    </row>
    <row r="39" spans="1:15" ht="12.75" customHeight="1">
      <c r="A39" s="305"/>
      <c r="B39" s="305"/>
      <c r="C39" s="305"/>
      <c r="D39" s="78"/>
      <c r="E39" s="100">
        <v>1</v>
      </c>
      <c r="F39" s="145" t="s">
        <v>111</v>
      </c>
      <c r="G39" s="14" t="str">
        <f>T('Elective Adventures'!N7)</f>
        <v/>
      </c>
      <c r="I39" s="135" t="s">
        <v>76</v>
      </c>
      <c r="J39" s="145" t="s">
        <v>202</v>
      </c>
      <c r="K39" s="14" t="str">
        <f>T('Elective Adventures'!N97)</f>
        <v/>
      </c>
      <c r="M39" s="153">
        <v>4</v>
      </c>
      <c r="N39" s="157" t="s">
        <v>296</v>
      </c>
      <c r="O39" s="14" t="str">
        <f>T('Elective Adventures'!N182)</f>
        <v/>
      </c>
    </row>
    <row r="40" spans="1:15" ht="12.75" customHeight="1">
      <c r="A40" s="198" t="s">
        <v>365</v>
      </c>
      <c r="B40" s="198"/>
      <c r="C40" s="224"/>
      <c r="E40" s="100">
        <v>2</v>
      </c>
      <c r="F40" s="145" t="s">
        <v>112</v>
      </c>
      <c r="G40" s="14" t="str">
        <f>T('Elective Adventures'!N8)</f>
        <v/>
      </c>
      <c r="I40" s="135" t="s">
        <v>77</v>
      </c>
      <c r="J40" s="145" t="s">
        <v>203</v>
      </c>
      <c r="K40" s="14" t="str">
        <f>T('Elective Adventures'!N98)</f>
        <v/>
      </c>
      <c r="M40" s="215" t="s">
        <v>297</v>
      </c>
      <c r="N40" s="214"/>
      <c r="O40" s="225"/>
    </row>
    <row r="41" spans="1:15">
      <c r="A41" s="98">
        <v>1</v>
      </c>
      <c r="B41" s="135" t="s">
        <v>366</v>
      </c>
      <c r="C41" s="14" t="str">
        <f>T('Core Adventures'!N6)</f>
        <v/>
      </c>
      <c r="E41" s="100">
        <v>3</v>
      </c>
      <c r="F41" s="145" t="s">
        <v>113</v>
      </c>
      <c r="G41" s="14" t="str">
        <f>T('Elective Adventures'!N9)</f>
        <v/>
      </c>
      <c r="I41" s="135" t="s">
        <v>80</v>
      </c>
      <c r="J41" s="187" t="s">
        <v>204</v>
      </c>
      <c r="K41" s="14" t="str">
        <f>T('Elective Adventures'!N99)</f>
        <v/>
      </c>
      <c r="M41" s="147"/>
      <c r="N41" s="158" t="s">
        <v>298</v>
      </c>
      <c r="O41" s="14" t="str">
        <f>T('Elective Adventures'!N186)</f>
        <v/>
      </c>
    </row>
    <row r="42" spans="1:15" ht="12.75" customHeight="1">
      <c r="A42" s="98">
        <v>2</v>
      </c>
      <c r="B42" s="135" t="s">
        <v>367</v>
      </c>
      <c r="C42" s="14" t="str">
        <f>T('Core Adventures'!N7)</f>
        <v/>
      </c>
      <c r="E42" s="172" t="s">
        <v>72</v>
      </c>
      <c r="F42" s="170" t="s">
        <v>121</v>
      </c>
      <c r="G42" s="14" t="str">
        <f>T('Elective Adventures'!N10)</f>
        <v/>
      </c>
      <c r="I42" s="135" t="s">
        <v>94</v>
      </c>
      <c r="J42" s="145" t="s">
        <v>205</v>
      </c>
      <c r="K42" s="14" t="str">
        <f>T('Elective Adventures'!N100)</f>
        <v/>
      </c>
      <c r="M42" s="100">
        <v>1</v>
      </c>
      <c r="N42" s="145" t="s">
        <v>301</v>
      </c>
      <c r="O42" s="14" t="str">
        <f>T('Elective Adventures'!N187)</f>
        <v/>
      </c>
    </row>
    <row r="43" spans="1:15">
      <c r="A43" s="98">
        <v>3</v>
      </c>
      <c r="B43" s="135" t="s">
        <v>383</v>
      </c>
      <c r="C43" s="14" t="str">
        <f>T('Core Adventures'!N8)</f>
        <v/>
      </c>
      <c r="E43" s="172" t="s">
        <v>73</v>
      </c>
      <c r="F43" s="170" t="s">
        <v>122</v>
      </c>
      <c r="G43" s="14" t="str">
        <f>T('Elective Adventures'!N11)</f>
        <v/>
      </c>
      <c r="I43" s="135" t="s">
        <v>105</v>
      </c>
      <c r="J43" s="145" t="s">
        <v>206</v>
      </c>
      <c r="K43" s="14" t="str">
        <f>T('Elective Adventures'!N101)</f>
        <v/>
      </c>
      <c r="M43" s="100">
        <v>2</v>
      </c>
      <c r="N43" s="145" t="s">
        <v>302</v>
      </c>
      <c r="O43" s="14" t="str">
        <f>T('Elective Adventures'!N188)</f>
        <v/>
      </c>
    </row>
    <row r="44" spans="1:15">
      <c r="A44" s="98">
        <v>4</v>
      </c>
      <c r="B44" s="135" t="s">
        <v>368</v>
      </c>
      <c r="C44" s="14" t="str">
        <f>T('Core Adventures'!N9)</f>
        <v/>
      </c>
      <c r="E44" s="172" t="s">
        <v>114</v>
      </c>
      <c r="F44" s="170" t="s">
        <v>123</v>
      </c>
      <c r="G44" s="14" t="str">
        <f>T('Elective Adventures'!N12)</f>
        <v/>
      </c>
      <c r="I44" s="135" t="s">
        <v>108</v>
      </c>
      <c r="J44" s="145" t="s">
        <v>207</v>
      </c>
      <c r="K44" s="14" t="str">
        <f>T('Elective Adventures'!N102)</f>
        <v/>
      </c>
      <c r="M44" s="100">
        <v>3</v>
      </c>
      <c r="N44" s="145" t="s">
        <v>303</v>
      </c>
      <c r="O44" s="14" t="str">
        <f>T('Elective Adventures'!N189)</f>
        <v/>
      </c>
    </row>
    <row r="45" spans="1:15" ht="12.75" customHeight="1">
      <c r="A45" s="98">
        <v>5</v>
      </c>
      <c r="B45" s="135" t="s">
        <v>369</v>
      </c>
      <c r="C45" s="14" t="str">
        <f>T('Core Adventures'!N10)</f>
        <v/>
      </c>
      <c r="E45" s="172" t="s">
        <v>115</v>
      </c>
      <c r="F45" s="170" t="s">
        <v>124</v>
      </c>
      <c r="G45" s="14" t="str">
        <f>T('Elective Adventures'!N13)</f>
        <v/>
      </c>
      <c r="I45" s="135" t="s">
        <v>130</v>
      </c>
      <c r="J45" s="145" t="s">
        <v>208</v>
      </c>
      <c r="K45" s="14" t="str">
        <f>T('Elective Adventures'!N103)</f>
        <v/>
      </c>
      <c r="M45" s="100">
        <v>4</v>
      </c>
      <c r="N45" s="145" t="s">
        <v>304</v>
      </c>
      <c r="O45" s="14" t="str">
        <f>T('Elective Adventures'!N190)</f>
        <v/>
      </c>
    </row>
    <row r="46" spans="1:15" ht="12.75" customHeight="1">
      <c r="A46" s="98">
        <v>6</v>
      </c>
      <c r="B46" s="135" t="s">
        <v>370</v>
      </c>
      <c r="C46" s="14" t="str">
        <f>T('Core Adventures'!N11)</f>
        <v/>
      </c>
      <c r="E46" s="172" t="s">
        <v>116</v>
      </c>
      <c r="F46" s="171" t="s">
        <v>125</v>
      </c>
      <c r="G46" s="14" t="str">
        <f>T('Elective Adventures'!N14)</f>
        <v/>
      </c>
      <c r="I46" s="135" t="s">
        <v>131</v>
      </c>
      <c r="J46" s="188" t="s">
        <v>209</v>
      </c>
      <c r="K46" s="14" t="str">
        <f>T('Elective Adventures'!N104)</f>
        <v/>
      </c>
      <c r="M46" s="100">
        <v>5</v>
      </c>
      <c r="N46" s="145" t="s">
        <v>305</v>
      </c>
      <c r="O46" s="14" t="str">
        <f>T('Elective Adventures'!N191)</f>
        <v/>
      </c>
    </row>
    <row r="47" spans="1:15">
      <c r="A47" s="98">
        <v>7</v>
      </c>
      <c r="B47" s="200" t="s">
        <v>371</v>
      </c>
      <c r="C47" s="14" t="str">
        <f>T('Core Adventures'!N12)</f>
        <v/>
      </c>
      <c r="E47" s="172" t="s">
        <v>117</v>
      </c>
      <c r="F47" s="170" t="s">
        <v>126</v>
      </c>
      <c r="G47" s="14" t="str">
        <f>T('Elective Adventures'!N15)</f>
        <v/>
      </c>
      <c r="I47" s="212" t="s">
        <v>362</v>
      </c>
      <c r="J47" s="205"/>
      <c r="K47" s="225"/>
      <c r="M47" s="100">
        <v>6</v>
      </c>
      <c r="N47" s="187" t="s">
        <v>306</v>
      </c>
      <c r="O47" s="14" t="str">
        <f>T('Elective Adventures'!N192)</f>
        <v/>
      </c>
    </row>
    <row r="48" spans="1:15">
      <c r="A48" s="98">
        <v>8</v>
      </c>
      <c r="B48" s="200" t="s">
        <v>372</v>
      </c>
      <c r="C48" s="14" t="str">
        <f>T('Core Adventures'!N13)</f>
        <v/>
      </c>
      <c r="E48" s="172" t="s">
        <v>118</v>
      </c>
      <c r="F48" s="170" t="s">
        <v>127</v>
      </c>
      <c r="G48" s="14" t="str">
        <f>T('Elective Adventures'!N16)</f>
        <v/>
      </c>
      <c r="I48" s="100">
        <v>1</v>
      </c>
      <c r="J48" s="145" t="s">
        <v>97</v>
      </c>
      <c r="K48" s="14" t="str">
        <f>T('Elective Adventures'!N108)</f>
        <v/>
      </c>
      <c r="M48" s="100">
        <v>7</v>
      </c>
      <c r="N48" s="145" t="s">
        <v>307</v>
      </c>
      <c r="O48" s="14" t="str">
        <f>T('Elective Adventures'!N193)</f>
        <v/>
      </c>
    </row>
    <row r="49" spans="1:15">
      <c r="A49" s="98">
        <v>9</v>
      </c>
      <c r="B49" s="200" t="s">
        <v>373</v>
      </c>
      <c r="C49" s="14" t="str">
        <f>T('Core Adventures'!N14)</f>
        <v/>
      </c>
      <c r="E49" s="172" t="s">
        <v>119</v>
      </c>
      <c r="F49" s="170" t="s">
        <v>128</v>
      </c>
      <c r="G49" s="14" t="str">
        <f>T('Elective Adventures'!N17)</f>
        <v/>
      </c>
      <c r="I49" s="135" t="s">
        <v>69</v>
      </c>
      <c r="J49" s="145" t="s">
        <v>217</v>
      </c>
      <c r="K49" s="14" t="str">
        <f>T('Elective Adventures'!N109)</f>
        <v/>
      </c>
      <c r="M49" s="100">
        <v>8</v>
      </c>
      <c r="N49" s="145" t="s">
        <v>308</v>
      </c>
      <c r="O49" s="14" t="str">
        <f>T('Elective Adventures'!N194)</f>
        <v/>
      </c>
    </row>
    <row r="50" spans="1:15" ht="12.75" customHeight="1">
      <c r="A50" s="98">
        <v>10</v>
      </c>
      <c r="B50" s="135" t="s">
        <v>374</v>
      </c>
      <c r="C50" s="14" t="str">
        <f>T('Core Adventures'!N15)</f>
        <v/>
      </c>
      <c r="E50" s="172" t="s">
        <v>120</v>
      </c>
      <c r="F50" s="170" t="s">
        <v>129</v>
      </c>
      <c r="G50" s="14" t="str">
        <f>T('Elective Adventures'!N18)</f>
        <v/>
      </c>
      <c r="I50" s="135" t="s">
        <v>70</v>
      </c>
      <c r="J50" s="145" t="s">
        <v>218</v>
      </c>
      <c r="K50" s="14" t="str">
        <f>T('Elective Adventures'!N110)</f>
        <v/>
      </c>
      <c r="M50" s="100">
        <v>9</v>
      </c>
      <c r="N50" s="145" t="s">
        <v>309</v>
      </c>
      <c r="O50" s="14" t="str">
        <f>T('Elective Adventures'!N195)</f>
        <v/>
      </c>
    </row>
    <row r="51" spans="1:15" ht="12.75" customHeight="1">
      <c r="A51" s="136" t="s">
        <v>379</v>
      </c>
      <c r="B51" s="135" t="s">
        <v>375</v>
      </c>
      <c r="C51" s="14" t="str">
        <f>T('Core Adventures'!N16)</f>
        <v/>
      </c>
      <c r="D51" s="84"/>
      <c r="E51" s="198" t="s">
        <v>132</v>
      </c>
      <c r="F51" s="205"/>
      <c r="G51" s="225"/>
      <c r="I51" s="135" t="s">
        <v>71</v>
      </c>
      <c r="J51" s="145" t="s">
        <v>219</v>
      </c>
      <c r="K51" s="14" t="str">
        <f>T('Elective Adventures'!N111)</f>
        <v/>
      </c>
      <c r="M51" s="135" t="s">
        <v>299</v>
      </c>
      <c r="N51" s="145" t="s">
        <v>310</v>
      </c>
      <c r="O51" s="14" t="str">
        <f>T('Elective Adventures'!N196)</f>
        <v/>
      </c>
    </row>
    <row r="52" spans="1:15" ht="12.75" customHeight="1">
      <c r="A52" s="136" t="s">
        <v>380</v>
      </c>
      <c r="B52" s="184" t="s">
        <v>376</v>
      </c>
      <c r="C52" s="14" t="str">
        <f>T('Core Adventures'!N17)</f>
        <v/>
      </c>
      <c r="D52" s="84"/>
      <c r="E52" s="139"/>
      <c r="F52" s="187" t="s">
        <v>144</v>
      </c>
      <c r="G52" s="14" t="str">
        <f>T('Elective Adventures'!N22)</f>
        <v/>
      </c>
      <c r="I52" s="100">
        <v>2</v>
      </c>
      <c r="J52" s="145" t="s">
        <v>220</v>
      </c>
      <c r="K52" s="14" t="str">
        <f>T('Elective Adventures'!N112)</f>
        <v/>
      </c>
      <c r="M52" s="135" t="s">
        <v>300</v>
      </c>
      <c r="N52" s="145" t="s">
        <v>311</v>
      </c>
      <c r="O52" s="14" t="str">
        <f>T('Elective Adventures'!N197)</f>
        <v/>
      </c>
    </row>
    <row r="53" spans="1:15">
      <c r="A53" s="136" t="s">
        <v>381</v>
      </c>
      <c r="B53" s="135" t="s">
        <v>377</v>
      </c>
      <c r="C53" s="14" t="str">
        <f>T('Core Adventures'!N18)</f>
        <v/>
      </c>
      <c r="D53" s="13"/>
      <c r="E53" s="139">
        <v>1</v>
      </c>
      <c r="F53" s="187" t="s">
        <v>133</v>
      </c>
      <c r="G53" s="14" t="str">
        <f>T('Elective Adventures'!N23)</f>
        <v/>
      </c>
      <c r="I53" s="100">
        <v>3</v>
      </c>
      <c r="J53" s="145" t="s">
        <v>97</v>
      </c>
      <c r="K53" s="14" t="str">
        <f>T('Elective Adventures'!N113)</f>
        <v/>
      </c>
      <c r="M53" s="215" t="s">
        <v>359</v>
      </c>
      <c r="N53" s="214"/>
      <c r="O53" s="225"/>
    </row>
    <row r="54" spans="1:15" ht="12.75" customHeight="1">
      <c r="A54" s="136" t="s">
        <v>382</v>
      </c>
      <c r="B54" s="135" t="s">
        <v>378</v>
      </c>
      <c r="C54" s="14" t="str">
        <f>T('Core Adventures'!N19)</f>
        <v/>
      </c>
      <c r="D54" s="13"/>
      <c r="E54" s="139">
        <v>2</v>
      </c>
      <c r="F54" s="187" t="s">
        <v>134</v>
      </c>
      <c r="G54" s="14" t="str">
        <f>T('Elective Adventures'!N24)</f>
        <v/>
      </c>
      <c r="I54" s="172" t="s">
        <v>72</v>
      </c>
      <c r="J54" s="170" t="s">
        <v>221</v>
      </c>
      <c r="K54" s="14" t="str">
        <f>T('Elective Adventures'!N114)</f>
        <v/>
      </c>
      <c r="M54" s="147">
        <v>1</v>
      </c>
      <c r="N54" s="158" t="s">
        <v>312</v>
      </c>
      <c r="O54" s="14" t="str">
        <f>T('Elective Adventures'!N201)</f>
        <v/>
      </c>
    </row>
    <row r="55" spans="1:15" ht="12.75" customHeight="1">
      <c r="A55" s="201" t="s">
        <v>384</v>
      </c>
      <c r="B55" s="201"/>
      <c r="C55" s="201"/>
      <c r="D55" s="13"/>
      <c r="E55" s="139">
        <v>3</v>
      </c>
      <c r="F55" s="145" t="s">
        <v>135</v>
      </c>
      <c r="G55" s="14" t="str">
        <f>T('Elective Adventures'!N25)</f>
        <v/>
      </c>
      <c r="I55" s="172" t="s">
        <v>73</v>
      </c>
      <c r="J55" s="170" t="s">
        <v>222</v>
      </c>
      <c r="K55" s="14" t="str">
        <f>T('Elective Adventures'!N115)</f>
        <v/>
      </c>
      <c r="M55" s="100">
        <v>2</v>
      </c>
      <c r="N55" s="145" t="s">
        <v>313</v>
      </c>
      <c r="O55" s="14" t="str">
        <f>T('Elective Adventures'!N202)</f>
        <v/>
      </c>
    </row>
    <row r="56" spans="1:15">
      <c r="A56" s="98">
        <v>1</v>
      </c>
      <c r="B56" s="135" t="s">
        <v>385</v>
      </c>
      <c r="C56" s="14" t="str">
        <f>T('Core Adventures'!N23)</f>
        <v/>
      </c>
      <c r="D56" s="13"/>
      <c r="E56" s="139">
        <v>4</v>
      </c>
      <c r="F56" s="187" t="s">
        <v>136</v>
      </c>
      <c r="G56" s="14" t="str">
        <f>T('Elective Adventures'!N26)</f>
        <v/>
      </c>
      <c r="I56" s="172" t="s">
        <v>114</v>
      </c>
      <c r="J56" s="170" t="s">
        <v>223</v>
      </c>
      <c r="K56" s="14" t="str">
        <f>T('Elective Adventures'!N116)</f>
        <v/>
      </c>
      <c r="M56" s="100">
        <v>3</v>
      </c>
      <c r="N56" s="145" t="s">
        <v>314</v>
      </c>
      <c r="O56" s="14" t="str">
        <f>T('Elective Adventures'!N203)</f>
        <v/>
      </c>
    </row>
    <row r="57" spans="1:15">
      <c r="A57" s="98">
        <v>2</v>
      </c>
      <c r="B57" s="135" t="s">
        <v>386</v>
      </c>
      <c r="C57" s="14" t="str">
        <f>T('Core Adventures'!N24)</f>
        <v/>
      </c>
      <c r="D57" s="13"/>
      <c r="E57" s="139">
        <v>5</v>
      </c>
      <c r="F57" s="145" t="s">
        <v>137</v>
      </c>
      <c r="G57" s="14" t="str">
        <f>T('Elective Adventures'!N27)</f>
        <v/>
      </c>
      <c r="I57" s="172">
        <v>4</v>
      </c>
      <c r="J57" s="170" t="s">
        <v>97</v>
      </c>
      <c r="K57" s="14" t="str">
        <f>T('Elective Adventures'!N117)</f>
        <v/>
      </c>
      <c r="M57" s="100">
        <v>4</v>
      </c>
      <c r="N57" s="145" t="s">
        <v>315</v>
      </c>
      <c r="O57" s="14" t="str">
        <f>T('Elective Adventures'!N204)</f>
        <v/>
      </c>
    </row>
    <row r="58" spans="1:15">
      <c r="A58" s="98">
        <v>3</v>
      </c>
      <c r="B58" s="184" t="s">
        <v>387</v>
      </c>
      <c r="C58" s="14" t="str">
        <f>T('Core Adventures'!N25)</f>
        <v/>
      </c>
      <c r="D58" s="13"/>
      <c r="E58" s="139"/>
      <c r="F58" s="145" t="s">
        <v>145</v>
      </c>
      <c r="G58" s="14" t="str">
        <f>T('Elective Adventures'!N28)</f>
        <v/>
      </c>
      <c r="I58" s="172" t="s">
        <v>78</v>
      </c>
      <c r="J58" s="170" t="s">
        <v>224</v>
      </c>
      <c r="K58" s="14" t="str">
        <f>T('Elective Adventures'!N118)</f>
        <v/>
      </c>
      <c r="M58" s="100">
        <v>5</v>
      </c>
      <c r="N58" s="187" t="s">
        <v>316</v>
      </c>
      <c r="O58" s="14" t="str">
        <f>T('Elective Adventures'!N205)</f>
        <v/>
      </c>
    </row>
    <row r="59" spans="1:15">
      <c r="A59" s="136">
        <v>4</v>
      </c>
      <c r="B59" s="135" t="s">
        <v>388</v>
      </c>
      <c r="C59" s="14" t="str">
        <f>T('Core Adventures'!N26)</f>
        <v/>
      </c>
      <c r="D59" s="13"/>
      <c r="E59" s="139">
        <v>6</v>
      </c>
      <c r="F59" s="188" t="s">
        <v>138</v>
      </c>
      <c r="G59" s="14" t="str">
        <f>T('Elective Adventures'!N29)</f>
        <v/>
      </c>
      <c r="I59" s="172" t="s">
        <v>79</v>
      </c>
      <c r="J59" s="170" t="s">
        <v>225</v>
      </c>
      <c r="K59" s="14" t="str">
        <f>T('Elective Adventures'!N119)</f>
        <v/>
      </c>
      <c r="M59" s="100">
        <v>6</v>
      </c>
      <c r="N59" s="145" t="s">
        <v>317</v>
      </c>
      <c r="O59" s="14" t="str">
        <f>T('Elective Adventures'!N206)</f>
        <v/>
      </c>
    </row>
    <row r="60" spans="1:15" ht="12.75" customHeight="1">
      <c r="A60" s="136">
        <v>5</v>
      </c>
      <c r="B60" s="135" t="s">
        <v>389</v>
      </c>
      <c r="C60" s="14" t="str">
        <f>T('Core Adventures'!N27)</f>
        <v/>
      </c>
      <c r="D60" s="13"/>
      <c r="E60" s="139">
        <v>7</v>
      </c>
      <c r="F60" s="145" t="s">
        <v>139</v>
      </c>
      <c r="G60" s="14" t="str">
        <f>T('Elective Adventures'!N30)</f>
        <v/>
      </c>
      <c r="I60" s="172">
        <v>5</v>
      </c>
      <c r="J60" s="171" t="s">
        <v>226</v>
      </c>
      <c r="K60" s="14" t="str">
        <f>T('Elective Adventures'!N120)</f>
        <v/>
      </c>
      <c r="M60" s="100">
        <v>7</v>
      </c>
      <c r="N60" s="145" t="s">
        <v>318</v>
      </c>
      <c r="O60" s="14" t="str">
        <f>T('Elective Adventures'!N207)</f>
        <v/>
      </c>
    </row>
    <row r="61" spans="1:15" ht="12.75" customHeight="1">
      <c r="A61" s="136">
        <v>6</v>
      </c>
      <c r="B61" s="135" t="s">
        <v>390</v>
      </c>
      <c r="C61" s="14" t="str">
        <f>T('Core Adventures'!N28)</f>
        <v/>
      </c>
      <c r="D61" s="13"/>
      <c r="E61" s="139">
        <v>8</v>
      </c>
      <c r="F61" s="188" t="s">
        <v>140</v>
      </c>
      <c r="G61" s="14" t="str">
        <f>T('Elective Adventures'!N31)</f>
        <v/>
      </c>
      <c r="I61" s="172">
        <v>6</v>
      </c>
      <c r="J61" s="170" t="s">
        <v>97</v>
      </c>
      <c r="K61" s="14" t="str">
        <f>T('Elective Adventures'!N121)</f>
        <v/>
      </c>
      <c r="M61" s="215" t="s">
        <v>319</v>
      </c>
      <c r="N61" s="214"/>
      <c r="O61" s="225"/>
    </row>
    <row r="62" spans="1:15">
      <c r="A62" s="98">
        <v>7</v>
      </c>
      <c r="B62" s="184" t="s">
        <v>109</v>
      </c>
      <c r="C62" s="14" t="str">
        <f>T('Core Adventures'!N29)</f>
        <v/>
      </c>
      <c r="D62" s="13"/>
      <c r="E62" s="139">
        <v>9</v>
      </c>
      <c r="F62" s="145" t="s">
        <v>141</v>
      </c>
      <c r="G62" s="14" t="str">
        <f>T('Elective Adventures'!N32)</f>
        <v/>
      </c>
      <c r="I62" s="172" t="s">
        <v>210</v>
      </c>
      <c r="J62" s="191" t="s">
        <v>227</v>
      </c>
      <c r="K62" s="14" t="str">
        <f>T('Elective Adventures'!N122)</f>
        <v/>
      </c>
      <c r="M62" s="147">
        <v>1</v>
      </c>
      <c r="N62" s="158" t="s">
        <v>320</v>
      </c>
      <c r="O62" s="14" t="str">
        <f>T('Elective Adventures'!I189)</f>
        <v/>
      </c>
    </row>
    <row r="63" spans="1:15">
      <c r="A63" s="201" t="s">
        <v>391</v>
      </c>
      <c r="B63" s="201"/>
      <c r="C63" s="201"/>
      <c r="D63" s="13"/>
      <c r="E63" s="139">
        <v>10</v>
      </c>
      <c r="F63" s="145" t="s">
        <v>142</v>
      </c>
      <c r="G63" s="14" t="str">
        <f>T('Elective Adventures'!N33)</f>
        <v/>
      </c>
      <c r="I63" s="172" t="s">
        <v>211</v>
      </c>
      <c r="J63" s="191" t="s">
        <v>228</v>
      </c>
      <c r="K63" s="14" t="str">
        <f>T('Elective Adventures'!N123)</f>
        <v/>
      </c>
      <c r="M63" s="100">
        <v>2</v>
      </c>
      <c r="N63" s="145" t="s">
        <v>321</v>
      </c>
      <c r="O63" s="14" t="str">
        <f>T('Elective Adventures'!I190)</f>
        <v/>
      </c>
    </row>
    <row r="64" spans="1:15">
      <c r="A64" s="98"/>
      <c r="B64" s="135" t="s">
        <v>95</v>
      </c>
      <c r="C64" s="14" t="str">
        <f>T('Core Adventures'!N33)</f>
        <v/>
      </c>
      <c r="D64" s="13"/>
      <c r="E64" s="212" t="s">
        <v>143</v>
      </c>
      <c r="F64" s="205"/>
      <c r="G64" s="225"/>
      <c r="I64" s="172" t="s">
        <v>212</v>
      </c>
      <c r="J64" s="170" t="s">
        <v>229</v>
      </c>
      <c r="K64" s="14" t="str">
        <f>T('Elective Adventures'!N124)</f>
        <v/>
      </c>
      <c r="M64" s="100">
        <v>3</v>
      </c>
      <c r="N64" s="145" t="s">
        <v>322</v>
      </c>
      <c r="O64" s="14" t="str">
        <f>T('Elective Adventures'!I197)</f>
        <v/>
      </c>
    </row>
    <row r="65" spans="1:15">
      <c r="A65" s="98">
        <v>1</v>
      </c>
      <c r="B65" s="135" t="s">
        <v>96</v>
      </c>
      <c r="C65" s="14" t="str">
        <f>T('Core Adventures'!N34)</f>
        <v/>
      </c>
      <c r="D65" s="13"/>
      <c r="E65" s="100"/>
      <c r="F65" s="145" t="s">
        <v>146</v>
      </c>
      <c r="G65" s="14" t="str">
        <f>T('Elective Adventures'!N37)</f>
        <v/>
      </c>
      <c r="I65" s="172">
        <v>7</v>
      </c>
      <c r="J65" s="170" t="s">
        <v>216</v>
      </c>
      <c r="K65" s="14" t="str">
        <f>T('Elective Adventures'!N125)</f>
        <v/>
      </c>
      <c r="M65" s="215" t="s">
        <v>323</v>
      </c>
      <c r="N65" s="214"/>
      <c r="O65" s="225" t="str">
        <f>T('Elective Adventures'!I200)</f>
        <v/>
      </c>
    </row>
    <row r="66" spans="1:15">
      <c r="A66" s="98"/>
      <c r="B66" s="135" t="s">
        <v>392</v>
      </c>
      <c r="C66" s="14" t="str">
        <f>T('Core Adventures'!N35)</f>
        <v/>
      </c>
      <c r="D66" s="13"/>
      <c r="E66" s="135">
        <v>1</v>
      </c>
      <c r="F66" s="145" t="s">
        <v>147</v>
      </c>
      <c r="G66" s="14" t="str">
        <f>T('Elective Adventures'!N38)</f>
        <v/>
      </c>
      <c r="I66" s="172" t="s">
        <v>168</v>
      </c>
      <c r="J66" s="170" t="s">
        <v>230</v>
      </c>
      <c r="K66" s="14" t="str">
        <f>T('Elective Adventures'!N126)</f>
        <v/>
      </c>
      <c r="M66" s="147">
        <v>1</v>
      </c>
      <c r="N66" s="158" t="s">
        <v>324</v>
      </c>
      <c r="O66" s="14" t="str">
        <f>T('Elective Adventures'!N215)</f>
        <v/>
      </c>
    </row>
    <row r="67" spans="1:15" ht="12.75" customHeight="1">
      <c r="A67" s="101" t="s">
        <v>76</v>
      </c>
      <c r="B67" s="203" t="s">
        <v>393</v>
      </c>
      <c r="C67" s="14" t="str">
        <f>T('Core Adventures'!N36)</f>
        <v/>
      </c>
      <c r="D67" s="13"/>
      <c r="E67" s="135">
        <v>2</v>
      </c>
      <c r="F67" s="145" t="s">
        <v>148</v>
      </c>
      <c r="G67" s="14" t="str">
        <f>T('Elective Adventures'!N39)</f>
        <v/>
      </c>
      <c r="I67" s="172" t="s">
        <v>169</v>
      </c>
      <c r="J67" s="190" t="s">
        <v>97</v>
      </c>
      <c r="K67" s="14" t="str">
        <f>T('Elective Adventures'!N127)</f>
        <v/>
      </c>
      <c r="M67" s="135" t="s">
        <v>69</v>
      </c>
      <c r="N67" s="145" t="s">
        <v>325</v>
      </c>
      <c r="O67" s="14" t="str">
        <f>T('Elective Adventures'!N216)</f>
        <v/>
      </c>
    </row>
    <row r="68" spans="1:15" ht="12.75" customHeight="1">
      <c r="A68" s="101" t="s">
        <v>77</v>
      </c>
      <c r="B68" s="203" t="s">
        <v>394</v>
      </c>
      <c r="C68" s="14" t="str">
        <f>T('Core Adventures'!N37)</f>
        <v/>
      </c>
      <c r="D68" s="13"/>
      <c r="E68" s="135">
        <v>3</v>
      </c>
      <c r="F68" s="145" t="s">
        <v>149</v>
      </c>
      <c r="G68" s="14" t="str">
        <f>T('Elective Adventures'!N40)</f>
        <v/>
      </c>
      <c r="I68" s="172" t="s">
        <v>213</v>
      </c>
      <c r="J68" s="170" t="s">
        <v>231</v>
      </c>
      <c r="K68" s="14" t="str">
        <f>T('Elective Adventures'!N128)</f>
        <v/>
      </c>
      <c r="M68" s="135" t="s">
        <v>70</v>
      </c>
      <c r="N68" s="145" t="s">
        <v>326</v>
      </c>
      <c r="O68" s="14" t="str">
        <f>T('Elective Adventures'!N217)</f>
        <v/>
      </c>
    </row>
    <row r="69" spans="1:15" ht="12.75" customHeight="1">
      <c r="A69" s="101" t="s">
        <v>80</v>
      </c>
      <c r="B69" s="137" t="s">
        <v>395</v>
      </c>
      <c r="C69" s="14" t="str">
        <f>T('Core Adventures'!N38)</f>
        <v/>
      </c>
      <c r="D69" s="13"/>
      <c r="E69" s="135" t="s">
        <v>72</v>
      </c>
      <c r="F69" s="145" t="s">
        <v>150</v>
      </c>
      <c r="G69" s="14" t="str">
        <f>T('Elective Adventures'!N41)</f>
        <v/>
      </c>
      <c r="I69" s="172" t="s">
        <v>214</v>
      </c>
      <c r="J69" s="170" t="s">
        <v>232</v>
      </c>
      <c r="K69" s="14" t="str">
        <f>T('Elective Adventures'!N129)</f>
        <v/>
      </c>
      <c r="M69" s="135">
        <v>2</v>
      </c>
      <c r="N69" s="145" t="s">
        <v>149</v>
      </c>
      <c r="O69" s="14" t="str">
        <f>T('Elective Adventures'!N218)</f>
        <v/>
      </c>
    </row>
    <row r="70" spans="1:15">
      <c r="A70" s="138" t="s">
        <v>94</v>
      </c>
      <c r="B70" s="203" t="s">
        <v>396</v>
      </c>
      <c r="C70" s="14" t="str">
        <f>T('Core Adventures'!N39)</f>
        <v/>
      </c>
      <c r="D70" s="13"/>
      <c r="E70" s="135" t="s">
        <v>73</v>
      </c>
      <c r="F70" s="145" t="s">
        <v>151</v>
      </c>
      <c r="G70" s="14" t="str">
        <f>T('Elective Adventures'!N42)</f>
        <v/>
      </c>
      <c r="I70" s="172" t="s">
        <v>215</v>
      </c>
      <c r="J70" s="191" t="s">
        <v>233</v>
      </c>
      <c r="K70" s="14" t="str">
        <f>T('Elective Adventures'!N130)</f>
        <v/>
      </c>
      <c r="M70" s="135" t="s">
        <v>76</v>
      </c>
      <c r="N70" s="145" t="s">
        <v>327</v>
      </c>
      <c r="O70" s="14" t="str">
        <f>T('Elective Adventures'!N219)</f>
        <v/>
      </c>
    </row>
    <row r="71" spans="1:15">
      <c r="A71" s="136" t="s">
        <v>105</v>
      </c>
      <c r="B71" s="200" t="s">
        <v>397</v>
      </c>
      <c r="C71" s="14" t="str">
        <f>T('Core Adventures'!N40)</f>
        <v/>
      </c>
      <c r="D71" s="13"/>
      <c r="E71" s="135" t="s">
        <v>114</v>
      </c>
      <c r="F71" s="145" t="s">
        <v>152</v>
      </c>
      <c r="G71" s="14" t="str">
        <f>T('Elective Adventures'!N43)</f>
        <v/>
      </c>
      <c r="I71" s="172">
        <v>8</v>
      </c>
      <c r="J71" s="170" t="s">
        <v>234</v>
      </c>
      <c r="K71" s="14" t="str">
        <f>T('Elective Adventures'!N131)</f>
        <v/>
      </c>
      <c r="M71" s="135" t="s">
        <v>77</v>
      </c>
      <c r="N71" s="145" t="s">
        <v>328</v>
      </c>
      <c r="O71" s="14" t="str">
        <f>T('Elective Adventures'!N220)</f>
        <v/>
      </c>
    </row>
    <row r="72" spans="1:15">
      <c r="D72" s="13"/>
      <c r="E72" s="135" t="s">
        <v>115</v>
      </c>
      <c r="F72" s="145" t="s">
        <v>153</v>
      </c>
      <c r="G72" s="14" t="str">
        <f>T('Elective Adventures'!N44)</f>
        <v/>
      </c>
      <c r="I72" s="212" t="s">
        <v>235</v>
      </c>
      <c r="J72" s="205"/>
      <c r="K72" s="225"/>
      <c r="M72" s="135" t="s">
        <v>80</v>
      </c>
      <c r="N72" s="145" t="s">
        <v>329</v>
      </c>
      <c r="O72" s="14" t="str">
        <f>T('Elective Adventures'!N221)</f>
        <v/>
      </c>
    </row>
    <row r="73" spans="1:15">
      <c r="D73" s="13"/>
      <c r="E73" s="135" t="s">
        <v>116</v>
      </c>
      <c r="F73" s="145" t="s">
        <v>154</v>
      </c>
      <c r="G73" s="14" t="str">
        <f>T('Elective Adventures'!N45)</f>
        <v/>
      </c>
      <c r="I73" s="100">
        <v>1</v>
      </c>
      <c r="J73" s="145" t="s">
        <v>236</v>
      </c>
      <c r="K73" s="14" t="str">
        <f>T('Elective Adventures'!N135)</f>
        <v/>
      </c>
      <c r="M73" s="135">
        <v>3</v>
      </c>
      <c r="N73" s="145" t="s">
        <v>149</v>
      </c>
      <c r="O73" s="14" t="str">
        <f>T('Elective Adventures'!N222)</f>
        <v/>
      </c>
    </row>
    <row r="74" spans="1:15">
      <c r="D74" s="13"/>
      <c r="E74" s="135" t="s">
        <v>117</v>
      </c>
      <c r="F74" s="145" t="s">
        <v>155</v>
      </c>
      <c r="G74" s="14" t="str">
        <f>T('Elective Adventures'!N46)</f>
        <v/>
      </c>
      <c r="I74" s="100">
        <v>2</v>
      </c>
      <c r="J74" s="145" t="s">
        <v>97</v>
      </c>
      <c r="K74" s="14" t="str">
        <f>T('Elective Adventures'!N136)</f>
        <v/>
      </c>
      <c r="M74" s="135" t="s">
        <v>72</v>
      </c>
      <c r="N74" s="145" t="s">
        <v>330</v>
      </c>
      <c r="O74" s="14" t="str">
        <f>T('Elective Adventures'!N223)</f>
        <v/>
      </c>
    </row>
    <row r="75" spans="1:15">
      <c r="D75" s="13"/>
      <c r="E75" s="135" t="s">
        <v>118</v>
      </c>
      <c r="F75" s="145" t="s">
        <v>156</v>
      </c>
      <c r="G75" s="14" t="str">
        <f>T('Elective Adventures'!N47)</f>
        <v/>
      </c>
      <c r="I75" s="135" t="s">
        <v>76</v>
      </c>
      <c r="J75" s="187" t="s">
        <v>237</v>
      </c>
      <c r="K75" s="14" t="str">
        <f>T('Elective Adventures'!N137)</f>
        <v/>
      </c>
      <c r="M75" s="135" t="s">
        <v>73</v>
      </c>
      <c r="N75" s="145" t="s">
        <v>331</v>
      </c>
      <c r="O75" s="14" t="str">
        <f>T('Elective Adventures'!N224)</f>
        <v/>
      </c>
    </row>
    <row r="76" spans="1:15">
      <c r="D76" s="13"/>
      <c r="E76" s="135" t="s">
        <v>119</v>
      </c>
      <c r="F76" s="145" t="s">
        <v>157</v>
      </c>
      <c r="G76" s="14" t="str">
        <f>T('Elective Adventures'!N48)</f>
        <v/>
      </c>
      <c r="I76" s="135" t="s">
        <v>77</v>
      </c>
      <c r="J76" s="145" t="s">
        <v>238</v>
      </c>
      <c r="K76" s="14" t="str">
        <f>T('Elective Adventures'!N138)</f>
        <v/>
      </c>
      <c r="M76" s="135" t="s">
        <v>114</v>
      </c>
      <c r="N76" s="145" t="s">
        <v>332</v>
      </c>
      <c r="O76" s="14" t="str">
        <f>T('Elective Adventures'!N225)</f>
        <v/>
      </c>
    </row>
    <row r="77" spans="1:15">
      <c r="D77" s="13"/>
      <c r="E77" s="135" t="s">
        <v>120</v>
      </c>
      <c r="F77" s="145" t="s">
        <v>158</v>
      </c>
      <c r="G77" s="14" t="str">
        <f>T('Elective Adventures'!N49)</f>
        <v/>
      </c>
      <c r="I77" s="135" t="s">
        <v>80</v>
      </c>
      <c r="J77" s="145" t="s">
        <v>239</v>
      </c>
      <c r="K77" s="14" t="str">
        <f>T('Elective Adventures'!N139)</f>
        <v/>
      </c>
      <c r="M77" s="135" t="s">
        <v>115</v>
      </c>
      <c r="N77" s="145" t="s">
        <v>333</v>
      </c>
      <c r="O77" s="14" t="str">
        <f>T('Elective Adventures'!N226)</f>
        <v/>
      </c>
    </row>
    <row r="78" spans="1:15" ht="12.75" customHeight="1">
      <c r="D78" s="13"/>
      <c r="E78" s="135">
        <v>4</v>
      </c>
      <c r="F78" s="187" t="s">
        <v>159</v>
      </c>
      <c r="G78" s="14" t="str">
        <f>T('Elective Adventures'!N50)</f>
        <v/>
      </c>
      <c r="I78" s="135">
        <v>3</v>
      </c>
      <c r="J78" s="145" t="s">
        <v>240</v>
      </c>
      <c r="K78" s="14" t="str">
        <f>T('Elective Adventures'!N140)</f>
        <v/>
      </c>
      <c r="M78" s="135" t="s">
        <v>116</v>
      </c>
      <c r="N78" s="145" t="s">
        <v>334</v>
      </c>
      <c r="O78" s="14" t="str">
        <f>T('Elective Adventures'!N227)</f>
        <v/>
      </c>
    </row>
    <row r="79" spans="1:15" ht="12.75" customHeight="1">
      <c r="D79" s="13"/>
      <c r="E79" s="135" t="s">
        <v>78</v>
      </c>
      <c r="F79" s="145" t="s">
        <v>160</v>
      </c>
      <c r="G79" s="14" t="str">
        <f>T('Elective Adventures'!N51)</f>
        <v/>
      </c>
      <c r="I79" s="135">
        <v>4</v>
      </c>
      <c r="J79" s="145" t="s">
        <v>241</v>
      </c>
      <c r="K79" s="14" t="str">
        <f>T('Elective Adventures'!N141)</f>
        <v/>
      </c>
    </row>
    <row r="80" spans="1:15">
      <c r="D80" s="13"/>
      <c r="E80" s="194" t="s">
        <v>79</v>
      </c>
      <c r="F80" s="195" t="s">
        <v>161</v>
      </c>
      <c r="G80" s="14" t="str">
        <f>T('Elective Adventures'!N52)</f>
        <v/>
      </c>
    </row>
    <row r="81" spans="4:5">
      <c r="D81" s="13"/>
      <c r="E81" s="159"/>
    </row>
    <row r="82" spans="4:5">
      <c r="D82" s="13"/>
      <c r="E82" s="159"/>
    </row>
    <row r="83" spans="4:5">
      <c r="D83" s="13"/>
      <c r="E83" s="159"/>
    </row>
    <row r="84" spans="4:5">
      <c r="D84" s="13"/>
    </row>
    <row r="85" spans="4:5" ht="12.75" customHeight="1">
      <c r="D85" s="13"/>
    </row>
    <row r="86" spans="4:5" ht="12.75" customHeight="1">
      <c r="D86" s="13"/>
    </row>
    <row r="87" spans="4:5">
      <c r="D87" s="13"/>
    </row>
    <row r="88" spans="4:5">
      <c r="D88" s="13"/>
    </row>
    <row r="89" spans="4:5">
      <c r="D89" s="13"/>
    </row>
    <row r="90" spans="4:5">
      <c r="D90" s="13"/>
    </row>
    <row r="91" spans="4:5">
      <c r="D91" s="13"/>
    </row>
    <row r="92" spans="4:5">
      <c r="D92" s="13"/>
    </row>
    <row r="93" spans="4:5">
      <c r="D93" s="13"/>
    </row>
    <row r="94" spans="4:5">
      <c r="D94" s="13"/>
    </row>
  </sheetData>
  <sheetProtection algorithmName="SHA-512" hashValue="igKzfRLg8BpMUBQF3GYAQaqWu4Q23WHgQ+Ln9ayW6WI7R1PuYyxtiTL5il9MJW93hJ0OEsiQGVsQExtwMcrH3A==" saltValue="ovWW+maX0Be0MH6mWB6qiQ==" spinCount="100000" sheet="1" objects="1" scenarios="1" selectLockedCells="1"/>
  <mergeCells count="7">
    <mergeCell ref="A38:C39"/>
    <mergeCell ref="M1:O2"/>
    <mergeCell ref="Q1:S2"/>
    <mergeCell ref="E35:G36"/>
    <mergeCell ref="E1:G2"/>
    <mergeCell ref="I1:K2"/>
    <mergeCell ref="E11:G12"/>
  </mergeCells>
  <pageMargins left="0.75" right="0.75" top="1" bottom="1" header="0.5" footer="0.5"/>
  <pageSetup scale="47" orientation="landscape" horizontalDpi="4294967293" verticalDpi="4294967293" r:id="rId1"/>
  <headerFooter alignWithMargins="0">
    <oddHeader>&amp;C&amp;"Arial,Bold"&amp;14Arrow of Light Advancement
&amp;12&amp;D</oddHead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94"/>
  <sheetViews>
    <sheetView showGridLines="0" zoomScale="85" zoomScaleNormal="85" workbookViewId="0">
      <selection activeCell="C7" sqref="C7"/>
    </sheetView>
  </sheetViews>
  <sheetFormatPr defaultRowHeight="12.75"/>
  <cols>
    <col min="1" max="1" width="3.140625" customWidth="1"/>
    <col min="2" max="2" width="36.28515625" bestFit="1" customWidth="1"/>
    <col min="3" max="3" width="6.42578125" customWidth="1"/>
    <col min="4" max="4" width="2.42578125" customWidth="1"/>
    <col min="5" max="5" width="4.28515625" style="88" customWidth="1"/>
    <col min="6" max="6" width="36.85546875" bestFit="1" customWidth="1"/>
    <col min="7" max="7" width="3.42578125" customWidth="1"/>
    <col min="8" max="8" width="1.5703125" bestFit="1" customWidth="1"/>
    <col min="9" max="9" width="3.28515625" customWidth="1"/>
    <col min="10" max="10" width="38.140625" bestFit="1" customWidth="1"/>
    <col min="11" max="11" width="3.42578125" customWidth="1"/>
    <col min="12" max="12" width="1.7109375" bestFit="1" customWidth="1"/>
    <col min="13" max="13" width="3.28515625" customWidth="1"/>
    <col min="14" max="14" width="40.5703125" bestFit="1" customWidth="1"/>
    <col min="15" max="15" width="3.42578125" customWidth="1"/>
    <col min="16" max="16" width="1.7109375" bestFit="1" customWidth="1"/>
    <col min="17" max="17" width="3.28515625" customWidth="1"/>
    <col min="18" max="18" width="40.5703125" bestFit="1" customWidth="1"/>
    <col min="19" max="19" width="3.42578125" customWidth="1"/>
  </cols>
  <sheetData>
    <row r="1" spans="2:19" ht="21" customHeight="1">
      <c r="B1" s="228" t="str">
        <f ca="1">MID(CELL("filename",B1),FIND(IF(ISERROR(FIND("]",CELL("filename",B1))),"$","]"),CELL("filename",B1))+1,256)</f>
        <v>Scout 11</v>
      </c>
      <c r="E1" s="306" t="s">
        <v>24</v>
      </c>
      <c r="F1" s="306"/>
      <c r="G1" s="306"/>
      <c r="I1" s="305" t="s">
        <v>360</v>
      </c>
      <c r="J1" s="305"/>
      <c r="K1" s="305"/>
      <c r="M1" s="305" t="s">
        <v>360</v>
      </c>
      <c r="N1" s="305"/>
      <c r="O1" s="305"/>
      <c r="Q1" s="305" t="s">
        <v>360</v>
      </c>
      <c r="R1" s="305"/>
      <c r="S1" s="305"/>
    </row>
    <row r="2" spans="2:19" ht="7.5" customHeight="1">
      <c r="E2" s="307"/>
      <c r="F2" s="307"/>
      <c r="G2" s="307"/>
      <c r="I2" s="305"/>
      <c r="J2" s="305"/>
      <c r="K2" s="305"/>
      <c r="M2" s="305"/>
      <c r="N2" s="305"/>
      <c r="O2" s="305"/>
      <c r="Q2" s="305"/>
      <c r="R2" s="305"/>
      <c r="S2" s="305"/>
    </row>
    <row r="3" spans="2:19">
      <c r="B3" s="1" t="s">
        <v>10</v>
      </c>
      <c r="E3" s="14">
        <v>1</v>
      </c>
      <c r="F3" s="89" t="s">
        <v>64</v>
      </c>
      <c r="G3" s="14" t="str">
        <f>IF(Bobcat!O6="A","A"," ")</f>
        <v xml:space="preserve"> </v>
      </c>
      <c r="H3" s="28"/>
      <c r="I3" s="212" t="s">
        <v>357</v>
      </c>
      <c r="J3" s="205"/>
      <c r="K3" s="226" t="str">
        <f>T('Elective Adventures'!O74)</f>
        <v/>
      </c>
      <c r="L3" s="28"/>
      <c r="M3" s="212" t="s">
        <v>276</v>
      </c>
      <c r="N3" s="213"/>
      <c r="O3" s="226"/>
      <c r="P3" s="28"/>
      <c r="Q3" s="198" t="s">
        <v>335</v>
      </c>
      <c r="R3" s="227"/>
      <c r="S3" s="226"/>
    </row>
    <row r="4" spans="2:19" ht="12.75" customHeight="1">
      <c r="B4" s="29" t="s">
        <v>25</v>
      </c>
      <c r="C4" s="14" t="str">
        <f>IF(COUNTIF(G3:G10,"A")&gt;6,"C",IF(COUNTIF(G3:G10,"A")&gt;0,"P"," "))</f>
        <v xml:space="preserve"> </v>
      </c>
      <c r="D4" s="13"/>
      <c r="E4" s="14">
        <v>2</v>
      </c>
      <c r="F4" s="89" t="s">
        <v>65</v>
      </c>
      <c r="G4" s="14" t="str">
        <f>IF(Bobcat!O7="A","A"," ")</f>
        <v xml:space="preserve"> </v>
      </c>
      <c r="I4" s="100"/>
      <c r="J4" s="145" t="s">
        <v>146</v>
      </c>
      <c r="K4" s="14" t="str">
        <f>T('Elective Adventures'!O56)</f>
        <v/>
      </c>
      <c r="M4" s="100">
        <v>1</v>
      </c>
      <c r="N4" s="145" t="s">
        <v>261</v>
      </c>
      <c r="O4" s="14" t="str">
        <f>T('Elective Adventures'!O145)</f>
        <v/>
      </c>
      <c r="Q4" s="147">
        <v>1</v>
      </c>
      <c r="R4" s="158" t="s">
        <v>336</v>
      </c>
      <c r="S4" s="14" t="str">
        <f>T('Elective Adventures'!O230)</f>
        <v/>
      </c>
    </row>
    <row r="5" spans="2:19">
      <c r="B5" s="15" t="s">
        <v>422</v>
      </c>
      <c r="C5" s="16" t="str">
        <f>IF(COUNTIF(C13:C16,"C")&gt;3,"C",IF(COUNTIF(C13:C16,"C")&gt;0,"P",IF(COUNTIF(C13:C16,"P")&gt;0,"P"," ")))</f>
        <v xml:space="preserve"> </v>
      </c>
      <c r="D5" s="79"/>
      <c r="E5" s="14">
        <v>3</v>
      </c>
      <c r="F5" s="89" t="s">
        <v>17</v>
      </c>
      <c r="G5" s="14" t="str">
        <f>IF(Bobcat!O8="A","A"," ")</f>
        <v xml:space="preserve"> </v>
      </c>
      <c r="I5" s="100">
        <v>1</v>
      </c>
      <c r="J5" s="145" t="s">
        <v>163</v>
      </c>
      <c r="K5" s="14" t="str">
        <f>T('Elective Adventures'!O57)</f>
        <v/>
      </c>
      <c r="M5" s="100">
        <v>2</v>
      </c>
      <c r="N5" s="145" t="s">
        <v>97</v>
      </c>
      <c r="O5" s="14" t="str">
        <f>T('Elective Adventures'!O146)</f>
        <v/>
      </c>
      <c r="Q5" s="100">
        <v>2</v>
      </c>
      <c r="R5" s="145" t="s">
        <v>337</v>
      </c>
      <c r="S5" s="14" t="str">
        <f>T('Elective Adventures'!O231)</f>
        <v/>
      </c>
    </row>
    <row r="6" spans="2:19" ht="13.5" thickBot="1">
      <c r="B6" s="173" t="s">
        <v>360</v>
      </c>
      <c r="C6" s="17" t="str">
        <f>IF(COUNTIF(C19:C36,"C")&gt;2,"C"," ")</f>
        <v xml:space="preserve"> </v>
      </c>
      <c r="D6" s="79"/>
      <c r="E6" s="14">
        <v>4</v>
      </c>
      <c r="F6" s="89" t="s">
        <v>18</v>
      </c>
      <c r="G6" s="14" t="str">
        <f>IF(Bobcat!O9="A","A"," ")</f>
        <v xml:space="preserve"> </v>
      </c>
      <c r="I6" s="100">
        <v>2</v>
      </c>
      <c r="J6" s="145" t="s">
        <v>164</v>
      </c>
      <c r="K6" s="14" t="str">
        <f>T('Elective Adventures'!O58)</f>
        <v/>
      </c>
      <c r="M6" s="135" t="s">
        <v>76</v>
      </c>
      <c r="N6" s="145" t="s">
        <v>262</v>
      </c>
      <c r="O6" s="14" t="str">
        <f>T('Elective Adventures'!O147)</f>
        <v/>
      </c>
      <c r="Q6" s="100">
        <v>3</v>
      </c>
      <c r="R6" s="145" t="s">
        <v>338</v>
      </c>
      <c r="S6" s="14" t="str">
        <f>T('Elective Adventures'!O232)</f>
        <v/>
      </c>
    </row>
    <row r="7" spans="2:19" ht="13.5" thickBot="1">
      <c r="B7" s="193" t="s">
        <v>361</v>
      </c>
      <c r="C7" s="220"/>
      <c r="D7" s="2"/>
      <c r="E7" s="14">
        <v>5</v>
      </c>
      <c r="F7" s="89" t="s">
        <v>19</v>
      </c>
      <c r="G7" s="14" t="str">
        <f>IF(Bobcat!O10="A","A"," ")</f>
        <v xml:space="preserve"> </v>
      </c>
      <c r="I7" s="100">
        <v>3</v>
      </c>
      <c r="J7" s="145" t="s">
        <v>162</v>
      </c>
      <c r="K7" s="14" t="str">
        <f>T('Elective Adventures'!O59)</f>
        <v/>
      </c>
      <c r="M7" s="135" t="s">
        <v>77</v>
      </c>
      <c r="N7" s="145" t="s">
        <v>263</v>
      </c>
      <c r="O7" s="14" t="str">
        <f>T('Elective Adventures'!O148)</f>
        <v/>
      </c>
      <c r="Q7" s="215" t="s">
        <v>339</v>
      </c>
      <c r="R7" s="214"/>
      <c r="S7" s="225"/>
    </row>
    <row r="8" spans="2:19" ht="12.75" customHeight="1" thickBot="1">
      <c r="B8" s="162" t="s">
        <v>67</v>
      </c>
      <c r="C8" s="221"/>
      <c r="D8" s="79"/>
      <c r="E8" s="14">
        <v>6</v>
      </c>
      <c r="F8" s="89" t="s">
        <v>20</v>
      </c>
      <c r="G8" s="14" t="str">
        <f>IF(Bobcat!O11="A","A"," ")</f>
        <v xml:space="preserve"> </v>
      </c>
      <c r="I8" s="100">
        <v>4</v>
      </c>
      <c r="J8" s="145" t="s">
        <v>167</v>
      </c>
      <c r="K8" s="14" t="str">
        <f>T('Elective Adventures'!O60)</f>
        <v/>
      </c>
      <c r="M8" s="135" t="s">
        <v>80</v>
      </c>
      <c r="N8" s="145" t="s">
        <v>264</v>
      </c>
      <c r="O8" s="14" t="str">
        <f>T('Elective Adventures'!O149)</f>
        <v/>
      </c>
      <c r="Q8" s="147"/>
      <c r="R8" s="158" t="s">
        <v>356</v>
      </c>
      <c r="S8" s="14" t="str">
        <f>T('Elective Adventures'!O235)</f>
        <v/>
      </c>
    </row>
    <row r="9" spans="2:19" ht="12.75" customHeight="1">
      <c r="B9" s="15" t="s">
        <v>68</v>
      </c>
      <c r="C9" s="163" t="str">
        <f>'Cyber Chip'!O10</f>
        <v xml:space="preserve"> </v>
      </c>
      <c r="D9" s="79"/>
      <c r="E9" s="76">
        <v>7</v>
      </c>
      <c r="F9" s="80" t="s">
        <v>21</v>
      </c>
      <c r="G9" s="76" t="str">
        <f>IF(Bobcat!O12="A","A"," ")</f>
        <v xml:space="preserve"> </v>
      </c>
      <c r="I9" s="100">
        <v>5</v>
      </c>
      <c r="J9" s="145" t="s">
        <v>165</v>
      </c>
      <c r="K9" s="14" t="str">
        <f>T('Elective Adventures'!O61)</f>
        <v/>
      </c>
      <c r="M9" s="100">
        <v>3</v>
      </c>
      <c r="N9" s="188" t="s">
        <v>265</v>
      </c>
      <c r="O9" s="14" t="str">
        <f>T('Elective Adventures'!O150)</f>
        <v/>
      </c>
      <c r="Q9" s="147">
        <v>1</v>
      </c>
      <c r="R9" s="192" t="s">
        <v>340</v>
      </c>
      <c r="S9" s="14" t="str">
        <f>T('Elective Adventures'!O236)</f>
        <v/>
      </c>
    </row>
    <row r="10" spans="2:19" ht="12" customHeight="1">
      <c r="B10" s="15" t="s">
        <v>421</v>
      </c>
      <c r="C10" s="17" t="str">
        <f>IF(COUNTIF(C4:C9,"C")&gt;5,"C","")</f>
        <v/>
      </c>
      <c r="D10" s="79"/>
      <c r="E10" s="77"/>
      <c r="F10" s="81"/>
      <c r="G10" s="77"/>
      <c r="I10" s="150">
        <v>6</v>
      </c>
      <c r="J10" s="187" t="s">
        <v>166</v>
      </c>
      <c r="K10" s="14" t="str">
        <f>T('Elective Adventures'!O62)</f>
        <v/>
      </c>
      <c r="M10" s="135" t="s">
        <v>72</v>
      </c>
      <c r="N10" s="145" t="s">
        <v>266</v>
      </c>
      <c r="O10" s="14" t="str">
        <f>T('Elective Adventures'!O151)</f>
        <v/>
      </c>
      <c r="Q10" s="100">
        <v>2</v>
      </c>
      <c r="R10" s="145" t="s">
        <v>341</v>
      </c>
      <c r="S10" s="14" t="str">
        <f>T('Elective Adventures'!O237)</f>
        <v/>
      </c>
    </row>
    <row r="11" spans="2:19" ht="12.75" customHeight="1">
      <c r="B11" s="82"/>
      <c r="C11" s="83"/>
      <c r="E11" s="305" t="s">
        <v>423</v>
      </c>
      <c r="F11" s="305"/>
      <c r="G11" s="305"/>
      <c r="I11" s="150">
        <v>7</v>
      </c>
      <c r="J11" s="191" t="s">
        <v>149</v>
      </c>
      <c r="K11" s="14" t="str">
        <f>T('Elective Adventures'!O63)</f>
        <v/>
      </c>
      <c r="M11" s="135" t="s">
        <v>73</v>
      </c>
      <c r="N11" s="145" t="s">
        <v>267</v>
      </c>
      <c r="O11" s="14" t="str">
        <f>T('Elective Adventures'!O152)</f>
        <v/>
      </c>
      <c r="Q11" s="100">
        <v>3</v>
      </c>
      <c r="R11" s="187" t="s">
        <v>342</v>
      </c>
      <c r="S11" s="14" t="str">
        <f>T('Elective Adventures'!O238)</f>
        <v/>
      </c>
    </row>
    <row r="12" spans="2:19" ht="12.75" customHeight="1">
      <c r="B12" s="222" t="s">
        <v>423</v>
      </c>
      <c r="C12" s="223"/>
      <c r="D12" s="31"/>
      <c r="E12" s="305"/>
      <c r="F12" s="305"/>
      <c r="G12" s="305"/>
      <c r="I12" s="172" t="s">
        <v>168</v>
      </c>
      <c r="J12" s="171" t="s">
        <v>176</v>
      </c>
      <c r="K12" s="14" t="str">
        <f>T('Elective Adventures'!O64)</f>
        <v/>
      </c>
      <c r="M12" s="135" t="s">
        <v>114</v>
      </c>
      <c r="N12" s="145" t="s">
        <v>268</v>
      </c>
      <c r="O12" s="14" t="str">
        <f>T('Elective Adventures'!O153)</f>
        <v/>
      </c>
      <c r="Q12" s="100">
        <v>4</v>
      </c>
      <c r="R12" s="145" t="s">
        <v>343</v>
      </c>
      <c r="S12" s="14" t="str">
        <f>T('Elective Adventures'!O239)</f>
        <v/>
      </c>
    </row>
    <row r="13" spans="2:19" ht="12.75" customHeight="1">
      <c r="B13" s="160" t="s">
        <v>365</v>
      </c>
      <c r="C13" s="18" t="str">
        <f>'Core Adventures'!O20</f>
        <v xml:space="preserve"> </v>
      </c>
      <c r="D13" s="31"/>
      <c r="E13" s="201" t="s">
        <v>420</v>
      </c>
      <c r="F13" s="201"/>
      <c r="G13" s="226" t="str">
        <f>T('Core Adventures'!O56)</f>
        <v/>
      </c>
      <c r="I13" s="172" t="s">
        <v>169</v>
      </c>
      <c r="J13" s="170" t="s">
        <v>177</v>
      </c>
      <c r="K13" s="14" t="str">
        <f>T('Elective Adventures'!O65)</f>
        <v/>
      </c>
      <c r="M13" s="100">
        <v>4</v>
      </c>
      <c r="N13" s="145" t="s">
        <v>269</v>
      </c>
      <c r="O13" s="14" t="str">
        <f>T('Elective Adventures'!O154)</f>
        <v/>
      </c>
      <c r="Q13" s="100">
        <v>5</v>
      </c>
      <c r="R13" s="187" t="s">
        <v>344</v>
      </c>
      <c r="S13" s="14" t="str">
        <f>T('Elective Adventures'!O240)</f>
        <v/>
      </c>
    </row>
    <row r="14" spans="2:19" ht="12.75" customHeight="1">
      <c r="B14" s="160" t="s">
        <v>384</v>
      </c>
      <c r="C14" s="18" t="str">
        <f>'Core Adventures'!O30</f>
        <v xml:space="preserve"> </v>
      </c>
      <c r="D14" s="31"/>
      <c r="E14" s="98">
        <v>1</v>
      </c>
      <c r="F14" s="200" t="s">
        <v>398</v>
      </c>
      <c r="G14" s="14" t="str">
        <f>T('Core Adventures'!O44)</f>
        <v/>
      </c>
      <c r="I14" s="172" t="s">
        <v>170</v>
      </c>
      <c r="J14" s="170" t="s">
        <v>178</v>
      </c>
      <c r="K14" s="14" t="str">
        <f>T('Elective Adventures'!O66)</f>
        <v/>
      </c>
      <c r="M14" s="135" t="s">
        <v>78</v>
      </c>
      <c r="N14" s="145" t="s">
        <v>289</v>
      </c>
      <c r="O14" s="14" t="str">
        <f>T('Elective Adventures'!O155)</f>
        <v/>
      </c>
      <c r="Q14" s="100">
        <v>6</v>
      </c>
      <c r="R14" s="145" t="s">
        <v>345</v>
      </c>
      <c r="S14" s="14" t="str">
        <f>T('Elective Adventures'!O241)</f>
        <v/>
      </c>
    </row>
    <row r="15" spans="2:19">
      <c r="B15" s="160" t="s">
        <v>391</v>
      </c>
      <c r="C15" s="18" t="str">
        <f>'Core Adventures'!O41</f>
        <v xml:space="preserve"> </v>
      </c>
      <c r="D15" s="31"/>
      <c r="E15" s="136" t="s">
        <v>69</v>
      </c>
      <c r="F15" s="135" t="s">
        <v>401</v>
      </c>
      <c r="G15" s="14" t="str">
        <f>T('Core Adventures'!O45)</f>
        <v/>
      </c>
      <c r="I15" s="172" t="s">
        <v>171</v>
      </c>
      <c r="J15" s="191" t="s">
        <v>179</v>
      </c>
      <c r="K15" s="14" t="str">
        <f>T('Elective Adventures'!O67)</f>
        <v/>
      </c>
      <c r="M15" s="135" t="s">
        <v>79</v>
      </c>
      <c r="N15" s="145" t="s">
        <v>270</v>
      </c>
      <c r="O15" s="14" t="str">
        <f>T('Elective Adventures'!O156)</f>
        <v/>
      </c>
      <c r="Q15" s="100">
        <v>7</v>
      </c>
      <c r="R15" s="145" t="s">
        <v>346</v>
      </c>
      <c r="S15" s="14" t="str">
        <f>T('Elective Adventures'!O242)</f>
        <v/>
      </c>
    </row>
    <row r="16" spans="2:19">
      <c r="B16" s="160" t="s">
        <v>420</v>
      </c>
      <c r="C16" s="18" t="str">
        <f>'Core Adventures'!O65</f>
        <v xml:space="preserve"> </v>
      </c>
      <c r="D16" s="31"/>
      <c r="E16" s="136" t="s">
        <v>70</v>
      </c>
      <c r="F16" s="135" t="s">
        <v>402</v>
      </c>
      <c r="G16" s="14" t="str">
        <f>T('Core Adventures'!O46)</f>
        <v/>
      </c>
      <c r="I16" s="172" t="s">
        <v>172</v>
      </c>
      <c r="J16" s="191" t="s">
        <v>180</v>
      </c>
      <c r="K16" s="14" t="str">
        <f>T('Elective Adventures'!O68)</f>
        <v/>
      </c>
      <c r="M16" s="135" t="s">
        <v>242</v>
      </c>
      <c r="N16" s="145" t="s">
        <v>271</v>
      </c>
      <c r="O16" s="14" t="str">
        <f>T('Elective Adventures'!O157)</f>
        <v/>
      </c>
      <c r="Q16" s="100">
        <v>8</v>
      </c>
      <c r="R16" s="145" t="s">
        <v>347</v>
      </c>
      <c r="S16" s="14" t="str">
        <f>T('Elective Adventures'!O243)</f>
        <v/>
      </c>
    </row>
    <row r="17" spans="2:19">
      <c r="B17" s="30"/>
      <c r="C17" s="31"/>
      <c r="D17" s="31"/>
      <c r="E17" s="136" t="s">
        <v>71</v>
      </c>
      <c r="F17" s="135" t="s">
        <v>403</v>
      </c>
      <c r="G17" s="14" t="str">
        <f>T('Core Adventures'!O47)</f>
        <v/>
      </c>
      <c r="I17" s="172" t="s">
        <v>173</v>
      </c>
      <c r="J17" s="191" t="s">
        <v>181</v>
      </c>
      <c r="K17" s="14" t="str">
        <f>T('Elective Adventures'!O69)</f>
        <v/>
      </c>
      <c r="M17" s="135" t="s">
        <v>243</v>
      </c>
      <c r="N17" s="145" t="s">
        <v>272</v>
      </c>
      <c r="O17" s="14" t="str">
        <f>T('Elective Adventures'!O158)</f>
        <v/>
      </c>
      <c r="Q17" s="215" t="s">
        <v>348</v>
      </c>
      <c r="R17" s="214"/>
      <c r="S17" s="225"/>
    </row>
    <row r="18" spans="2:19">
      <c r="B18" s="222" t="s">
        <v>360</v>
      </c>
      <c r="C18" s="223"/>
      <c r="D18" s="31"/>
      <c r="E18" s="136" t="s">
        <v>399</v>
      </c>
      <c r="F18" s="135" t="s">
        <v>404</v>
      </c>
      <c r="G18" s="14" t="str">
        <f>T('Core Adventures'!O48)</f>
        <v/>
      </c>
      <c r="I18" s="172" t="s">
        <v>174</v>
      </c>
      <c r="J18" s="191" t="s">
        <v>182</v>
      </c>
      <c r="K18" s="14" t="str">
        <f>T('Elective Adventures'!O70)</f>
        <v/>
      </c>
      <c r="M18" s="135" t="s">
        <v>244</v>
      </c>
      <c r="N18" s="145" t="s">
        <v>273</v>
      </c>
      <c r="O18" s="14" t="str">
        <f>T('Elective Adventures'!O159)</f>
        <v/>
      </c>
      <c r="Q18" s="147">
        <v>1</v>
      </c>
      <c r="R18" s="158" t="s">
        <v>349</v>
      </c>
      <c r="S18" s="14" t="str">
        <f>T('Elective Adventures'!O246)</f>
        <v/>
      </c>
    </row>
    <row r="19" spans="2:19">
      <c r="B19" s="160" t="s">
        <v>110</v>
      </c>
      <c r="C19" s="18" t="str">
        <f>'Elective Adventures'!O19</f>
        <v xml:space="preserve"> </v>
      </c>
      <c r="E19" s="136" t="s">
        <v>400</v>
      </c>
      <c r="F19" s="135" t="s">
        <v>405</v>
      </c>
      <c r="G19" s="14" t="str">
        <f>T('Core Adventures'!O49)</f>
        <v/>
      </c>
      <c r="I19" s="172" t="s">
        <v>175</v>
      </c>
      <c r="J19" s="191" t="s">
        <v>183</v>
      </c>
      <c r="K19" s="14" t="str">
        <f>T('Elective Adventures'!O71)</f>
        <v/>
      </c>
      <c r="M19" s="135" t="s">
        <v>245</v>
      </c>
      <c r="N19" s="145" t="s">
        <v>274</v>
      </c>
      <c r="O19" s="14" t="str">
        <f>T('Elective Adventures'!O160)</f>
        <v/>
      </c>
      <c r="Q19" s="100">
        <v>2</v>
      </c>
      <c r="R19" s="188" t="s">
        <v>350</v>
      </c>
      <c r="S19" s="14" t="str">
        <f>T('Elective Adventures'!O247)</f>
        <v/>
      </c>
    </row>
    <row r="20" spans="2:19">
      <c r="B20" s="160" t="s">
        <v>132</v>
      </c>
      <c r="C20" s="18" t="str">
        <f>'Elective Adventures'!O34</f>
        <v xml:space="preserve"> </v>
      </c>
      <c r="D20" s="31"/>
      <c r="E20" s="98">
        <v>2</v>
      </c>
      <c r="F20" s="135" t="s">
        <v>406</v>
      </c>
      <c r="G20" s="14" t="str">
        <f>T('Core Adventures'!O50)</f>
        <v/>
      </c>
      <c r="I20" s="212" t="s">
        <v>184</v>
      </c>
      <c r="J20" s="208"/>
      <c r="K20" s="225"/>
      <c r="M20" s="135" t="s">
        <v>246</v>
      </c>
      <c r="N20" s="145" t="s">
        <v>275</v>
      </c>
      <c r="O20" s="14" t="str">
        <f>T('Elective Adventures'!O161)</f>
        <v/>
      </c>
      <c r="Q20" s="100">
        <v>3</v>
      </c>
      <c r="R20" s="145" t="s">
        <v>351</v>
      </c>
      <c r="S20" s="14" t="str">
        <f>T('Elective Adventures'!O248)</f>
        <v/>
      </c>
    </row>
    <row r="21" spans="2:19" ht="12.75" customHeight="1">
      <c r="B21" s="160" t="s">
        <v>143</v>
      </c>
      <c r="C21" s="18" t="str">
        <f>'Elective Adventures'!O53</f>
        <v xml:space="preserve"> </v>
      </c>
      <c r="D21" s="31"/>
      <c r="E21" s="136" t="s">
        <v>76</v>
      </c>
      <c r="F21" s="135" t="s">
        <v>407</v>
      </c>
      <c r="G21" s="14" t="str">
        <f>T('Core Adventures'!O51)</f>
        <v/>
      </c>
      <c r="I21" s="100">
        <v>1</v>
      </c>
      <c r="J21" s="145" t="s">
        <v>185</v>
      </c>
      <c r="K21" s="14" t="str">
        <f>T('Elective Adventures'!O75)</f>
        <v/>
      </c>
      <c r="M21" s="135" t="s">
        <v>247</v>
      </c>
      <c r="N21" s="145" t="s">
        <v>277</v>
      </c>
      <c r="O21" s="14" t="str">
        <f>T('Elective Adventures'!O162)</f>
        <v/>
      </c>
      <c r="Q21" s="100">
        <v>4</v>
      </c>
      <c r="R21" s="188" t="s">
        <v>352</v>
      </c>
      <c r="S21" s="14" t="str">
        <f>T('Elective Adventures'!O249)</f>
        <v/>
      </c>
    </row>
    <row r="22" spans="2:19" ht="12.75" customHeight="1">
      <c r="B22" s="160" t="s">
        <v>357</v>
      </c>
      <c r="C22" s="18" t="str">
        <f>'Elective Adventures'!O72</f>
        <v xml:space="preserve"> </v>
      </c>
      <c r="D22" s="31"/>
      <c r="E22" s="136" t="s">
        <v>77</v>
      </c>
      <c r="F22" s="135" t="s">
        <v>408</v>
      </c>
      <c r="G22" s="14" t="str">
        <f>T('Core Adventures'!O52)</f>
        <v/>
      </c>
      <c r="H22" s="12" t="s">
        <v>75</v>
      </c>
      <c r="I22" s="135">
        <v>2</v>
      </c>
      <c r="J22" s="145" t="s">
        <v>186</v>
      </c>
      <c r="K22" s="14" t="str">
        <f>T('Elective Adventures'!O76)</f>
        <v/>
      </c>
      <c r="L22" s="12" t="s">
        <v>75</v>
      </c>
      <c r="M22" s="135" t="s">
        <v>248</v>
      </c>
      <c r="N22" s="145" t="s">
        <v>290</v>
      </c>
      <c r="O22" s="14" t="str">
        <f>T('Elective Adventures'!O163)</f>
        <v/>
      </c>
      <c r="P22" s="12" t="s">
        <v>75</v>
      </c>
      <c r="Q22" s="135" t="s">
        <v>78</v>
      </c>
      <c r="R22" s="188" t="s">
        <v>353</v>
      </c>
      <c r="S22" s="14" t="str">
        <f>T('Elective Adventures'!O250)</f>
        <v/>
      </c>
    </row>
    <row r="23" spans="2:19" ht="12.75" customHeight="1">
      <c r="B23" s="160" t="s">
        <v>184</v>
      </c>
      <c r="C23" s="18" t="str">
        <f>'Elective Adventures'!O80</f>
        <v xml:space="preserve"> </v>
      </c>
      <c r="D23" s="31"/>
      <c r="E23" s="136" t="s">
        <v>80</v>
      </c>
      <c r="F23" s="200" t="s">
        <v>409</v>
      </c>
      <c r="G23" s="14" t="str">
        <f>T('Core Adventures'!O53)</f>
        <v/>
      </c>
      <c r="I23" s="135">
        <v>3</v>
      </c>
      <c r="J23" s="145" t="s">
        <v>187</v>
      </c>
      <c r="K23" s="14" t="str">
        <f>T('Elective Adventures'!O77)</f>
        <v/>
      </c>
      <c r="M23" s="135" t="s">
        <v>249</v>
      </c>
      <c r="N23" s="145" t="s">
        <v>278</v>
      </c>
      <c r="O23" s="14" t="str">
        <f>T('Elective Adventures'!O164)</f>
        <v/>
      </c>
      <c r="Q23" s="135" t="s">
        <v>79</v>
      </c>
      <c r="R23" s="188" t="s">
        <v>354</v>
      </c>
      <c r="S23" s="14" t="str">
        <f>T('Elective Adventures'!O251)</f>
        <v/>
      </c>
    </row>
    <row r="24" spans="2:19">
      <c r="B24" s="160" t="s">
        <v>190</v>
      </c>
      <c r="C24" s="18" t="str">
        <f>'Elective Adventures'!O89</f>
        <v xml:space="preserve"> </v>
      </c>
      <c r="D24" s="31"/>
      <c r="E24" s="136" t="s">
        <v>94</v>
      </c>
      <c r="F24" s="135" t="s">
        <v>410</v>
      </c>
      <c r="G24" s="14" t="str">
        <f>T('Core Adventures'!O54)</f>
        <v/>
      </c>
      <c r="I24" s="135">
        <v>4</v>
      </c>
      <c r="J24" s="188" t="s">
        <v>188</v>
      </c>
      <c r="K24" s="14" t="str">
        <f>T('Elective Adventures'!O78)</f>
        <v/>
      </c>
      <c r="M24" s="135" t="s">
        <v>250</v>
      </c>
      <c r="N24" s="145" t="s">
        <v>279</v>
      </c>
      <c r="O24" s="14" t="str">
        <f>T('Elective Adventures'!O165)</f>
        <v/>
      </c>
      <c r="Q24" s="135" t="s">
        <v>242</v>
      </c>
      <c r="R24" s="145" t="s">
        <v>355</v>
      </c>
      <c r="S24" s="14" t="str">
        <f>T('Elective Adventures'!O252)</f>
        <v/>
      </c>
    </row>
    <row r="25" spans="2:19">
      <c r="B25" s="161" t="s">
        <v>197</v>
      </c>
      <c r="C25" s="18" t="str">
        <f>'Elective Adventures'!O105</f>
        <v xml:space="preserve"> </v>
      </c>
      <c r="D25" s="31"/>
      <c r="E25" s="98">
        <v>3</v>
      </c>
      <c r="F25" s="135" t="s">
        <v>411</v>
      </c>
      <c r="G25" s="14" t="str">
        <f>T('Core Adventures'!O55)</f>
        <v/>
      </c>
      <c r="I25" s="135">
        <v>5</v>
      </c>
      <c r="J25" s="145" t="s">
        <v>189</v>
      </c>
      <c r="K25" s="14" t="str">
        <f>T('Elective Adventures'!O79)</f>
        <v/>
      </c>
      <c r="M25" s="135" t="s">
        <v>251</v>
      </c>
      <c r="N25" s="145" t="s">
        <v>280</v>
      </c>
      <c r="O25" s="14" t="str">
        <f>T('Elective Adventures'!O166)</f>
        <v/>
      </c>
    </row>
    <row r="26" spans="2:19" ht="12.75" customHeight="1">
      <c r="B26" s="161" t="s">
        <v>362</v>
      </c>
      <c r="C26" s="18" t="str">
        <f>'Elective Adventures'!O132</f>
        <v xml:space="preserve"> </v>
      </c>
      <c r="D26" s="31"/>
      <c r="E26" s="136" t="s">
        <v>72</v>
      </c>
      <c r="F26" s="135" t="s">
        <v>412</v>
      </c>
      <c r="G26" s="14" t="str">
        <f>T('Core Adventures'!O56)</f>
        <v/>
      </c>
      <c r="I26" s="212" t="s">
        <v>190</v>
      </c>
      <c r="J26" s="208"/>
      <c r="K26" s="225"/>
      <c r="M26" s="135" t="s">
        <v>252</v>
      </c>
      <c r="N26" s="188" t="s">
        <v>281</v>
      </c>
      <c r="O26" s="14" t="str">
        <f>T('Elective Adventures'!O167)</f>
        <v/>
      </c>
    </row>
    <row r="27" spans="2:19" ht="12.75" customHeight="1">
      <c r="B27" s="161" t="s">
        <v>235</v>
      </c>
      <c r="C27" s="18" t="str">
        <f>'Elective Adventures'!O142</f>
        <v xml:space="preserve"> </v>
      </c>
      <c r="D27" s="31"/>
      <c r="E27" s="136" t="s">
        <v>73</v>
      </c>
      <c r="F27" s="135" t="s">
        <v>413</v>
      </c>
      <c r="G27" s="14" t="str">
        <f>T('Core Adventures'!O57)</f>
        <v/>
      </c>
      <c r="I27" s="100">
        <v>1</v>
      </c>
      <c r="J27" s="145" t="s">
        <v>191</v>
      </c>
      <c r="K27" s="14" t="str">
        <f>T('Elective Adventures'!O83)</f>
        <v/>
      </c>
      <c r="M27" s="135" t="s">
        <v>253</v>
      </c>
      <c r="N27" s="145" t="s">
        <v>282</v>
      </c>
      <c r="O27" s="14" t="str">
        <f>T('Elective Adventures'!O168)</f>
        <v/>
      </c>
    </row>
    <row r="28" spans="2:19">
      <c r="B28" s="161" t="s">
        <v>276</v>
      </c>
      <c r="C28" s="18" t="str">
        <f>'Elective Adventures'!O176</f>
        <v xml:space="preserve"> </v>
      </c>
      <c r="D28" s="31"/>
      <c r="E28" s="136" t="s">
        <v>115</v>
      </c>
      <c r="F28" s="135" t="s">
        <v>414</v>
      </c>
      <c r="G28" s="14" t="str">
        <f>T('Core Adventures'!O58)</f>
        <v/>
      </c>
      <c r="I28" s="100">
        <v>2</v>
      </c>
      <c r="J28" s="145" t="s">
        <v>192</v>
      </c>
      <c r="K28" s="14" t="str">
        <f>T('Elective Adventures'!O84)</f>
        <v/>
      </c>
      <c r="M28" s="135" t="s">
        <v>254</v>
      </c>
      <c r="N28" s="145" t="s">
        <v>283</v>
      </c>
      <c r="O28" s="14" t="str">
        <f>T('Elective Adventures'!O169)</f>
        <v/>
      </c>
      <c r="R28" s="68" t="s">
        <v>49</v>
      </c>
      <c r="S28" s="69"/>
    </row>
    <row r="29" spans="2:19">
      <c r="B29" s="161" t="s">
        <v>292</v>
      </c>
      <c r="C29" s="18" t="str">
        <f>'Elective Adventures'!O183</f>
        <v xml:space="preserve"> </v>
      </c>
      <c r="D29" s="31"/>
      <c r="E29" s="136" t="s">
        <v>114</v>
      </c>
      <c r="F29" s="184" t="s">
        <v>415</v>
      </c>
      <c r="G29" s="14" t="str">
        <f>T('Core Adventures'!O59)</f>
        <v/>
      </c>
      <c r="I29" s="100">
        <v>3</v>
      </c>
      <c r="J29" s="188" t="s">
        <v>193</v>
      </c>
      <c r="K29" s="14" t="str">
        <f>T('Elective Adventures'!O85)</f>
        <v/>
      </c>
      <c r="M29" s="135" t="s">
        <v>255</v>
      </c>
      <c r="N29" s="145" t="s">
        <v>284</v>
      </c>
      <c r="O29" s="14" t="str">
        <f>T('Elective Adventures'!O170)</f>
        <v/>
      </c>
      <c r="R29" s="70" t="s">
        <v>50</v>
      </c>
      <c r="S29" s="32"/>
    </row>
    <row r="30" spans="2:19" ht="12.75" customHeight="1">
      <c r="B30" s="161" t="s">
        <v>297</v>
      </c>
      <c r="C30" s="18" t="str">
        <f>'Elective Adventures'!O198</f>
        <v xml:space="preserve"> </v>
      </c>
      <c r="D30" s="31"/>
      <c r="E30" s="98">
        <v>4</v>
      </c>
      <c r="F30" s="200" t="s">
        <v>416</v>
      </c>
      <c r="G30" s="14" t="str">
        <f>T('Core Adventures'!O60)</f>
        <v/>
      </c>
      <c r="I30" s="100">
        <v>4</v>
      </c>
      <c r="J30" s="187" t="s">
        <v>194</v>
      </c>
      <c r="K30" s="14" t="str">
        <f>T('Elective Adventures'!O86)</f>
        <v/>
      </c>
      <c r="M30" s="135" t="s">
        <v>256</v>
      </c>
      <c r="N30" s="145" t="s">
        <v>291</v>
      </c>
      <c r="O30" s="14" t="str">
        <f>T('Elective Adventures'!O171)</f>
        <v/>
      </c>
      <c r="R30" s="70" t="s">
        <v>51</v>
      </c>
      <c r="S30" s="32"/>
    </row>
    <row r="31" spans="2:19" ht="12.75" customHeight="1">
      <c r="B31" s="161" t="s">
        <v>359</v>
      </c>
      <c r="C31" s="18" t="str">
        <f>'Elective Adventures'!O208</f>
        <v xml:space="preserve"> </v>
      </c>
      <c r="D31" s="31"/>
      <c r="E31" s="98">
        <v>5</v>
      </c>
      <c r="F31" s="135" t="s">
        <v>352</v>
      </c>
      <c r="G31" s="14" t="str">
        <f>T('Core Adventures'!O61)</f>
        <v/>
      </c>
      <c r="I31" s="100">
        <v>5</v>
      </c>
      <c r="J31" s="145" t="s">
        <v>195</v>
      </c>
      <c r="K31" s="14" t="str">
        <f>T('Elective Adventures'!O87)</f>
        <v/>
      </c>
      <c r="M31" s="135" t="s">
        <v>257</v>
      </c>
      <c r="N31" s="145" t="s">
        <v>285</v>
      </c>
      <c r="O31" s="14" t="str">
        <f>T('Elective Adventures'!O172)</f>
        <v/>
      </c>
      <c r="R31" s="71" t="s">
        <v>74</v>
      </c>
      <c r="S31" s="51"/>
    </row>
    <row r="32" spans="2:19">
      <c r="B32" s="161" t="s">
        <v>319</v>
      </c>
      <c r="C32" s="18" t="str">
        <f>'Elective Adventures'!O213</f>
        <v xml:space="preserve"> </v>
      </c>
      <c r="D32" s="31"/>
      <c r="E32" s="136" t="s">
        <v>106</v>
      </c>
      <c r="F32" s="135" t="s">
        <v>417</v>
      </c>
      <c r="G32" s="14" t="str">
        <f>T('Core Adventures'!O62)</f>
        <v/>
      </c>
      <c r="I32" s="100">
        <v>6</v>
      </c>
      <c r="J32" s="145" t="s">
        <v>196</v>
      </c>
      <c r="K32" s="14" t="str">
        <f>T('Elective Adventures'!O88)</f>
        <v/>
      </c>
      <c r="M32" s="135" t="s">
        <v>258</v>
      </c>
      <c r="N32" s="145" t="s">
        <v>286</v>
      </c>
      <c r="O32" s="14" t="str">
        <f>T('Elective Adventures'!O173)</f>
        <v/>
      </c>
    </row>
    <row r="33" spans="1:15" ht="12.75" customHeight="1">
      <c r="B33" s="161" t="s">
        <v>323</v>
      </c>
      <c r="C33" s="18" t="str">
        <f>'Elective Adventures'!O228</f>
        <v xml:space="preserve"> </v>
      </c>
      <c r="D33" s="31"/>
      <c r="E33" s="136" t="s">
        <v>107</v>
      </c>
      <c r="F33" s="200" t="s">
        <v>418</v>
      </c>
      <c r="G33" s="14" t="str">
        <f>T('Core Adventures'!O63)</f>
        <v/>
      </c>
      <c r="I33" s="212" t="s">
        <v>197</v>
      </c>
      <c r="J33" s="205"/>
      <c r="K33" s="225"/>
      <c r="M33" s="135" t="s">
        <v>259</v>
      </c>
      <c r="N33" s="145" t="s">
        <v>287</v>
      </c>
      <c r="O33" s="14" t="str">
        <f>T('Elective Adventures'!O174)</f>
        <v/>
      </c>
    </row>
    <row r="34" spans="1:15" ht="12.75" customHeight="1">
      <c r="B34" s="161" t="s">
        <v>335</v>
      </c>
      <c r="C34" s="18" t="str">
        <f>'Elective Adventures'!O233</f>
        <v xml:space="preserve"> </v>
      </c>
      <c r="D34" s="8"/>
      <c r="E34" s="98">
        <v>6</v>
      </c>
      <c r="F34" s="200" t="s">
        <v>419</v>
      </c>
      <c r="G34" s="14" t="str">
        <f>T('Core Adventures'!O64)</f>
        <v/>
      </c>
      <c r="I34" s="135">
        <v>1</v>
      </c>
      <c r="J34" s="145" t="s">
        <v>198</v>
      </c>
      <c r="K34" s="14" t="str">
        <f>T('Elective Adventures'!O92)</f>
        <v/>
      </c>
      <c r="M34" s="135" t="s">
        <v>260</v>
      </c>
      <c r="N34" s="145" t="s">
        <v>288</v>
      </c>
      <c r="O34" s="14" t="str">
        <f>T('Elective Adventures'!O175)</f>
        <v/>
      </c>
    </row>
    <row r="35" spans="1:15" ht="15.75" customHeight="1">
      <c r="B35" s="161" t="s">
        <v>339</v>
      </c>
      <c r="C35" s="18" t="str">
        <f>'Elective Adventures'!O244</f>
        <v xml:space="preserve"> </v>
      </c>
      <c r="D35" s="8"/>
      <c r="E35" s="305" t="s">
        <v>360</v>
      </c>
      <c r="F35" s="305"/>
      <c r="G35" s="305"/>
      <c r="I35" s="135" t="s">
        <v>69</v>
      </c>
      <c r="J35" s="145" t="s">
        <v>199</v>
      </c>
      <c r="K35" s="14" t="str">
        <f>T('Elective Adventures'!O93)</f>
        <v/>
      </c>
      <c r="M35" s="212" t="s">
        <v>292</v>
      </c>
      <c r="N35" s="214"/>
      <c r="O35" s="225"/>
    </row>
    <row r="36" spans="1:15" ht="12.75" customHeight="1">
      <c r="B36" s="161" t="s">
        <v>348</v>
      </c>
      <c r="C36" s="18" t="str">
        <f>'Elective Adventures'!O253</f>
        <v xml:space="preserve"> </v>
      </c>
      <c r="D36" s="8"/>
      <c r="E36" s="305"/>
      <c r="F36" s="305"/>
      <c r="G36" s="305"/>
      <c r="I36" s="135" t="s">
        <v>70</v>
      </c>
      <c r="J36" s="145" t="s">
        <v>200</v>
      </c>
      <c r="K36" s="14" t="str">
        <f>T('Elective Adventures'!O94)</f>
        <v/>
      </c>
      <c r="M36" s="135">
        <v>1</v>
      </c>
      <c r="N36" s="158" t="s">
        <v>293</v>
      </c>
      <c r="O36" s="14" t="str">
        <f>T('Elective Adventures'!O179)</f>
        <v/>
      </c>
    </row>
    <row r="37" spans="1:15">
      <c r="B37" s="2"/>
      <c r="C37" s="31"/>
      <c r="D37" s="8"/>
      <c r="E37" s="198" t="s">
        <v>110</v>
      </c>
      <c r="F37" s="205"/>
      <c r="G37" s="223"/>
      <c r="I37" s="135" t="s">
        <v>71</v>
      </c>
      <c r="J37" s="145" t="s">
        <v>201</v>
      </c>
      <c r="K37" s="14" t="str">
        <f>T('Elective Adventures'!O95)</f>
        <v/>
      </c>
      <c r="M37" s="135">
        <v>2</v>
      </c>
      <c r="N37" s="145" t="s">
        <v>294</v>
      </c>
      <c r="O37" s="14" t="str">
        <f>T('Elective Adventures'!O180)</f>
        <v/>
      </c>
    </row>
    <row r="38" spans="1:15" ht="12.75" customHeight="1">
      <c r="A38" s="305" t="s">
        <v>423</v>
      </c>
      <c r="B38" s="305"/>
      <c r="C38" s="305"/>
      <c r="D38" s="78"/>
      <c r="E38" s="100"/>
      <c r="F38" s="145" t="s">
        <v>97</v>
      </c>
      <c r="G38" s="14" t="str">
        <f>T('Elective Adventures'!O6)</f>
        <v/>
      </c>
      <c r="I38" s="135">
        <v>2</v>
      </c>
      <c r="J38" s="145" t="s">
        <v>146</v>
      </c>
      <c r="K38" s="14" t="str">
        <f>T('Elective Adventures'!O96)</f>
        <v/>
      </c>
      <c r="M38" s="100">
        <v>3</v>
      </c>
      <c r="N38" s="145" t="s">
        <v>295</v>
      </c>
      <c r="O38" s="14" t="str">
        <f>T('Elective Adventures'!O181)</f>
        <v/>
      </c>
    </row>
    <row r="39" spans="1:15" ht="12.75" customHeight="1">
      <c r="A39" s="305"/>
      <c r="B39" s="305"/>
      <c r="C39" s="305"/>
      <c r="D39" s="78"/>
      <c r="E39" s="100">
        <v>1</v>
      </c>
      <c r="F39" s="145" t="s">
        <v>111</v>
      </c>
      <c r="G39" s="14" t="str">
        <f>T('Elective Adventures'!O7)</f>
        <v/>
      </c>
      <c r="I39" s="135" t="s">
        <v>76</v>
      </c>
      <c r="J39" s="145" t="s">
        <v>202</v>
      </c>
      <c r="K39" s="14" t="str">
        <f>T('Elective Adventures'!O97)</f>
        <v/>
      </c>
      <c r="M39" s="153">
        <v>4</v>
      </c>
      <c r="N39" s="157" t="s">
        <v>296</v>
      </c>
      <c r="O39" s="14" t="str">
        <f>T('Elective Adventures'!O182)</f>
        <v/>
      </c>
    </row>
    <row r="40" spans="1:15" ht="12.75" customHeight="1">
      <c r="A40" s="198" t="s">
        <v>365</v>
      </c>
      <c r="B40" s="198"/>
      <c r="C40" s="224"/>
      <c r="E40" s="100">
        <v>2</v>
      </c>
      <c r="F40" s="145" t="s">
        <v>112</v>
      </c>
      <c r="G40" s="14" t="str">
        <f>T('Elective Adventures'!O8)</f>
        <v/>
      </c>
      <c r="I40" s="135" t="s">
        <v>77</v>
      </c>
      <c r="J40" s="145" t="s">
        <v>203</v>
      </c>
      <c r="K40" s="14" t="str">
        <f>T('Elective Adventures'!O98)</f>
        <v/>
      </c>
      <c r="M40" s="215" t="s">
        <v>297</v>
      </c>
      <c r="N40" s="214"/>
      <c r="O40" s="225"/>
    </row>
    <row r="41" spans="1:15">
      <c r="A41" s="98">
        <v>1</v>
      </c>
      <c r="B41" s="135" t="s">
        <v>366</v>
      </c>
      <c r="C41" s="14" t="str">
        <f>T('Core Adventures'!O6)</f>
        <v/>
      </c>
      <c r="E41" s="100">
        <v>3</v>
      </c>
      <c r="F41" s="145" t="s">
        <v>113</v>
      </c>
      <c r="G41" s="14" t="str">
        <f>T('Elective Adventures'!O9)</f>
        <v/>
      </c>
      <c r="I41" s="135" t="s">
        <v>80</v>
      </c>
      <c r="J41" s="187" t="s">
        <v>204</v>
      </c>
      <c r="K41" s="14" t="str">
        <f>T('Elective Adventures'!O99)</f>
        <v/>
      </c>
      <c r="M41" s="147"/>
      <c r="N41" s="158" t="s">
        <v>298</v>
      </c>
      <c r="O41" s="14" t="str">
        <f>T('Elective Adventures'!O186)</f>
        <v/>
      </c>
    </row>
    <row r="42" spans="1:15" ht="12.75" customHeight="1">
      <c r="A42" s="98">
        <v>2</v>
      </c>
      <c r="B42" s="135" t="s">
        <v>367</v>
      </c>
      <c r="C42" s="14" t="str">
        <f>T('Core Adventures'!O7)</f>
        <v/>
      </c>
      <c r="E42" s="172" t="s">
        <v>72</v>
      </c>
      <c r="F42" s="170" t="s">
        <v>121</v>
      </c>
      <c r="G42" s="14" t="str">
        <f>T('Elective Adventures'!O10)</f>
        <v/>
      </c>
      <c r="I42" s="135" t="s">
        <v>94</v>
      </c>
      <c r="J42" s="145" t="s">
        <v>205</v>
      </c>
      <c r="K42" s="14" t="str">
        <f>T('Elective Adventures'!O100)</f>
        <v/>
      </c>
      <c r="M42" s="100">
        <v>1</v>
      </c>
      <c r="N42" s="145" t="s">
        <v>301</v>
      </c>
      <c r="O42" s="14" t="str">
        <f>T('Elective Adventures'!O187)</f>
        <v/>
      </c>
    </row>
    <row r="43" spans="1:15">
      <c r="A43" s="98">
        <v>3</v>
      </c>
      <c r="B43" s="135" t="s">
        <v>383</v>
      </c>
      <c r="C43" s="14" t="str">
        <f>T('Core Adventures'!O8)</f>
        <v/>
      </c>
      <c r="E43" s="172" t="s">
        <v>73</v>
      </c>
      <c r="F43" s="170" t="s">
        <v>122</v>
      </c>
      <c r="G43" s="14" t="str">
        <f>T('Elective Adventures'!O11)</f>
        <v/>
      </c>
      <c r="I43" s="135" t="s">
        <v>105</v>
      </c>
      <c r="J43" s="145" t="s">
        <v>206</v>
      </c>
      <c r="K43" s="14" t="str">
        <f>T('Elective Adventures'!O101)</f>
        <v/>
      </c>
      <c r="M43" s="100">
        <v>2</v>
      </c>
      <c r="N43" s="145" t="s">
        <v>302</v>
      </c>
      <c r="O43" s="14" t="str">
        <f>T('Elective Adventures'!O188)</f>
        <v/>
      </c>
    </row>
    <row r="44" spans="1:15">
      <c r="A44" s="98">
        <v>4</v>
      </c>
      <c r="B44" s="135" t="s">
        <v>368</v>
      </c>
      <c r="C44" s="14" t="str">
        <f>T('Core Adventures'!O9)</f>
        <v/>
      </c>
      <c r="E44" s="172" t="s">
        <v>114</v>
      </c>
      <c r="F44" s="170" t="s">
        <v>123</v>
      </c>
      <c r="G44" s="14" t="str">
        <f>T('Elective Adventures'!O12)</f>
        <v/>
      </c>
      <c r="I44" s="135" t="s">
        <v>108</v>
      </c>
      <c r="J44" s="145" t="s">
        <v>207</v>
      </c>
      <c r="K44" s="14" t="str">
        <f>T('Elective Adventures'!O102)</f>
        <v/>
      </c>
      <c r="M44" s="100">
        <v>3</v>
      </c>
      <c r="N44" s="145" t="s">
        <v>303</v>
      </c>
      <c r="O44" s="14" t="str">
        <f>T('Elective Adventures'!O189)</f>
        <v/>
      </c>
    </row>
    <row r="45" spans="1:15" ht="12.75" customHeight="1">
      <c r="A45" s="98">
        <v>5</v>
      </c>
      <c r="B45" s="135" t="s">
        <v>369</v>
      </c>
      <c r="C45" s="14" t="str">
        <f>T('Core Adventures'!O10)</f>
        <v/>
      </c>
      <c r="E45" s="172" t="s">
        <v>115</v>
      </c>
      <c r="F45" s="170" t="s">
        <v>124</v>
      </c>
      <c r="G45" s="14" t="str">
        <f>T('Elective Adventures'!O13)</f>
        <v/>
      </c>
      <c r="I45" s="135" t="s">
        <v>130</v>
      </c>
      <c r="J45" s="145" t="s">
        <v>208</v>
      </c>
      <c r="K45" s="14" t="str">
        <f>T('Elective Adventures'!O103)</f>
        <v/>
      </c>
      <c r="M45" s="100">
        <v>4</v>
      </c>
      <c r="N45" s="145" t="s">
        <v>304</v>
      </c>
      <c r="O45" s="14" t="str">
        <f>T('Elective Adventures'!O190)</f>
        <v/>
      </c>
    </row>
    <row r="46" spans="1:15" ht="12.75" customHeight="1">
      <c r="A46" s="98">
        <v>6</v>
      </c>
      <c r="B46" s="135" t="s">
        <v>370</v>
      </c>
      <c r="C46" s="14" t="str">
        <f>T('Core Adventures'!O11)</f>
        <v/>
      </c>
      <c r="E46" s="172" t="s">
        <v>116</v>
      </c>
      <c r="F46" s="171" t="s">
        <v>125</v>
      </c>
      <c r="G46" s="14" t="str">
        <f>T('Elective Adventures'!O14)</f>
        <v/>
      </c>
      <c r="I46" s="135" t="s">
        <v>131</v>
      </c>
      <c r="J46" s="188" t="s">
        <v>209</v>
      </c>
      <c r="K46" s="14" t="str">
        <f>T('Elective Adventures'!O104)</f>
        <v/>
      </c>
      <c r="M46" s="100">
        <v>5</v>
      </c>
      <c r="N46" s="145" t="s">
        <v>305</v>
      </c>
      <c r="O46" s="14" t="str">
        <f>T('Elective Adventures'!O191)</f>
        <v/>
      </c>
    </row>
    <row r="47" spans="1:15">
      <c r="A47" s="98">
        <v>7</v>
      </c>
      <c r="B47" s="200" t="s">
        <v>371</v>
      </c>
      <c r="C47" s="14" t="str">
        <f>T('Core Adventures'!O12)</f>
        <v/>
      </c>
      <c r="E47" s="172" t="s">
        <v>117</v>
      </c>
      <c r="F47" s="170" t="s">
        <v>126</v>
      </c>
      <c r="G47" s="14" t="str">
        <f>T('Elective Adventures'!O15)</f>
        <v/>
      </c>
      <c r="I47" s="212" t="s">
        <v>362</v>
      </c>
      <c r="J47" s="205"/>
      <c r="K47" s="225"/>
      <c r="M47" s="100">
        <v>6</v>
      </c>
      <c r="N47" s="187" t="s">
        <v>306</v>
      </c>
      <c r="O47" s="14" t="str">
        <f>T('Elective Adventures'!O192)</f>
        <v/>
      </c>
    </row>
    <row r="48" spans="1:15">
      <c r="A48" s="98">
        <v>8</v>
      </c>
      <c r="B48" s="200" t="s">
        <v>372</v>
      </c>
      <c r="C48" s="14" t="str">
        <f>T('Core Adventures'!O13)</f>
        <v/>
      </c>
      <c r="E48" s="172" t="s">
        <v>118</v>
      </c>
      <c r="F48" s="170" t="s">
        <v>127</v>
      </c>
      <c r="G48" s="14" t="str">
        <f>T('Elective Adventures'!O16)</f>
        <v/>
      </c>
      <c r="I48" s="100">
        <v>1</v>
      </c>
      <c r="J48" s="145" t="s">
        <v>97</v>
      </c>
      <c r="K48" s="14" t="str">
        <f>T('Elective Adventures'!O108)</f>
        <v/>
      </c>
      <c r="M48" s="100">
        <v>7</v>
      </c>
      <c r="N48" s="145" t="s">
        <v>307</v>
      </c>
      <c r="O48" s="14" t="str">
        <f>T('Elective Adventures'!O193)</f>
        <v/>
      </c>
    </row>
    <row r="49" spans="1:15">
      <c r="A49" s="98">
        <v>9</v>
      </c>
      <c r="B49" s="200" t="s">
        <v>373</v>
      </c>
      <c r="C49" s="14" t="str">
        <f>T('Core Adventures'!O14)</f>
        <v/>
      </c>
      <c r="E49" s="172" t="s">
        <v>119</v>
      </c>
      <c r="F49" s="170" t="s">
        <v>128</v>
      </c>
      <c r="G49" s="14" t="str">
        <f>T('Elective Adventures'!O17)</f>
        <v/>
      </c>
      <c r="I49" s="135" t="s">
        <v>69</v>
      </c>
      <c r="J49" s="145" t="s">
        <v>217</v>
      </c>
      <c r="K49" s="14" t="str">
        <f>T('Elective Adventures'!O109)</f>
        <v/>
      </c>
      <c r="M49" s="100">
        <v>8</v>
      </c>
      <c r="N49" s="145" t="s">
        <v>308</v>
      </c>
      <c r="O49" s="14" t="str">
        <f>T('Elective Adventures'!O194)</f>
        <v/>
      </c>
    </row>
    <row r="50" spans="1:15" ht="12.75" customHeight="1">
      <c r="A50" s="98">
        <v>10</v>
      </c>
      <c r="B50" s="135" t="s">
        <v>374</v>
      </c>
      <c r="C50" s="14" t="str">
        <f>T('Core Adventures'!O15)</f>
        <v/>
      </c>
      <c r="E50" s="172" t="s">
        <v>120</v>
      </c>
      <c r="F50" s="170" t="s">
        <v>129</v>
      </c>
      <c r="G50" s="14" t="str">
        <f>T('Elective Adventures'!O18)</f>
        <v/>
      </c>
      <c r="I50" s="135" t="s">
        <v>70</v>
      </c>
      <c r="J50" s="145" t="s">
        <v>218</v>
      </c>
      <c r="K50" s="14" t="str">
        <f>T('Elective Adventures'!O110)</f>
        <v/>
      </c>
      <c r="M50" s="100">
        <v>9</v>
      </c>
      <c r="N50" s="145" t="s">
        <v>309</v>
      </c>
      <c r="O50" s="14" t="str">
        <f>T('Elective Adventures'!O195)</f>
        <v/>
      </c>
    </row>
    <row r="51" spans="1:15" ht="12.75" customHeight="1">
      <c r="A51" s="136" t="s">
        <v>379</v>
      </c>
      <c r="B51" s="135" t="s">
        <v>375</v>
      </c>
      <c r="C51" s="14" t="str">
        <f>T('Core Adventures'!O16)</f>
        <v/>
      </c>
      <c r="D51" s="84"/>
      <c r="E51" s="198" t="s">
        <v>132</v>
      </c>
      <c r="F51" s="205"/>
      <c r="G51" s="225"/>
      <c r="I51" s="135" t="s">
        <v>71</v>
      </c>
      <c r="J51" s="145" t="s">
        <v>219</v>
      </c>
      <c r="K51" s="14" t="str">
        <f>T('Elective Adventures'!O111)</f>
        <v/>
      </c>
      <c r="M51" s="135" t="s">
        <v>299</v>
      </c>
      <c r="N51" s="145" t="s">
        <v>310</v>
      </c>
      <c r="O51" s="14" t="str">
        <f>T('Elective Adventures'!O196)</f>
        <v/>
      </c>
    </row>
    <row r="52" spans="1:15" ht="12.75" customHeight="1">
      <c r="A52" s="136" t="s">
        <v>380</v>
      </c>
      <c r="B52" s="184" t="s">
        <v>376</v>
      </c>
      <c r="C52" s="14" t="str">
        <f>T('Core Adventures'!O17)</f>
        <v/>
      </c>
      <c r="D52" s="84"/>
      <c r="E52" s="139"/>
      <c r="F52" s="187" t="s">
        <v>144</v>
      </c>
      <c r="G52" s="14" t="str">
        <f>T('Elective Adventures'!O22)</f>
        <v/>
      </c>
      <c r="I52" s="100">
        <v>2</v>
      </c>
      <c r="J52" s="145" t="s">
        <v>220</v>
      </c>
      <c r="K52" s="14" t="str">
        <f>T('Elective Adventures'!O112)</f>
        <v/>
      </c>
      <c r="M52" s="135" t="s">
        <v>300</v>
      </c>
      <c r="N52" s="145" t="s">
        <v>311</v>
      </c>
      <c r="O52" s="14" t="str">
        <f>T('Elective Adventures'!O197)</f>
        <v/>
      </c>
    </row>
    <row r="53" spans="1:15">
      <c r="A53" s="136" t="s">
        <v>381</v>
      </c>
      <c r="B53" s="135" t="s">
        <v>377</v>
      </c>
      <c r="C53" s="14" t="str">
        <f>T('Core Adventures'!O18)</f>
        <v/>
      </c>
      <c r="D53" s="13"/>
      <c r="E53" s="139">
        <v>1</v>
      </c>
      <c r="F53" s="187" t="s">
        <v>133</v>
      </c>
      <c r="G53" s="14" t="str">
        <f>T('Elective Adventures'!O23)</f>
        <v/>
      </c>
      <c r="I53" s="100">
        <v>3</v>
      </c>
      <c r="J53" s="145" t="s">
        <v>97</v>
      </c>
      <c r="K53" s="14" t="str">
        <f>T('Elective Adventures'!O113)</f>
        <v/>
      </c>
      <c r="M53" s="215" t="s">
        <v>359</v>
      </c>
      <c r="N53" s="214"/>
      <c r="O53" s="225"/>
    </row>
    <row r="54" spans="1:15" ht="12.75" customHeight="1">
      <c r="A54" s="136" t="s">
        <v>382</v>
      </c>
      <c r="B54" s="135" t="s">
        <v>378</v>
      </c>
      <c r="C54" s="14" t="str">
        <f>T('Core Adventures'!O19)</f>
        <v/>
      </c>
      <c r="D54" s="13"/>
      <c r="E54" s="139">
        <v>2</v>
      </c>
      <c r="F54" s="187" t="s">
        <v>134</v>
      </c>
      <c r="G54" s="14" t="str">
        <f>T('Elective Adventures'!O24)</f>
        <v/>
      </c>
      <c r="I54" s="172" t="s">
        <v>72</v>
      </c>
      <c r="J54" s="170" t="s">
        <v>221</v>
      </c>
      <c r="K54" s="14" t="str">
        <f>T('Elective Adventures'!O114)</f>
        <v/>
      </c>
      <c r="M54" s="147">
        <v>1</v>
      </c>
      <c r="N54" s="158" t="s">
        <v>312</v>
      </c>
      <c r="O54" s="14" t="str">
        <f>T('Elective Adventures'!O201)</f>
        <v/>
      </c>
    </row>
    <row r="55" spans="1:15" ht="12.75" customHeight="1">
      <c r="A55" s="201" t="s">
        <v>384</v>
      </c>
      <c r="B55" s="201"/>
      <c r="C55" s="201"/>
      <c r="D55" s="13"/>
      <c r="E55" s="139">
        <v>3</v>
      </c>
      <c r="F55" s="145" t="s">
        <v>135</v>
      </c>
      <c r="G55" s="14" t="str">
        <f>T('Elective Adventures'!O25)</f>
        <v/>
      </c>
      <c r="I55" s="172" t="s">
        <v>73</v>
      </c>
      <c r="J55" s="170" t="s">
        <v>222</v>
      </c>
      <c r="K55" s="14" t="str">
        <f>T('Elective Adventures'!O115)</f>
        <v/>
      </c>
      <c r="M55" s="100">
        <v>2</v>
      </c>
      <c r="N55" s="145" t="s">
        <v>313</v>
      </c>
      <c r="O55" s="14" t="str">
        <f>T('Elective Adventures'!O202)</f>
        <v/>
      </c>
    </row>
    <row r="56" spans="1:15">
      <c r="A56" s="98">
        <v>1</v>
      </c>
      <c r="B56" s="135" t="s">
        <v>385</v>
      </c>
      <c r="C56" s="14" t="str">
        <f>T('Core Adventures'!O23)</f>
        <v/>
      </c>
      <c r="D56" s="13"/>
      <c r="E56" s="139">
        <v>4</v>
      </c>
      <c r="F56" s="187" t="s">
        <v>136</v>
      </c>
      <c r="G56" s="14" t="str">
        <f>T('Elective Adventures'!O26)</f>
        <v/>
      </c>
      <c r="I56" s="172" t="s">
        <v>114</v>
      </c>
      <c r="J56" s="170" t="s">
        <v>223</v>
      </c>
      <c r="K56" s="14" t="str">
        <f>T('Elective Adventures'!O116)</f>
        <v/>
      </c>
      <c r="M56" s="100">
        <v>3</v>
      </c>
      <c r="N56" s="145" t="s">
        <v>314</v>
      </c>
      <c r="O56" s="14" t="str">
        <f>T('Elective Adventures'!O203)</f>
        <v/>
      </c>
    </row>
    <row r="57" spans="1:15">
      <c r="A57" s="98">
        <v>2</v>
      </c>
      <c r="B57" s="135" t="s">
        <v>386</v>
      </c>
      <c r="C57" s="14" t="str">
        <f>T('Core Adventures'!O24)</f>
        <v/>
      </c>
      <c r="D57" s="13"/>
      <c r="E57" s="139">
        <v>5</v>
      </c>
      <c r="F57" s="145" t="s">
        <v>137</v>
      </c>
      <c r="G57" s="14" t="str">
        <f>T('Elective Adventures'!O27)</f>
        <v/>
      </c>
      <c r="I57" s="172">
        <v>4</v>
      </c>
      <c r="J57" s="170" t="s">
        <v>97</v>
      </c>
      <c r="K57" s="14" t="str">
        <f>T('Elective Adventures'!O117)</f>
        <v/>
      </c>
      <c r="M57" s="100">
        <v>4</v>
      </c>
      <c r="N57" s="145" t="s">
        <v>315</v>
      </c>
      <c r="O57" s="14" t="str">
        <f>T('Elective Adventures'!O204)</f>
        <v/>
      </c>
    </row>
    <row r="58" spans="1:15">
      <c r="A58" s="98">
        <v>3</v>
      </c>
      <c r="B58" s="184" t="s">
        <v>387</v>
      </c>
      <c r="C58" s="14" t="str">
        <f>T('Core Adventures'!O25)</f>
        <v/>
      </c>
      <c r="D58" s="13"/>
      <c r="E58" s="139"/>
      <c r="F58" s="145" t="s">
        <v>145</v>
      </c>
      <c r="G58" s="14" t="str">
        <f>T('Elective Adventures'!O28)</f>
        <v/>
      </c>
      <c r="I58" s="172" t="s">
        <v>78</v>
      </c>
      <c r="J58" s="170" t="s">
        <v>224</v>
      </c>
      <c r="K58" s="14" t="str">
        <f>T('Elective Adventures'!O118)</f>
        <v/>
      </c>
      <c r="M58" s="100">
        <v>5</v>
      </c>
      <c r="N58" s="187" t="s">
        <v>316</v>
      </c>
      <c r="O58" s="14" t="str">
        <f>T('Elective Adventures'!O205)</f>
        <v/>
      </c>
    </row>
    <row r="59" spans="1:15">
      <c r="A59" s="136">
        <v>4</v>
      </c>
      <c r="B59" s="135" t="s">
        <v>388</v>
      </c>
      <c r="C59" s="14" t="str">
        <f>T('Core Adventures'!O26)</f>
        <v/>
      </c>
      <c r="D59" s="13"/>
      <c r="E59" s="139">
        <v>6</v>
      </c>
      <c r="F59" s="188" t="s">
        <v>138</v>
      </c>
      <c r="G59" s="14" t="str">
        <f>T('Elective Adventures'!O29)</f>
        <v/>
      </c>
      <c r="I59" s="172" t="s">
        <v>79</v>
      </c>
      <c r="J59" s="170" t="s">
        <v>225</v>
      </c>
      <c r="K59" s="14" t="str">
        <f>T('Elective Adventures'!O119)</f>
        <v/>
      </c>
      <c r="M59" s="100">
        <v>6</v>
      </c>
      <c r="N59" s="145" t="s">
        <v>317</v>
      </c>
      <c r="O59" s="14" t="str">
        <f>T('Elective Adventures'!O206)</f>
        <v/>
      </c>
    </row>
    <row r="60" spans="1:15" ht="12.75" customHeight="1">
      <c r="A60" s="136">
        <v>5</v>
      </c>
      <c r="B60" s="135" t="s">
        <v>389</v>
      </c>
      <c r="C60" s="14" t="str">
        <f>T('Core Adventures'!O27)</f>
        <v/>
      </c>
      <c r="D60" s="13"/>
      <c r="E60" s="139">
        <v>7</v>
      </c>
      <c r="F60" s="145" t="s">
        <v>139</v>
      </c>
      <c r="G60" s="14" t="str">
        <f>T('Elective Adventures'!O30)</f>
        <v/>
      </c>
      <c r="I60" s="172">
        <v>5</v>
      </c>
      <c r="J60" s="171" t="s">
        <v>226</v>
      </c>
      <c r="K60" s="14" t="str">
        <f>T('Elective Adventures'!O120)</f>
        <v/>
      </c>
      <c r="M60" s="100">
        <v>7</v>
      </c>
      <c r="N60" s="145" t="s">
        <v>318</v>
      </c>
      <c r="O60" s="14" t="str">
        <f>T('Elective Adventures'!O207)</f>
        <v/>
      </c>
    </row>
    <row r="61" spans="1:15" ht="12.75" customHeight="1">
      <c r="A61" s="136">
        <v>6</v>
      </c>
      <c r="B61" s="135" t="s">
        <v>390</v>
      </c>
      <c r="C61" s="14" t="str">
        <f>T('Core Adventures'!O28)</f>
        <v/>
      </c>
      <c r="D61" s="13"/>
      <c r="E61" s="139">
        <v>8</v>
      </c>
      <c r="F61" s="188" t="s">
        <v>140</v>
      </c>
      <c r="G61" s="14" t="str">
        <f>T('Elective Adventures'!O31)</f>
        <v/>
      </c>
      <c r="I61" s="172">
        <v>6</v>
      </c>
      <c r="J61" s="170" t="s">
        <v>97</v>
      </c>
      <c r="K61" s="14" t="str">
        <f>T('Elective Adventures'!O121)</f>
        <v/>
      </c>
      <c r="M61" s="215" t="s">
        <v>319</v>
      </c>
      <c r="N61" s="214"/>
      <c r="O61" s="225"/>
    </row>
    <row r="62" spans="1:15">
      <c r="A62" s="98">
        <v>7</v>
      </c>
      <c r="B62" s="184" t="s">
        <v>109</v>
      </c>
      <c r="C62" s="14" t="str">
        <f>T('Core Adventures'!O29)</f>
        <v/>
      </c>
      <c r="D62" s="13"/>
      <c r="E62" s="139">
        <v>9</v>
      </c>
      <c r="F62" s="145" t="s">
        <v>141</v>
      </c>
      <c r="G62" s="14" t="str">
        <f>T('Elective Adventures'!O32)</f>
        <v/>
      </c>
      <c r="I62" s="172" t="s">
        <v>210</v>
      </c>
      <c r="J62" s="191" t="s">
        <v>227</v>
      </c>
      <c r="K62" s="14" t="str">
        <f>T('Elective Adventures'!O122)</f>
        <v/>
      </c>
      <c r="M62" s="147">
        <v>1</v>
      </c>
      <c r="N62" s="158" t="s">
        <v>320</v>
      </c>
      <c r="O62" s="14" t="str">
        <f>T('Elective Adventures'!I189)</f>
        <v/>
      </c>
    </row>
    <row r="63" spans="1:15">
      <c r="A63" s="201" t="s">
        <v>391</v>
      </c>
      <c r="B63" s="201"/>
      <c r="C63" s="201"/>
      <c r="D63" s="13"/>
      <c r="E63" s="139">
        <v>10</v>
      </c>
      <c r="F63" s="145" t="s">
        <v>142</v>
      </c>
      <c r="G63" s="14" t="str">
        <f>T('Elective Adventures'!O33)</f>
        <v/>
      </c>
      <c r="I63" s="172" t="s">
        <v>211</v>
      </c>
      <c r="J63" s="191" t="s">
        <v>228</v>
      </c>
      <c r="K63" s="14" t="str">
        <f>T('Elective Adventures'!O123)</f>
        <v/>
      </c>
      <c r="M63" s="100">
        <v>2</v>
      </c>
      <c r="N63" s="145" t="s">
        <v>321</v>
      </c>
      <c r="O63" s="14" t="str">
        <f>T('Elective Adventures'!I190)</f>
        <v/>
      </c>
    </row>
    <row r="64" spans="1:15">
      <c r="A64" s="98"/>
      <c r="B64" s="135" t="s">
        <v>95</v>
      </c>
      <c r="C64" s="14" t="str">
        <f>T('Core Adventures'!O33)</f>
        <v/>
      </c>
      <c r="D64" s="13"/>
      <c r="E64" s="212" t="s">
        <v>143</v>
      </c>
      <c r="F64" s="205"/>
      <c r="G64" s="225"/>
      <c r="I64" s="172" t="s">
        <v>212</v>
      </c>
      <c r="J64" s="170" t="s">
        <v>229</v>
      </c>
      <c r="K64" s="14" t="str">
        <f>T('Elective Adventures'!O124)</f>
        <v/>
      </c>
      <c r="M64" s="100">
        <v>3</v>
      </c>
      <c r="N64" s="145" t="s">
        <v>322</v>
      </c>
      <c r="O64" s="14" t="str">
        <f>T('Elective Adventures'!I197)</f>
        <v/>
      </c>
    </row>
    <row r="65" spans="1:15">
      <c r="A65" s="98">
        <v>1</v>
      </c>
      <c r="B65" s="135" t="s">
        <v>96</v>
      </c>
      <c r="C65" s="14" t="str">
        <f>T('Core Adventures'!O34)</f>
        <v/>
      </c>
      <c r="D65" s="13"/>
      <c r="E65" s="100"/>
      <c r="F65" s="145" t="s">
        <v>146</v>
      </c>
      <c r="G65" s="14" t="str">
        <f>T('Elective Adventures'!O37)</f>
        <v/>
      </c>
      <c r="I65" s="172">
        <v>7</v>
      </c>
      <c r="J65" s="170" t="s">
        <v>216</v>
      </c>
      <c r="K65" s="14" t="str">
        <f>T('Elective Adventures'!O125)</f>
        <v/>
      </c>
      <c r="M65" s="215" t="s">
        <v>323</v>
      </c>
      <c r="N65" s="214"/>
      <c r="O65" s="225" t="str">
        <f>T('Elective Adventures'!I200)</f>
        <v/>
      </c>
    </row>
    <row r="66" spans="1:15">
      <c r="A66" s="98"/>
      <c r="B66" s="135" t="s">
        <v>392</v>
      </c>
      <c r="C66" s="14" t="str">
        <f>T('Core Adventures'!O35)</f>
        <v/>
      </c>
      <c r="D66" s="13"/>
      <c r="E66" s="135">
        <v>1</v>
      </c>
      <c r="F66" s="145" t="s">
        <v>147</v>
      </c>
      <c r="G66" s="14" t="str">
        <f>T('Elective Adventures'!O38)</f>
        <v/>
      </c>
      <c r="I66" s="172" t="s">
        <v>168</v>
      </c>
      <c r="J66" s="170" t="s">
        <v>230</v>
      </c>
      <c r="K66" s="14" t="str">
        <f>T('Elective Adventures'!O126)</f>
        <v/>
      </c>
      <c r="M66" s="147">
        <v>1</v>
      </c>
      <c r="N66" s="158" t="s">
        <v>324</v>
      </c>
      <c r="O66" s="14" t="str">
        <f>T('Elective Adventures'!O215)</f>
        <v/>
      </c>
    </row>
    <row r="67" spans="1:15" ht="12.75" customHeight="1">
      <c r="A67" s="101" t="s">
        <v>76</v>
      </c>
      <c r="B67" s="203" t="s">
        <v>393</v>
      </c>
      <c r="C67" s="14" t="str">
        <f>T('Core Adventures'!O36)</f>
        <v/>
      </c>
      <c r="D67" s="13"/>
      <c r="E67" s="135">
        <v>2</v>
      </c>
      <c r="F67" s="145" t="s">
        <v>148</v>
      </c>
      <c r="G67" s="14" t="str">
        <f>T('Elective Adventures'!O39)</f>
        <v/>
      </c>
      <c r="I67" s="172" t="s">
        <v>169</v>
      </c>
      <c r="J67" s="190" t="s">
        <v>97</v>
      </c>
      <c r="K67" s="14" t="str">
        <f>T('Elective Adventures'!O127)</f>
        <v/>
      </c>
      <c r="M67" s="135" t="s">
        <v>69</v>
      </c>
      <c r="N67" s="145" t="s">
        <v>325</v>
      </c>
      <c r="O67" s="14" t="str">
        <f>T('Elective Adventures'!O216)</f>
        <v/>
      </c>
    </row>
    <row r="68" spans="1:15" ht="12.75" customHeight="1">
      <c r="A68" s="101" t="s">
        <v>77</v>
      </c>
      <c r="B68" s="203" t="s">
        <v>394</v>
      </c>
      <c r="C68" s="14" t="str">
        <f>T('Core Adventures'!O37)</f>
        <v/>
      </c>
      <c r="D68" s="13"/>
      <c r="E68" s="135">
        <v>3</v>
      </c>
      <c r="F68" s="145" t="s">
        <v>149</v>
      </c>
      <c r="G68" s="14" t="str">
        <f>T('Elective Adventures'!O40)</f>
        <v/>
      </c>
      <c r="I68" s="172" t="s">
        <v>213</v>
      </c>
      <c r="J68" s="170" t="s">
        <v>231</v>
      </c>
      <c r="K68" s="14" t="str">
        <f>T('Elective Adventures'!O128)</f>
        <v/>
      </c>
      <c r="M68" s="135" t="s">
        <v>70</v>
      </c>
      <c r="N68" s="145" t="s">
        <v>326</v>
      </c>
      <c r="O68" s="14" t="str">
        <f>T('Elective Adventures'!O217)</f>
        <v/>
      </c>
    </row>
    <row r="69" spans="1:15" ht="12.75" customHeight="1">
      <c r="A69" s="101" t="s">
        <v>80</v>
      </c>
      <c r="B69" s="137" t="s">
        <v>395</v>
      </c>
      <c r="C69" s="14" t="str">
        <f>T('Core Adventures'!O38)</f>
        <v/>
      </c>
      <c r="D69" s="13"/>
      <c r="E69" s="135" t="s">
        <v>72</v>
      </c>
      <c r="F69" s="145" t="s">
        <v>150</v>
      </c>
      <c r="G69" s="14" t="str">
        <f>T('Elective Adventures'!O41)</f>
        <v/>
      </c>
      <c r="I69" s="172" t="s">
        <v>214</v>
      </c>
      <c r="J69" s="170" t="s">
        <v>232</v>
      </c>
      <c r="K69" s="14" t="str">
        <f>T('Elective Adventures'!O129)</f>
        <v/>
      </c>
      <c r="M69" s="135">
        <v>2</v>
      </c>
      <c r="N69" s="145" t="s">
        <v>149</v>
      </c>
      <c r="O69" s="14" t="str">
        <f>T('Elective Adventures'!O218)</f>
        <v/>
      </c>
    </row>
    <row r="70" spans="1:15">
      <c r="A70" s="138" t="s">
        <v>94</v>
      </c>
      <c r="B70" s="203" t="s">
        <v>396</v>
      </c>
      <c r="C70" s="14" t="str">
        <f>T('Core Adventures'!O39)</f>
        <v/>
      </c>
      <c r="D70" s="13"/>
      <c r="E70" s="135" t="s">
        <v>73</v>
      </c>
      <c r="F70" s="145" t="s">
        <v>151</v>
      </c>
      <c r="G70" s="14" t="str">
        <f>T('Elective Adventures'!O42)</f>
        <v/>
      </c>
      <c r="I70" s="172" t="s">
        <v>215</v>
      </c>
      <c r="J70" s="191" t="s">
        <v>233</v>
      </c>
      <c r="K70" s="14" t="str">
        <f>T('Elective Adventures'!O130)</f>
        <v/>
      </c>
      <c r="M70" s="135" t="s">
        <v>76</v>
      </c>
      <c r="N70" s="145" t="s">
        <v>327</v>
      </c>
      <c r="O70" s="14" t="str">
        <f>T('Elective Adventures'!O219)</f>
        <v/>
      </c>
    </row>
    <row r="71" spans="1:15">
      <c r="A71" s="136" t="s">
        <v>105</v>
      </c>
      <c r="B71" s="200" t="s">
        <v>397</v>
      </c>
      <c r="C71" s="14" t="str">
        <f>T('Core Adventures'!O40)</f>
        <v/>
      </c>
      <c r="D71" s="13"/>
      <c r="E71" s="135" t="s">
        <v>114</v>
      </c>
      <c r="F71" s="145" t="s">
        <v>152</v>
      </c>
      <c r="G71" s="14" t="str">
        <f>T('Elective Adventures'!O43)</f>
        <v/>
      </c>
      <c r="I71" s="172">
        <v>8</v>
      </c>
      <c r="J71" s="170" t="s">
        <v>234</v>
      </c>
      <c r="K71" s="14" t="str">
        <f>T('Elective Adventures'!O131)</f>
        <v/>
      </c>
      <c r="M71" s="135" t="s">
        <v>77</v>
      </c>
      <c r="N71" s="145" t="s">
        <v>328</v>
      </c>
      <c r="O71" s="14" t="str">
        <f>T('Elective Adventures'!O220)</f>
        <v/>
      </c>
    </row>
    <row r="72" spans="1:15">
      <c r="D72" s="13"/>
      <c r="E72" s="135" t="s">
        <v>115</v>
      </c>
      <c r="F72" s="145" t="s">
        <v>153</v>
      </c>
      <c r="G72" s="14" t="str">
        <f>T('Elective Adventures'!O44)</f>
        <v/>
      </c>
      <c r="I72" s="212" t="s">
        <v>235</v>
      </c>
      <c r="J72" s="205"/>
      <c r="K72" s="225"/>
      <c r="M72" s="135" t="s">
        <v>80</v>
      </c>
      <c r="N72" s="145" t="s">
        <v>329</v>
      </c>
      <c r="O72" s="14" t="str">
        <f>T('Elective Adventures'!O221)</f>
        <v/>
      </c>
    </row>
    <row r="73" spans="1:15">
      <c r="D73" s="13"/>
      <c r="E73" s="135" t="s">
        <v>116</v>
      </c>
      <c r="F73" s="145" t="s">
        <v>154</v>
      </c>
      <c r="G73" s="14" t="str">
        <f>T('Elective Adventures'!O45)</f>
        <v/>
      </c>
      <c r="I73" s="100">
        <v>1</v>
      </c>
      <c r="J73" s="145" t="s">
        <v>236</v>
      </c>
      <c r="K73" s="14" t="str">
        <f>T('Elective Adventures'!O135)</f>
        <v/>
      </c>
      <c r="M73" s="135">
        <v>3</v>
      </c>
      <c r="N73" s="145" t="s">
        <v>149</v>
      </c>
      <c r="O73" s="14" t="str">
        <f>T('Elective Adventures'!O222)</f>
        <v/>
      </c>
    </row>
    <row r="74" spans="1:15">
      <c r="D74" s="13"/>
      <c r="E74" s="135" t="s">
        <v>117</v>
      </c>
      <c r="F74" s="145" t="s">
        <v>155</v>
      </c>
      <c r="G74" s="14" t="str">
        <f>T('Elective Adventures'!O46)</f>
        <v/>
      </c>
      <c r="I74" s="100">
        <v>2</v>
      </c>
      <c r="J74" s="145" t="s">
        <v>97</v>
      </c>
      <c r="K74" s="14" t="str">
        <f>T('Elective Adventures'!O136)</f>
        <v/>
      </c>
      <c r="M74" s="135" t="s">
        <v>72</v>
      </c>
      <c r="N74" s="145" t="s">
        <v>330</v>
      </c>
      <c r="O74" s="14" t="str">
        <f>T('Elective Adventures'!O223)</f>
        <v/>
      </c>
    </row>
    <row r="75" spans="1:15">
      <c r="D75" s="13"/>
      <c r="E75" s="135" t="s">
        <v>118</v>
      </c>
      <c r="F75" s="145" t="s">
        <v>156</v>
      </c>
      <c r="G75" s="14" t="str">
        <f>T('Elective Adventures'!O47)</f>
        <v/>
      </c>
      <c r="I75" s="135" t="s">
        <v>76</v>
      </c>
      <c r="J75" s="187" t="s">
        <v>237</v>
      </c>
      <c r="K75" s="14" t="str">
        <f>T('Elective Adventures'!O137)</f>
        <v/>
      </c>
      <c r="M75" s="135" t="s">
        <v>73</v>
      </c>
      <c r="N75" s="145" t="s">
        <v>331</v>
      </c>
      <c r="O75" s="14" t="str">
        <f>T('Elective Adventures'!O224)</f>
        <v/>
      </c>
    </row>
    <row r="76" spans="1:15">
      <c r="D76" s="13"/>
      <c r="E76" s="135" t="s">
        <v>119</v>
      </c>
      <c r="F76" s="145" t="s">
        <v>157</v>
      </c>
      <c r="G76" s="14" t="str">
        <f>T('Elective Adventures'!O48)</f>
        <v/>
      </c>
      <c r="I76" s="135" t="s">
        <v>77</v>
      </c>
      <c r="J76" s="145" t="s">
        <v>238</v>
      </c>
      <c r="K76" s="14" t="str">
        <f>T('Elective Adventures'!O138)</f>
        <v/>
      </c>
      <c r="M76" s="135" t="s">
        <v>114</v>
      </c>
      <c r="N76" s="145" t="s">
        <v>332</v>
      </c>
      <c r="O76" s="14" t="str">
        <f>T('Elective Adventures'!O225)</f>
        <v/>
      </c>
    </row>
    <row r="77" spans="1:15">
      <c r="D77" s="13"/>
      <c r="E77" s="135" t="s">
        <v>120</v>
      </c>
      <c r="F77" s="145" t="s">
        <v>158</v>
      </c>
      <c r="G77" s="14" t="str">
        <f>T('Elective Adventures'!O49)</f>
        <v/>
      </c>
      <c r="I77" s="135" t="s">
        <v>80</v>
      </c>
      <c r="J77" s="145" t="s">
        <v>239</v>
      </c>
      <c r="K77" s="14" t="str">
        <f>T('Elective Adventures'!O139)</f>
        <v/>
      </c>
      <c r="M77" s="135" t="s">
        <v>115</v>
      </c>
      <c r="N77" s="145" t="s">
        <v>333</v>
      </c>
      <c r="O77" s="14" t="str">
        <f>T('Elective Adventures'!O226)</f>
        <v/>
      </c>
    </row>
    <row r="78" spans="1:15" ht="12.75" customHeight="1">
      <c r="D78" s="13"/>
      <c r="E78" s="135">
        <v>4</v>
      </c>
      <c r="F78" s="187" t="s">
        <v>159</v>
      </c>
      <c r="G78" s="14" t="str">
        <f>T('Elective Adventures'!O50)</f>
        <v/>
      </c>
      <c r="I78" s="135">
        <v>3</v>
      </c>
      <c r="J78" s="145" t="s">
        <v>240</v>
      </c>
      <c r="K78" s="14" t="str">
        <f>T('Elective Adventures'!O140)</f>
        <v/>
      </c>
      <c r="M78" s="135" t="s">
        <v>116</v>
      </c>
      <c r="N78" s="145" t="s">
        <v>334</v>
      </c>
      <c r="O78" s="14" t="str">
        <f>T('Elective Adventures'!O227)</f>
        <v/>
      </c>
    </row>
    <row r="79" spans="1:15" ht="12.75" customHeight="1">
      <c r="D79" s="13"/>
      <c r="E79" s="135" t="s">
        <v>78</v>
      </c>
      <c r="F79" s="145" t="s">
        <v>160</v>
      </c>
      <c r="G79" s="14" t="str">
        <f>T('Elective Adventures'!O51)</f>
        <v/>
      </c>
      <c r="I79" s="135">
        <v>4</v>
      </c>
      <c r="J79" s="145" t="s">
        <v>241</v>
      </c>
      <c r="K79" s="14" t="str">
        <f>T('Elective Adventures'!O141)</f>
        <v/>
      </c>
    </row>
    <row r="80" spans="1:15">
      <c r="D80" s="13"/>
      <c r="E80" s="194" t="s">
        <v>79</v>
      </c>
      <c r="F80" s="195" t="s">
        <v>161</v>
      </c>
      <c r="G80" s="14" t="str">
        <f>T('Elective Adventures'!O52)</f>
        <v/>
      </c>
    </row>
    <row r="81" spans="4:5">
      <c r="D81" s="13"/>
      <c r="E81" s="159"/>
    </row>
    <row r="82" spans="4:5">
      <c r="D82" s="13"/>
      <c r="E82" s="159"/>
    </row>
    <row r="83" spans="4:5">
      <c r="D83" s="13"/>
      <c r="E83" s="159"/>
    </row>
    <row r="84" spans="4:5">
      <c r="D84" s="13"/>
    </row>
    <row r="85" spans="4:5" ht="12.75" customHeight="1">
      <c r="D85" s="13"/>
    </row>
    <row r="86" spans="4:5" ht="12.75" customHeight="1">
      <c r="D86" s="13"/>
    </row>
    <row r="87" spans="4:5">
      <c r="D87" s="13"/>
    </row>
    <row r="88" spans="4:5">
      <c r="D88" s="13"/>
    </row>
    <row r="89" spans="4:5">
      <c r="D89" s="13"/>
    </row>
    <row r="90" spans="4:5">
      <c r="D90" s="13"/>
    </row>
    <row r="91" spans="4:5">
      <c r="D91" s="13"/>
    </row>
    <row r="92" spans="4:5">
      <c r="D92" s="13"/>
    </row>
    <row r="93" spans="4:5">
      <c r="D93" s="13"/>
    </row>
    <row r="94" spans="4:5">
      <c r="D94" s="13"/>
    </row>
  </sheetData>
  <sheetProtection algorithmName="SHA-512" hashValue="oUl9Ww4iI8JxLnuwZlASi4YAm3Sp/MLZxmTMX3sxMAoUJ3zuLTvpyCwYzNCq6yW8iFkI6Afcs64ljHsvBwEsUg==" saltValue="FnLd3mnzu7B7v9zwk8xdlQ==" spinCount="100000" sheet="1" objects="1" scenarios="1" selectLockedCells="1"/>
  <mergeCells count="7">
    <mergeCell ref="A38:C39"/>
    <mergeCell ref="M1:O2"/>
    <mergeCell ref="Q1:S2"/>
    <mergeCell ref="E35:G36"/>
    <mergeCell ref="E1:G2"/>
    <mergeCell ref="I1:K2"/>
    <mergeCell ref="E11:G12"/>
  </mergeCells>
  <pageMargins left="0.75" right="0.75" top="1" bottom="1" header="0.5" footer="0.5"/>
  <pageSetup scale="47" orientation="landscape" horizontalDpi="4294967293" verticalDpi="4294967293" r:id="rId1"/>
  <headerFooter alignWithMargins="0">
    <oddHeader>&amp;C&amp;"Arial,Bold"&amp;14Arrow of Light Advancement
&amp;12&amp;D</oddHead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94"/>
  <sheetViews>
    <sheetView showGridLines="0" zoomScale="85" zoomScaleNormal="85" workbookViewId="0">
      <selection activeCell="C7" sqref="C7"/>
    </sheetView>
  </sheetViews>
  <sheetFormatPr defaultRowHeight="12.75"/>
  <cols>
    <col min="1" max="1" width="3.140625" customWidth="1"/>
    <col min="2" max="2" width="36.28515625" bestFit="1" customWidth="1"/>
    <col min="3" max="3" width="6.42578125" customWidth="1"/>
    <col min="4" max="4" width="2.42578125" customWidth="1"/>
    <col min="5" max="5" width="4.28515625" style="88" customWidth="1"/>
    <col min="6" max="6" width="36.85546875" bestFit="1" customWidth="1"/>
    <col min="7" max="7" width="3.42578125" customWidth="1"/>
    <col min="8" max="8" width="1.5703125" bestFit="1" customWidth="1"/>
    <col min="9" max="9" width="3.28515625" customWidth="1"/>
    <col min="10" max="10" width="38.140625" bestFit="1" customWidth="1"/>
    <col min="11" max="11" width="3.42578125" customWidth="1"/>
    <col min="12" max="12" width="1.7109375" bestFit="1" customWidth="1"/>
    <col min="13" max="13" width="3.28515625" customWidth="1"/>
    <col min="14" max="14" width="40.5703125" bestFit="1" customWidth="1"/>
    <col min="15" max="15" width="3.42578125" customWidth="1"/>
    <col min="16" max="16" width="1.7109375" bestFit="1" customWidth="1"/>
    <col min="17" max="17" width="3.28515625" customWidth="1"/>
    <col min="18" max="18" width="40.5703125" bestFit="1" customWidth="1"/>
    <col min="19" max="19" width="3.42578125" customWidth="1"/>
  </cols>
  <sheetData>
    <row r="1" spans="2:19" ht="21" customHeight="1">
      <c r="B1" s="228" t="str">
        <f ca="1">MID(CELL("filename",B1),FIND(IF(ISERROR(FIND("]",CELL("filename",B1))),"$","]"),CELL("filename",B1))+1,256)</f>
        <v>Scout 12</v>
      </c>
      <c r="E1" s="306" t="s">
        <v>24</v>
      </c>
      <c r="F1" s="306"/>
      <c r="G1" s="306"/>
      <c r="I1" s="305" t="s">
        <v>360</v>
      </c>
      <c r="J1" s="305"/>
      <c r="K1" s="305"/>
      <c r="M1" s="305" t="s">
        <v>360</v>
      </c>
      <c r="N1" s="305"/>
      <c r="O1" s="305"/>
      <c r="Q1" s="305" t="s">
        <v>360</v>
      </c>
      <c r="R1" s="305"/>
      <c r="S1" s="305"/>
    </row>
    <row r="2" spans="2:19" ht="7.5" customHeight="1">
      <c r="E2" s="307"/>
      <c r="F2" s="307"/>
      <c r="G2" s="307"/>
      <c r="I2" s="305"/>
      <c r="J2" s="305"/>
      <c r="K2" s="305"/>
      <c r="M2" s="305"/>
      <c r="N2" s="305"/>
      <c r="O2" s="305"/>
      <c r="Q2" s="305"/>
      <c r="R2" s="305"/>
      <c r="S2" s="305"/>
    </row>
    <row r="3" spans="2:19">
      <c r="B3" s="1" t="s">
        <v>10</v>
      </c>
      <c r="E3" s="14">
        <v>1</v>
      </c>
      <c r="F3" s="89" t="s">
        <v>64</v>
      </c>
      <c r="G3" s="14" t="str">
        <f>IF(Bobcat!P6="A","A"," ")</f>
        <v xml:space="preserve"> </v>
      </c>
      <c r="H3" s="28"/>
      <c r="I3" s="212" t="s">
        <v>357</v>
      </c>
      <c r="J3" s="205"/>
      <c r="K3" s="226" t="str">
        <f>T('Elective Adventures'!P74)</f>
        <v/>
      </c>
      <c r="L3" s="28"/>
      <c r="M3" s="212" t="s">
        <v>276</v>
      </c>
      <c r="N3" s="213"/>
      <c r="O3" s="226"/>
      <c r="P3" s="28"/>
      <c r="Q3" s="198" t="s">
        <v>335</v>
      </c>
      <c r="R3" s="227"/>
      <c r="S3" s="226"/>
    </row>
    <row r="4" spans="2:19" ht="12.75" customHeight="1">
      <c r="B4" s="29" t="s">
        <v>25</v>
      </c>
      <c r="C4" s="14" t="str">
        <f>IF(COUNTIF(G3:G10,"A")&gt;6,"C",IF(COUNTIF(G3:G10,"A")&gt;0,"P"," "))</f>
        <v xml:space="preserve"> </v>
      </c>
      <c r="D4" s="13"/>
      <c r="E4" s="14">
        <v>2</v>
      </c>
      <c r="F4" s="89" t="s">
        <v>65</v>
      </c>
      <c r="G4" s="14" t="str">
        <f>IF(Bobcat!P7="A","A"," ")</f>
        <v xml:space="preserve"> </v>
      </c>
      <c r="I4" s="100"/>
      <c r="J4" s="145" t="s">
        <v>146</v>
      </c>
      <c r="K4" s="14" t="str">
        <f>T('Elective Adventures'!P56)</f>
        <v/>
      </c>
      <c r="M4" s="100">
        <v>1</v>
      </c>
      <c r="N4" s="145" t="s">
        <v>261</v>
      </c>
      <c r="O4" s="14" t="str">
        <f>T('Elective Adventures'!P145)</f>
        <v/>
      </c>
      <c r="Q4" s="147">
        <v>1</v>
      </c>
      <c r="R4" s="158" t="s">
        <v>336</v>
      </c>
      <c r="S4" s="14" t="str">
        <f>T('Elective Adventures'!P230)</f>
        <v/>
      </c>
    </row>
    <row r="5" spans="2:19">
      <c r="B5" s="15" t="s">
        <v>422</v>
      </c>
      <c r="C5" s="16" t="str">
        <f>IF(COUNTIF(C13:C16,"C")&gt;3,"C",IF(COUNTIF(C13:C16,"C")&gt;0,"P",IF(COUNTIF(C13:C16,"P")&gt;0,"P"," ")))</f>
        <v xml:space="preserve"> </v>
      </c>
      <c r="D5" s="79"/>
      <c r="E5" s="14">
        <v>3</v>
      </c>
      <c r="F5" s="89" t="s">
        <v>17</v>
      </c>
      <c r="G5" s="14" t="str">
        <f>IF(Bobcat!P8="A","A"," ")</f>
        <v xml:space="preserve"> </v>
      </c>
      <c r="I5" s="100">
        <v>1</v>
      </c>
      <c r="J5" s="145" t="s">
        <v>163</v>
      </c>
      <c r="K5" s="14" t="str">
        <f>T('Elective Adventures'!P57)</f>
        <v/>
      </c>
      <c r="M5" s="100">
        <v>2</v>
      </c>
      <c r="N5" s="145" t="s">
        <v>97</v>
      </c>
      <c r="O5" s="14" t="str">
        <f>T('Elective Adventures'!P146)</f>
        <v/>
      </c>
      <c r="Q5" s="100">
        <v>2</v>
      </c>
      <c r="R5" s="145" t="s">
        <v>337</v>
      </c>
      <c r="S5" s="14" t="str">
        <f>T('Elective Adventures'!P231)</f>
        <v/>
      </c>
    </row>
    <row r="6" spans="2:19" ht="13.5" thickBot="1">
      <c r="B6" s="173" t="s">
        <v>360</v>
      </c>
      <c r="C6" s="17" t="str">
        <f>IF(COUNTIF(C19:C36,"C")&gt;2,"C"," ")</f>
        <v xml:space="preserve"> </v>
      </c>
      <c r="D6" s="79"/>
      <c r="E6" s="14">
        <v>4</v>
      </c>
      <c r="F6" s="89" t="s">
        <v>18</v>
      </c>
      <c r="G6" s="14" t="str">
        <f>IF(Bobcat!P9="A","A"," ")</f>
        <v xml:space="preserve"> </v>
      </c>
      <c r="I6" s="100">
        <v>2</v>
      </c>
      <c r="J6" s="145" t="s">
        <v>164</v>
      </c>
      <c r="K6" s="14" t="str">
        <f>T('Elective Adventures'!P58)</f>
        <v/>
      </c>
      <c r="M6" s="135" t="s">
        <v>76</v>
      </c>
      <c r="N6" s="145" t="s">
        <v>262</v>
      </c>
      <c r="O6" s="14" t="str">
        <f>T('Elective Adventures'!P147)</f>
        <v/>
      </c>
      <c r="Q6" s="100">
        <v>3</v>
      </c>
      <c r="R6" s="145" t="s">
        <v>338</v>
      </c>
      <c r="S6" s="14" t="str">
        <f>T('Elective Adventures'!P232)</f>
        <v/>
      </c>
    </row>
    <row r="7" spans="2:19" ht="13.5" thickBot="1">
      <c r="B7" s="193" t="s">
        <v>361</v>
      </c>
      <c r="C7" s="220"/>
      <c r="D7" s="2"/>
      <c r="E7" s="14">
        <v>5</v>
      </c>
      <c r="F7" s="89" t="s">
        <v>19</v>
      </c>
      <c r="G7" s="14" t="str">
        <f>IF(Bobcat!P10="A","A"," ")</f>
        <v xml:space="preserve"> </v>
      </c>
      <c r="I7" s="100">
        <v>3</v>
      </c>
      <c r="J7" s="145" t="s">
        <v>162</v>
      </c>
      <c r="K7" s="14" t="str">
        <f>T('Elective Adventures'!P59)</f>
        <v/>
      </c>
      <c r="M7" s="135" t="s">
        <v>77</v>
      </c>
      <c r="N7" s="145" t="s">
        <v>263</v>
      </c>
      <c r="O7" s="14" t="str">
        <f>T('Elective Adventures'!P148)</f>
        <v/>
      </c>
      <c r="Q7" s="215" t="s">
        <v>339</v>
      </c>
      <c r="R7" s="214"/>
      <c r="S7" s="225"/>
    </row>
    <row r="8" spans="2:19" ht="12.75" customHeight="1" thickBot="1">
      <c r="B8" s="162" t="s">
        <v>67</v>
      </c>
      <c r="C8" s="221"/>
      <c r="D8" s="79"/>
      <c r="E8" s="14">
        <v>6</v>
      </c>
      <c r="F8" s="89" t="s">
        <v>20</v>
      </c>
      <c r="G8" s="14" t="str">
        <f>IF(Bobcat!P11="A","A"," ")</f>
        <v xml:space="preserve"> </v>
      </c>
      <c r="I8" s="100">
        <v>4</v>
      </c>
      <c r="J8" s="145" t="s">
        <v>167</v>
      </c>
      <c r="K8" s="14" t="str">
        <f>T('Elective Adventures'!P60)</f>
        <v/>
      </c>
      <c r="M8" s="135" t="s">
        <v>80</v>
      </c>
      <c r="N8" s="145" t="s">
        <v>264</v>
      </c>
      <c r="O8" s="14" t="str">
        <f>T('Elective Adventures'!P149)</f>
        <v/>
      </c>
      <c r="Q8" s="147"/>
      <c r="R8" s="158" t="s">
        <v>356</v>
      </c>
      <c r="S8" s="14" t="str">
        <f>T('Elective Adventures'!P235)</f>
        <v/>
      </c>
    </row>
    <row r="9" spans="2:19" ht="12.75" customHeight="1">
      <c r="B9" s="15" t="s">
        <v>68</v>
      </c>
      <c r="C9" s="163" t="str">
        <f>'Cyber Chip'!P10</f>
        <v xml:space="preserve"> </v>
      </c>
      <c r="D9" s="79"/>
      <c r="E9" s="76">
        <v>7</v>
      </c>
      <c r="F9" s="80" t="s">
        <v>21</v>
      </c>
      <c r="G9" s="76" t="str">
        <f>IF(Bobcat!P12="A","A"," ")</f>
        <v xml:space="preserve"> </v>
      </c>
      <c r="I9" s="100">
        <v>5</v>
      </c>
      <c r="J9" s="145" t="s">
        <v>165</v>
      </c>
      <c r="K9" s="14" t="str">
        <f>T('Elective Adventures'!P61)</f>
        <v/>
      </c>
      <c r="M9" s="100">
        <v>3</v>
      </c>
      <c r="N9" s="188" t="s">
        <v>265</v>
      </c>
      <c r="O9" s="14" t="str">
        <f>T('Elective Adventures'!P150)</f>
        <v/>
      </c>
      <c r="Q9" s="147">
        <v>1</v>
      </c>
      <c r="R9" s="192" t="s">
        <v>340</v>
      </c>
      <c r="S9" s="14" t="str">
        <f>T('Elective Adventures'!P236)</f>
        <v/>
      </c>
    </row>
    <row r="10" spans="2:19" ht="12" customHeight="1">
      <c r="B10" s="15" t="s">
        <v>421</v>
      </c>
      <c r="C10" s="17" t="str">
        <f>IF(COUNTIF(C4:C9,"C")&gt;5,"C","")</f>
        <v/>
      </c>
      <c r="D10" s="79"/>
      <c r="E10" s="77"/>
      <c r="F10" s="81"/>
      <c r="G10" s="77"/>
      <c r="I10" s="150">
        <v>6</v>
      </c>
      <c r="J10" s="187" t="s">
        <v>166</v>
      </c>
      <c r="K10" s="14" t="str">
        <f>T('Elective Adventures'!P62)</f>
        <v/>
      </c>
      <c r="M10" s="135" t="s">
        <v>72</v>
      </c>
      <c r="N10" s="145" t="s">
        <v>266</v>
      </c>
      <c r="O10" s="14" t="str">
        <f>T('Elective Adventures'!P151)</f>
        <v/>
      </c>
      <c r="Q10" s="100">
        <v>2</v>
      </c>
      <c r="R10" s="145" t="s">
        <v>341</v>
      </c>
      <c r="S10" s="14" t="str">
        <f>T('Elective Adventures'!P237)</f>
        <v/>
      </c>
    </row>
    <row r="11" spans="2:19" ht="12.75" customHeight="1">
      <c r="B11" s="82"/>
      <c r="C11" s="83"/>
      <c r="E11" s="305" t="s">
        <v>423</v>
      </c>
      <c r="F11" s="305"/>
      <c r="G11" s="305"/>
      <c r="I11" s="150">
        <v>7</v>
      </c>
      <c r="J11" s="191" t="s">
        <v>149</v>
      </c>
      <c r="K11" s="14" t="str">
        <f>T('Elective Adventures'!P63)</f>
        <v/>
      </c>
      <c r="M11" s="135" t="s">
        <v>73</v>
      </c>
      <c r="N11" s="145" t="s">
        <v>267</v>
      </c>
      <c r="O11" s="14" t="str">
        <f>T('Elective Adventures'!P152)</f>
        <v/>
      </c>
      <c r="Q11" s="100">
        <v>3</v>
      </c>
      <c r="R11" s="187" t="s">
        <v>342</v>
      </c>
      <c r="S11" s="14" t="str">
        <f>T('Elective Adventures'!P238)</f>
        <v/>
      </c>
    </row>
    <row r="12" spans="2:19" ht="12.75" customHeight="1">
      <c r="B12" s="222" t="s">
        <v>423</v>
      </c>
      <c r="C12" s="223"/>
      <c r="D12" s="31"/>
      <c r="E12" s="305"/>
      <c r="F12" s="305"/>
      <c r="G12" s="305"/>
      <c r="I12" s="172" t="s">
        <v>168</v>
      </c>
      <c r="J12" s="171" t="s">
        <v>176</v>
      </c>
      <c r="K12" s="14" t="str">
        <f>T('Elective Adventures'!P64)</f>
        <v/>
      </c>
      <c r="M12" s="135" t="s">
        <v>114</v>
      </c>
      <c r="N12" s="145" t="s">
        <v>268</v>
      </c>
      <c r="O12" s="14" t="str">
        <f>T('Elective Adventures'!P153)</f>
        <v/>
      </c>
      <c r="Q12" s="100">
        <v>4</v>
      </c>
      <c r="R12" s="145" t="s">
        <v>343</v>
      </c>
      <c r="S12" s="14" t="str">
        <f>T('Elective Adventures'!P239)</f>
        <v/>
      </c>
    </row>
    <row r="13" spans="2:19" ht="12.75" customHeight="1">
      <c r="B13" s="160" t="s">
        <v>365</v>
      </c>
      <c r="C13" s="18" t="str">
        <f>'Core Adventures'!P20</f>
        <v xml:space="preserve"> </v>
      </c>
      <c r="D13" s="31"/>
      <c r="E13" s="201" t="s">
        <v>420</v>
      </c>
      <c r="F13" s="201"/>
      <c r="G13" s="226" t="str">
        <f>T('Core Adventures'!P56)</f>
        <v/>
      </c>
      <c r="I13" s="172" t="s">
        <v>169</v>
      </c>
      <c r="J13" s="170" t="s">
        <v>177</v>
      </c>
      <c r="K13" s="14" t="str">
        <f>T('Elective Adventures'!P65)</f>
        <v/>
      </c>
      <c r="M13" s="100">
        <v>4</v>
      </c>
      <c r="N13" s="145" t="s">
        <v>269</v>
      </c>
      <c r="O13" s="14" t="str">
        <f>T('Elective Adventures'!P154)</f>
        <v/>
      </c>
      <c r="Q13" s="100">
        <v>5</v>
      </c>
      <c r="R13" s="187" t="s">
        <v>344</v>
      </c>
      <c r="S13" s="14" t="str">
        <f>T('Elective Adventures'!P240)</f>
        <v/>
      </c>
    </row>
    <row r="14" spans="2:19" ht="12.75" customHeight="1">
      <c r="B14" s="160" t="s">
        <v>384</v>
      </c>
      <c r="C14" s="18" t="str">
        <f>'Core Adventures'!P30</f>
        <v xml:space="preserve"> </v>
      </c>
      <c r="D14" s="31"/>
      <c r="E14" s="98">
        <v>1</v>
      </c>
      <c r="F14" s="200" t="s">
        <v>398</v>
      </c>
      <c r="G14" s="14" t="str">
        <f>T('Core Adventures'!P44)</f>
        <v/>
      </c>
      <c r="I14" s="172" t="s">
        <v>170</v>
      </c>
      <c r="J14" s="170" t="s">
        <v>178</v>
      </c>
      <c r="K14" s="14" t="str">
        <f>T('Elective Adventures'!P66)</f>
        <v/>
      </c>
      <c r="M14" s="135" t="s">
        <v>78</v>
      </c>
      <c r="N14" s="145" t="s">
        <v>289</v>
      </c>
      <c r="O14" s="14" t="str">
        <f>T('Elective Adventures'!P155)</f>
        <v/>
      </c>
      <c r="Q14" s="100">
        <v>6</v>
      </c>
      <c r="R14" s="145" t="s">
        <v>345</v>
      </c>
      <c r="S14" s="14" t="str">
        <f>T('Elective Adventures'!P241)</f>
        <v/>
      </c>
    </row>
    <row r="15" spans="2:19">
      <c r="B15" s="160" t="s">
        <v>391</v>
      </c>
      <c r="C15" s="18" t="str">
        <f>'Core Adventures'!P41</f>
        <v xml:space="preserve"> </v>
      </c>
      <c r="D15" s="31"/>
      <c r="E15" s="136" t="s">
        <v>69</v>
      </c>
      <c r="F15" s="135" t="s">
        <v>401</v>
      </c>
      <c r="G15" s="14" t="str">
        <f>T('Core Adventures'!P45)</f>
        <v/>
      </c>
      <c r="I15" s="172" t="s">
        <v>171</v>
      </c>
      <c r="J15" s="191" t="s">
        <v>179</v>
      </c>
      <c r="K15" s="14" t="str">
        <f>T('Elective Adventures'!P67)</f>
        <v/>
      </c>
      <c r="M15" s="135" t="s">
        <v>79</v>
      </c>
      <c r="N15" s="145" t="s">
        <v>270</v>
      </c>
      <c r="O15" s="14" t="str">
        <f>T('Elective Adventures'!P156)</f>
        <v/>
      </c>
      <c r="Q15" s="100">
        <v>7</v>
      </c>
      <c r="R15" s="145" t="s">
        <v>346</v>
      </c>
      <c r="S15" s="14" t="str">
        <f>T('Elective Adventures'!P242)</f>
        <v/>
      </c>
    </row>
    <row r="16" spans="2:19">
      <c r="B16" s="160" t="s">
        <v>420</v>
      </c>
      <c r="C16" s="18" t="str">
        <f>'Core Adventures'!P65</f>
        <v xml:space="preserve"> </v>
      </c>
      <c r="D16" s="31"/>
      <c r="E16" s="136" t="s">
        <v>70</v>
      </c>
      <c r="F16" s="135" t="s">
        <v>402</v>
      </c>
      <c r="G16" s="14" t="str">
        <f>T('Core Adventures'!P46)</f>
        <v/>
      </c>
      <c r="I16" s="172" t="s">
        <v>172</v>
      </c>
      <c r="J16" s="191" t="s">
        <v>180</v>
      </c>
      <c r="K16" s="14" t="str">
        <f>T('Elective Adventures'!P68)</f>
        <v/>
      </c>
      <c r="M16" s="135" t="s">
        <v>242</v>
      </c>
      <c r="N16" s="145" t="s">
        <v>271</v>
      </c>
      <c r="O16" s="14" t="str">
        <f>T('Elective Adventures'!P157)</f>
        <v/>
      </c>
      <c r="Q16" s="100">
        <v>8</v>
      </c>
      <c r="R16" s="145" t="s">
        <v>347</v>
      </c>
      <c r="S16" s="14" t="str">
        <f>T('Elective Adventures'!P243)</f>
        <v/>
      </c>
    </row>
    <row r="17" spans="2:19">
      <c r="B17" s="30"/>
      <c r="C17" s="31"/>
      <c r="D17" s="31"/>
      <c r="E17" s="136" t="s">
        <v>71</v>
      </c>
      <c r="F17" s="135" t="s">
        <v>403</v>
      </c>
      <c r="G17" s="14" t="str">
        <f>T('Core Adventures'!P47)</f>
        <v/>
      </c>
      <c r="I17" s="172" t="s">
        <v>173</v>
      </c>
      <c r="J17" s="191" t="s">
        <v>181</v>
      </c>
      <c r="K17" s="14" t="str">
        <f>T('Elective Adventures'!P69)</f>
        <v/>
      </c>
      <c r="M17" s="135" t="s">
        <v>243</v>
      </c>
      <c r="N17" s="145" t="s">
        <v>272</v>
      </c>
      <c r="O17" s="14" t="str">
        <f>T('Elective Adventures'!P158)</f>
        <v/>
      </c>
      <c r="Q17" s="215" t="s">
        <v>348</v>
      </c>
      <c r="R17" s="214"/>
      <c r="S17" s="225"/>
    </row>
    <row r="18" spans="2:19">
      <c r="B18" s="222" t="s">
        <v>360</v>
      </c>
      <c r="C18" s="223"/>
      <c r="D18" s="31"/>
      <c r="E18" s="136" t="s">
        <v>399</v>
      </c>
      <c r="F18" s="135" t="s">
        <v>404</v>
      </c>
      <c r="G18" s="14" t="str">
        <f>T('Core Adventures'!P48)</f>
        <v/>
      </c>
      <c r="I18" s="172" t="s">
        <v>174</v>
      </c>
      <c r="J18" s="191" t="s">
        <v>182</v>
      </c>
      <c r="K18" s="14" t="str">
        <f>T('Elective Adventures'!P70)</f>
        <v/>
      </c>
      <c r="M18" s="135" t="s">
        <v>244</v>
      </c>
      <c r="N18" s="145" t="s">
        <v>273</v>
      </c>
      <c r="O18" s="14" t="str">
        <f>T('Elective Adventures'!P159)</f>
        <v/>
      </c>
      <c r="Q18" s="147">
        <v>1</v>
      </c>
      <c r="R18" s="158" t="s">
        <v>349</v>
      </c>
      <c r="S18" s="14" t="str">
        <f>T('Elective Adventures'!P246)</f>
        <v/>
      </c>
    </row>
    <row r="19" spans="2:19">
      <c r="B19" s="160" t="s">
        <v>110</v>
      </c>
      <c r="C19" s="18" t="str">
        <f>'Elective Adventures'!P19</f>
        <v xml:space="preserve"> </v>
      </c>
      <c r="E19" s="136" t="s">
        <v>400</v>
      </c>
      <c r="F19" s="135" t="s">
        <v>405</v>
      </c>
      <c r="G19" s="14" t="str">
        <f>T('Core Adventures'!P49)</f>
        <v/>
      </c>
      <c r="I19" s="172" t="s">
        <v>175</v>
      </c>
      <c r="J19" s="191" t="s">
        <v>183</v>
      </c>
      <c r="K19" s="14" t="str">
        <f>T('Elective Adventures'!P71)</f>
        <v/>
      </c>
      <c r="M19" s="135" t="s">
        <v>245</v>
      </c>
      <c r="N19" s="145" t="s">
        <v>274</v>
      </c>
      <c r="O19" s="14" t="str">
        <f>T('Elective Adventures'!P160)</f>
        <v/>
      </c>
      <c r="Q19" s="100">
        <v>2</v>
      </c>
      <c r="R19" s="188" t="s">
        <v>350</v>
      </c>
      <c r="S19" s="14" t="str">
        <f>T('Elective Adventures'!P247)</f>
        <v/>
      </c>
    </row>
    <row r="20" spans="2:19">
      <c r="B20" s="160" t="s">
        <v>132</v>
      </c>
      <c r="C20" s="18" t="str">
        <f>'Elective Adventures'!P34</f>
        <v xml:space="preserve"> </v>
      </c>
      <c r="D20" s="31"/>
      <c r="E20" s="98">
        <v>2</v>
      </c>
      <c r="F20" s="135" t="s">
        <v>406</v>
      </c>
      <c r="G20" s="14" t="str">
        <f>T('Core Adventures'!P50)</f>
        <v/>
      </c>
      <c r="I20" s="212" t="s">
        <v>184</v>
      </c>
      <c r="J20" s="208"/>
      <c r="K20" s="225"/>
      <c r="M20" s="135" t="s">
        <v>246</v>
      </c>
      <c r="N20" s="145" t="s">
        <v>275</v>
      </c>
      <c r="O20" s="14" t="str">
        <f>T('Elective Adventures'!P161)</f>
        <v/>
      </c>
      <c r="Q20" s="100">
        <v>3</v>
      </c>
      <c r="R20" s="145" t="s">
        <v>351</v>
      </c>
      <c r="S20" s="14" t="str">
        <f>T('Elective Adventures'!P248)</f>
        <v/>
      </c>
    </row>
    <row r="21" spans="2:19" ht="12.75" customHeight="1">
      <c r="B21" s="160" t="s">
        <v>143</v>
      </c>
      <c r="C21" s="18" t="str">
        <f>'Elective Adventures'!P53</f>
        <v xml:space="preserve"> </v>
      </c>
      <c r="D21" s="31"/>
      <c r="E21" s="136" t="s">
        <v>76</v>
      </c>
      <c r="F21" s="135" t="s">
        <v>407</v>
      </c>
      <c r="G21" s="14" t="str">
        <f>T('Core Adventures'!P51)</f>
        <v/>
      </c>
      <c r="I21" s="100">
        <v>1</v>
      </c>
      <c r="J21" s="145" t="s">
        <v>185</v>
      </c>
      <c r="K21" s="14" t="str">
        <f>T('Elective Adventures'!P75)</f>
        <v/>
      </c>
      <c r="M21" s="135" t="s">
        <v>247</v>
      </c>
      <c r="N21" s="145" t="s">
        <v>277</v>
      </c>
      <c r="O21" s="14" t="str">
        <f>T('Elective Adventures'!P162)</f>
        <v/>
      </c>
      <c r="Q21" s="100">
        <v>4</v>
      </c>
      <c r="R21" s="188" t="s">
        <v>352</v>
      </c>
      <c r="S21" s="14" t="str">
        <f>T('Elective Adventures'!P249)</f>
        <v/>
      </c>
    </row>
    <row r="22" spans="2:19" ht="12.75" customHeight="1">
      <c r="B22" s="160" t="s">
        <v>357</v>
      </c>
      <c r="C22" s="18" t="str">
        <f>'Elective Adventures'!P72</f>
        <v xml:space="preserve"> </v>
      </c>
      <c r="D22" s="31"/>
      <c r="E22" s="136" t="s">
        <v>77</v>
      </c>
      <c r="F22" s="135" t="s">
        <v>408</v>
      </c>
      <c r="G22" s="14" t="str">
        <f>T('Core Adventures'!P52)</f>
        <v/>
      </c>
      <c r="H22" s="12" t="s">
        <v>75</v>
      </c>
      <c r="I22" s="135">
        <v>2</v>
      </c>
      <c r="J22" s="145" t="s">
        <v>186</v>
      </c>
      <c r="K22" s="14" t="str">
        <f>T('Elective Adventures'!P76)</f>
        <v/>
      </c>
      <c r="L22" s="12" t="s">
        <v>75</v>
      </c>
      <c r="M22" s="135" t="s">
        <v>248</v>
      </c>
      <c r="N22" s="145" t="s">
        <v>290</v>
      </c>
      <c r="O22" s="14" t="str">
        <f>T('Elective Adventures'!P163)</f>
        <v/>
      </c>
      <c r="P22" s="12" t="s">
        <v>75</v>
      </c>
      <c r="Q22" s="135" t="s">
        <v>78</v>
      </c>
      <c r="R22" s="188" t="s">
        <v>353</v>
      </c>
      <c r="S22" s="14" t="str">
        <f>T('Elective Adventures'!P250)</f>
        <v/>
      </c>
    </row>
    <row r="23" spans="2:19" ht="12.75" customHeight="1">
      <c r="B23" s="160" t="s">
        <v>184</v>
      </c>
      <c r="C23" s="18" t="str">
        <f>'Elective Adventures'!P80</f>
        <v xml:space="preserve"> </v>
      </c>
      <c r="D23" s="31"/>
      <c r="E23" s="136" t="s">
        <v>80</v>
      </c>
      <c r="F23" s="200" t="s">
        <v>409</v>
      </c>
      <c r="G23" s="14" t="str">
        <f>T('Core Adventures'!P53)</f>
        <v/>
      </c>
      <c r="I23" s="135">
        <v>3</v>
      </c>
      <c r="J23" s="145" t="s">
        <v>187</v>
      </c>
      <c r="K23" s="14" t="str">
        <f>T('Elective Adventures'!P77)</f>
        <v/>
      </c>
      <c r="M23" s="135" t="s">
        <v>249</v>
      </c>
      <c r="N23" s="145" t="s">
        <v>278</v>
      </c>
      <c r="O23" s="14" t="str">
        <f>T('Elective Adventures'!P164)</f>
        <v/>
      </c>
      <c r="Q23" s="135" t="s">
        <v>79</v>
      </c>
      <c r="R23" s="188" t="s">
        <v>354</v>
      </c>
      <c r="S23" s="14" t="str">
        <f>T('Elective Adventures'!P251)</f>
        <v/>
      </c>
    </row>
    <row r="24" spans="2:19">
      <c r="B24" s="160" t="s">
        <v>190</v>
      </c>
      <c r="C24" s="18" t="str">
        <f>'Elective Adventures'!P89</f>
        <v xml:space="preserve"> </v>
      </c>
      <c r="D24" s="31"/>
      <c r="E24" s="136" t="s">
        <v>94</v>
      </c>
      <c r="F24" s="135" t="s">
        <v>410</v>
      </c>
      <c r="G24" s="14" t="str">
        <f>T('Core Adventures'!P54)</f>
        <v/>
      </c>
      <c r="I24" s="135">
        <v>4</v>
      </c>
      <c r="J24" s="188" t="s">
        <v>188</v>
      </c>
      <c r="K24" s="14" t="str">
        <f>T('Elective Adventures'!P78)</f>
        <v/>
      </c>
      <c r="M24" s="135" t="s">
        <v>250</v>
      </c>
      <c r="N24" s="145" t="s">
        <v>279</v>
      </c>
      <c r="O24" s="14" t="str">
        <f>T('Elective Adventures'!P165)</f>
        <v/>
      </c>
      <c r="Q24" s="135" t="s">
        <v>242</v>
      </c>
      <c r="R24" s="145" t="s">
        <v>355</v>
      </c>
      <c r="S24" s="14" t="str">
        <f>T('Elective Adventures'!P252)</f>
        <v/>
      </c>
    </row>
    <row r="25" spans="2:19">
      <c r="B25" s="161" t="s">
        <v>197</v>
      </c>
      <c r="C25" s="18" t="str">
        <f>'Elective Adventures'!P105</f>
        <v xml:space="preserve"> </v>
      </c>
      <c r="D25" s="31"/>
      <c r="E25" s="98">
        <v>3</v>
      </c>
      <c r="F25" s="135" t="s">
        <v>411</v>
      </c>
      <c r="G25" s="14" t="str">
        <f>T('Core Adventures'!P55)</f>
        <v/>
      </c>
      <c r="I25" s="135">
        <v>5</v>
      </c>
      <c r="J25" s="145" t="s">
        <v>189</v>
      </c>
      <c r="K25" s="14" t="str">
        <f>T('Elective Adventures'!P79)</f>
        <v/>
      </c>
      <c r="M25" s="135" t="s">
        <v>251</v>
      </c>
      <c r="N25" s="145" t="s">
        <v>280</v>
      </c>
      <c r="O25" s="14" t="str">
        <f>T('Elective Adventures'!P166)</f>
        <v/>
      </c>
    </row>
    <row r="26" spans="2:19" ht="12.75" customHeight="1">
      <c r="B26" s="161" t="s">
        <v>362</v>
      </c>
      <c r="C26" s="18" t="str">
        <f>'Elective Adventures'!P132</f>
        <v xml:space="preserve"> </v>
      </c>
      <c r="D26" s="31"/>
      <c r="E26" s="136" t="s">
        <v>72</v>
      </c>
      <c r="F26" s="135" t="s">
        <v>412</v>
      </c>
      <c r="G26" s="14" t="str">
        <f>T('Core Adventures'!P56)</f>
        <v/>
      </c>
      <c r="I26" s="212" t="s">
        <v>190</v>
      </c>
      <c r="J26" s="208"/>
      <c r="K26" s="225"/>
      <c r="M26" s="135" t="s">
        <v>252</v>
      </c>
      <c r="N26" s="188" t="s">
        <v>281</v>
      </c>
      <c r="O26" s="14" t="str">
        <f>T('Elective Adventures'!P167)</f>
        <v/>
      </c>
    </row>
    <row r="27" spans="2:19" ht="12.75" customHeight="1">
      <c r="B27" s="161" t="s">
        <v>235</v>
      </c>
      <c r="C27" s="18" t="str">
        <f>'Elective Adventures'!P142</f>
        <v xml:space="preserve"> </v>
      </c>
      <c r="D27" s="31"/>
      <c r="E27" s="136" t="s">
        <v>73</v>
      </c>
      <c r="F27" s="135" t="s">
        <v>413</v>
      </c>
      <c r="G27" s="14" t="str">
        <f>T('Core Adventures'!P57)</f>
        <v/>
      </c>
      <c r="I27" s="100">
        <v>1</v>
      </c>
      <c r="J27" s="145" t="s">
        <v>191</v>
      </c>
      <c r="K27" s="14" t="str">
        <f>T('Elective Adventures'!P83)</f>
        <v/>
      </c>
      <c r="M27" s="135" t="s">
        <v>253</v>
      </c>
      <c r="N27" s="145" t="s">
        <v>282</v>
      </c>
      <c r="O27" s="14" t="str">
        <f>T('Elective Adventures'!P168)</f>
        <v/>
      </c>
    </row>
    <row r="28" spans="2:19">
      <c r="B28" s="161" t="s">
        <v>276</v>
      </c>
      <c r="C28" s="18" t="str">
        <f>'Elective Adventures'!P176</f>
        <v xml:space="preserve"> </v>
      </c>
      <c r="D28" s="31"/>
      <c r="E28" s="136" t="s">
        <v>115</v>
      </c>
      <c r="F28" s="135" t="s">
        <v>414</v>
      </c>
      <c r="G28" s="14" t="str">
        <f>T('Core Adventures'!P58)</f>
        <v/>
      </c>
      <c r="I28" s="100">
        <v>2</v>
      </c>
      <c r="J28" s="145" t="s">
        <v>192</v>
      </c>
      <c r="K28" s="14" t="str">
        <f>T('Elective Adventures'!P84)</f>
        <v/>
      </c>
      <c r="M28" s="135" t="s">
        <v>254</v>
      </c>
      <c r="N28" s="145" t="s">
        <v>283</v>
      </c>
      <c r="O28" s="14" t="str">
        <f>T('Elective Adventures'!P169)</f>
        <v/>
      </c>
      <c r="R28" s="68" t="s">
        <v>49</v>
      </c>
      <c r="S28" s="69"/>
    </row>
    <row r="29" spans="2:19">
      <c r="B29" s="161" t="s">
        <v>292</v>
      </c>
      <c r="C29" s="18" t="str">
        <f>'Elective Adventures'!P183</f>
        <v xml:space="preserve"> </v>
      </c>
      <c r="D29" s="31"/>
      <c r="E29" s="136" t="s">
        <v>114</v>
      </c>
      <c r="F29" s="184" t="s">
        <v>415</v>
      </c>
      <c r="G29" s="14" t="str">
        <f>T('Core Adventures'!P59)</f>
        <v/>
      </c>
      <c r="I29" s="100">
        <v>3</v>
      </c>
      <c r="J29" s="188" t="s">
        <v>193</v>
      </c>
      <c r="K29" s="14" t="str">
        <f>T('Elective Adventures'!P85)</f>
        <v/>
      </c>
      <c r="M29" s="135" t="s">
        <v>255</v>
      </c>
      <c r="N29" s="145" t="s">
        <v>284</v>
      </c>
      <c r="O29" s="14" t="str">
        <f>T('Elective Adventures'!P170)</f>
        <v/>
      </c>
      <c r="R29" s="70" t="s">
        <v>50</v>
      </c>
      <c r="S29" s="32"/>
    </row>
    <row r="30" spans="2:19" ht="12.75" customHeight="1">
      <c r="B30" s="161" t="s">
        <v>297</v>
      </c>
      <c r="C30" s="18" t="str">
        <f>'Elective Adventures'!P198</f>
        <v xml:space="preserve"> </v>
      </c>
      <c r="D30" s="31"/>
      <c r="E30" s="98">
        <v>4</v>
      </c>
      <c r="F30" s="200" t="s">
        <v>416</v>
      </c>
      <c r="G30" s="14" t="str">
        <f>T('Core Adventures'!P60)</f>
        <v/>
      </c>
      <c r="I30" s="100">
        <v>4</v>
      </c>
      <c r="J30" s="187" t="s">
        <v>194</v>
      </c>
      <c r="K30" s="14" t="str">
        <f>T('Elective Adventures'!P86)</f>
        <v/>
      </c>
      <c r="M30" s="135" t="s">
        <v>256</v>
      </c>
      <c r="N30" s="145" t="s">
        <v>291</v>
      </c>
      <c r="O30" s="14" t="str">
        <f>T('Elective Adventures'!P171)</f>
        <v/>
      </c>
      <c r="R30" s="70" t="s">
        <v>51</v>
      </c>
      <c r="S30" s="32"/>
    </row>
    <row r="31" spans="2:19" ht="12.75" customHeight="1">
      <c r="B31" s="161" t="s">
        <v>359</v>
      </c>
      <c r="C31" s="18" t="str">
        <f>'Elective Adventures'!P208</f>
        <v xml:space="preserve"> </v>
      </c>
      <c r="D31" s="31"/>
      <c r="E31" s="98">
        <v>5</v>
      </c>
      <c r="F31" s="135" t="s">
        <v>352</v>
      </c>
      <c r="G31" s="14" t="str">
        <f>T('Core Adventures'!P61)</f>
        <v/>
      </c>
      <c r="I31" s="100">
        <v>5</v>
      </c>
      <c r="J31" s="145" t="s">
        <v>195</v>
      </c>
      <c r="K31" s="14" t="str">
        <f>T('Elective Adventures'!P87)</f>
        <v/>
      </c>
      <c r="M31" s="135" t="s">
        <v>257</v>
      </c>
      <c r="N31" s="145" t="s">
        <v>285</v>
      </c>
      <c r="O31" s="14" t="str">
        <f>T('Elective Adventures'!P172)</f>
        <v/>
      </c>
      <c r="R31" s="71" t="s">
        <v>74</v>
      </c>
      <c r="S31" s="51"/>
    </row>
    <row r="32" spans="2:19">
      <c r="B32" s="161" t="s">
        <v>319</v>
      </c>
      <c r="C32" s="18" t="str">
        <f>'Elective Adventures'!P213</f>
        <v xml:space="preserve"> </v>
      </c>
      <c r="D32" s="31"/>
      <c r="E32" s="136" t="s">
        <v>106</v>
      </c>
      <c r="F32" s="135" t="s">
        <v>417</v>
      </c>
      <c r="G32" s="14" t="str">
        <f>T('Core Adventures'!P62)</f>
        <v/>
      </c>
      <c r="I32" s="100">
        <v>6</v>
      </c>
      <c r="J32" s="145" t="s">
        <v>196</v>
      </c>
      <c r="K32" s="14" t="str">
        <f>T('Elective Adventures'!P88)</f>
        <v/>
      </c>
      <c r="M32" s="135" t="s">
        <v>258</v>
      </c>
      <c r="N32" s="145" t="s">
        <v>286</v>
      </c>
      <c r="O32" s="14" t="str">
        <f>T('Elective Adventures'!P173)</f>
        <v/>
      </c>
    </row>
    <row r="33" spans="1:15" ht="12.75" customHeight="1">
      <c r="B33" s="161" t="s">
        <v>323</v>
      </c>
      <c r="C33" s="18" t="str">
        <f>'Elective Adventures'!P228</f>
        <v xml:space="preserve"> </v>
      </c>
      <c r="D33" s="31"/>
      <c r="E33" s="136" t="s">
        <v>107</v>
      </c>
      <c r="F33" s="200" t="s">
        <v>418</v>
      </c>
      <c r="G33" s="14" t="str">
        <f>T('Core Adventures'!P63)</f>
        <v/>
      </c>
      <c r="I33" s="212" t="s">
        <v>197</v>
      </c>
      <c r="J33" s="205"/>
      <c r="K33" s="225"/>
      <c r="M33" s="135" t="s">
        <v>259</v>
      </c>
      <c r="N33" s="145" t="s">
        <v>287</v>
      </c>
      <c r="O33" s="14" t="str">
        <f>T('Elective Adventures'!P174)</f>
        <v/>
      </c>
    </row>
    <row r="34" spans="1:15" ht="12.75" customHeight="1">
      <c r="B34" s="161" t="s">
        <v>335</v>
      </c>
      <c r="C34" s="18" t="str">
        <f>'Elective Adventures'!P233</f>
        <v xml:space="preserve"> </v>
      </c>
      <c r="D34" s="8"/>
      <c r="E34" s="98">
        <v>6</v>
      </c>
      <c r="F34" s="200" t="s">
        <v>419</v>
      </c>
      <c r="G34" s="14" t="str">
        <f>T('Core Adventures'!P64)</f>
        <v/>
      </c>
      <c r="I34" s="135">
        <v>1</v>
      </c>
      <c r="J34" s="145" t="s">
        <v>198</v>
      </c>
      <c r="K34" s="14" t="str">
        <f>T('Elective Adventures'!P92)</f>
        <v/>
      </c>
      <c r="M34" s="135" t="s">
        <v>260</v>
      </c>
      <c r="N34" s="145" t="s">
        <v>288</v>
      </c>
      <c r="O34" s="14" t="str">
        <f>T('Elective Adventures'!P175)</f>
        <v/>
      </c>
    </row>
    <row r="35" spans="1:15" ht="15.75" customHeight="1">
      <c r="B35" s="161" t="s">
        <v>339</v>
      </c>
      <c r="C35" s="18" t="str">
        <f>'Elective Adventures'!P244</f>
        <v xml:space="preserve"> </v>
      </c>
      <c r="D35" s="8"/>
      <c r="E35" s="305" t="s">
        <v>360</v>
      </c>
      <c r="F35" s="305"/>
      <c r="G35" s="305"/>
      <c r="I35" s="135" t="s">
        <v>69</v>
      </c>
      <c r="J35" s="145" t="s">
        <v>199</v>
      </c>
      <c r="K35" s="14" t="str">
        <f>T('Elective Adventures'!P93)</f>
        <v/>
      </c>
      <c r="M35" s="212" t="s">
        <v>292</v>
      </c>
      <c r="N35" s="214"/>
      <c r="O35" s="225"/>
    </row>
    <row r="36" spans="1:15" ht="12.75" customHeight="1">
      <c r="B36" s="161" t="s">
        <v>348</v>
      </c>
      <c r="C36" s="18" t="str">
        <f>'Elective Adventures'!P253</f>
        <v xml:space="preserve"> </v>
      </c>
      <c r="D36" s="8"/>
      <c r="E36" s="305"/>
      <c r="F36" s="305"/>
      <c r="G36" s="305"/>
      <c r="I36" s="135" t="s">
        <v>70</v>
      </c>
      <c r="J36" s="145" t="s">
        <v>200</v>
      </c>
      <c r="K36" s="14" t="str">
        <f>T('Elective Adventures'!P94)</f>
        <v/>
      </c>
      <c r="M36" s="135">
        <v>1</v>
      </c>
      <c r="N36" s="158" t="s">
        <v>293</v>
      </c>
      <c r="O36" s="14" t="str">
        <f>T('Elective Adventures'!P179)</f>
        <v/>
      </c>
    </row>
    <row r="37" spans="1:15">
      <c r="B37" s="2"/>
      <c r="C37" s="31"/>
      <c r="D37" s="8"/>
      <c r="E37" s="198" t="s">
        <v>110</v>
      </c>
      <c r="F37" s="205"/>
      <c r="G37" s="223"/>
      <c r="I37" s="135" t="s">
        <v>71</v>
      </c>
      <c r="J37" s="145" t="s">
        <v>201</v>
      </c>
      <c r="K37" s="14" t="str">
        <f>T('Elective Adventures'!P95)</f>
        <v/>
      </c>
      <c r="M37" s="135">
        <v>2</v>
      </c>
      <c r="N37" s="145" t="s">
        <v>294</v>
      </c>
      <c r="O37" s="14" t="str">
        <f>T('Elective Adventures'!P180)</f>
        <v/>
      </c>
    </row>
    <row r="38" spans="1:15" ht="12.75" customHeight="1">
      <c r="A38" s="305" t="s">
        <v>423</v>
      </c>
      <c r="B38" s="305"/>
      <c r="C38" s="305"/>
      <c r="D38" s="78"/>
      <c r="E38" s="100"/>
      <c r="F38" s="145" t="s">
        <v>97</v>
      </c>
      <c r="G38" s="14" t="str">
        <f>T('Elective Adventures'!P6)</f>
        <v/>
      </c>
      <c r="I38" s="135">
        <v>2</v>
      </c>
      <c r="J38" s="145" t="s">
        <v>146</v>
      </c>
      <c r="K38" s="14" t="str">
        <f>T('Elective Adventures'!P96)</f>
        <v/>
      </c>
      <c r="M38" s="100">
        <v>3</v>
      </c>
      <c r="N38" s="145" t="s">
        <v>295</v>
      </c>
      <c r="O38" s="14" t="str">
        <f>T('Elective Adventures'!P181)</f>
        <v/>
      </c>
    </row>
    <row r="39" spans="1:15" ht="12.75" customHeight="1">
      <c r="A39" s="305"/>
      <c r="B39" s="305"/>
      <c r="C39" s="305"/>
      <c r="D39" s="78"/>
      <c r="E39" s="100">
        <v>1</v>
      </c>
      <c r="F39" s="145" t="s">
        <v>111</v>
      </c>
      <c r="G39" s="14" t="str">
        <f>T('Elective Adventures'!P7)</f>
        <v/>
      </c>
      <c r="I39" s="135" t="s">
        <v>76</v>
      </c>
      <c r="J39" s="145" t="s">
        <v>202</v>
      </c>
      <c r="K39" s="14" t="str">
        <f>T('Elective Adventures'!P97)</f>
        <v/>
      </c>
      <c r="M39" s="153">
        <v>4</v>
      </c>
      <c r="N39" s="157" t="s">
        <v>296</v>
      </c>
      <c r="O39" s="14" t="str">
        <f>T('Elective Adventures'!P182)</f>
        <v/>
      </c>
    </row>
    <row r="40" spans="1:15" ht="12.75" customHeight="1">
      <c r="A40" s="198" t="s">
        <v>365</v>
      </c>
      <c r="B40" s="198"/>
      <c r="C40" s="224"/>
      <c r="E40" s="100">
        <v>2</v>
      </c>
      <c r="F40" s="145" t="s">
        <v>112</v>
      </c>
      <c r="G40" s="14" t="str">
        <f>T('Elective Adventures'!P8)</f>
        <v/>
      </c>
      <c r="I40" s="135" t="s">
        <v>77</v>
      </c>
      <c r="J40" s="145" t="s">
        <v>203</v>
      </c>
      <c r="K40" s="14" t="str">
        <f>T('Elective Adventures'!P98)</f>
        <v/>
      </c>
      <c r="M40" s="215" t="s">
        <v>297</v>
      </c>
      <c r="N40" s="214"/>
      <c r="O40" s="225"/>
    </row>
    <row r="41" spans="1:15">
      <c r="A41" s="98">
        <v>1</v>
      </c>
      <c r="B41" s="135" t="s">
        <v>366</v>
      </c>
      <c r="C41" s="14" t="str">
        <f>T('Core Adventures'!P6)</f>
        <v/>
      </c>
      <c r="E41" s="100">
        <v>3</v>
      </c>
      <c r="F41" s="145" t="s">
        <v>113</v>
      </c>
      <c r="G41" s="14" t="str">
        <f>T('Elective Adventures'!P9)</f>
        <v/>
      </c>
      <c r="I41" s="135" t="s">
        <v>80</v>
      </c>
      <c r="J41" s="187" t="s">
        <v>204</v>
      </c>
      <c r="K41" s="14" t="str">
        <f>T('Elective Adventures'!P99)</f>
        <v/>
      </c>
      <c r="M41" s="147"/>
      <c r="N41" s="158" t="s">
        <v>298</v>
      </c>
      <c r="O41" s="14" t="str">
        <f>T('Elective Adventures'!P186)</f>
        <v/>
      </c>
    </row>
    <row r="42" spans="1:15" ht="12.75" customHeight="1">
      <c r="A42" s="98">
        <v>2</v>
      </c>
      <c r="B42" s="135" t="s">
        <v>367</v>
      </c>
      <c r="C42" s="14" t="str">
        <f>T('Core Adventures'!P7)</f>
        <v/>
      </c>
      <c r="E42" s="172" t="s">
        <v>72</v>
      </c>
      <c r="F42" s="170" t="s">
        <v>121</v>
      </c>
      <c r="G42" s="14" t="str">
        <f>T('Elective Adventures'!P10)</f>
        <v/>
      </c>
      <c r="I42" s="135" t="s">
        <v>94</v>
      </c>
      <c r="J42" s="145" t="s">
        <v>205</v>
      </c>
      <c r="K42" s="14" t="str">
        <f>T('Elective Adventures'!P100)</f>
        <v/>
      </c>
      <c r="M42" s="100">
        <v>1</v>
      </c>
      <c r="N42" s="145" t="s">
        <v>301</v>
      </c>
      <c r="O42" s="14" t="str">
        <f>T('Elective Adventures'!P187)</f>
        <v/>
      </c>
    </row>
    <row r="43" spans="1:15">
      <c r="A43" s="98">
        <v>3</v>
      </c>
      <c r="B43" s="135" t="s">
        <v>383</v>
      </c>
      <c r="C43" s="14" t="str">
        <f>T('Core Adventures'!P8)</f>
        <v/>
      </c>
      <c r="E43" s="172" t="s">
        <v>73</v>
      </c>
      <c r="F43" s="170" t="s">
        <v>122</v>
      </c>
      <c r="G43" s="14" t="str">
        <f>T('Elective Adventures'!P11)</f>
        <v/>
      </c>
      <c r="I43" s="135" t="s">
        <v>105</v>
      </c>
      <c r="J43" s="145" t="s">
        <v>206</v>
      </c>
      <c r="K43" s="14" t="str">
        <f>T('Elective Adventures'!P101)</f>
        <v/>
      </c>
      <c r="M43" s="100">
        <v>2</v>
      </c>
      <c r="N43" s="145" t="s">
        <v>302</v>
      </c>
      <c r="O43" s="14" t="str">
        <f>T('Elective Adventures'!P188)</f>
        <v/>
      </c>
    </row>
    <row r="44" spans="1:15">
      <c r="A44" s="98">
        <v>4</v>
      </c>
      <c r="B44" s="135" t="s">
        <v>368</v>
      </c>
      <c r="C44" s="14" t="str">
        <f>T('Core Adventures'!P9)</f>
        <v/>
      </c>
      <c r="E44" s="172" t="s">
        <v>114</v>
      </c>
      <c r="F44" s="170" t="s">
        <v>123</v>
      </c>
      <c r="G44" s="14" t="str">
        <f>T('Elective Adventures'!P12)</f>
        <v/>
      </c>
      <c r="I44" s="135" t="s">
        <v>108</v>
      </c>
      <c r="J44" s="145" t="s">
        <v>207</v>
      </c>
      <c r="K44" s="14" t="str">
        <f>T('Elective Adventures'!P102)</f>
        <v/>
      </c>
      <c r="M44" s="100">
        <v>3</v>
      </c>
      <c r="N44" s="145" t="s">
        <v>303</v>
      </c>
      <c r="O44" s="14" t="str">
        <f>T('Elective Adventures'!P189)</f>
        <v/>
      </c>
    </row>
    <row r="45" spans="1:15" ht="12.75" customHeight="1">
      <c r="A45" s="98">
        <v>5</v>
      </c>
      <c r="B45" s="135" t="s">
        <v>369</v>
      </c>
      <c r="C45" s="14" t="str">
        <f>T('Core Adventures'!P10)</f>
        <v/>
      </c>
      <c r="E45" s="172" t="s">
        <v>115</v>
      </c>
      <c r="F45" s="170" t="s">
        <v>124</v>
      </c>
      <c r="G45" s="14" t="str">
        <f>T('Elective Adventures'!P13)</f>
        <v/>
      </c>
      <c r="I45" s="135" t="s">
        <v>130</v>
      </c>
      <c r="J45" s="145" t="s">
        <v>208</v>
      </c>
      <c r="K45" s="14" t="str">
        <f>T('Elective Adventures'!P103)</f>
        <v/>
      </c>
      <c r="M45" s="100">
        <v>4</v>
      </c>
      <c r="N45" s="145" t="s">
        <v>304</v>
      </c>
      <c r="O45" s="14" t="str">
        <f>T('Elective Adventures'!P190)</f>
        <v/>
      </c>
    </row>
    <row r="46" spans="1:15" ht="12.75" customHeight="1">
      <c r="A46" s="98">
        <v>6</v>
      </c>
      <c r="B46" s="135" t="s">
        <v>370</v>
      </c>
      <c r="C46" s="14" t="str">
        <f>T('Core Adventures'!P11)</f>
        <v/>
      </c>
      <c r="E46" s="172" t="s">
        <v>116</v>
      </c>
      <c r="F46" s="171" t="s">
        <v>125</v>
      </c>
      <c r="G46" s="14" t="str">
        <f>T('Elective Adventures'!P14)</f>
        <v/>
      </c>
      <c r="I46" s="135" t="s">
        <v>131</v>
      </c>
      <c r="J46" s="188" t="s">
        <v>209</v>
      </c>
      <c r="K46" s="14" t="str">
        <f>T('Elective Adventures'!P104)</f>
        <v/>
      </c>
      <c r="M46" s="100">
        <v>5</v>
      </c>
      <c r="N46" s="145" t="s">
        <v>305</v>
      </c>
      <c r="O46" s="14" t="str">
        <f>T('Elective Adventures'!P191)</f>
        <v/>
      </c>
    </row>
    <row r="47" spans="1:15">
      <c r="A47" s="98">
        <v>7</v>
      </c>
      <c r="B47" s="200" t="s">
        <v>371</v>
      </c>
      <c r="C47" s="14" t="str">
        <f>T('Core Adventures'!P12)</f>
        <v/>
      </c>
      <c r="E47" s="172" t="s">
        <v>117</v>
      </c>
      <c r="F47" s="170" t="s">
        <v>126</v>
      </c>
      <c r="G47" s="14" t="str">
        <f>T('Elective Adventures'!P15)</f>
        <v/>
      </c>
      <c r="I47" s="212" t="s">
        <v>362</v>
      </c>
      <c r="J47" s="205"/>
      <c r="K47" s="225"/>
      <c r="M47" s="100">
        <v>6</v>
      </c>
      <c r="N47" s="187" t="s">
        <v>306</v>
      </c>
      <c r="O47" s="14" t="str">
        <f>T('Elective Adventures'!P192)</f>
        <v/>
      </c>
    </row>
    <row r="48" spans="1:15">
      <c r="A48" s="98">
        <v>8</v>
      </c>
      <c r="B48" s="200" t="s">
        <v>372</v>
      </c>
      <c r="C48" s="14" t="str">
        <f>T('Core Adventures'!P13)</f>
        <v/>
      </c>
      <c r="E48" s="172" t="s">
        <v>118</v>
      </c>
      <c r="F48" s="170" t="s">
        <v>127</v>
      </c>
      <c r="G48" s="14" t="str">
        <f>T('Elective Adventures'!P16)</f>
        <v/>
      </c>
      <c r="I48" s="100">
        <v>1</v>
      </c>
      <c r="J48" s="145" t="s">
        <v>97</v>
      </c>
      <c r="K48" s="14" t="str">
        <f>T('Elective Adventures'!P108)</f>
        <v/>
      </c>
      <c r="M48" s="100">
        <v>7</v>
      </c>
      <c r="N48" s="145" t="s">
        <v>307</v>
      </c>
      <c r="O48" s="14" t="str">
        <f>T('Elective Adventures'!P193)</f>
        <v/>
      </c>
    </row>
    <row r="49" spans="1:15">
      <c r="A49" s="98">
        <v>9</v>
      </c>
      <c r="B49" s="200" t="s">
        <v>373</v>
      </c>
      <c r="C49" s="14" t="str">
        <f>T('Core Adventures'!P14)</f>
        <v/>
      </c>
      <c r="E49" s="172" t="s">
        <v>119</v>
      </c>
      <c r="F49" s="170" t="s">
        <v>128</v>
      </c>
      <c r="G49" s="14" t="str">
        <f>T('Elective Adventures'!P17)</f>
        <v/>
      </c>
      <c r="I49" s="135" t="s">
        <v>69</v>
      </c>
      <c r="J49" s="145" t="s">
        <v>217</v>
      </c>
      <c r="K49" s="14" t="str">
        <f>T('Elective Adventures'!P109)</f>
        <v/>
      </c>
      <c r="M49" s="100">
        <v>8</v>
      </c>
      <c r="N49" s="145" t="s">
        <v>308</v>
      </c>
      <c r="O49" s="14" t="str">
        <f>T('Elective Adventures'!P194)</f>
        <v/>
      </c>
    </row>
    <row r="50" spans="1:15" ht="12.75" customHeight="1">
      <c r="A50" s="98">
        <v>10</v>
      </c>
      <c r="B50" s="135" t="s">
        <v>374</v>
      </c>
      <c r="C50" s="14" t="str">
        <f>T('Core Adventures'!P15)</f>
        <v/>
      </c>
      <c r="E50" s="172" t="s">
        <v>120</v>
      </c>
      <c r="F50" s="170" t="s">
        <v>129</v>
      </c>
      <c r="G50" s="14" t="str">
        <f>T('Elective Adventures'!P18)</f>
        <v/>
      </c>
      <c r="I50" s="135" t="s">
        <v>70</v>
      </c>
      <c r="J50" s="145" t="s">
        <v>218</v>
      </c>
      <c r="K50" s="14" t="str">
        <f>T('Elective Adventures'!P110)</f>
        <v/>
      </c>
      <c r="M50" s="100">
        <v>9</v>
      </c>
      <c r="N50" s="145" t="s">
        <v>309</v>
      </c>
      <c r="O50" s="14" t="str">
        <f>T('Elective Adventures'!P195)</f>
        <v/>
      </c>
    </row>
    <row r="51" spans="1:15" ht="12.75" customHeight="1">
      <c r="A51" s="136" t="s">
        <v>379</v>
      </c>
      <c r="B51" s="135" t="s">
        <v>375</v>
      </c>
      <c r="C51" s="14" t="str">
        <f>T('Core Adventures'!P16)</f>
        <v/>
      </c>
      <c r="D51" s="84"/>
      <c r="E51" s="198" t="s">
        <v>132</v>
      </c>
      <c r="F51" s="205"/>
      <c r="G51" s="225"/>
      <c r="I51" s="135" t="s">
        <v>71</v>
      </c>
      <c r="J51" s="145" t="s">
        <v>219</v>
      </c>
      <c r="K51" s="14" t="str">
        <f>T('Elective Adventures'!P111)</f>
        <v/>
      </c>
      <c r="M51" s="135" t="s">
        <v>299</v>
      </c>
      <c r="N51" s="145" t="s">
        <v>310</v>
      </c>
      <c r="O51" s="14" t="str">
        <f>T('Elective Adventures'!P196)</f>
        <v/>
      </c>
    </row>
    <row r="52" spans="1:15" ht="12.75" customHeight="1">
      <c r="A52" s="136" t="s">
        <v>380</v>
      </c>
      <c r="B52" s="184" t="s">
        <v>376</v>
      </c>
      <c r="C52" s="14" t="str">
        <f>T('Core Adventures'!P17)</f>
        <v/>
      </c>
      <c r="D52" s="84"/>
      <c r="E52" s="139"/>
      <c r="F52" s="187" t="s">
        <v>144</v>
      </c>
      <c r="G52" s="14" t="str">
        <f>T('Elective Adventures'!P22)</f>
        <v/>
      </c>
      <c r="I52" s="100">
        <v>2</v>
      </c>
      <c r="J52" s="145" t="s">
        <v>220</v>
      </c>
      <c r="K52" s="14" t="str">
        <f>T('Elective Adventures'!P112)</f>
        <v/>
      </c>
      <c r="M52" s="135" t="s">
        <v>300</v>
      </c>
      <c r="N52" s="145" t="s">
        <v>311</v>
      </c>
      <c r="O52" s="14" t="str">
        <f>T('Elective Adventures'!P197)</f>
        <v/>
      </c>
    </row>
    <row r="53" spans="1:15">
      <c r="A53" s="136" t="s">
        <v>381</v>
      </c>
      <c r="B53" s="135" t="s">
        <v>377</v>
      </c>
      <c r="C53" s="14" t="str">
        <f>T('Core Adventures'!P18)</f>
        <v/>
      </c>
      <c r="D53" s="13"/>
      <c r="E53" s="139">
        <v>1</v>
      </c>
      <c r="F53" s="187" t="s">
        <v>133</v>
      </c>
      <c r="G53" s="14" t="str">
        <f>T('Elective Adventures'!P23)</f>
        <v/>
      </c>
      <c r="I53" s="100">
        <v>3</v>
      </c>
      <c r="J53" s="145" t="s">
        <v>97</v>
      </c>
      <c r="K53" s="14" t="str">
        <f>T('Elective Adventures'!P113)</f>
        <v/>
      </c>
      <c r="M53" s="215" t="s">
        <v>359</v>
      </c>
      <c r="N53" s="214"/>
      <c r="O53" s="225"/>
    </row>
    <row r="54" spans="1:15" ht="12.75" customHeight="1">
      <c r="A54" s="136" t="s">
        <v>382</v>
      </c>
      <c r="B54" s="135" t="s">
        <v>378</v>
      </c>
      <c r="C54" s="14" t="str">
        <f>T('Core Adventures'!P19)</f>
        <v/>
      </c>
      <c r="D54" s="13"/>
      <c r="E54" s="139">
        <v>2</v>
      </c>
      <c r="F54" s="187" t="s">
        <v>134</v>
      </c>
      <c r="G54" s="14" t="str">
        <f>T('Elective Adventures'!P24)</f>
        <v/>
      </c>
      <c r="I54" s="172" t="s">
        <v>72</v>
      </c>
      <c r="J54" s="170" t="s">
        <v>221</v>
      </c>
      <c r="K54" s="14" t="str">
        <f>T('Elective Adventures'!P114)</f>
        <v/>
      </c>
      <c r="M54" s="147">
        <v>1</v>
      </c>
      <c r="N54" s="158" t="s">
        <v>312</v>
      </c>
      <c r="O54" s="14" t="str">
        <f>T('Elective Adventures'!P201)</f>
        <v/>
      </c>
    </row>
    <row r="55" spans="1:15" ht="12.75" customHeight="1">
      <c r="A55" s="201" t="s">
        <v>384</v>
      </c>
      <c r="B55" s="201"/>
      <c r="C55" s="201"/>
      <c r="D55" s="13"/>
      <c r="E55" s="139">
        <v>3</v>
      </c>
      <c r="F55" s="145" t="s">
        <v>135</v>
      </c>
      <c r="G55" s="14" t="str">
        <f>T('Elective Adventures'!P25)</f>
        <v/>
      </c>
      <c r="I55" s="172" t="s">
        <v>73</v>
      </c>
      <c r="J55" s="170" t="s">
        <v>222</v>
      </c>
      <c r="K55" s="14" t="str">
        <f>T('Elective Adventures'!P115)</f>
        <v/>
      </c>
      <c r="M55" s="100">
        <v>2</v>
      </c>
      <c r="N55" s="145" t="s">
        <v>313</v>
      </c>
      <c r="O55" s="14" t="str">
        <f>T('Elective Adventures'!P202)</f>
        <v/>
      </c>
    </row>
    <row r="56" spans="1:15">
      <c r="A56" s="98">
        <v>1</v>
      </c>
      <c r="B56" s="135" t="s">
        <v>385</v>
      </c>
      <c r="C56" s="14" t="str">
        <f>T('Core Adventures'!P23)</f>
        <v/>
      </c>
      <c r="D56" s="13"/>
      <c r="E56" s="139">
        <v>4</v>
      </c>
      <c r="F56" s="187" t="s">
        <v>136</v>
      </c>
      <c r="G56" s="14" t="str">
        <f>T('Elective Adventures'!P26)</f>
        <v/>
      </c>
      <c r="I56" s="172" t="s">
        <v>114</v>
      </c>
      <c r="J56" s="170" t="s">
        <v>223</v>
      </c>
      <c r="K56" s="14" t="str">
        <f>T('Elective Adventures'!P116)</f>
        <v/>
      </c>
      <c r="M56" s="100">
        <v>3</v>
      </c>
      <c r="N56" s="145" t="s">
        <v>314</v>
      </c>
      <c r="O56" s="14" t="str">
        <f>T('Elective Adventures'!P203)</f>
        <v/>
      </c>
    </row>
    <row r="57" spans="1:15">
      <c r="A57" s="98">
        <v>2</v>
      </c>
      <c r="B57" s="135" t="s">
        <v>386</v>
      </c>
      <c r="C57" s="14" t="str">
        <f>T('Core Adventures'!P24)</f>
        <v/>
      </c>
      <c r="D57" s="13"/>
      <c r="E57" s="139">
        <v>5</v>
      </c>
      <c r="F57" s="145" t="s">
        <v>137</v>
      </c>
      <c r="G57" s="14" t="str">
        <f>T('Elective Adventures'!P27)</f>
        <v/>
      </c>
      <c r="I57" s="172">
        <v>4</v>
      </c>
      <c r="J57" s="170" t="s">
        <v>97</v>
      </c>
      <c r="K57" s="14" t="str">
        <f>T('Elective Adventures'!P117)</f>
        <v/>
      </c>
      <c r="M57" s="100">
        <v>4</v>
      </c>
      <c r="N57" s="145" t="s">
        <v>315</v>
      </c>
      <c r="O57" s="14" t="str">
        <f>T('Elective Adventures'!P204)</f>
        <v/>
      </c>
    </row>
    <row r="58" spans="1:15">
      <c r="A58" s="98">
        <v>3</v>
      </c>
      <c r="B58" s="184" t="s">
        <v>387</v>
      </c>
      <c r="C58" s="14" t="str">
        <f>T('Core Adventures'!P25)</f>
        <v/>
      </c>
      <c r="D58" s="13"/>
      <c r="E58" s="139"/>
      <c r="F58" s="145" t="s">
        <v>145</v>
      </c>
      <c r="G58" s="14" t="str">
        <f>T('Elective Adventures'!P28)</f>
        <v/>
      </c>
      <c r="I58" s="172" t="s">
        <v>78</v>
      </c>
      <c r="J58" s="170" t="s">
        <v>224</v>
      </c>
      <c r="K58" s="14" t="str">
        <f>T('Elective Adventures'!P118)</f>
        <v/>
      </c>
      <c r="M58" s="100">
        <v>5</v>
      </c>
      <c r="N58" s="187" t="s">
        <v>316</v>
      </c>
      <c r="O58" s="14" t="str">
        <f>T('Elective Adventures'!P205)</f>
        <v/>
      </c>
    </row>
    <row r="59" spans="1:15">
      <c r="A59" s="136">
        <v>4</v>
      </c>
      <c r="B59" s="135" t="s">
        <v>388</v>
      </c>
      <c r="C59" s="14" t="str">
        <f>T('Core Adventures'!P26)</f>
        <v/>
      </c>
      <c r="D59" s="13"/>
      <c r="E59" s="139">
        <v>6</v>
      </c>
      <c r="F59" s="188" t="s">
        <v>138</v>
      </c>
      <c r="G59" s="14" t="str">
        <f>T('Elective Adventures'!P29)</f>
        <v/>
      </c>
      <c r="I59" s="172" t="s">
        <v>79</v>
      </c>
      <c r="J59" s="170" t="s">
        <v>225</v>
      </c>
      <c r="K59" s="14" t="str">
        <f>T('Elective Adventures'!P119)</f>
        <v/>
      </c>
      <c r="M59" s="100">
        <v>6</v>
      </c>
      <c r="N59" s="145" t="s">
        <v>317</v>
      </c>
      <c r="O59" s="14" t="str">
        <f>T('Elective Adventures'!P206)</f>
        <v/>
      </c>
    </row>
    <row r="60" spans="1:15" ht="12.75" customHeight="1">
      <c r="A60" s="136">
        <v>5</v>
      </c>
      <c r="B60" s="135" t="s">
        <v>389</v>
      </c>
      <c r="C60" s="14" t="str">
        <f>T('Core Adventures'!P27)</f>
        <v/>
      </c>
      <c r="D60" s="13"/>
      <c r="E60" s="139">
        <v>7</v>
      </c>
      <c r="F60" s="145" t="s">
        <v>139</v>
      </c>
      <c r="G60" s="14" t="str">
        <f>T('Elective Adventures'!P30)</f>
        <v/>
      </c>
      <c r="I60" s="172">
        <v>5</v>
      </c>
      <c r="J60" s="171" t="s">
        <v>226</v>
      </c>
      <c r="K60" s="14" t="str">
        <f>T('Elective Adventures'!P120)</f>
        <v/>
      </c>
      <c r="M60" s="100">
        <v>7</v>
      </c>
      <c r="N60" s="145" t="s">
        <v>318</v>
      </c>
      <c r="O60" s="14" t="str">
        <f>T('Elective Adventures'!P207)</f>
        <v/>
      </c>
    </row>
    <row r="61" spans="1:15" ht="12.75" customHeight="1">
      <c r="A61" s="136">
        <v>6</v>
      </c>
      <c r="B61" s="135" t="s">
        <v>390</v>
      </c>
      <c r="C61" s="14" t="str">
        <f>T('Core Adventures'!P28)</f>
        <v/>
      </c>
      <c r="D61" s="13"/>
      <c r="E61" s="139">
        <v>8</v>
      </c>
      <c r="F61" s="188" t="s">
        <v>140</v>
      </c>
      <c r="G61" s="14" t="str">
        <f>T('Elective Adventures'!P31)</f>
        <v/>
      </c>
      <c r="I61" s="172">
        <v>6</v>
      </c>
      <c r="J61" s="170" t="s">
        <v>97</v>
      </c>
      <c r="K61" s="14" t="str">
        <f>T('Elective Adventures'!P121)</f>
        <v/>
      </c>
      <c r="M61" s="215" t="s">
        <v>319</v>
      </c>
      <c r="N61" s="214"/>
      <c r="O61" s="225"/>
    </row>
    <row r="62" spans="1:15">
      <c r="A62" s="98">
        <v>7</v>
      </c>
      <c r="B62" s="184" t="s">
        <v>109</v>
      </c>
      <c r="C62" s="14" t="str">
        <f>T('Core Adventures'!P29)</f>
        <v/>
      </c>
      <c r="D62" s="13"/>
      <c r="E62" s="139">
        <v>9</v>
      </c>
      <c r="F62" s="145" t="s">
        <v>141</v>
      </c>
      <c r="G62" s="14" t="str">
        <f>T('Elective Adventures'!P32)</f>
        <v/>
      </c>
      <c r="I62" s="172" t="s">
        <v>210</v>
      </c>
      <c r="J62" s="191" t="s">
        <v>227</v>
      </c>
      <c r="K62" s="14" t="str">
        <f>T('Elective Adventures'!P122)</f>
        <v/>
      </c>
      <c r="M62" s="147">
        <v>1</v>
      </c>
      <c r="N62" s="158" t="s">
        <v>320</v>
      </c>
      <c r="O62" s="14" t="str">
        <f>T('Elective Adventures'!I189)</f>
        <v/>
      </c>
    </row>
    <row r="63" spans="1:15">
      <c r="A63" s="201" t="s">
        <v>391</v>
      </c>
      <c r="B63" s="201"/>
      <c r="C63" s="201"/>
      <c r="D63" s="13"/>
      <c r="E63" s="139">
        <v>10</v>
      </c>
      <c r="F63" s="145" t="s">
        <v>142</v>
      </c>
      <c r="G63" s="14" t="str">
        <f>T('Elective Adventures'!P33)</f>
        <v/>
      </c>
      <c r="I63" s="172" t="s">
        <v>211</v>
      </c>
      <c r="J63" s="191" t="s">
        <v>228</v>
      </c>
      <c r="K63" s="14" t="str">
        <f>T('Elective Adventures'!P123)</f>
        <v/>
      </c>
      <c r="M63" s="100">
        <v>2</v>
      </c>
      <c r="N63" s="145" t="s">
        <v>321</v>
      </c>
      <c r="O63" s="14" t="str">
        <f>T('Elective Adventures'!I190)</f>
        <v/>
      </c>
    </row>
    <row r="64" spans="1:15">
      <c r="A64" s="98"/>
      <c r="B64" s="135" t="s">
        <v>95</v>
      </c>
      <c r="C64" s="14" t="str">
        <f>T('Core Adventures'!P33)</f>
        <v/>
      </c>
      <c r="D64" s="13"/>
      <c r="E64" s="212" t="s">
        <v>143</v>
      </c>
      <c r="F64" s="205"/>
      <c r="G64" s="225"/>
      <c r="I64" s="172" t="s">
        <v>212</v>
      </c>
      <c r="J64" s="170" t="s">
        <v>229</v>
      </c>
      <c r="K64" s="14" t="str">
        <f>T('Elective Adventures'!P124)</f>
        <v/>
      </c>
      <c r="M64" s="100">
        <v>3</v>
      </c>
      <c r="N64" s="145" t="s">
        <v>322</v>
      </c>
      <c r="O64" s="14" t="str">
        <f>T('Elective Adventures'!I197)</f>
        <v/>
      </c>
    </row>
    <row r="65" spans="1:15">
      <c r="A65" s="98">
        <v>1</v>
      </c>
      <c r="B65" s="135" t="s">
        <v>96</v>
      </c>
      <c r="C65" s="14" t="str">
        <f>T('Core Adventures'!P34)</f>
        <v/>
      </c>
      <c r="D65" s="13"/>
      <c r="E65" s="100"/>
      <c r="F65" s="145" t="s">
        <v>146</v>
      </c>
      <c r="G65" s="14" t="str">
        <f>T('Elective Adventures'!P37)</f>
        <v/>
      </c>
      <c r="I65" s="172">
        <v>7</v>
      </c>
      <c r="J65" s="170" t="s">
        <v>216</v>
      </c>
      <c r="K65" s="14" t="str">
        <f>T('Elective Adventures'!P125)</f>
        <v/>
      </c>
      <c r="M65" s="215" t="s">
        <v>323</v>
      </c>
      <c r="N65" s="214"/>
      <c r="O65" s="225" t="str">
        <f>T('Elective Adventures'!I200)</f>
        <v/>
      </c>
    </row>
    <row r="66" spans="1:15">
      <c r="A66" s="98"/>
      <c r="B66" s="135" t="s">
        <v>392</v>
      </c>
      <c r="C66" s="14" t="str">
        <f>T('Core Adventures'!P35)</f>
        <v/>
      </c>
      <c r="D66" s="13"/>
      <c r="E66" s="135">
        <v>1</v>
      </c>
      <c r="F66" s="145" t="s">
        <v>147</v>
      </c>
      <c r="G66" s="14" t="str">
        <f>T('Elective Adventures'!P38)</f>
        <v/>
      </c>
      <c r="I66" s="172" t="s">
        <v>168</v>
      </c>
      <c r="J66" s="170" t="s">
        <v>230</v>
      </c>
      <c r="K66" s="14" t="str">
        <f>T('Elective Adventures'!P126)</f>
        <v/>
      </c>
      <c r="M66" s="147">
        <v>1</v>
      </c>
      <c r="N66" s="158" t="s">
        <v>324</v>
      </c>
      <c r="O66" s="14" t="str">
        <f>T('Elective Adventures'!P215)</f>
        <v/>
      </c>
    </row>
    <row r="67" spans="1:15" ht="12.75" customHeight="1">
      <c r="A67" s="101" t="s">
        <v>76</v>
      </c>
      <c r="B67" s="203" t="s">
        <v>393</v>
      </c>
      <c r="C67" s="14" t="str">
        <f>T('Core Adventures'!P36)</f>
        <v/>
      </c>
      <c r="D67" s="13"/>
      <c r="E67" s="135">
        <v>2</v>
      </c>
      <c r="F67" s="145" t="s">
        <v>148</v>
      </c>
      <c r="G67" s="14" t="str">
        <f>T('Elective Adventures'!P39)</f>
        <v/>
      </c>
      <c r="I67" s="172" t="s">
        <v>169</v>
      </c>
      <c r="J67" s="190" t="s">
        <v>97</v>
      </c>
      <c r="K67" s="14" t="str">
        <f>T('Elective Adventures'!P127)</f>
        <v/>
      </c>
      <c r="M67" s="135" t="s">
        <v>69</v>
      </c>
      <c r="N67" s="145" t="s">
        <v>325</v>
      </c>
      <c r="O67" s="14" t="str">
        <f>T('Elective Adventures'!P216)</f>
        <v/>
      </c>
    </row>
    <row r="68" spans="1:15" ht="12.75" customHeight="1">
      <c r="A68" s="101" t="s">
        <v>77</v>
      </c>
      <c r="B68" s="203" t="s">
        <v>394</v>
      </c>
      <c r="C68" s="14" t="str">
        <f>T('Core Adventures'!P37)</f>
        <v/>
      </c>
      <c r="D68" s="13"/>
      <c r="E68" s="135">
        <v>3</v>
      </c>
      <c r="F68" s="145" t="s">
        <v>149</v>
      </c>
      <c r="G68" s="14" t="str">
        <f>T('Elective Adventures'!P40)</f>
        <v/>
      </c>
      <c r="I68" s="172" t="s">
        <v>213</v>
      </c>
      <c r="J68" s="170" t="s">
        <v>231</v>
      </c>
      <c r="K68" s="14" t="str">
        <f>T('Elective Adventures'!P128)</f>
        <v/>
      </c>
      <c r="M68" s="135" t="s">
        <v>70</v>
      </c>
      <c r="N68" s="145" t="s">
        <v>326</v>
      </c>
      <c r="O68" s="14" t="str">
        <f>T('Elective Adventures'!P217)</f>
        <v/>
      </c>
    </row>
    <row r="69" spans="1:15" ht="12.75" customHeight="1">
      <c r="A69" s="101" t="s">
        <v>80</v>
      </c>
      <c r="B69" s="137" t="s">
        <v>395</v>
      </c>
      <c r="C69" s="14" t="str">
        <f>T('Core Adventures'!P38)</f>
        <v/>
      </c>
      <c r="D69" s="13"/>
      <c r="E69" s="135" t="s">
        <v>72</v>
      </c>
      <c r="F69" s="145" t="s">
        <v>150</v>
      </c>
      <c r="G69" s="14" t="str">
        <f>T('Elective Adventures'!P41)</f>
        <v/>
      </c>
      <c r="I69" s="172" t="s">
        <v>214</v>
      </c>
      <c r="J69" s="170" t="s">
        <v>232</v>
      </c>
      <c r="K69" s="14" t="str">
        <f>T('Elective Adventures'!P129)</f>
        <v/>
      </c>
      <c r="M69" s="135">
        <v>2</v>
      </c>
      <c r="N69" s="145" t="s">
        <v>149</v>
      </c>
      <c r="O69" s="14" t="str">
        <f>T('Elective Adventures'!P218)</f>
        <v/>
      </c>
    </row>
    <row r="70" spans="1:15">
      <c r="A70" s="138" t="s">
        <v>94</v>
      </c>
      <c r="B70" s="203" t="s">
        <v>396</v>
      </c>
      <c r="C70" s="14" t="str">
        <f>T('Core Adventures'!P39)</f>
        <v/>
      </c>
      <c r="D70" s="13"/>
      <c r="E70" s="135" t="s">
        <v>73</v>
      </c>
      <c r="F70" s="145" t="s">
        <v>151</v>
      </c>
      <c r="G70" s="14" t="str">
        <f>T('Elective Adventures'!P42)</f>
        <v/>
      </c>
      <c r="I70" s="172" t="s">
        <v>215</v>
      </c>
      <c r="J70" s="191" t="s">
        <v>233</v>
      </c>
      <c r="K70" s="14" t="str">
        <f>T('Elective Adventures'!P130)</f>
        <v/>
      </c>
      <c r="M70" s="135" t="s">
        <v>76</v>
      </c>
      <c r="N70" s="145" t="s">
        <v>327</v>
      </c>
      <c r="O70" s="14" t="str">
        <f>T('Elective Adventures'!P219)</f>
        <v/>
      </c>
    </row>
    <row r="71" spans="1:15">
      <c r="A71" s="136" t="s">
        <v>105</v>
      </c>
      <c r="B71" s="200" t="s">
        <v>397</v>
      </c>
      <c r="C71" s="14" t="str">
        <f>T('Core Adventures'!P40)</f>
        <v/>
      </c>
      <c r="D71" s="13"/>
      <c r="E71" s="135" t="s">
        <v>114</v>
      </c>
      <c r="F71" s="145" t="s">
        <v>152</v>
      </c>
      <c r="G71" s="14" t="str">
        <f>T('Elective Adventures'!P43)</f>
        <v/>
      </c>
      <c r="I71" s="172">
        <v>8</v>
      </c>
      <c r="J71" s="170" t="s">
        <v>234</v>
      </c>
      <c r="K71" s="14" t="str">
        <f>T('Elective Adventures'!P131)</f>
        <v/>
      </c>
      <c r="M71" s="135" t="s">
        <v>77</v>
      </c>
      <c r="N71" s="145" t="s">
        <v>328</v>
      </c>
      <c r="O71" s="14" t="str">
        <f>T('Elective Adventures'!P220)</f>
        <v/>
      </c>
    </row>
    <row r="72" spans="1:15">
      <c r="D72" s="13"/>
      <c r="E72" s="135" t="s">
        <v>115</v>
      </c>
      <c r="F72" s="145" t="s">
        <v>153</v>
      </c>
      <c r="G72" s="14" t="str">
        <f>T('Elective Adventures'!P44)</f>
        <v/>
      </c>
      <c r="I72" s="212" t="s">
        <v>235</v>
      </c>
      <c r="J72" s="205"/>
      <c r="K72" s="225"/>
      <c r="M72" s="135" t="s">
        <v>80</v>
      </c>
      <c r="N72" s="145" t="s">
        <v>329</v>
      </c>
      <c r="O72" s="14" t="str">
        <f>T('Elective Adventures'!P221)</f>
        <v/>
      </c>
    </row>
    <row r="73" spans="1:15">
      <c r="D73" s="13"/>
      <c r="E73" s="135" t="s">
        <v>116</v>
      </c>
      <c r="F73" s="145" t="s">
        <v>154</v>
      </c>
      <c r="G73" s="14" t="str">
        <f>T('Elective Adventures'!P45)</f>
        <v/>
      </c>
      <c r="I73" s="100">
        <v>1</v>
      </c>
      <c r="J73" s="145" t="s">
        <v>236</v>
      </c>
      <c r="K73" s="14" t="str">
        <f>T('Elective Adventures'!P135)</f>
        <v/>
      </c>
      <c r="M73" s="135">
        <v>3</v>
      </c>
      <c r="N73" s="145" t="s">
        <v>149</v>
      </c>
      <c r="O73" s="14" t="str">
        <f>T('Elective Adventures'!P222)</f>
        <v/>
      </c>
    </row>
    <row r="74" spans="1:15">
      <c r="D74" s="13"/>
      <c r="E74" s="135" t="s">
        <v>117</v>
      </c>
      <c r="F74" s="145" t="s">
        <v>155</v>
      </c>
      <c r="G74" s="14" t="str">
        <f>T('Elective Adventures'!P46)</f>
        <v/>
      </c>
      <c r="I74" s="100">
        <v>2</v>
      </c>
      <c r="J74" s="145" t="s">
        <v>97</v>
      </c>
      <c r="K74" s="14" t="str">
        <f>T('Elective Adventures'!P136)</f>
        <v/>
      </c>
      <c r="M74" s="135" t="s">
        <v>72</v>
      </c>
      <c r="N74" s="145" t="s">
        <v>330</v>
      </c>
      <c r="O74" s="14" t="str">
        <f>T('Elective Adventures'!P223)</f>
        <v/>
      </c>
    </row>
    <row r="75" spans="1:15">
      <c r="D75" s="13"/>
      <c r="E75" s="135" t="s">
        <v>118</v>
      </c>
      <c r="F75" s="145" t="s">
        <v>156</v>
      </c>
      <c r="G75" s="14" t="str">
        <f>T('Elective Adventures'!P47)</f>
        <v/>
      </c>
      <c r="I75" s="135" t="s">
        <v>76</v>
      </c>
      <c r="J75" s="187" t="s">
        <v>237</v>
      </c>
      <c r="K75" s="14" t="str">
        <f>T('Elective Adventures'!P137)</f>
        <v/>
      </c>
      <c r="M75" s="135" t="s">
        <v>73</v>
      </c>
      <c r="N75" s="145" t="s">
        <v>331</v>
      </c>
      <c r="O75" s="14" t="str">
        <f>T('Elective Adventures'!P224)</f>
        <v/>
      </c>
    </row>
    <row r="76" spans="1:15">
      <c r="D76" s="13"/>
      <c r="E76" s="135" t="s">
        <v>119</v>
      </c>
      <c r="F76" s="145" t="s">
        <v>157</v>
      </c>
      <c r="G76" s="14" t="str">
        <f>T('Elective Adventures'!P48)</f>
        <v/>
      </c>
      <c r="I76" s="135" t="s">
        <v>77</v>
      </c>
      <c r="J76" s="145" t="s">
        <v>238</v>
      </c>
      <c r="K76" s="14" t="str">
        <f>T('Elective Adventures'!P138)</f>
        <v/>
      </c>
      <c r="M76" s="135" t="s">
        <v>114</v>
      </c>
      <c r="N76" s="145" t="s">
        <v>332</v>
      </c>
      <c r="O76" s="14" t="str">
        <f>T('Elective Adventures'!P225)</f>
        <v/>
      </c>
    </row>
    <row r="77" spans="1:15">
      <c r="D77" s="13"/>
      <c r="E77" s="135" t="s">
        <v>120</v>
      </c>
      <c r="F77" s="145" t="s">
        <v>158</v>
      </c>
      <c r="G77" s="14" t="str">
        <f>T('Elective Adventures'!P49)</f>
        <v/>
      </c>
      <c r="I77" s="135" t="s">
        <v>80</v>
      </c>
      <c r="J77" s="145" t="s">
        <v>239</v>
      </c>
      <c r="K77" s="14" t="str">
        <f>T('Elective Adventures'!P139)</f>
        <v/>
      </c>
      <c r="M77" s="135" t="s">
        <v>115</v>
      </c>
      <c r="N77" s="145" t="s">
        <v>333</v>
      </c>
      <c r="O77" s="14" t="str">
        <f>T('Elective Adventures'!P226)</f>
        <v/>
      </c>
    </row>
    <row r="78" spans="1:15" ht="12.75" customHeight="1">
      <c r="D78" s="13"/>
      <c r="E78" s="135">
        <v>4</v>
      </c>
      <c r="F78" s="187" t="s">
        <v>159</v>
      </c>
      <c r="G78" s="14" t="str">
        <f>T('Elective Adventures'!P50)</f>
        <v/>
      </c>
      <c r="I78" s="135">
        <v>3</v>
      </c>
      <c r="J78" s="145" t="s">
        <v>240</v>
      </c>
      <c r="K78" s="14" t="str">
        <f>T('Elective Adventures'!P140)</f>
        <v/>
      </c>
      <c r="M78" s="135" t="s">
        <v>116</v>
      </c>
      <c r="N78" s="145" t="s">
        <v>334</v>
      </c>
      <c r="O78" s="14" t="str">
        <f>T('Elective Adventures'!P227)</f>
        <v/>
      </c>
    </row>
    <row r="79" spans="1:15" ht="12.75" customHeight="1">
      <c r="D79" s="13"/>
      <c r="E79" s="135" t="s">
        <v>78</v>
      </c>
      <c r="F79" s="145" t="s">
        <v>160</v>
      </c>
      <c r="G79" s="14" t="str">
        <f>T('Elective Adventures'!P51)</f>
        <v/>
      </c>
      <c r="I79" s="135">
        <v>4</v>
      </c>
      <c r="J79" s="145" t="s">
        <v>241</v>
      </c>
      <c r="K79" s="14" t="str">
        <f>T('Elective Adventures'!P141)</f>
        <v/>
      </c>
    </row>
    <row r="80" spans="1:15">
      <c r="D80" s="13"/>
      <c r="E80" s="194" t="s">
        <v>79</v>
      </c>
      <c r="F80" s="195" t="s">
        <v>161</v>
      </c>
      <c r="G80" s="14" t="str">
        <f>T('Elective Adventures'!P52)</f>
        <v/>
      </c>
    </row>
    <row r="81" spans="4:5">
      <c r="D81" s="13"/>
      <c r="E81" s="159"/>
    </row>
    <row r="82" spans="4:5">
      <c r="D82" s="13"/>
      <c r="E82" s="159"/>
    </row>
    <row r="83" spans="4:5">
      <c r="D83" s="13"/>
      <c r="E83" s="159"/>
    </row>
    <row r="84" spans="4:5">
      <c r="D84" s="13"/>
    </row>
    <row r="85" spans="4:5" ht="12.75" customHeight="1">
      <c r="D85" s="13"/>
    </row>
    <row r="86" spans="4:5" ht="12.75" customHeight="1">
      <c r="D86" s="13"/>
    </row>
    <row r="87" spans="4:5">
      <c r="D87" s="13"/>
    </row>
    <row r="88" spans="4:5">
      <c r="D88" s="13"/>
    </row>
    <row r="89" spans="4:5">
      <c r="D89" s="13"/>
    </row>
    <row r="90" spans="4:5">
      <c r="D90" s="13"/>
    </row>
    <row r="91" spans="4:5">
      <c r="D91" s="13"/>
    </row>
    <row r="92" spans="4:5">
      <c r="D92" s="13"/>
    </row>
    <row r="93" spans="4:5">
      <c r="D93" s="13"/>
    </row>
    <row r="94" spans="4:5">
      <c r="D94" s="13"/>
    </row>
  </sheetData>
  <sheetProtection algorithmName="SHA-512" hashValue="/d33eCZnR63Fh0/pAaXXggk5QpJX1PJ84GTpRPK9uwF764ANlaHTnVcQ6N2Xs0CGom4Z/LnmuT0KF9F+vZI4JA==" saltValue="MzxP5ViCrJTdPw6Cw/Derw==" spinCount="100000" sheet="1" objects="1" scenarios="1" selectLockedCells="1"/>
  <mergeCells count="7">
    <mergeCell ref="A38:C39"/>
    <mergeCell ref="M1:O2"/>
    <mergeCell ref="Q1:S2"/>
    <mergeCell ref="E35:G36"/>
    <mergeCell ref="E1:G2"/>
    <mergeCell ref="I1:K2"/>
    <mergeCell ref="E11:G12"/>
  </mergeCells>
  <pageMargins left="0.75" right="0.75" top="1" bottom="1" header="0.5" footer="0.5"/>
  <pageSetup scale="47" orientation="landscape" horizontalDpi="4294967293" verticalDpi="4294967293" r:id="rId1"/>
  <headerFooter alignWithMargins="0">
    <oddHeader>&amp;C&amp;"Arial,Bold"&amp;14Arrow of Light Advancement
&amp;12&amp;D</oddHead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94"/>
  <sheetViews>
    <sheetView showGridLines="0" zoomScale="85" zoomScaleNormal="85" workbookViewId="0">
      <selection activeCell="C7" sqref="C7"/>
    </sheetView>
  </sheetViews>
  <sheetFormatPr defaultRowHeight="12.75"/>
  <cols>
    <col min="1" max="1" width="3.140625" customWidth="1"/>
    <col min="2" max="2" width="36.28515625" bestFit="1" customWidth="1"/>
    <col min="3" max="3" width="6.42578125" customWidth="1"/>
    <col min="4" max="4" width="2.42578125" customWidth="1"/>
    <col min="5" max="5" width="4.28515625" style="88" customWidth="1"/>
    <col min="6" max="6" width="36.85546875" bestFit="1" customWidth="1"/>
    <col min="7" max="7" width="3.42578125" customWidth="1"/>
    <col min="8" max="8" width="1.5703125" bestFit="1" customWidth="1"/>
    <col min="9" max="9" width="3.28515625" customWidth="1"/>
    <col min="10" max="10" width="38.140625" bestFit="1" customWidth="1"/>
    <col min="11" max="11" width="3.42578125" customWidth="1"/>
    <col min="12" max="12" width="1.7109375" bestFit="1" customWidth="1"/>
    <col min="13" max="13" width="3.28515625" customWidth="1"/>
    <col min="14" max="14" width="40.5703125" bestFit="1" customWidth="1"/>
    <col min="15" max="15" width="3.42578125" customWidth="1"/>
    <col min="16" max="16" width="1.7109375" bestFit="1" customWidth="1"/>
    <col min="17" max="17" width="3.28515625" customWidth="1"/>
    <col min="18" max="18" width="40.5703125" bestFit="1" customWidth="1"/>
    <col min="19" max="19" width="3.42578125" customWidth="1"/>
  </cols>
  <sheetData>
    <row r="1" spans="2:19" ht="21" customHeight="1">
      <c r="B1" s="228" t="str">
        <f ca="1">MID(CELL("filename",B1),FIND(IF(ISERROR(FIND("]",CELL("filename",B1))),"$","]"),CELL("filename",B1))+1,256)</f>
        <v>Scout 13</v>
      </c>
      <c r="E1" s="306" t="s">
        <v>24</v>
      </c>
      <c r="F1" s="306"/>
      <c r="G1" s="306"/>
      <c r="I1" s="305" t="s">
        <v>360</v>
      </c>
      <c r="J1" s="305"/>
      <c r="K1" s="305"/>
      <c r="M1" s="305" t="s">
        <v>360</v>
      </c>
      <c r="N1" s="305"/>
      <c r="O1" s="305"/>
      <c r="Q1" s="305" t="s">
        <v>360</v>
      </c>
      <c r="R1" s="305"/>
      <c r="S1" s="305"/>
    </row>
    <row r="2" spans="2:19" ht="7.5" customHeight="1">
      <c r="E2" s="307"/>
      <c r="F2" s="307"/>
      <c r="G2" s="307"/>
      <c r="I2" s="305"/>
      <c r="J2" s="305"/>
      <c r="K2" s="305"/>
      <c r="M2" s="305"/>
      <c r="N2" s="305"/>
      <c r="O2" s="305"/>
      <c r="Q2" s="305"/>
      <c r="R2" s="305"/>
      <c r="S2" s="305"/>
    </row>
    <row r="3" spans="2:19">
      <c r="B3" s="1" t="s">
        <v>10</v>
      </c>
      <c r="E3" s="14">
        <v>1</v>
      </c>
      <c r="F3" s="89" t="s">
        <v>64</v>
      </c>
      <c r="G3" s="14" t="str">
        <f>IF(Bobcat!Q6="A","A"," ")</f>
        <v xml:space="preserve"> </v>
      </c>
      <c r="H3" s="28"/>
      <c r="I3" s="212" t="s">
        <v>357</v>
      </c>
      <c r="J3" s="205"/>
      <c r="K3" s="226" t="str">
        <f>T('Elective Adventures'!Q74)</f>
        <v/>
      </c>
      <c r="L3" s="28"/>
      <c r="M3" s="212" t="s">
        <v>276</v>
      </c>
      <c r="N3" s="213"/>
      <c r="O3" s="226"/>
      <c r="P3" s="28"/>
      <c r="Q3" s="198" t="s">
        <v>335</v>
      </c>
      <c r="R3" s="227"/>
      <c r="S3" s="226"/>
    </row>
    <row r="4" spans="2:19" ht="12.75" customHeight="1">
      <c r="B4" s="29" t="s">
        <v>25</v>
      </c>
      <c r="C4" s="14" t="str">
        <f>IF(COUNTIF(G3:G10,"A")&gt;6,"C",IF(COUNTIF(G3:G10,"A")&gt;0,"P"," "))</f>
        <v xml:space="preserve"> </v>
      </c>
      <c r="D4" s="13"/>
      <c r="E4" s="14">
        <v>2</v>
      </c>
      <c r="F4" s="89" t="s">
        <v>65</v>
      </c>
      <c r="G4" s="14" t="str">
        <f>IF(Bobcat!Q7="A","A"," ")</f>
        <v xml:space="preserve"> </v>
      </c>
      <c r="I4" s="100"/>
      <c r="J4" s="145" t="s">
        <v>146</v>
      </c>
      <c r="K4" s="14" t="str">
        <f>T('Elective Adventures'!Q56)</f>
        <v/>
      </c>
      <c r="M4" s="100">
        <v>1</v>
      </c>
      <c r="N4" s="145" t="s">
        <v>261</v>
      </c>
      <c r="O4" s="14" t="str">
        <f>T('Elective Adventures'!Q145)</f>
        <v/>
      </c>
      <c r="Q4" s="147">
        <v>1</v>
      </c>
      <c r="R4" s="158" t="s">
        <v>336</v>
      </c>
      <c r="S4" s="14" t="str">
        <f>T('Elective Adventures'!Q230)</f>
        <v/>
      </c>
    </row>
    <row r="5" spans="2:19">
      <c r="B5" s="15" t="s">
        <v>422</v>
      </c>
      <c r="C5" s="16" t="str">
        <f>IF(COUNTIF(C13:C16,"C")&gt;3,"C",IF(COUNTIF(C13:C16,"C")&gt;0,"P",IF(COUNTIF(C13:C16,"P")&gt;0,"P"," ")))</f>
        <v xml:space="preserve"> </v>
      </c>
      <c r="D5" s="79"/>
      <c r="E5" s="14">
        <v>3</v>
      </c>
      <c r="F5" s="89" t="s">
        <v>17</v>
      </c>
      <c r="G5" s="14" t="str">
        <f>IF(Bobcat!Q8="A","A"," ")</f>
        <v xml:space="preserve"> </v>
      </c>
      <c r="I5" s="100">
        <v>1</v>
      </c>
      <c r="J5" s="145" t="s">
        <v>163</v>
      </c>
      <c r="K5" s="14" t="str">
        <f>T('Elective Adventures'!Q57)</f>
        <v/>
      </c>
      <c r="M5" s="100">
        <v>2</v>
      </c>
      <c r="N5" s="145" t="s">
        <v>97</v>
      </c>
      <c r="O5" s="14" t="str">
        <f>T('Elective Adventures'!Q146)</f>
        <v/>
      </c>
      <c r="Q5" s="100">
        <v>2</v>
      </c>
      <c r="R5" s="145" t="s">
        <v>337</v>
      </c>
      <c r="S5" s="14" t="str">
        <f>T('Elective Adventures'!Q231)</f>
        <v/>
      </c>
    </row>
    <row r="6" spans="2:19" ht="13.5" thickBot="1">
      <c r="B6" s="173" t="s">
        <v>360</v>
      </c>
      <c r="C6" s="17" t="str">
        <f>IF(COUNTIF(C19:C36,"C")&gt;2,"C"," ")</f>
        <v xml:space="preserve"> </v>
      </c>
      <c r="D6" s="79"/>
      <c r="E6" s="14">
        <v>4</v>
      </c>
      <c r="F6" s="89" t="s">
        <v>18</v>
      </c>
      <c r="G6" s="14" t="str">
        <f>IF(Bobcat!Q9="A","A"," ")</f>
        <v xml:space="preserve"> </v>
      </c>
      <c r="I6" s="100">
        <v>2</v>
      </c>
      <c r="J6" s="145" t="s">
        <v>164</v>
      </c>
      <c r="K6" s="14" t="str">
        <f>T('Elective Adventures'!Q58)</f>
        <v/>
      </c>
      <c r="M6" s="135" t="s">
        <v>76</v>
      </c>
      <c r="N6" s="145" t="s">
        <v>262</v>
      </c>
      <c r="O6" s="14" t="str">
        <f>T('Elective Adventures'!Q147)</f>
        <v/>
      </c>
      <c r="Q6" s="100">
        <v>3</v>
      </c>
      <c r="R6" s="145" t="s">
        <v>338</v>
      </c>
      <c r="S6" s="14" t="str">
        <f>T('Elective Adventures'!Q232)</f>
        <v/>
      </c>
    </row>
    <row r="7" spans="2:19" ht="13.5" thickBot="1">
      <c r="B7" s="193" t="s">
        <v>361</v>
      </c>
      <c r="C7" s="220"/>
      <c r="D7" s="2"/>
      <c r="E7" s="14">
        <v>5</v>
      </c>
      <c r="F7" s="89" t="s">
        <v>19</v>
      </c>
      <c r="G7" s="14" t="str">
        <f>IF(Bobcat!Q10="A","A"," ")</f>
        <v xml:space="preserve"> </v>
      </c>
      <c r="I7" s="100">
        <v>3</v>
      </c>
      <c r="J7" s="145" t="s">
        <v>162</v>
      </c>
      <c r="K7" s="14" t="str">
        <f>T('Elective Adventures'!Q59)</f>
        <v/>
      </c>
      <c r="M7" s="135" t="s">
        <v>77</v>
      </c>
      <c r="N7" s="145" t="s">
        <v>263</v>
      </c>
      <c r="O7" s="14" t="str">
        <f>T('Elective Adventures'!Q148)</f>
        <v/>
      </c>
      <c r="Q7" s="215" t="s">
        <v>339</v>
      </c>
      <c r="R7" s="214"/>
      <c r="S7" s="225"/>
    </row>
    <row r="8" spans="2:19" ht="12.75" customHeight="1" thickBot="1">
      <c r="B8" s="162" t="s">
        <v>67</v>
      </c>
      <c r="C8" s="221"/>
      <c r="D8" s="79"/>
      <c r="E8" s="14">
        <v>6</v>
      </c>
      <c r="F8" s="89" t="s">
        <v>20</v>
      </c>
      <c r="G8" s="14" t="str">
        <f>IF(Bobcat!Q11="A","A"," ")</f>
        <v xml:space="preserve"> </v>
      </c>
      <c r="I8" s="100">
        <v>4</v>
      </c>
      <c r="J8" s="145" t="s">
        <v>167</v>
      </c>
      <c r="K8" s="14" t="str">
        <f>T('Elective Adventures'!Q60)</f>
        <v/>
      </c>
      <c r="M8" s="135" t="s">
        <v>80</v>
      </c>
      <c r="N8" s="145" t="s">
        <v>264</v>
      </c>
      <c r="O8" s="14" t="str">
        <f>T('Elective Adventures'!Q149)</f>
        <v/>
      </c>
      <c r="Q8" s="147"/>
      <c r="R8" s="158" t="s">
        <v>356</v>
      </c>
      <c r="S8" s="14" t="str">
        <f>T('Elective Adventures'!Q235)</f>
        <v/>
      </c>
    </row>
    <row r="9" spans="2:19" ht="12.75" customHeight="1">
      <c r="B9" s="15" t="s">
        <v>68</v>
      </c>
      <c r="C9" s="163" t="str">
        <f>'Cyber Chip'!Q10</f>
        <v xml:space="preserve"> </v>
      </c>
      <c r="D9" s="79"/>
      <c r="E9" s="76">
        <v>7</v>
      </c>
      <c r="F9" s="80" t="s">
        <v>21</v>
      </c>
      <c r="G9" s="76" t="str">
        <f>IF(Bobcat!Q12="A","A"," ")</f>
        <v xml:space="preserve"> </v>
      </c>
      <c r="I9" s="100">
        <v>5</v>
      </c>
      <c r="J9" s="145" t="s">
        <v>165</v>
      </c>
      <c r="K9" s="14" t="str">
        <f>T('Elective Adventures'!Q61)</f>
        <v/>
      </c>
      <c r="M9" s="100">
        <v>3</v>
      </c>
      <c r="N9" s="188" t="s">
        <v>265</v>
      </c>
      <c r="O9" s="14" t="str">
        <f>T('Elective Adventures'!Q150)</f>
        <v/>
      </c>
      <c r="Q9" s="147">
        <v>1</v>
      </c>
      <c r="R9" s="192" t="s">
        <v>340</v>
      </c>
      <c r="S9" s="14" t="str">
        <f>T('Elective Adventures'!Q236)</f>
        <v/>
      </c>
    </row>
    <row r="10" spans="2:19" ht="12" customHeight="1">
      <c r="B10" s="15" t="s">
        <v>421</v>
      </c>
      <c r="C10" s="17" t="str">
        <f>IF(COUNTIF(C4:C9,"C")&gt;5,"C","")</f>
        <v/>
      </c>
      <c r="D10" s="79"/>
      <c r="E10" s="77"/>
      <c r="F10" s="81"/>
      <c r="G10" s="77"/>
      <c r="I10" s="150">
        <v>6</v>
      </c>
      <c r="J10" s="187" t="s">
        <v>166</v>
      </c>
      <c r="K10" s="14" t="str">
        <f>T('Elective Adventures'!Q62)</f>
        <v/>
      </c>
      <c r="M10" s="135" t="s">
        <v>72</v>
      </c>
      <c r="N10" s="145" t="s">
        <v>266</v>
      </c>
      <c r="O10" s="14" t="str">
        <f>T('Elective Adventures'!Q151)</f>
        <v/>
      </c>
      <c r="Q10" s="100">
        <v>2</v>
      </c>
      <c r="R10" s="145" t="s">
        <v>341</v>
      </c>
      <c r="S10" s="14" t="str">
        <f>T('Elective Adventures'!Q237)</f>
        <v/>
      </c>
    </row>
    <row r="11" spans="2:19" ht="12.75" customHeight="1">
      <c r="B11" s="82"/>
      <c r="C11" s="83"/>
      <c r="E11" s="305" t="s">
        <v>423</v>
      </c>
      <c r="F11" s="305"/>
      <c r="G11" s="305"/>
      <c r="I11" s="150">
        <v>7</v>
      </c>
      <c r="J11" s="191" t="s">
        <v>149</v>
      </c>
      <c r="K11" s="14" t="str">
        <f>T('Elective Adventures'!Q63)</f>
        <v/>
      </c>
      <c r="M11" s="135" t="s">
        <v>73</v>
      </c>
      <c r="N11" s="145" t="s">
        <v>267</v>
      </c>
      <c r="O11" s="14" t="str">
        <f>T('Elective Adventures'!Q152)</f>
        <v/>
      </c>
      <c r="Q11" s="100">
        <v>3</v>
      </c>
      <c r="R11" s="187" t="s">
        <v>342</v>
      </c>
      <c r="S11" s="14" t="str">
        <f>T('Elective Adventures'!Q238)</f>
        <v/>
      </c>
    </row>
    <row r="12" spans="2:19" ht="12.75" customHeight="1">
      <c r="B12" s="222" t="s">
        <v>423</v>
      </c>
      <c r="C12" s="223"/>
      <c r="D12" s="31"/>
      <c r="E12" s="305"/>
      <c r="F12" s="305"/>
      <c r="G12" s="305"/>
      <c r="I12" s="172" t="s">
        <v>168</v>
      </c>
      <c r="J12" s="171" t="s">
        <v>176</v>
      </c>
      <c r="K12" s="14" t="str">
        <f>T('Elective Adventures'!Q64)</f>
        <v/>
      </c>
      <c r="M12" s="135" t="s">
        <v>114</v>
      </c>
      <c r="N12" s="145" t="s">
        <v>268</v>
      </c>
      <c r="O12" s="14" t="str">
        <f>T('Elective Adventures'!Q153)</f>
        <v/>
      </c>
      <c r="Q12" s="100">
        <v>4</v>
      </c>
      <c r="R12" s="145" t="s">
        <v>343</v>
      </c>
      <c r="S12" s="14" t="str">
        <f>T('Elective Adventures'!Q239)</f>
        <v/>
      </c>
    </row>
    <row r="13" spans="2:19" ht="12.75" customHeight="1">
      <c r="B13" s="160" t="s">
        <v>365</v>
      </c>
      <c r="C13" s="18" t="str">
        <f>'Core Adventures'!Q20</f>
        <v xml:space="preserve"> </v>
      </c>
      <c r="D13" s="31"/>
      <c r="E13" s="201" t="s">
        <v>420</v>
      </c>
      <c r="F13" s="201"/>
      <c r="G13" s="226" t="str">
        <f>T('Core Adventures'!Q56)</f>
        <v/>
      </c>
      <c r="I13" s="172" t="s">
        <v>169</v>
      </c>
      <c r="J13" s="170" t="s">
        <v>177</v>
      </c>
      <c r="K13" s="14" t="str">
        <f>T('Elective Adventures'!Q65)</f>
        <v/>
      </c>
      <c r="M13" s="100">
        <v>4</v>
      </c>
      <c r="N13" s="145" t="s">
        <v>269</v>
      </c>
      <c r="O13" s="14" t="str">
        <f>T('Elective Adventures'!Q154)</f>
        <v/>
      </c>
      <c r="Q13" s="100">
        <v>5</v>
      </c>
      <c r="R13" s="187" t="s">
        <v>344</v>
      </c>
      <c r="S13" s="14" t="str">
        <f>T('Elective Adventures'!Q240)</f>
        <v/>
      </c>
    </row>
    <row r="14" spans="2:19" ht="12.75" customHeight="1">
      <c r="B14" s="160" t="s">
        <v>384</v>
      </c>
      <c r="C14" s="18" t="str">
        <f>'Core Adventures'!Q30</f>
        <v xml:space="preserve"> </v>
      </c>
      <c r="D14" s="31"/>
      <c r="E14" s="98">
        <v>1</v>
      </c>
      <c r="F14" s="200" t="s">
        <v>398</v>
      </c>
      <c r="G14" s="14" t="str">
        <f>T('Core Adventures'!Q44)</f>
        <v/>
      </c>
      <c r="I14" s="172" t="s">
        <v>170</v>
      </c>
      <c r="J14" s="170" t="s">
        <v>178</v>
      </c>
      <c r="K14" s="14" t="str">
        <f>T('Elective Adventures'!Q66)</f>
        <v/>
      </c>
      <c r="M14" s="135" t="s">
        <v>78</v>
      </c>
      <c r="N14" s="145" t="s">
        <v>289</v>
      </c>
      <c r="O14" s="14" t="str">
        <f>T('Elective Adventures'!Q155)</f>
        <v/>
      </c>
      <c r="Q14" s="100">
        <v>6</v>
      </c>
      <c r="R14" s="145" t="s">
        <v>345</v>
      </c>
      <c r="S14" s="14" t="str">
        <f>T('Elective Adventures'!Q241)</f>
        <v/>
      </c>
    </row>
    <row r="15" spans="2:19">
      <c r="B15" s="160" t="s">
        <v>391</v>
      </c>
      <c r="C15" s="18" t="str">
        <f>'Core Adventures'!Q41</f>
        <v xml:space="preserve"> </v>
      </c>
      <c r="D15" s="31"/>
      <c r="E15" s="136" t="s">
        <v>69</v>
      </c>
      <c r="F15" s="135" t="s">
        <v>401</v>
      </c>
      <c r="G15" s="14" t="str">
        <f>T('Core Adventures'!Q45)</f>
        <v/>
      </c>
      <c r="I15" s="172" t="s">
        <v>171</v>
      </c>
      <c r="J15" s="191" t="s">
        <v>179</v>
      </c>
      <c r="K15" s="14" t="str">
        <f>T('Elective Adventures'!Q67)</f>
        <v/>
      </c>
      <c r="M15" s="135" t="s">
        <v>79</v>
      </c>
      <c r="N15" s="145" t="s">
        <v>270</v>
      </c>
      <c r="O15" s="14" t="str">
        <f>T('Elective Adventures'!Q156)</f>
        <v/>
      </c>
      <c r="Q15" s="100">
        <v>7</v>
      </c>
      <c r="R15" s="145" t="s">
        <v>346</v>
      </c>
      <c r="S15" s="14" t="str">
        <f>T('Elective Adventures'!Q242)</f>
        <v/>
      </c>
    </row>
    <row r="16" spans="2:19">
      <c r="B16" s="160" t="s">
        <v>420</v>
      </c>
      <c r="C16" s="18" t="str">
        <f>'Core Adventures'!Q65</f>
        <v xml:space="preserve"> </v>
      </c>
      <c r="D16" s="31"/>
      <c r="E16" s="136" t="s">
        <v>70</v>
      </c>
      <c r="F16" s="135" t="s">
        <v>402</v>
      </c>
      <c r="G16" s="14" t="str">
        <f>T('Core Adventures'!Q46)</f>
        <v/>
      </c>
      <c r="I16" s="172" t="s">
        <v>172</v>
      </c>
      <c r="J16" s="191" t="s">
        <v>180</v>
      </c>
      <c r="K16" s="14" t="str">
        <f>T('Elective Adventures'!Q68)</f>
        <v/>
      </c>
      <c r="M16" s="135" t="s">
        <v>242</v>
      </c>
      <c r="N16" s="145" t="s">
        <v>271</v>
      </c>
      <c r="O16" s="14" t="str">
        <f>T('Elective Adventures'!Q157)</f>
        <v/>
      </c>
      <c r="Q16" s="100">
        <v>8</v>
      </c>
      <c r="R16" s="145" t="s">
        <v>347</v>
      </c>
      <c r="S16" s="14" t="str">
        <f>T('Elective Adventures'!Q243)</f>
        <v/>
      </c>
    </row>
    <row r="17" spans="2:19">
      <c r="B17" s="30"/>
      <c r="C17" s="31"/>
      <c r="D17" s="31"/>
      <c r="E17" s="136" t="s">
        <v>71</v>
      </c>
      <c r="F17" s="135" t="s">
        <v>403</v>
      </c>
      <c r="G17" s="14" t="str">
        <f>T('Core Adventures'!Q47)</f>
        <v/>
      </c>
      <c r="I17" s="172" t="s">
        <v>173</v>
      </c>
      <c r="J17" s="191" t="s">
        <v>181</v>
      </c>
      <c r="K17" s="14" t="str">
        <f>T('Elective Adventures'!Q69)</f>
        <v/>
      </c>
      <c r="M17" s="135" t="s">
        <v>243</v>
      </c>
      <c r="N17" s="145" t="s">
        <v>272</v>
      </c>
      <c r="O17" s="14" t="str">
        <f>T('Elective Adventures'!Q158)</f>
        <v/>
      </c>
      <c r="Q17" s="215" t="s">
        <v>348</v>
      </c>
      <c r="R17" s="214"/>
      <c r="S17" s="225"/>
    </row>
    <row r="18" spans="2:19">
      <c r="B18" s="222" t="s">
        <v>360</v>
      </c>
      <c r="C18" s="223"/>
      <c r="D18" s="31"/>
      <c r="E18" s="136" t="s">
        <v>399</v>
      </c>
      <c r="F18" s="135" t="s">
        <v>404</v>
      </c>
      <c r="G18" s="14" t="str">
        <f>T('Core Adventures'!Q48)</f>
        <v/>
      </c>
      <c r="I18" s="172" t="s">
        <v>174</v>
      </c>
      <c r="J18" s="191" t="s">
        <v>182</v>
      </c>
      <c r="K18" s="14" t="str">
        <f>T('Elective Adventures'!Q70)</f>
        <v/>
      </c>
      <c r="M18" s="135" t="s">
        <v>244</v>
      </c>
      <c r="N18" s="145" t="s">
        <v>273</v>
      </c>
      <c r="O18" s="14" t="str">
        <f>T('Elective Adventures'!Q159)</f>
        <v/>
      </c>
      <c r="Q18" s="147">
        <v>1</v>
      </c>
      <c r="R18" s="158" t="s">
        <v>349</v>
      </c>
      <c r="S18" s="14" t="str">
        <f>T('Elective Adventures'!Q246)</f>
        <v/>
      </c>
    </row>
    <row r="19" spans="2:19">
      <c r="B19" s="160" t="s">
        <v>110</v>
      </c>
      <c r="C19" s="18" t="str">
        <f>'Elective Adventures'!Q19</f>
        <v xml:space="preserve"> </v>
      </c>
      <c r="E19" s="136" t="s">
        <v>400</v>
      </c>
      <c r="F19" s="135" t="s">
        <v>405</v>
      </c>
      <c r="G19" s="14" t="str">
        <f>T('Core Adventures'!Q49)</f>
        <v/>
      </c>
      <c r="I19" s="172" t="s">
        <v>175</v>
      </c>
      <c r="J19" s="191" t="s">
        <v>183</v>
      </c>
      <c r="K19" s="14" t="str">
        <f>T('Elective Adventures'!Q71)</f>
        <v/>
      </c>
      <c r="M19" s="135" t="s">
        <v>245</v>
      </c>
      <c r="N19" s="145" t="s">
        <v>274</v>
      </c>
      <c r="O19" s="14" t="str">
        <f>T('Elective Adventures'!Q160)</f>
        <v/>
      </c>
      <c r="Q19" s="100">
        <v>2</v>
      </c>
      <c r="R19" s="188" t="s">
        <v>350</v>
      </c>
      <c r="S19" s="14" t="str">
        <f>T('Elective Adventures'!Q247)</f>
        <v/>
      </c>
    </row>
    <row r="20" spans="2:19">
      <c r="B20" s="160" t="s">
        <v>132</v>
      </c>
      <c r="C20" s="18" t="str">
        <f>'Elective Adventures'!Q34</f>
        <v xml:space="preserve"> </v>
      </c>
      <c r="D20" s="31"/>
      <c r="E20" s="98">
        <v>2</v>
      </c>
      <c r="F20" s="135" t="s">
        <v>406</v>
      </c>
      <c r="G20" s="14" t="str">
        <f>T('Core Adventures'!Q50)</f>
        <v/>
      </c>
      <c r="I20" s="212" t="s">
        <v>184</v>
      </c>
      <c r="J20" s="208"/>
      <c r="K20" s="225"/>
      <c r="M20" s="135" t="s">
        <v>246</v>
      </c>
      <c r="N20" s="145" t="s">
        <v>275</v>
      </c>
      <c r="O20" s="14" t="str">
        <f>T('Elective Adventures'!Q161)</f>
        <v/>
      </c>
      <c r="Q20" s="100">
        <v>3</v>
      </c>
      <c r="R20" s="145" t="s">
        <v>351</v>
      </c>
      <c r="S20" s="14" t="str">
        <f>T('Elective Adventures'!Q248)</f>
        <v/>
      </c>
    </row>
    <row r="21" spans="2:19" ht="12.75" customHeight="1">
      <c r="B21" s="160" t="s">
        <v>143</v>
      </c>
      <c r="C21" s="18" t="str">
        <f>'Elective Adventures'!Q53</f>
        <v xml:space="preserve"> </v>
      </c>
      <c r="D21" s="31"/>
      <c r="E21" s="136" t="s">
        <v>76</v>
      </c>
      <c r="F21" s="135" t="s">
        <v>407</v>
      </c>
      <c r="G21" s="14" t="str">
        <f>T('Core Adventures'!Q51)</f>
        <v/>
      </c>
      <c r="I21" s="100">
        <v>1</v>
      </c>
      <c r="J21" s="145" t="s">
        <v>185</v>
      </c>
      <c r="K21" s="14" t="str">
        <f>T('Elective Adventures'!Q75)</f>
        <v/>
      </c>
      <c r="M21" s="135" t="s">
        <v>247</v>
      </c>
      <c r="N21" s="145" t="s">
        <v>277</v>
      </c>
      <c r="O21" s="14" t="str">
        <f>T('Elective Adventures'!Q162)</f>
        <v/>
      </c>
      <c r="Q21" s="100">
        <v>4</v>
      </c>
      <c r="R21" s="188" t="s">
        <v>352</v>
      </c>
      <c r="S21" s="14" t="str">
        <f>T('Elective Adventures'!Q249)</f>
        <v/>
      </c>
    </row>
    <row r="22" spans="2:19" ht="12.75" customHeight="1">
      <c r="B22" s="160" t="s">
        <v>357</v>
      </c>
      <c r="C22" s="18" t="str">
        <f>'Elective Adventures'!Q72</f>
        <v xml:space="preserve"> </v>
      </c>
      <c r="D22" s="31"/>
      <c r="E22" s="136" t="s">
        <v>77</v>
      </c>
      <c r="F22" s="135" t="s">
        <v>408</v>
      </c>
      <c r="G22" s="14" t="str">
        <f>T('Core Adventures'!Q52)</f>
        <v/>
      </c>
      <c r="H22" s="12" t="s">
        <v>75</v>
      </c>
      <c r="I22" s="135">
        <v>2</v>
      </c>
      <c r="J22" s="145" t="s">
        <v>186</v>
      </c>
      <c r="K22" s="14" t="str">
        <f>T('Elective Adventures'!Q76)</f>
        <v/>
      </c>
      <c r="L22" s="12" t="s">
        <v>75</v>
      </c>
      <c r="M22" s="135" t="s">
        <v>248</v>
      </c>
      <c r="N22" s="145" t="s">
        <v>290</v>
      </c>
      <c r="O22" s="14" t="str">
        <f>T('Elective Adventures'!Q163)</f>
        <v/>
      </c>
      <c r="P22" s="12" t="s">
        <v>75</v>
      </c>
      <c r="Q22" s="135" t="s">
        <v>78</v>
      </c>
      <c r="R22" s="188" t="s">
        <v>353</v>
      </c>
      <c r="S22" s="14" t="str">
        <f>T('Elective Adventures'!Q250)</f>
        <v/>
      </c>
    </row>
    <row r="23" spans="2:19" ht="12.75" customHeight="1">
      <c r="B23" s="160" t="s">
        <v>184</v>
      </c>
      <c r="C23" s="18" t="str">
        <f>'Elective Adventures'!Q80</f>
        <v xml:space="preserve"> </v>
      </c>
      <c r="D23" s="31"/>
      <c r="E23" s="136" t="s">
        <v>80</v>
      </c>
      <c r="F23" s="200" t="s">
        <v>409</v>
      </c>
      <c r="G23" s="14" t="str">
        <f>T('Core Adventures'!Q53)</f>
        <v/>
      </c>
      <c r="I23" s="135">
        <v>3</v>
      </c>
      <c r="J23" s="145" t="s">
        <v>187</v>
      </c>
      <c r="K23" s="14" t="str">
        <f>T('Elective Adventures'!Q77)</f>
        <v/>
      </c>
      <c r="M23" s="135" t="s">
        <v>249</v>
      </c>
      <c r="N23" s="145" t="s">
        <v>278</v>
      </c>
      <c r="O23" s="14" t="str">
        <f>T('Elective Adventures'!Q164)</f>
        <v/>
      </c>
      <c r="Q23" s="135" t="s">
        <v>79</v>
      </c>
      <c r="R23" s="188" t="s">
        <v>354</v>
      </c>
      <c r="S23" s="14" t="str">
        <f>T('Elective Adventures'!Q251)</f>
        <v/>
      </c>
    </row>
    <row r="24" spans="2:19">
      <c r="B24" s="160" t="s">
        <v>190</v>
      </c>
      <c r="C24" s="18" t="str">
        <f>'Elective Adventures'!Q89</f>
        <v xml:space="preserve"> </v>
      </c>
      <c r="D24" s="31"/>
      <c r="E24" s="136" t="s">
        <v>94</v>
      </c>
      <c r="F24" s="135" t="s">
        <v>410</v>
      </c>
      <c r="G24" s="14" t="str">
        <f>T('Core Adventures'!Q54)</f>
        <v/>
      </c>
      <c r="I24" s="135">
        <v>4</v>
      </c>
      <c r="J24" s="188" t="s">
        <v>188</v>
      </c>
      <c r="K24" s="14" t="str">
        <f>T('Elective Adventures'!Q78)</f>
        <v/>
      </c>
      <c r="M24" s="135" t="s">
        <v>250</v>
      </c>
      <c r="N24" s="145" t="s">
        <v>279</v>
      </c>
      <c r="O24" s="14" t="str">
        <f>T('Elective Adventures'!Q165)</f>
        <v/>
      </c>
      <c r="Q24" s="135" t="s">
        <v>242</v>
      </c>
      <c r="R24" s="145" t="s">
        <v>355</v>
      </c>
      <c r="S24" s="14" t="str">
        <f>T('Elective Adventures'!Q252)</f>
        <v/>
      </c>
    </row>
    <row r="25" spans="2:19">
      <c r="B25" s="161" t="s">
        <v>197</v>
      </c>
      <c r="C25" s="18" t="str">
        <f>'Elective Adventures'!Q105</f>
        <v xml:space="preserve"> </v>
      </c>
      <c r="D25" s="31"/>
      <c r="E25" s="98">
        <v>3</v>
      </c>
      <c r="F25" s="135" t="s">
        <v>411</v>
      </c>
      <c r="G25" s="14" t="str">
        <f>T('Core Adventures'!Q55)</f>
        <v/>
      </c>
      <c r="I25" s="135">
        <v>5</v>
      </c>
      <c r="J25" s="145" t="s">
        <v>189</v>
      </c>
      <c r="K25" s="14" t="str">
        <f>T('Elective Adventures'!Q79)</f>
        <v/>
      </c>
      <c r="M25" s="135" t="s">
        <v>251</v>
      </c>
      <c r="N25" s="145" t="s">
        <v>280</v>
      </c>
      <c r="O25" s="14" t="str">
        <f>T('Elective Adventures'!Q166)</f>
        <v/>
      </c>
    </row>
    <row r="26" spans="2:19" ht="12.75" customHeight="1">
      <c r="B26" s="161" t="s">
        <v>362</v>
      </c>
      <c r="C26" s="18" t="str">
        <f>'Elective Adventures'!Q132</f>
        <v xml:space="preserve"> </v>
      </c>
      <c r="D26" s="31"/>
      <c r="E26" s="136" t="s">
        <v>72</v>
      </c>
      <c r="F26" s="135" t="s">
        <v>412</v>
      </c>
      <c r="G26" s="14" t="str">
        <f>T('Core Adventures'!Q56)</f>
        <v/>
      </c>
      <c r="I26" s="212" t="s">
        <v>190</v>
      </c>
      <c r="J26" s="208"/>
      <c r="K26" s="225"/>
      <c r="M26" s="135" t="s">
        <v>252</v>
      </c>
      <c r="N26" s="188" t="s">
        <v>281</v>
      </c>
      <c r="O26" s="14" t="str">
        <f>T('Elective Adventures'!Q167)</f>
        <v/>
      </c>
    </row>
    <row r="27" spans="2:19" ht="12.75" customHeight="1">
      <c r="B27" s="161" t="s">
        <v>235</v>
      </c>
      <c r="C27" s="18" t="str">
        <f>'Elective Adventures'!Q142</f>
        <v xml:space="preserve"> </v>
      </c>
      <c r="D27" s="31"/>
      <c r="E27" s="136" t="s">
        <v>73</v>
      </c>
      <c r="F27" s="135" t="s">
        <v>413</v>
      </c>
      <c r="G27" s="14" t="str">
        <f>T('Core Adventures'!Q57)</f>
        <v/>
      </c>
      <c r="I27" s="100">
        <v>1</v>
      </c>
      <c r="J27" s="145" t="s">
        <v>191</v>
      </c>
      <c r="K27" s="14" t="str">
        <f>T('Elective Adventures'!Q83)</f>
        <v/>
      </c>
      <c r="M27" s="135" t="s">
        <v>253</v>
      </c>
      <c r="N27" s="145" t="s">
        <v>282</v>
      </c>
      <c r="O27" s="14" t="str">
        <f>T('Elective Adventures'!Q168)</f>
        <v/>
      </c>
    </row>
    <row r="28" spans="2:19">
      <c r="B28" s="161" t="s">
        <v>276</v>
      </c>
      <c r="C28" s="18" t="str">
        <f>'Elective Adventures'!Q176</f>
        <v xml:space="preserve"> </v>
      </c>
      <c r="D28" s="31"/>
      <c r="E28" s="136" t="s">
        <v>115</v>
      </c>
      <c r="F28" s="135" t="s">
        <v>414</v>
      </c>
      <c r="G28" s="14" t="str">
        <f>T('Core Adventures'!Q58)</f>
        <v/>
      </c>
      <c r="I28" s="100">
        <v>2</v>
      </c>
      <c r="J28" s="145" t="s">
        <v>192</v>
      </c>
      <c r="K28" s="14" t="str">
        <f>T('Elective Adventures'!Q84)</f>
        <v/>
      </c>
      <c r="M28" s="135" t="s">
        <v>254</v>
      </c>
      <c r="N28" s="145" t="s">
        <v>283</v>
      </c>
      <c r="O28" s="14" t="str">
        <f>T('Elective Adventures'!Q169)</f>
        <v/>
      </c>
      <c r="R28" s="68" t="s">
        <v>49</v>
      </c>
      <c r="S28" s="69"/>
    </row>
    <row r="29" spans="2:19">
      <c r="B29" s="161" t="s">
        <v>292</v>
      </c>
      <c r="C29" s="18" t="str">
        <f>'Elective Adventures'!Q183</f>
        <v xml:space="preserve"> </v>
      </c>
      <c r="D29" s="31"/>
      <c r="E29" s="136" t="s">
        <v>114</v>
      </c>
      <c r="F29" s="184" t="s">
        <v>415</v>
      </c>
      <c r="G29" s="14" t="str">
        <f>T('Core Adventures'!Q59)</f>
        <v/>
      </c>
      <c r="I29" s="100">
        <v>3</v>
      </c>
      <c r="J29" s="188" t="s">
        <v>193</v>
      </c>
      <c r="K29" s="14" t="str">
        <f>T('Elective Adventures'!Q85)</f>
        <v/>
      </c>
      <c r="M29" s="135" t="s">
        <v>255</v>
      </c>
      <c r="N29" s="145" t="s">
        <v>284</v>
      </c>
      <c r="O29" s="14" t="str">
        <f>T('Elective Adventures'!Q170)</f>
        <v/>
      </c>
      <c r="R29" s="70" t="s">
        <v>50</v>
      </c>
      <c r="S29" s="32"/>
    </row>
    <row r="30" spans="2:19" ht="12.75" customHeight="1">
      <c r="B30" s="161" t="s">
        <v>297</v>
      </c>
      <c r="C30" s="18" t="str">
        <f>'Elective Adventures'!Q198</f>
        <v xml:space="preserve"> </v>
      </c>
      <c r="D30" s="31"/>
      <c r="E30" s="98">
        <v>4</v>
      </c>
      <c r="F30" s="200" t="s">
        <v>416</v>
      </c>
      <c r="G30" s="14" t="str">
        <f>T('Core Adventures'!Q60)</f>
        <v/>
      </c>
      <c r="I30" s="100">
        <v>4</v>
      </c>
      <c r="J30" s="187" t="s">
        <v>194</v>
      </c>
      <c r="K30" s="14" t="str">
        <f>T('Elective Adventures'!Q86)</f>
        <v/>
      </c>
      <c r="M30" s="135" t="s">
        <v>256</v>
      </c>
      <c r="N30" s="145" t="s">
        <v>291</v>
      </c>
      <c r="O30" s="14" t="str">
        <f>T('Elective Adventures'!Q171)</f>
        <v/>
      </c>
      <c r="R30" s="70" t="s">
        <v>51</v>
      </c>
      <c r="S30" s="32"/>
    </row>
    <row r="31" spans="2:19" ht="12.75" customHeight="1">
      <c r="B31" s="161" t="s">
        <v>359</v>
      </c>
      <c r="C31" s="18" t="str">
        <f>'Elective Adventures'!Q208</f>
        <v xml:space="preserve"> </v>
      </c>
      <c r="D31" s="31"/>
      <c r="E31" s="98">
        <v>5</v>
      </c>
      <c r="F31" s="135" t="s">
        <v>352</v>
      </c>
      <c r="G31" s="14" t="str">
        <f>T('Core Adventures'!Q61)</f>
        <v/>
      </c>
      <c r="I31" s="100">
        <v>5</v>
      </c>
      <c r="J31" s="145" t="s">
        <v>195</v>
      </c>
      <c r="K31" s="14" t="str">
        <f>T('Elective Adventures'!Q87)</f>
        <v/>
      </c>
      <c r="M31" s="135" t="s">
        <v>257</v>
      </c>
      <c r="N31" s="145" t="s">
        <v>285</v>
      </c>
      <c r="O31" s="14" t="str">
        <f>T('Elective Adventures'!Q172)</f>
        <v/>
      </c>
      <c r="R31" s="71" t="s">
        <v>74</v>
      </c>
      <c r="S31" s="51"/>
    </row>
    <row r="32" spans="2:19">
      <c r="B32" s="161" t="s">
        <v>319</v>
      </c>
      <c r="C32" s="18" t="str">
        <f>'Elective Adventures'!Q213</f>
        <v xml:space="preserve"> </v>
      </c>
      <c r="D32" s="31"/>
      <c r="E32" s="136" t="s">
        <v>106</v>
      </c>
      <c r="F32" s="135" t="s">
        <v>417</v>
      </c>
      <c r="G32" s="14" t="str">
        <f>T('Core Adventures'!Q62)</f>
        <v/>
      </c>
      <c r="I32" s="100">
        <v>6</v>
      </c>
      <c r="J32" s="145" t="s">
        <v>196</v>
      </c>
      <c r="K32" s="14" t="str">
        <f>T('Elective Adventures'!Q88)</f>
        <v/>
      </c>
      <c r="M32" s="135" t="s">
        <v>258</v>
      </c>
      <c r="N32" s="145" t="s">
        <v>286</v>
      </c>
      <c r="O32" s="14" t="str">
        <f>T('Elective Adventures'!Q173)</f>
        <v/>
      </c>
    </row>
    <row r="33" spans="1:15" ht="12.75" customHeight="1">
      <c r="B33" s="161" t="s">
        <v>323</v>
      </c>
      <c r="C33" s="18" t="str">
        <f>'Elective Adventures'!Q228</f>
        <v xml:space="preserve"> </v>
      </c>
      <c r="D33" s="31"/>
      <c r="E33" s="136" t="s">
        <v>107</v>
      </c>
      <c r="F33" s="200" t="s">
        <v>418</v>
      </c>
      <c r="G33" s="14" t="str">
        <f>T('Core Adventures'!Q63)</f>
        <v/>
      </c>
      <c r="I33" s="212" t="s">
        <v>197</v>
      </c>
      <c r="J33" s="205"/>
      <c r="K33" s="225"/>
      <c r="M33" s="135" t="s">
        <v>259</v>
      </c>
      <c r="N33" s="145" t="s">
        <v>287</v>
      </c>
      <c r="O33" s="14" t="str">
        <f>T('Elective Adventures'!Q174)</f>
        <v/>
      </c>
    </row>
    <row r="34" spans="1:15" ht="12.75" customHeight="1">
      <c r="B34" s="161" t="s">
        <v>335</v>
      </c>
      <c r="C34" s="18" t="str">
        <f>'Elective Adventures'!Q233</f>
        <v xml:space="preserve"> </v>
      </c>
      <c r="D34" s="8"/>
      <c r="E34" s="98">
        <v>6</v>
      </c>
      <c r="F34" s="200" t="s">
        <v>419</v>
      </c>
      <c r="G34" s="14" t="str">
        <f>T('Core Adventures'!Q64)</f>
        <v/>
      </c>
      <c r="I34" s="135">
        <v>1</v>
      </c>
      <c r="J34" s="145" t="s">
        <v>198</v>
      </c>
      <c r="K34" s="14" t="str">
        <f>T('Elective Adventures'!Q92)</f>
        <v/>
      </c>
      <c r="M34" s="135" t="s">
        <v>260</v>
      </c>
      <c r="N34" s="145" t="s">
        <v>288</v>
      </c>
      <c r="O34" s="14" t="str">
        <f>T('Elective Adventures'!Q175)</f>
        <v/>
      </c>
    </row>
    <row r="35" spans="1:15" ht="15.75" customHeight="1">
      <c r="B35" s="161" t="s">
        <v>339</v>
      </c>
      <c r="C35" s="18" t="str">
        <f>'Elective Adventures'!Q244</f>
        <v xml:space="preserve"> </v>
      </c>
      <c r="D35" s="8"/>
      <c r="E35" s="305" t="s">
        <v>360</v>
      </c>
      <c r="F35" s="305"/>
      <c r="G35" s="305"/>
      <c r="I35" s="135" t="s">
        <v>69</v>
      </c>
      <c r="J35" s="145" t="s">
        <v>199</v>
      </c>
      <c r="K35" s="14" t="str">
        <f>T('Elective Adventures'!Q93)</f>
        <v/>
      </c>
      <c r="M35" s="212" t="s">
        <v>292</v>
      </c>
      <c r="N35" s="214"/>
      <c r="O35" s="225"/>
    </row>
    <row r="36" spans="1:15" ht="12.75" customHeight="1">
      <c r="B36" s="161" t="s">
        <v>348</v>
      </c>
      <c r="C36" s="18" t="str">
        <f>'Elective Adventures'!Q253</f>
        <v xml:space="preserve"> </v>
      </c>
      <c r="D36" s="8"/>
      <c r="E36" s="305"/>
      <c r="F36" s="305"/>
      <c r="G36" s="305"/>
      <c r="I36" s="135" t="s">
        <v>70</v>
      </c>
      <c r="J36" s="145" t="s">
        <v>200</v>
      </c>
      <c r="K36" s="14" t="str">
        <f>T('Elective Adventures'!Q94)</f>
        <v/>
      </c>
      <c r="M36" s="135">
        <v>1</v>
      </c>
      <c r="N36" s="158" t="s">
        <v>293</v>
      </c>
      <c r="O36" s="14" t="str">
        <f>T('Elective Adventures'!Q179)</f>
        <v/>
      </c>
    </row>
    <row r="37" spans="1:15">
      <c r="B37" s="2"/>
      <c r="C37" s="31"/>
      <c r="D37" s="8"/>
      <c r="E37" s="198" t="s">
        <v>110</v>
      </c>
      <c r="F37" s="205"/>
      <c r="G37" s="223"/>
      <c r="I37" s="135" t="s">
        <v>71</v>
      </c>
      <c r="J37" s="145" t="s">
        <v>201</v>
      </c>
      <c r="K37" s="14" t="str">
        <f>T('Elective Adventures'!Q95)</f>
        <v/>
      </c>
      <c r="M37" s="135">
        <v>2</v>
      </c>
      <c r="N37" s="145" t="s">
        <v>294</v>
      </c>
      <c r="O37" s="14" t="str">
        <f>T('Elective Adventures'!Q180)</f>
        <v/>
      </c>
    </row>
    <row r="38" spans="1:15" ht="12.75" customHeight="1">
      <c r="A38" s="305" t="s">
        <v>423</v>
      </c>
      <c r="B38" s="305"/>
      <c r="C38" s="305"/>
      <c r="D38" s="78"/>
      <c r="E38" s="100"/>
      <c r="F38" s="145" t="s">
        <v>97</v>
      </c>
      <c r="G38" s="14" t="str">
        <f>T('Elective Adventures'!Q6)</f>
        <v/>
      </c>
      <c r="I38" s="135">
        <v>2</v>
      </c>
      <c r="J38" s="145" t="s">
        <v>146</v>
      </c>
      <c r="K38" s="14" t="str">
        <f>T('Elective Adventures'!Q96)</f>
        <v/>
      </c>
      <c r="M38" s="100">
        <v>3</v>
      </c>
      <c r="N38" s="145" t="s">
        <v>295</v>
      </c>
      <c r="O38" s="14" t="str">
        <f>T('Elective Adventures'!Q181)</f>
        <v/>
      </c>
    </row>
    <row r="39" spans="1:15" ht="12.75" customHeight="1">
      <c r="A39" s="305"/>
      <c r="B39" s="305"/>
      <c r="C39" s="305"/>
      <c r="D39" s="78"/>
      <c r="E39" s="100">
        <v>1</v>
      </c>
      <c r="F39" s="145" t="s">
        <v>111</v>
      </c>
      <c r="G39" s="14" t="str">
        <f>T('Elective Adventures'!Q7)</f>
        <v/>
      </c>
      <c r="I39" s="135" t="s">
        <v>76</v>
      </c>
      <c r="J39" s="145" t="s">
        <v>202</v>
      </c>
      <c r="K39" s="14" t="str">
        <f>T('Elective Adventures'!Q97)</f>
        <v/>
      </c>
      <c r="M39" s="153">
        <v>4</v>
      </c>
      <c r="N39" s="157" t="s">
        <v>296</v>
      </c>
      <c r="O39" s="14" t="str">
        <f>T('Elective Adventures'!Q182)</f>
        <v/>
      </c>
    </row>
    <row r="40" spans="1:15" ht="12.75" customHeight="1">
      <c r="A40" s="198" t="s">
        <v>365</v>
      </c>
      <c r="B40" s="198"/>
      <c r="C40" s="224"/>
      <c r="E40" s="100">
        <v>2</v>
      </c>
      <c r="F40" s="145" t="s">
        <v>112</v>
      </c>
      <c r="G40" s="14" t="str">
        <f>T('Elective Adventures'!Q8)</f>
        <v/>
      </c>
      <c r="I40" s="135" t="s">
        <v>77</v>
      </c>
      <c r="J40" s="145" t="s">
        <v>203</v>
      </c>
      <c r="K40" s="14" t="str">
        <f>T('Elective Adventures'!Q98)</f>
        <v/>
      </c>
      <c r="M40" s="215" t="s">
        <v>297</v>
      </c>
      <c r="N40" s="214"/>
      <c r="O40" s="225"/>
    </row>
    <row r="41" spans="1:15">
      <c r="A41" s="98">
        <v>1</v>
      </c>
      <c r="B41" s="135" t="s">
        <v>366</v>
      </c>
      <c r="C41" s="14" t="str">
        <f>T('Core Adventures'!Q6)</f>
        <v/>
      </c>
      <c r="E41" s="100">
        <v>3</v>
      </c>
      <c r="F41" s="145" t="s">
        <v>113</v>
      </c>
      <c r="G41" s="14" t="str">
        <f>T('Elective Adventures'!Q9)</f>
        <v/>
      </c>
      <c r="I41" s="135" t="s">
        <v>80</v>
      </c>
      <c r="J41" s="187" t="s">
        <v>204</v>
      </c>
      <c r="K41" s="14" t="str">
        <f>T('Elective Adventures'!Q99)</f>
        <v/>
      </c>
      <c r="M41" s="147"/>
      <c r="N41" s="158" t="s">
        <v>298</v>
      </c>
      <c r="O41" s="14" t="str">
        <f>T('Elective Adventures'!Q186)</f>
        <v/>
      </c>
    </row>
    <row r="42" spans="1:15" ht="12.75" customHeight="1">
      <c r="A42" s="98">
        <v>2</v>
      </c>
      <c r="B42" s="135" t="s">
        <v>367</v>
      </c>
      <c r="C42" s="14" t="str">
        <f>T('Core Adventures'!Q7)</f>
        <v/>
      </c>
      <c r="E42" s="172" t="s">
        <v>72</v>
      </c>
      <c r="F42" s="170" t="s">
        <v>121</v>
      </c>
      <c r="G42" s="14" t="str">
        <f>T('Elective Adventures'!Q10)</f>
        <v/>
      </c>
      <c r="I42" s="135" t="s">
        <v>94</v>
      </c>
      <c r="J42" s="145" t="s">
        <v>205</v>
      </c>
      <c r="K42" s="14" t="str">
        <f>T('Elective Adventures'!Q100)</f>
        <v/>
      </c>
      <c r="M42" s="100">
        <v>1</v>
      </c>
      <c r="N42" s="145" t="s">
        <v>301</v>
      </c>
      <c r="O42" s="14" t="str">
        <f>T('Elective Adventures'!Q187)</f>
        <v/>
      </c>
    </row>
    <row r="43" spans="1:15">
      <c r="A43" s="98">
        <v>3</v>
      </c>
      <c r="B43" s="135" t="s">
        <v>383</v>
      </c>
      <c r="C43" s="14" t="str">
        <f>T('Core Adventures'!Q8)</f>
        <v/>
      </c>
      <c r="E43" s="172" t="s">
        <v>73</v>
      </c>
      <c r="F43" s="170" t="s">
        <v>122</v>
      </c>
      <c r="G43" s="14" t="str">
        <f>T('Elective Adventures'!Q11)</f>
        <v/>
      </c>
      <c r="I43" s="135" t="s">
        <v>105</v>
      </c>
      <c r="J43" s="145" t="s">
        <v>206</v>
      </c>
      <c r="K43" s="14" t="str">
        <f>T('Elective Adventures'!Q101)</f>
        <v/>
      </c>
      <c r="M43" s="100">
        <v>2</v>
      </c>
      <c r="N43" s="145" t="s">
        <v>302</v>
      </c>
      <c r="O43" s="14" t="str">
        <f>T('Elective Adventures'!Q188)</f>
        <v/>
      </c>
    </row>
    <row r="44" spans="1:15">
      <c r="A44" s="98">
        <v>4</v>
      </c>
      <c r="B44" s="135" t="s">
        <v>368</v>
      </c>
      <c r="C44" s="14" t="str">
        <f>T('Core Adventures'!Q9)</f>
        <v/>
      </c>
      <c r="E44" s="172" t="s">
        <v>114</v>
      </c>
      <c r="F44" s="170" t="s">
        <v>123</v>
      </c>
      <c r="G44" s="14" t="str">
        <f>T('Elective Adventures'!Q12)</f>
        <v/>
      </c>
      <c r="I44" s="135" t="s">
        <v>108</v>
      </c>
      <c r="J44" s="145" t="s">
        <v>207</v>
      </c>
      <c r="K44" s="14" t="str">
        <f>T('Elective Adventures'!Q102)</f>
        <v/>
      </c>
      <c r="M44" s="100">
        <v>3</v>
      </c>
      <c r="N44" s="145" t="s">
        <v>303</v>
      </c>
      <c r="O44" s="14" t="str">
        <f>T('Elective Adventures'!Q189)</f>
        <v/>
      </c>
    </row>
    <row r="45" spans="1:15" ht="12.75" customHeight="1">
      <c r="A45" s="98">
        <v>5</v>
      </c>
      <c r="B45" s="135" t="s">
        <v>369</v>
      </c>
      <c r="C45" s="14" t="str">
        <f>T('Core Adventures'!Q10)</f>
        <v/>
      </c>
      <c r="E45" s="172" t="s">
        <v>115</v>
      </c>
      <c r="F45" s="170" t="s">
        <v>124</v>
      </c>
      <c r="G45" s="14" t="str">
        <f>T('Elective Adventures'!Q13)</f>
        <v/>
      </c>
      <c r="I45" s="135" t="s">
        <v>130</v>
      </c>
      <c r="J45" s="145" t="s">
        <v>208</v>
      </c>
      <c r="K45" s="14" t="str">
        <f>T('Elective Adventures'!Q103)</f>
        <v/>
      </c>
      <c r="M45" s="100">
        <v>4</v>
      </c>
      <c r="N45" s="145" t="s">
        <v>304</v>
      </c>
      <c r="O45" s="14" t="str">
        <f>T('Elective Adventures'!Q190)</f>
        <v/>
      </c>
    </row>
    <row r="46" spans="1:15" ht="12.75" customHeight="1">
      <c r="A46" s="98">
        <v>6</v>
      </c>
      <c r="B46" s="135" t="s">
        <v>370</v>
      </c>
      <c r="C46" s="14" t="str">
        <f>T('Core Adventures'!Q11)</f>
        <v/>
      </c>
      <c r="E46" s="172" t="s">
        <v>116</v>
      </c>
      <c r="F46" s="171" t="s">
        <v>125</v>
      </c>
      <c r="G46" s="14" t="str">
        <f>T('Elective Adventures'!Q14)</f>
        <v/>
      </c>
      <c r="I46" s="135" t="s">
        <v>131</v>
      </c>
      <c r="J46" s="188" t="s">
        <v>209</v>
      </c>
      <c r="K46" s="14" t="str">
        <f>T('Elective Adventures'!Q104)</f>
        <v/>
      </c>
      <c r="M46" s="100">
        <v>5</v>
      </c>
      <c r="N46" s="145" t="s">
        <v>305</v>
      </c>
      <c r="O46" s="14" t="str">
        <f>T('Elective Adventures'!Q191)</f>
        <v/>
      </c>
    </row>
    <row r="47" spans="1:15">
      <c r="A47" s="98">
        <v>7</v>
      </c>
      <c r="B47" s="200" t="s">
        <v>371</v>
      </c>
      <c r="C47" s="14" t="str">
        <f>T('Core Adventures'!Q12)</f>
        <v/>
      </c>
      <c r="E47" s="172" t="s">
        <v>117</v>
      </c>
      <c r="F47" s="170" t="s">
        <v>126</v>
      </c>
      <c r="G47" s="14" t="str">
        <f>T('Elective Adventures'!Q15)</f>
        <v/>
      </c>
      <c r="I47" s="212" t="s">
        <v>362</v>
      </c>
      <c r="J47" s="205"/>
      <c r="K47" s="225"/>
      <c r="M47" s="100">
        <v>6</v>
      </c>
      <c r="N47" s="187" t="s">
        <v>306</v>
      </c>
      <c r="O47" s="14" t="str">
        <f>T('Elective Adventures'!Q192)</f>
        <v/>
      </c>
    </row>
    <row r="48" spans="1:15">
      <c r="A48" s="98">
        <v>8</v>
      </c>
      <c r="B48" s="200" t="s">
        <v>372</v>
      </c>
      <c r="C48" s="14" t="str">
        <f>T('Core Adventures'!Q13)</f>
        <v/>
      </c>
      <c r="E48" s="172" t="s">
        <v>118</v>
      </c>
      <c r="F48" s="170" t="s">
        <v>127</v>
      </c>
      <c r="G48" s="14" t="str">
        <f>T('Elective Adventures'!Q16)</f>
        <v/>
      </c>
      <c r="I48" s="100">
        <v>1</v>
      </c>
      <c r="J48" s="145" t="s">
        <v>97</v>
      </c>
      <c r="K48" s="14" t="str">
        <f>T('Elective Adventures'!Q108)</f>
        <v/>
      </c>
      <c r="M48" s="100">
        <v>7</v>
      </c>
      <c r="N48" s="145" t="s">
        <v>307</v>
      </c>
      <c r="O48" s="14" t="str">
        <f>T('Elective Adventures'!Q193)</f>
        <v/>
      </c>
    </row>
    <row r="49" spans="1:15">
      <c r="A49" s="98">
        <v>9</v>
      </c>
      <c r="B49" s="200" t="s">
        <v>373</v>
      </c>
      <c r="C49" s="14" t="str">
        <f>T('Core Adventures'!Q14)</f>
        <v/>
      </c>
      <c r="E49" s="172" t="s">
        <v>119</v>
      </c>
      <c r="F49" s="170" t="s">
        <v>128</v>
      </c>
      <c r="G49" s="14" t="str">
        <f>T('Elective Adventures'!Q17)</f>
        <v/>
      </c>
      <c r="I49" s="135" t="s">
        <v>69</v>
      </c>
      <c r="J49" s="145" t="s">
        <v>217</v>
      </c>
      <c r="K49" s="14" t="str">
        <f>T('Elective Adventures'!Q109)</f>
        <v/>
      </c>
      <c r="M49" s="100">
        <v>8</v>
      </c>
      <c r="N49" s="145" t="s">
        <v>308</v>
      </c>
      <c r="O49" s="14" t="str">
        <f>T('Elective Adventures'!Q194)</f>
        <v/>
      </c>
    </row>
    <row r="50" spans="1:15" ht="12.75" customHeight="1">
      <c r="A50" s="98">
        <v>10</v>
      </c>
      <c r="B50" s="135" t="s">
        <v>374</v>
      </c>
      <c r="C50" s="14" t="str">
        <f>T('Core Adventures'!Q15)</f>
        <v/>
      </c>
      <c r="E50" s="172" t="s">
        <v>120</v>
      </c>
      <c r="F50" s="170" t="s">
        <v>129</v>
      </c>
      <c r="G50" s="14" t="str">
        <f>T('Elective Adventures'!Q18)</f>
        <v/>
      </c>
      <c r="I50" s="135" t="s">
        <v>70</v>
      </c>
      <c r="J50" s="145" t="s">
        <v>218</v>
      </c>
      <c r="K50" s="14" t="str">
        <f>T('Elective Adventures'!Q110)</f>
        <v/>
      </c>
      <c r="M50" s="100">
        <v>9</v>
      </c>
      <c r="N50" s="145" t="s">
        <v>309</v>
      </c>
      <c r="O50" s="14" t="str">
        <f>T('Elective Adventures'!Q195)</f>
        <v/>
      </c>
    </row>
    <row r="51" spans="1:15" ht="12.75" customHeight="1">
      <c r="A51" s="136" t="s">
        <v>379</v>
      </c>
      <c r="B51" s="135" t="s">
        <v>375</v>
      </c>
      <c r="C51" s="14" t="str">
        <f>T('Core Adventures'!Q16)</f>
        <v/>
      </c>
      <c r="D51" s="84"/>
      <c r="E51" s="198" t="s">
        <v>132</v>
      </c>
      <c r="F51" s="205"/>
      <c r="G51" s="225"/>
      <c r="I51" s="135" t="s">
        <v>71</v>
      </c>
      <c r="J51" s="145" t="s">
        <v>219</v>
      </c>
      <c r="K51" s="14" t="str">
        <f>T('Elective Adventures'!Q111)</f>
        <v/>
      </c>
      <c r="M51" s="135" t="s">
        <v>299</v>
      </c>
      <c r="N51" s="145" t="s">
        <v>310</v>
      </c>
      <c r="O51" s="14" t="str">
        <f>T('Elective Adventures'!Q196)</f>
        <v/>
      </c>
    </row>
    <row r="52" spans="1:15" ht="12.75" customHeight="1">
      <c r="A52" s="136" t="s">
        <v>380</v>
      </c>
      <c r="B52" s="184" t="s">
        <v>376</v>
      </c>
      <c r="C52" s="14" t="str">
        <f>T('Core Adventures'!Q17)</f>
        <v/>
      </c>
      <c r="D52" s="84"/>
      <c r="E52" s="139"/>
      <c r="F52" s="187" t="s">
        <v>144</v>
      </c>
      <c r="G52" s="14" t="str">
        <f>T('Elective Adventures'!Q22)</f>
        <v/>
      </c>
      <c r="I52" s="100">
        <v>2</v>
      </c>
      <c r="J52" s="145" t="s">
        <v>220</v>
      </c>
      <c r="K52" s="14" t="str">
        <f>T('Elective Adventures'!Q112)</f>
        <v/>
      </c>
      <c r="M52" s="135" t="s">
        <v>300</v>
      </c>
      <c r="N52" s="145" t="s">
        <v>311</v>
      </c>
      <c r="O52" s="14" t="str">
        <f>T('Elective Adventures'!Q197)</f>
        <v/>
      </c>
    </row>
    <row r="53" spans="1:15">
      <c r="A53" s="136" t="s">
        <v>381</v>
      </c>
      <c r="B53" s="135" t="s">
        <v>377</v>
      </c>
      <c r="C53" s="14" t="str">
        <f>T('Core Adventures'!Q18)</f>
        <v/>
      </c>
      <c r="D53" s="13"/>
      <c r="E53" s="139">
        <v>1</v>
      </c>
      <c r="F53" s="187" t="s">
        <v>133</v>
      </c>
      <c r="G53" s="14" t="str">
        <f>T('Elective Adventures'!Q23)</f>
        <v/>
      </c>
      <c r="I53" s="100">
        <v>3</v>
      </c>
      <c r="J53" s="145" t="s">
        <v>97</v>
      </c>
      <c r="K53" s="14" t="str">
        <f>T('Elective Adventures'!Q113)</f>
        <v/>
      </c>
      <c r="M53" s="215" t="s">
        <v>359</v>
      </c>
      <c r="N53" s="214"/>
      <c r="O53" s="225"/>
    </row>
    <row r="54" spans="1:15" ht="12.75" customHeight="1">
      <c r="A54" s="136" t="s">
        <v>382</v>
      </c>
      <c r="B54" s="135" t="s">
        <v>378</v>
      </c>
      <c r="C54" s="14" t="str">
        <f>T('Core Adventures'!Q19)</f>
        <v/>
      </c>
      <c r="D54" s="13"/>
      <c r="E54" s="139">
        <v>2</v>
      </c>
      <c r="F54" s="187" t="s">
        <v>134</v>
      </c>
      <c r="G54" s="14" t="str">
        <f>T('Elective Adventures'!Q24)</f>
        <v/>
      </c>
      <c r="I54" s="172" t="s">
        <v>72</v>
      </c>
      <c r="J54" s="170" t="s">
        <v>221</v>
      </c>
      <c r="K54" s="14" t="str">
        <f>T('Elective Adventures'!Q114)</f>
        <v/>
      </c>
      <c r="M54" s="147">
        <v>1</v>
      </c>
      <c r="N54" s="158" t="s">
        <v>312</v>
      </c>
      <c r="O54" s="14" t="str">
        <f>T('Elective Adventures'!Q201)</f>
        <v/>
      </c>
    </row>
    <row r="55" spans="1:15" ht="12.75" customHeight="1">
      <c r="A55" s="201" t="s">
        <v>384</v>
      </c>
      <c r="B55" s="201"/>
      <c r="C55" s="201"/>
      <c r="D55" s="13"/>
      <c r="E55" s="139">
        <v>3</v>
      </c>
      <c r="F55" s="145" t="s">
        <v>135</v>
      </c>
      <c r="G55" s="14" t="str">
        <f>T('Elective Adventures'!Q25)</f>
        <v/>
      </c>
      <c r="I55" s="172" t="s">
        <v>73</v>
      </c>
      <c r="J55" s="170" t="s">
        <v>222</v>
      </c>
      <c r="K55" s="14" t="str">
        <f>T('Elective Adventures'!Q115)</f>
        <v/>
      </c>
      <c r="M55" s="100">
        <v>2</v>
      </c>
      <c r="N55" s="145" t="s">
        <v>313</v>
      </c>
      <c r="O55" s="14" t="str">
        <f>T('Elective Adventures'!Q202)</f>
        <v/>
      </c>
    </row>
    <row r="56" spans="1:15">
      <c r="A56" s="98">
        <v>1</v>
      </c>
      <c r="B56" s="135" t="s">
        <v>385</v>
      </c>
      <c r="C56" s="14" t="str">
        <f>T('Core Adventures'!Q23)</f>
        <v/>
      </c>
      <c r="D56" s="13"/>
      <c r="E56" s="139">
        <v>4</v>
      </c>
      <c r="F56" s="187" t="s">
        <v>136</v>
      </c>
      <c r="G56" s="14" t="str">
        <f>T('Elective Adventures'!Q26)</f>
        <v/>
      </c>
      <c r="I56" s="172" t="s">
        <v>114</v>
      </c>
      <c r="J56" s="170" t="s">
        <v>223</v>
      </c>
      <c r="K56" s="14" t="str">
        <f>T('Elective Adventures'!Q116)</f>
        <v/>
      </c>
      <c r="M56" s="100">
        <v>3</v>
      </c>
      <c r="N56" s="145" t="s">
        <v>314</v>
      </c>
      <c r="O56" s="14" t="str">
        <f>T('Elective Adventures'!Q203)</f>
        <v/>
      </c>
    </row>
    <row r="57" spans="1:15">
      <c r="A57" s="98">
        <v>2</v>
      </c>
      <c r="B57" s="135" t="s">
        <v>386</v>
      </c>
      <c r="C57" s="14" t="str">
        <f>T('Core Adventures'!Q24)</f>
        <v/>
      </c>
      <c r="D57" s="13"/>
      <c r="E57" s="139">
        <v>5</v>
      </c>
      <c r="F57" s="145" t="s">
        <v>137</v>
      </c>
      <c r="G57" s="14" t="str">
        <f>T('Elective Adventures'!Q27)</f>
        <v/>
      </c>
      <c r="I57" s="172">
        <v>4</v>
      </c>
      <c r="J57" s="170" t="s">
        <v>97</v>
      </c>
      <c r="K57" s="14" t="str">
        <f>T('Elective Adventures'!Q117)</f>
        <v/>
      </c>
      <c r="M57" s="100">
        <v>4</v>
      </c>
      <c r="N57" s="145" t="s">
        <v>315</v>
      </c>
      <c r="O57" s="14" t="str">
        <f>T('Elective Adventures'!Q204)</f>
        <v/>
      </c>
    </row>
    <row r="58" spans="1:15">
      <c r="A58" s="98">
        <v>3</v>
      </c>
      <c r="B58" s="184" t="s">
        <v>387</v>
      </c>
      <c r="C58" s="14" t="str">
        <f>T('Core Adventures'!Q25)</f>
        <v/>
      </c>
      <c r="D58" s="13"/>
      <c r="E58" s="139"/>
      <c r="F58" s="145" t="s">
        <v>145</v>
      </c>
      <c r="G58" s="14" t="str">
        <f>T('Elective Adventures'!Q28)</f>
        <v/>
      </c>
      <c r="I58" s="172" t="s">
        <v>78</v>
      </c>
      <c r="J58" s="170" t="s">
        <v>224</v>
      </c>
      <c r="K58" s="14" t="str">
        <f>T('Elective Adventures'!Q118)</f>
        <v/>
      </c>
      <c r="M58" s="100">
        <v>5</v>
      </c>
      <c r="N58" s="187" t="s">
        <v>316</v>
      </c>
      <c r="O58" s="14" t="str">
        <f>T('Elective Adventures'!Q205)</f>
        <v/>
      </c>
    </row>
    <row r="59" spans="1:15">
      <c r="A59" s="136">
        <v>4</v>
      </c>
      <c r="B59" s="135" t="s">
        <v>388</v>
      </c>
      <c r="C59" s="14" t="str">
        <f>T('Core Adventures'!Q26)</f>
        <v/>
      </c>
      <c r="D59" s="13"/>
      <c r="E59" s="139">
        <v>6</v>
      </c>
      <c r="F59" s="188" t="s">
        <v>138</v>
      </c>
      <c r="G59" s="14" t="str">
        <f>T('Elective Adventures'!Q29)</f>
        <v/>
      </c>
      <c r="I59" s="172" t="s">
        <v>79</v>
      </c>
      <c r="J59" s="170" t="s">
        <v>225</v>
      </c>
      <c r="K59" s="14" t="str">
        <f>T('Elective Adventures'!Q119)</f>
        <v/>
      </c>
      <c r="M59" s="100">
        <v>6</v>
      </c>
      <c r="N59" s="145" t="s">
        <v>317</v>
      </c>
      <c r="O59" s="14" t="str">
        <f>T('Elective Adventures'!Q206)</f>
        <v/>
      </c>
    </row>
    <row r="60" spans="1:15" ht="12.75" customHeight="1">
      <c r="A60" s="136">
        <v>5</v>
      </c>
      <c r="B60" s="135" t="s">
        <v>389</v>
      </c>
      <c r="C60" s="14" t="str">
        <f>T('Core Adventures'!Q27)</f>
        <v/>
      </c>
      <c r="D60" s="13"/>
      <c r="E60" s="139">
        <v>7</v>
      </c>
      <c r="F60" s="145" t="s">
        <v>139</v>
      </c>
      <c r="G60" s="14" t="str">
        <f>T('Elective Adventures'!Q30)</f>
        <v/>
      </c>
      <c r="I60" s="172">
        <v>5</v>
      </c>
      <c r="J60" s="171" t="s">
        <v>226</v>
      </c>
      <c r="K60" s="14" t="str">
        <f>T('Elective Adventures'!Q120)</f>
        <v/>
      </c>
      <c r="M60" s="100">
        <v>7</v>
      </c>
      <c r="N60" s="145" t="s">
        <v>318</v>
      </c>
      <c r="O60" s="14" t="str">
        <f>T('Elective Adventures'!Q207)</f>
        <v/>
      </c>
    </row>
    <row r="61" spans="1:15" ht="12.75" customHeight="1">
      <c r="A61" s="136">
        <v>6</v>
      </c>
      <c r="B61" s="135" t="s">
        <v>390</v>
      </c>
      <c r="C61" s="14" t="str">
        <f>T('Core Adventures'!Q28)</f>
        <v/>
      </c>
      <c r="D61" s="13"/>
      <c r="E61" s="139">
        <v>8</v>
      </c>
      <c r="F61" s="188" t="s">
        <v>140</v>
      </c>
      <c r="G61" s="14" t="str">
        <f>T('Elective Adventures'!Q31)</f>
        <v/>
      </c>
      <c r="I61" s="172">
        <v>6</v>
      </c>
      <c r="J61" s="170" t="s">
        <v>97</v>
      </c>
      <c r="K61" s="14" t="str">
        <f>T('Elective Adventures'!Q121)</f>
        <v/>
      </c>
      <c r="M61" s="215" t="s">
        <v>319</v>
      </c>
      <c r="N61" s="214"/>
      <c r="O61" s="225"/>
    </row>
    <row r="62" spans="1:15">
      <c r="A62" s="98">
        <v>7</v>
      </c>
      <c r="B62" s="184" t="s">
        <v>109</v>
      </c>
      <c r="C62" s="14" t="str">
        <f>T('Core Adventures'!Q29)</f>
        <v/>
      </c>
      <c r="D62" s="13"/>
      <c r="E62" s="139">
        <v>9</v>
      </c>
      <c r="F62" s="145" t="s">
        <v>141</v>
      </c>
      <c r="G62" s="14" t="str">
        <f>T('Elective Adventures'!Q32)</f>
        <v/>
      </c>
      <c r="I62" s="172" t="s">
        <v>210</v>
      </c>
      <c r="J62" s="191" t="s">
        <v>227</v>
      </c>
      <c r="K62" s="14" t="str">
        <f>T('Elective Adventures'!Q122)</f>
        <v/>
      </c>
      <c r="M62" s="147">
        <v>1</v>
      </c>
      <c r="N62" s="158" t="s">
        <v>320</v>
      </c>
      <c r="O62" s="14" t="str">
        <f>T('Elective Adventures'!I189)</f>
        <v/>
      </c>
    </row>
    <row r="63" spans="1:15">
      <c r="A63" s="201" t="s">
        <v>391</v>
      </c>
      <c r="B63" s="201"/>
      <c r="C63" s="201"/>
      <c r="D63" s="13"/>
      <c r="E63" s="139">
        <v>10</v>
      </c>
      <c r="F63" s="145" t="s">
        <v>142</v>
      </c>
      <c r="G63" s="14" t="str">
        <f>T('Elective Adventures'!Q33)</f>
        <v/>
      </c>
      <c r="I63" s="172" t="s">
        <v>211</v>
      </c>
      <c r="J63" s="191" t="s">
        <v>228</v>
      </c>
      <c r="K63" s="14" t="str">
        <f>T('Elective Adventures'!Q123)</f>
        <v/>
      </c>
      <c r="M63" s="100">
        <v>2</v>
      </c>
      <c r="N63" s="145" t="s">
        <v>321</v>
      </c>
      <c r="O63" s="14" t="str">
        <f>T('Elective Adventures'!I190)</f>
        <v/>
      </c>
    </row>
    <row r="64" spans="1:15">
      <c r="A64" s="98"/>
      <c r="B64" s="135" t="s">
        <v>95</v>
      </c>
      <c r="C64" s="14" t="str">
        <f>T('Core Adventures'!Q33)</f>
        <v/>
      </c>
      <c r="D64" s="13"/>
      <c r="E64" s="212" t="s">
        <v>143</v>
      </c>
      <c r="F64" s="205"/>
      <c r="G64" s="225"/>
      <c r="I64" s="172" t="s">
        <v>212</v>
      </c>
      <c r="J64" s="170" t="s">
        <v>229</v>
      </c>
      <c r="K64" s="14" t="str">
        <f>T('Elective Adventures'!Q124)</f>
        <v/>
      </c>
      <c r="M64" s="100">
        <v>3</v>
      </c>
      <c r="N64" s="145" t="s">
        <v>322</v>
      </c>
      <c r="O64" s="14" t="str">
        <f>T('Elective Adventures'!I197)</f>
        <v/>
      </c>
    </row>
    <row r="65" spans="1:15">
      <c r="A65" s="98">
        <v>1</v>
      </c>
      <c r="B65" s="135" t="s">
        <v>96</v>
      </c>
      <c r="C65" s="14" t="str">
        <f>T('Core Adventures'!Q34)</f>
        <v/>
      </c>
      <c r="D65" s="13"/>
      <c r="E65" s="100"/>
      <c r="F65" s="145" t="s">
        <v>146</v>
      </c>
      <c r="G65" s="14" t="str">
        <f>T('Elective Adventures'!Q37)</f>
        <v/>
      </c>
      <c r="I65" s="172">
        <v>7</v>
      </c>
      <c r="J65" s="170" t="s">
        <v>216</v>
      </c>
      <c r="K65" s="14" t="str">
        <f>T('Elective Adventures'!Q125)</f>
        <v/>
      </c>
      <c r="M65" s="215" t="s">
        <v>323</v>
      </c>
      <c r="N65" s="214"/>
      <c r="O65" s="225" t="str">
        <f>T('Elective Adventures'!I200)</f>
        <v/>
      </c>
    </row>
    <row r="66" spans="1:15">
      <c r="A66" s="98"/>
      <c r="B66" s="135" t="s">
        <v>392</v>
      </c>
      <c r="C66" s="14" t="str">
        <f>T('Core Adventures'!Q35)</f>
        <v/>
      </c>
      <c r="D66" s="13"/>
      <c r="E66" s="135">
        <v>1</v>
      </c>
      <c r="F66" s="145" t="s">
        <v>147</v>
      </c>
      <c r="G66" s="14" t="str">
        <f>T('Elective Adventures'!Q38)</f>
        <v/>
      </c>
      <c r="I66" s="172" t="s">
        <v>168</v>
      </c>
      <c r="J66" s="170" t="s">
        <v>230</v>
      </c>
      <c r="K66" s="14" t="str">
        <f>T('Elective Adventures'!Q126)</f>
        <v/>
      </c>
      <c r="M66" s="147">
        <v>1</v>
      </c>
      <c r="N66" s="158" t="s">
        <v>324</v>
      </c>
      <c r="O66" s="14" t="str">
        <f>T('Elective Adventures'!Q215)</f>
        <v/>
      </c>
    </row>
    <row r="67" spans="1:15" ht="12.75" customHeight="1">
      <c r="A67" s="101" t="s">
        <v>76</v>
      </c>
      <c r="B67" s="203" t="s">
        <v>393</v>
      </c>
      <c r="C67" s="14" t="str">
        <f>T('Core Adventures'!Q36)</f>
        <v/>
      </c>
      <c r="D67" s="13"/>
      <c r="E67" s="135">
        <v>2</v>
      </c>
      <c r="F67" s="145" t="s">
        <v>148</v>
      </c>
      <c r="G67" s="14" t="str">
        <f>T('Elective Adventures'!Q39)</f>
        <v/>
      </c>
      <c r="I67" s="172" t="s">
        <v>169</v>
      </c>
      <c r="J67" s="190" t="s">
        <v>97</v>
      </c>
      <c r="K67" s="14" t="str">
        <f>T('Elective Adventures'!Q127)</f>
        <v/>
      </c>
      <c r="M67" s="135" t="s">
        <v>69</v>
      </c>
      <c r="N67" s="145" t="s">
        <v>325</v>
      </c>
      <c r="O67" s="14" t="str">
        <f>T('Elective Adventures'!Q216)</f>
        <v/>
      </c>
    </row>
    <row r="68" spans="1:15" ht="12.75" customHeight="1">
      <c r="A68" s="101" t="s">
        <v>77</v>
      </c>
      <c r="B68" s="203" t="s">
        <v>394</v>
      </c>
      <c r="C68" s="14" t="str">
        <f>T('Core Adventures'!Q37)</f>
        <v/>
      </c>
      <c r="D68" s="13"/>
      <c r="E68" s="135">
        <v>3</v>
      </c>
      <c r="F68" s="145" t="s">
        <v>149</v>
      </c>
      <c r="G68" s="14" t="str">
        <f>T('Elective Adventures'!Q40)</f>
        <v/>
      </c>
      <c r="I68" s="172" t="s">
        <v>213</v>
      </c>
      <c r="J68" s="170" t="s">
        <v>231</v>
      </c>
      <c r="K68" s="14" t="str">
        <f>T('Elective Adventures'!Q128)</f>
        <v/>
      </c>
      <c r="M68" s="135" t="s">
        <v>70</v>
      </c>
      <c r="N68" s="145" t="s">
        <v>326</v>
      </c>
      <c r="O68" s="14" t="str">
        <f>T('Elective Adventures'!Q217)</f>
        <v/>
      </c>
    </row>
    <row r="69" spans="1:15" ht="12.75" customHeight="1">
      <c r="A69" s="101" t="s">
        <v>80</v>
      </c>
      <c r="B69" s="137" t="s">
        <v>395</v>
      </c>
      <c r="C69" s="14" t="str">
        <f>T('Core Adventures'!Q38)</f>
        <v/>
      </c>
      <c r="D69" s="13"/>
      <c r="E69" s="135" t="s">
        <v>72</v>
      </c>
      <c r="F69" s="145" t="s">
        <v>150</v>
      </c>
      <c r="G69" s="14" t="str">
        <f>T('Elective Adventures'!Q41)</f>
        <v/>
      </c>
      <c r="I69" s="172" t="s">
        <v>214</v>
      </c>
      <c r="J69" s="170" t="s">
        <v>232</v>
      </c>
      <c r="K69" s="14" t="str">
        <f>T('Elective Adventures'!Q129)</f>
        <v/>
      </c>
      <c r="M69" s="135">
        <v>2</v>
      </c>
      <c r="N69" s="145" t="s">
        <v>149</v>
      </c>
      <c r="O69" s="14" t="str">
        <f>T('Elective Adventures'!Q218)</f>
        <v/>
      </c>
    </row>
    <row r="70" spans="1:15">
      <c r="A70" s="138" t="s">
        <v>94</v>
      </c>
      <c r="B70" s="203" t="s">
        <v>396</v>
      </c>
      <c r="C70" s="14" t="str">
        <f>T('Core Adventures'!Q39)</f>
        <v/>
      </c>
      <c r="D70" s="13"/>
      <c r="E70" s="135" t="s">
        <v>73</v>
      </c>
      <c r="F70" s="145" t="s">
        <v>151</v>
      </c>
      <c r="G70" s="14" t="str">
        <f>T('Elective Adventures'!Q42)</f>
        <v/>
      </c>
      <c r="I70" s="172" t="s">
        <v>215</v>
      </c>
      <c r="J70" s="191" t="s">
        <v>233</v>
      </c>
      <c r="K70" s="14" t="str">
        <f>T('Elective Adventures'!Q130)</f>
        <v/>
      </c>
      <c r="M70" s="135" t="s">
        <v>76</v>
      </c>
      <c r="N70" s="145" t="s">
        <v>327</v>
      </c>
      <c r="O70" s="14" t="str">
        <f>T('Elective Adventures'!Q219)</f>
        <v/>
      </c>
    </row>
    <row r="71" spans="1:15">
      <c r="A71" s="136" t="s">
        <v>105</v>
      </c>
      <c r="B71" s="200" t="s">
        <v>397</v>
      </c>
      <c r="C71" s="14" t="str">
        <f>T('Core Adventures'!Q40)</f>
        <v/>
      </c>
      <c r="D71" s="13"/>
      <c r="E71" s="135" t="s">
        <v>114</v>
      </c>
      <c r="F71" s="145" t="s">
        <v>152</v>
      </c>
      <c r="G71" s="14" t="str">
        <f>T('Elective Adventures'!Q43)</f>
        <v/>
      </c>
      <c r="I71" s="172">
        <v>8</v>
      </c>
      <c r="J71" s="170" t="s">
        <v>234</v>
      </c>
      <c r="K71" s="14" t="str">
        <f>T('Elective Adventures'!Q131)</f>
        <v/>
      </c>
      <c r="M71" s="135" t="s">
        <v>77</v>
      </c>
      <c r="N71" s="145" t="s">
        <v>328</v>
      </c>
      <c r="O71" s="14" t="str">
        <f>T('Elective Adventures'!Q220)</f>
        <v/>
      </c>
    </row>
    <row r="72" spans="1:15">
      <c r="D72" s="13"/>
      <c r="E72" s="135" t="s">
        <v>115</v>
      </c>
      <c r="F72" s="145" t="s">
        <v>153</v>
      </c>
      <c r="G72" s="14" t="str">
        <f>T('Elective Adventures'!Q44)</f>
        <v/>
      </c>
      <c r="I72" s="212" t="s">
        <v>235</v>
      </c>
      <c r="J72" s="205"/>
      <c r="K72" s="225"/>
      <c r="M72" s="135" t="s">
        <v>80</v>
      </c>
      <c r="N72" s="145" t="s">
        <v>329</v>
      </c>
      <c r="O72" s="14" t="str">
        <f>T('Elective Adventures'!Q221)</f>
        <v/>
      </c>
    </row>
    <row r="73" spans="1:15">
      <c r="D73" s="13"/>
      <c r="E73" s="135" t="s">
        <v>116</v>
      </c>
      <c r="F73" s="145" t="s">
        <v>154</v>
      </c>
      <c r="G73" s="14" t="str">
        <f>T('Elective Adventures'!Q45)</f>
        <v/>
      </c>
      <c r="I73" s="100">
        <v>1</v>
      </c>
      <c r="J73" s="145" t="s">
        <v>236</v>
      </c>
      <c r="K73" s="14" t="str">
        <f>T('Elective Adventures'!Q135)</f>
        <v/>
      </c>
      <c r="M73" s="135">
        <v>3</v>
      </c>
      <c r="N73" s="145" t="s">
        <v>149</v>
      </c>
      <c r="O73" s="14" t="str">
        <f>T('Elective Adventures'!Q222)</f>
        <v/>
      </c>
    </row>
    <row r="74" spans="1:15">
      <c r="D74" s="13"/>
      <c r="E74" s="135" t="s">
        <v>117</v>
      </c>
      <c r="F74" s="145" t="s">
        <v>155</v>
      </c>
      <c r="G74" s="14" t="str">
        <f>T('Elective Adventures'!Q46)</f>
        <v/>
      </c>
      <c r="I74" s="100">
        <v>2</v>
      </c>
      <c r="J74" s="145" t="s">
        <v>97</v>
      </c>
      <c r="K74" s="14" t="str">
        <f>T('Elective Adventures'!Q136)</f>
        <v/>
      </c>
      <c r="M74" s="135" t="s">
        <v>72</v>
      </c>
      <c r="N74" s="145" t="s">
        <v>330</v>
      </c>
      <c r="O74" s="14" t="str">
        <f>T('Elective Adventures'!Q223)</f>
        <v/>
      </c>
    </row>
    <row r="75" spans="1:15">
      <c r="D75" s="13"/>
      <c r="E75" s="135" t="s">
        <v>118</v>
      </c>
      <c r="F75" s="145" t="s">
        <v>156</v>
      </c>
      <c r="G75" s="14" t="str">
        <f>T('Elective Adventures'!Q47)</f>
        <v/>
      </c>
      <c r="I75" s="135" t="s">
        <v>76</v>
      </c>
      <c r="J75" s="187" t="s">
        <v>237</v>
      </c>
      <c r="K75" s="14" t="str">
        <f>T('Elective Adventures'!Q137)</f>
        <v/>
      </c>
      <c r="M75" s="135" t="s">
        <v>73</v>
      </c>
      <c r="N75" s="145" t="s">
        <v>331</v>
      </c>
      <c r="O75" s="14" t="str">
        <f>T('Elective Adventures'!Q224)</f>
        <v/>
      </c>
    </row>
    <row r="76" spans="1:15">
      <c r="D76" s="13"/>
      <c r="E76" s="135" t="s">
        <v>119</v>
      </c>
      <c r="F76" s="145" t="s">
        <v>157</v>
      </c>
      <c r="G76" s="14" t="str">
        <f>T('Elective Adventures'!Q48)</f>
        <v/>
      </c>
      <c r="I76" s="135" t="s">
        <v>77</v>
      </c>
      <c r="J76" s="145" t="s">
        <v>238</v>
      </c>
      <c r="K76" s="14" t="str">
        <f>T('Elective Adventures'!Q138)</f>
        <v/>
      </c>
      <c r="M76" s="135" t="s">
        <v>114</v>
      </c>
      <c r="N76" s="145" t="s">
        <v>332</v>
      </c>
      <c r="O76" s="14" t="str">
        <f>T('Elective Adventures'!Q225)</f>
        <v/>
      </c>
    </row>
    <row r="77" spans="1:15">
      <c r="D77" s="13"/>
      <c r="E77" s="135" t="s">
        <v>120</v>
      </c>
      <c r="F77" s="145" t="s">
        <v>158</v>
      </c>
      <c r="G77" s="14" t="str">
        <f>T('Elective Adventures'!Q49)</f>
        <v/>
      </c>
      <c r="I77" s="135" t="s">
        <v>80</v>
      </c>
      <c r="J77" s="145" t="s">
        <v>239</v>
      </c>
      <c r="K77" s="14" t="str">
        <f>T('Elective Adventures'!Q139)</f>
        <v/>
      </c>
      <c r="M77" s="135" t="s">
        <v>115</v>
      </c>
      <c r="N77" s="145" t="s">
        <v>333</v>
      </c>
      <c r="O77" s="14" t="str">
        <f>T('Elective Adventures'!Q226)</f>
        <v/>
      </c>
    </row>
    <row r="78" spans="1:15" ht="12.75" customHeight="1">
      <c r="D78" s="13"/>
      <c r="E78" s="135">
        <v>4</v>
      </c>
      <c r="F78" s="187" t="s">
        <v>159</v>
      </c>
      <c r="G78" s="14" t="str">
        <f>T('Elective Adventures'!Q50)</f>
        <v/>
      </c>
      <c r="I78" s="135">
        <v>3</v>
      </c>
      <c r="J78" s="145" t="s">
        <v>240</v>
      </c>
      <c r="K78" s="14" t="str">
        <f>T('Elective Adventures'!Q140)</f>
        <v/>
      </c>
      <c r="M78" s="135" t="s">
        <v>116</v>
      </c>
      <c r="N78" s="145" t="s">
        <v>334</v>
      </c>
      <c r="O78" s="14" t="str">
        <f>T('Elective Adventures'!Q227)</f>
        <v/>
      </c>
    </row>
    <row r="79" spans="1:15" ht="12.75" customHeight="1">
      <c r="D79" s="13"/>
      <c r="E79" s="135" t="s">
        <v>78</v>
      </c>
      <c r="F79" s="145" t="s">
        <v>160</v>
      </c>
      <c r="G79" s="14" t="str">
        <f>T('Elective Adventures'!Q51)</f>
        <v/>
      </c>
      <c r="I79" s="135">
        <v>4</v>
      </c>
      <c r="J79" s="145" t="s">
        <v>241</v>
      </c>
      <c r="K79" s="14" t="str">
        <f>T('Elective Adventures'!Q141)</f>
        <v/>
      </c>
    </row>
    <row r="80" spans="1:15">
      <c r="D80" s="13"/>
      <c r="E80" s="194" t="s">
        <v>79</v>
      </c>
      <c r="F80" s="195" t="s">
        <v>161</v>
      </c>
      <c r="G80" s="14" t="str">
        <f>T('Elective Adventures'!Q52)</f>
        <v/>
      </c>
    </row>
    <row r="81" spans="4:5">
      <c r="D81" s="13"/>
      <c r="E81" s="159"/>
    </row>
    <row r="82" spans="4:5">
      <c r="D82" s="13"/>
      <c r="E82" s="159"/>
    </row>
    <row r="83" spans="4:5">
      <c r="D83" s="13"/>
      <c r="E83" s="159"/>
    </row>
    <row r="84" spans="4:5">
      <c r="D84" s="13"/>
    </row>
    <row r="85" spans="4:5" ht="12.75" customHeight="1">
      <c r="D85" s="13"/>
    </row>
    <row r="86" spans="4:5" ht="12.75" customHeight="1">
      <c r="D86" s="13"/>
    </row>
    <row r="87" spans="4:5">
      <c r="D87" s="13"/>
    </row>
    <row r="88" spans="4:5">
      <c r="D88" s="13"/>
    </row>
    <row r="89" spans="4:5">
      <c r="D89" s="13"/>
    </row>
    <row r="90" spans="4:5">
      <c r="D90" s="13"/>
    </row>
    <row r="91" spans="4:5">
      <c r="D91" s="13"/>
    </row>
    <row r="92" spans="4:5">
      <c r="D92" s="13"/>
    </row>
    <row r="93" spans="4:5">
      <c r="D93" s="13"/>
    </row>
    <row r="94" spans="4:5">
      <c r="D94" s="13"/>
    </row>
  </sheetData>
  <sheetProtection algorithmName="SHA-512" hashValue="MHo5UKHtHts7UJcHooL4a8ksumF/7AFN/9PA2CPU1sU1hm6dbKOvo6+InhmIn375yEUVQBPG+CqZ+uSckVrhAg==" saltValue="9lsXEAJyLWcz1cw0Zw7Fow==" spinCount="100000" sheet="1" objects="1" scenarios="1" selectLockedCells="1"/>
  <mergeCells count="7">
    <mergeCell ref="A38:C39"/>
    <mergeCell ref="M1:O2"/>
    <mergeCell ref="Q1:S2"/>
    <mergeCell ref="E35:G36"/>
    <mergeCell ref="E1:G2"/>
    <mergeCell ref="I1:K2"/>
    <mergeCell ref="E11:G12"/>
  </mergeCells>
  <pageMargins left="0.75" right="0.75" top="1" bottom="1" header="0.5" footer="0.5"/>
  <pageSetup scale="47" orientation="landscape" horizontalDpi="4294967293" verticalDpi="4294967293" r:id="rId1"/>
  <headerFooter alignWithMargins="0">
    <oddHeader>&amp;C&amp;"Arial,Bold"&amp;14Arrow of Light Advancement
&amp;12&amp;D</oddHead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94"/>
  <sheetViews>
    <sheetView showGridLines="0" zoomScale="85" zoomScaleNormal="85" workbookViewId="0">
      <selection activeCell="C7" sqref="C7"/>
    </sheetView>
  </sheetViews>
  <sheetFormatPr defaultRowHeight="12.75"/>
  <cols>
    <col min="1" max="1" width="3.140625" customWidth="1"/>
    <col min="2" max="2" width="36.28515625" customWidth="1"/>
    <col min="3" max="3" width="6.42578125" customWidth="1"/>
    <col min="4" max="4" width="2.42578125" customWidth="1"/>
    <col min="5" max="5" width="4.28515625" style="88" customWidth="1"/>
    <col min="6" max="6" width="36.85546875" bestFit="1" customWidth="1"/>
    <col min="7" max="7" width="3.42578125" customWidth="1"/>
    <col min="8" max="8" width="1.5703125" bestFit="1" customWidth="1"/>
    <col min="9" max="9" width="3.28515625" customWidth="1"/>
    <col min="10" max="10" width="38.140625" bestFit="1" customWidth="1"/>
    <col min="11" max="11" width="3.42578125" customWidth="1"/>
    <col min="12" max="12" width="1.7109375" bestFit="1" customWidth="1"/>
    <col min="13" max="13" width="3.28515625" customWidth="1"/>
    <col min="14" max="14" width="40.5703125" bestFit="1" customWidth="1"/>
    <col min="15" max="15" width="3.42578125" customWidth="1"/>
    <col min="16" max="16" width="1.7109375" bestFit="1" customWidth="1"/>
    <col min="17" max="17" width="3.28515625" customWidth="1"/>
    <col min="18" max="18" width="40.5703125" bestFit="1" customWidth="1"/>
    <col min="19" max="19" width="3.42578125" customWidth="1"/>
  </cols>
  <sheetData>
    <row r="1" spans="2:19" ht="21" customHeight="1">
      <c r="B1" s="228" t="str">
        <f ca="1">MID(CELL("filename",B1),FIND(IF(ISERROR(FIND("]",CELL("filename",B1))),"$","]"),CELL("filename",B1))+1,256)</f>
        <v>Scout 14</v>
      </c>
      <c r="E1" s="306" t="s">
        <v>24</v>
      </c>
      <c r="F1" s="306"/>
      <c r="G1" s="306"/>
      <c r="I1" s="305" t="s">
        <v>360</v>
      </c>
      <c r="J1" s="305"/>
      <c r="K1" s="305"/>
      <c r="M1" s="305" t="s">
        <v>360</v>
      </c>
      <c r="N1" s="305"/>
      <c r="O1" s="305"/>
      <c r="Q1" s="305" t="s">
        <v>360</v>
      </c>
      <c r="R1" s="305"/>
      <c r="S1" s="305"/>
    </row>
    <row r="2" spans="2:19" ht="7.5" customHeight="1">
      <c r="E2" s="307"/>
      <c r="F2" s="307"/>
      <c r="G2" s="307"/>
      <c r="I2" s="305"/>
      <c r="J2" s="305"/>
      <c r="K2" s="305"/>
      <c r="M2" s="305"/>
      <c r="N2" s="305"/>
      <c r="O2" s="305"/>
      <c r="Q2" s="305"/>
      <c r="R2" s="305"/>
      <c r="S2" s="305"/>
    </row>
    <row r="3" spans="2:19">
      <c r="B3" s="1" t="s">
        <v>10</v>
      </c>
      <c r="E3" s="14">
        <v>1</v>
      </c>
      <c r="F3" s="89" t="s">
        <v>64</v>
      </c>
      <c r="G3" s="14" t="str">
        <f>IF(Bobcat!R6="A","A"," ")</f>
        <v xml:space="preserve"> </v>
      </c>
      <c r="H3" s="28"/>
      <c r="I3" s="212" t="s">
        <v>357</v>
      </c>
      <c r="J3" s="205"/>
      <c r="K3" s="226" t="str">
        <f>T('Elective Adventures'!R74)</f>
        <v/>
      </c>
      <c r="L3" s="28"/>
      <c r="M3" s="212" t="s">
        <v>276</v>
      </c>
      <c r="N3" s="213"/>
      <c r="O3" s="226"/>
      <c r="P3" s="28"/>
      <c r="Q3" s="198" t="s">
        <v>335</v>
      </c>
      <c r="R3" s="227"/>
      <c r="S3" s="226"/>
    </row>
    <row r="4" spans="2:19" ht="12.75" customHeight="1">
      <c r="B4" s="29" t="s">
        <v>25</v>
      </c>
      <c r="C4" s="14" t="str">
        <f>IF(COUNTIF(G3:G10,"A")&gt;6,"C",IF(COUNTIF(G3:G10,"A")&gt;0,"P"," "))</f>
        <v xml:space="preserve"> </v>
      </c>
      <c r="D4" s="13"/>
      <c r="E4" s="14">
        <v>2</v>
      </c>
      <c r="F4" s="89" t="s">
        <v>65</v>
      </c>
      <c r="G4" s="14" t="str">
        <f>IF(Bobcat!R7="A","A"," ")</f>
        <v xml:space="preserve"> </v>
      </c>
      <c r="I4" s="100"/>
      <c r="J4" s="145" t="s">
        <v>146</v>
      </c>
      <c r="K4" s="14" t="str">
        <f>T('Elective Adventures'!R56)</f>
        <v/>
      </c>
      <c r="M4" s="100">
        <v>1</v>
      </c>
      <c r="N4" s="145" t="s">
        <v>261</v>
      </c>
      <c r="O4" s="14" t="str">
        <f>T('Elective Adventures'!R145)</f>
        <v/>
      </c>
      <c r="Q4" s="147">
        <v>1</v>
      </c>
      <c r="R4" s="158" t="s">
        <v>336</v>
      </c>
      <c r="S4" s="14" t="str">
        <f>T('Elective Adventures'!R230)</f>
        <v/>
      </c>
    </row>
    <row r="5" spans="2:19">
      <c r="B5" s="15" t="s">
        <v>422</v>
      </c>
      <c r="C5" s="16" t="str">
        <f>IF(COUNTIF(C13:C16,"C")&gt;3,"C",IF(COUNTIF(C13:C16,"C")&gt;0,"P",IF(COUNTIF(C13:C16,"P")&gt;0,"P"," ")))</f>
        <v xml:space="preserve"> </v>
      </c>
      <c r="D5" s="79"/>
      <c r="E5" s="14">
        <v>3</v>
      </c>
      <c r="F5" s="89" t="s">
        <v>17</v>
      </c>
      <c r="G5" s="14" t="str">
        <f>IF(Bobcat!R8="A","A"," ")</f>
        <v xml:space="preserve"> </v>
      </c>
      <c r="I5" s="100">
        <v>1</v>
      </c>
      <c r="J5" s="145" t="s">
        <v>163</v>
      </c>
      <c r="K5" s="14" t="str">
        <f>T('Elective Adventures'!R57)</f>
        <v/>
      </c>
      <c r="M5" s="100">
        <v>2</v>
      </c>
      <c r="N5" s="145" t="s">
        <v>97</v>
      </c>
      <c r="O5" s="14" t="str">
        <f>T('Elective Adventures'!R146)</f>
        <v/>
      </c>
      <c r="Q5" s="100">
        <v>2</v>
      </c>
      <c r="R5" s="145" t="s">
        <v>337</v>
      </c>
      <c r="S5" s="14" t="str">
        <f>T('Elective Adventures'!R231)</f>
        <v/>
      </c>
    </row>
    <row r="6" spans="2:19" ht="13.5" thickBot="1">
      <c r="B6" s="173" t="s">
        <v>360</v>
      </c>
      <c r="C6" s="17" t="str">
        <f>IF(COUNTIF(C19:C36,"C")&gt;2,"C"," ")</f>
        <v xml:space="preserve"> </v>
      </c>
      <c r="D6" s="79"/>
      <c r="E6" s="14">
        <v>4</v>
      </c>
      <c r="F6" s="89" t="s">
        <v>18</v>
      </c>
      <c r="G6" s="14" t="str">
        <f>IF(Bobcat!R9="A","A"," ")</f>
        <v xml:space="preserve"> </v>
      </c>
      <c r="I6" s="100">
        <v>2</v>
      </c>
      <c r="J6" s="145" t="s">
        <v>164</v>
      </c>
      <c r="K6" s="14" t="str">
        <f>T('Elective Adventures'!R58)</f>
        <v/>
      </c>
      <c r="M6" s="135" t="s">
        <v>76</v>
      </c>
      <c r="N6" s="145" t="s">
        <v>262</v>
      </c>
      <c r="O6" s="14" t="str">
        <f>T('Elective Adventures'!R147)</f>
        <v/>
      </c>
      <c r="Q6" s="100">
        <v>3</v>
      </c>
      <c r="R6" s="145" t="s">
        <v>338</v>
      </c>
      <c r="S6" s="14" t="str">
        <f>T('Elective Adventures'!R232)</f>
        <v/>
      </c>
    </row>
    <row r="7" spans="2:19" ht="13.5" thickBot="1">
      <c r="B7" s="193" t="s">
        <v>361</v>
      </c>
      <c r="C7" s="220"/>
      <c r="D7" s="2"/>
      <c r="E7" s="14">
        <v>5</v>
      </c>
      <c r="F7" s="89" t="s">
        <v>19</v>
      </c>
      <c r="G7" s="14" t="str">
        <f>IF(Bobcat!R10="A","A"," ")</f>
        <v xml:space="preserve"> </v>
      </c>
      <c r="I7" s="100">
        <v>3</v>
      </c>
      <c r="J7" s="145" t="s">
        <v>162</v>
      </c>
      <c r="K7" s="14" t="str">
        <f>T('Elective Adventures'!R59)</f>
        <v/>
      </c>
      <c r="M7" s="135" t="s">
        <v>77</v>
      </c>
      <c r="N7" s="145" t="s">
        <v>263</v>
      </c>
      <c r="O7" s="14" t="str">
        <f>T('Elective Adventures'!R148)</f>
        <v/>
      </c>
      <c r="Q7" s="215" t="s">
        <v>339</v>
      </c>
      <c r="R7" s="214"/>
      <c r="S7" s="225"/>
    </row>
    <row r="8" spans="2:19" ht="12.75" customHeight="1" thickBot="1">
      <c r="B8" s="162" t="s">
        <v>67</v>
      </c>
      <c r="C8" s="221"/>
      <c r="D8" s="79"/>
      <c r="E8" s="14">
        <v>6</v>
      </c>
      <c r="F8" s="89" t="s">
        <v>20</v>
      </c>
      <c r="G8" s="14" t="str">
        <f>IF(Bobcat!R11="A","A"," ")</f>
        <v xml:space="preserve"> </v>
      </c>
      <c r="I8" s="100">
        <v>4</v>
      </c>
      <c r="J8" s="145" t="s">
        <v>167</v>
      </c>
      <c r="K8" s="14" t="str">
        <f>T('Elective Adventures'!R60)</f>
        <v/>
      </c>
      <c r="M8" s="135" t="s">
        <v>80</v>
      </c>
      <c r="N8" s="145" t="s">
        <v>264</v>
      </c>
      <c r="O8" s="14" t="str">
        <f>T('Elective Adventures'!R149)</f>
        <v/>
      </c>
      <c r="Q8" s="147"/>
      <c r="R8" s="158" t="s">
        <v>356</v>
      </c>
      <c r="S8" s="14" t="str">
        <f>T('Elective Adventures'!R235)</f>
        <v/>
      </c>
    </row>
    <row r="9" spans="2:19" ht="12.75" customHeight="1">
      <c r="B9" s="15" t="s">
        <v>68</v>
      </c>
      <c r="C9" s="163" t="str">
        <f>'Cyber Chip'!R10</f>
        <v xml:space="preserve"> </v>
      </c>
      <c r="D9" s="79"/>
      <c r="E9" s="76">
        <v>7</v>
      </c>
      <c r="F9" s="80" t="s">
        <v>21</v>
      </c>
      <c r="G9" s="76" t="str">
        <f>IF(Bobcat!R12="A","A"," ")</f>
        <v xml:space="preserve"> </v>
      </c>
      <c r="I9" s="100">
        <v>5</v>
      </c>
      <c r="J9" s="145" t="s">
        <v>165</v>
      </c>
      <c r="K9" s="14" t="str">
        <f>T('Elective Adventures'!R61)</f>
        <v/>
      </c>
      <c r="M9" s="100">
        <v>3</v>
      </c>
      <c r="N9" s="188" t="s">
        <v>265</v>
      </c>
      <c r="O9" s="14" t="str">
        <f>T('Elective Adventures'!R150)</f>
        <v/>
      </c>
      <c r="Q9" s="147">
        <v>1</v>
      </c>
      <c r="R9" s="192" t="s">
        <v>340</v>
      </c>
      <c r="S9" s="14" t="str">
        <f>T('Elective Adventures'!R236)</f>
        <v/>
      </c>
    </row>
    <row r="10" spans="2:19" ht="12" customHeight="1">
      <c r="B10" s="15" t="s">
        <v>421</v>
      </c>
      <c r="C10" s="17" t="str">
        <f>IF(COUNTIF(C4:C9,"C")&gt;5,"C","")</f>
        <v/>
      </c>
      <c r="D10" s="79"/>
      <c r="E10" s="77"/>
      <c r="F10" s="81"/>
      <c r="G10" s="77"/>
      <c r="I10" s="150">
        <v>6</v>
      </c>
      <c r="J10" s="187" t="s">
        <v>166</v>
      </c>
      <c r="K10" s="14" t="str">
        <f>T('Elective Adventures'!R62)</f>
        <v/>
      </c>
      <c r="M10" s="135" t="s">
        <v>72</v>
      </c>
      <c r="N10" s="145" t="s">
        <v>266</v>
      </c>
      <c r="O10" s="14" t="str">
        <f>T('Elective Adventures'!R151)</f>
        <v/>
      </c>
      <c r="Q10" s="100">
        <v>2</v>
      </c>
      <c r="R10" s="145" t="s">
        <v>341</v>
      </c>
      <c r="S10" s="14" t="str">
        <f>T('Elective Adventures'!R237)</f>
        <v/>
      </c>
    </row>
    <row r="11" spans="2:19" ht="12.75" customHeight="1">
      <c r="B11" s="82"/>
      <c r="C11" s="83"/>
      <c r="E11" s="305" t="s">
        <v>423</v>
      </c>
      <c r="F11" s="305"/>
      <c r="G11" s="305"/>
      <c r="I11" s="150">
        <v>7</v>
      </c>
      <c r="J11" s="191" t="s">
        <v>149</v>
      </c>
      <c r="K11" s="14" t="str">
        <f>T('Elective Adventures'!R63)</f>
        <v/>
      </c>
      <c r="M11" s="135" t="s">
        <v>73</v>
      </c>
      <c r="N11" s="145" t="s">
        <v>267</v>
      </c>
      <c r="O11" s="14" t="str">
        <f>T('Elective Adventures'!R152)</f>
        <v/>
      </c>
      <c r="Q11" s="100">
        <v>3</v>
      </c>
      <c r="R11" s="187" t="s">
        <v>342</v>
      </c>
      <c r="S11" s="14" t="str">
        <f>T('Elective Adventures'!R238)</f>
        <v/>
      </c>
    </row>
    <row r="12" spans="2:19" ht="12.75" customHeight="1">
      <c r="B12" s="222" t="s">
        <v>423</v>
      </c>
      <c r="C12" s="223"/>
      <c r="D12" s="31"/>
      <c r="E12" s="305"/>
      <c r="F12" s="305"/>
      <c r="G12" s="305"/>
      <c r="I12" s="172" t="s">
        <v>168</v>
      </c>
      <c r="J12" s="171" t="s">
        <v>176</v>
      </c>
      <c r="K12" s="14" t="str">
        <f>T('Elective Adventures'!R64)</f>
        <v/>
      </c>
      <c r="M12" s="135" t="s">
        <v>114</v>
      </c>
      <c r="N12" s="145" t="s">
        <v>268</v>
      </c>
      <c r="O12" s="14" t="str">
        <f>T('Elective Adventures'!R153)</f>
        <v/>
      </c>
      <c r="Q12" s="100">
        <v>4</v>
      </c>
      <c r="R12" s="145" t="s">
        <v>343</v>
      </c>
      <c r="S12" s="14" t="str">
        <f>T('Elective Adventures'!R239)</f>
        <v/>
      </c>
    </row>
    <row r="13" spans="2:19" ht="12.75" customHeight="1">
      <c r="B13" s="160" t="s">
        <v>365</v>
      </c>
      <c r="C13" s="18" t="str">
        <f>'Core Adventures'!R20</f>
        <v xml:space="preserve"> </v>
      </c>
      <c r="D13" s="31"/>
      <c r="E13" s="201" t="s">
        <v>420</v>
      </c>
      <c r="F13" s="201"/>
      <c r="G13" s="226" t="str">
        <f>T('Core Adventures'!R56)</f>
        <v/>
      </c>
      <c r="I13" s="172" t="s">
        <v>169</v>
      </c>
      <c r="J13" s="170" t="s">
        <v>177</v>
      </c>
      <c r="K13" s="14" t="str">
        <f>T('Elective Adventures'!R65)</f>
        <v/>
      </c>
      <c r="M13" s="100">
        <v>4</v>
      </c>
      <c r="N13" s="145" t="s">
        <v>269</v>
      </c>
      <c r="O13" s="14" t="str">
        <f>T('Elective Adventures'!R154)</f>
        <v/>
      </c>
      <c r="Q13" s="100">
        <v>5</v>
      </c>
      <c r="R13" s="187" t="s">
        <v>344</v>
      </c>
      <c r="S13" s="14" t="str">
        <f>T('Elective Adventures'!R240)</f>
        <v/>
      </c>
    </row>
    <row r="14" spans="2:19" ht="12.75" customHeight="1">
      <c r="B14" s="160" t="s">
        <v>384</v>
      </c>
      <c r="C14" s="18" t="str">
        <f>'Core Adventures'!R30</f>
        <v xml:space="preserve"> </v>
      </c>
      <c r="D14" s="31"/>
      <c r="E14" s="98">
        <v>1</v>
      </c>
      <c r="F14" s="200" t="s">
        <v>398</v>
      </c>
      <c r="G14" s="14" t="str">
        <f>T('Core Adventures'!R44)</f>
        <v/>
      </c>
      <c r="I14" s="172" t="s">
        <v>170</v>
      </c>
      <c r="J14" s="170" t="s">
        <v>178</v>
      </c>
      <c r="K14" s="14" t="str">
        <f>T('Elective Adventures'!R66)</f>
        <v/>
      </c>
      <c r="M14" s="135" t="s">
        <v>78</v>
      </c>
      <c r="N14" s="145" t="s">
        <v>289</v>
      </c>
      <c r="O14" s="14" t="str">
        <f>T('Elective Adventures'!R155)</f>
        <v/>
      </c>
      <c r="Q14" s="100">
        <v>6</v>
      </c>
      <c r="R14" s="145" t="s">
        <v>345</v>
      </c>
      <c r="S14" s="14" t="str">
        <f>T('Elective Adventures'!R241)</f>
        <v/>
      </c>
    </row>
    <row r="15" spans="2:19">
      <c r="B15" s="160" t="s">
        <v>391</v>
      </c>
      <c r="C15" s="18" t="str">
        <f>'Core Adventures'!R41</f>
        <v xml:space="preserve"> </v>
      </c>
      <c r="D15" s="31"/>
      <c r="E15" s="136" t="s">
        <v>69</v>
      </c>
      <c r="F15" s="135" t="s">
        <v>401</v>
      </c>
      <c r="G15" s="14" t="str">
        <f>T('Core Adventures'!R45)</f>
        <v/>
      </c>
      <c r="I15" s="172" t="s">
        <v>171</v>
      </c>
      <c r="J15" s="191" t="s">
        <v>179</v>
      </c>
      <c r="K15" s="14" t="str">
        <f>T('Elective Adventures'!R67)</f>
        <v/>
      </c>
      <c r="M15" s="135" t="s">
        <v>79</v>
      </c>
      <c r="N15" s="145" t="s">
        <v>270</v>
      </c>
      <c r="O15" s="14" t="str">
        <f>T('Elective Adventures'!R156)</f>
        <v/>
      </c>
      <c r="Q15" s="100">
        <v>7</v>
      </c>
      <c r="R15" s="145" t="s">
        <v>346</v>
      </c>
      <c r="S15" s="14" t="str">
        <f>T('Elective Adventures'!R242)</f>
        <v/>
      </c>
    </row>
    <row r="16" spans="2:19">
      <c r="B16" s="160" t="s">
        <v>420</v>
      </c>
      <c r="C16" s="18" t="str">
        <f>'Core Adventures'!R65</f>
        <v xml:space="preserve"> </v>
      </c>
      <c r="D16" s="31"/>
      <c r="E16" s="136" t="s">
        <v>70</v>
      </c>
      <c r="F16" s="135" t="s">
        <v>402</v>
      </c>
      <c r="G16" s="14" t="str">
        <f>T('Core Adventures'!R46)</f>
        <v/>
      </c>
      <c r="I16" s="172" t="s">
        <v>172</v>
      </c>
      <c r="J16" s="191" t="s">
        <v>180</v>
      </c>
      <c r="K16" s="14" t="str">
        <f>T('Elective Adventures'!R68)</f>
        <v/>
      </c>
      <c r="M16" s="135" t="s">
        <v>242</v>
      </c>
      <c r="N16" s="145" t="s">
        <v>271</v>
      </c>
      <c r="O16" s="14" t="str">
        <f>T('Elective Adventures'!R157)</f>
        <v/>
      </c>
      <c r="Q16" s="100">
        <v>8</v>
      </c>
      <c r="R16" s="145" t="s">
        <v>347</v>
      </c>
      <c r="S16" s="14" t="str">
        <f>T('Elective Adventures'!R243)</f>
        <v/>
      </c>
    </row>
    <row r="17" spans="2:19">
      <c r="B17" s="30"/>
      <c r="C17" s="31"/>
      <c r="D17" s="31"/>
      <c r="E17" s="136" t="s">
        <v>71</v>
      </c>
      <c r="F17" s="135" t="s">
        <v>403</v>
      </c>
      <c r="G17" s="14" t="str">
        <f>T('Core Adventures'!R47)</f>
        <v/>
      </c>
      <c r="I17" s="172" t="s">
        <v>173</v>
      </c>
      <c r="J17" s="191" t="s">
        <v>181</v>
      </c>
      <c r="K17" s="14" t="str">
        <f>T('Elective Adventures'!R69)</f>
        <v/>
      </c>
      <c r="M17" s="135" t="s">
        <v>243</v>
      </c>
      <c r="N17" s="145" t="s">
        <v>272</v>
      </c>
      <c r="O17" s="14" t="str">
        <f>T('Elective Adventures'!R158)</f>
        <v/>
      </c>
      <c r="Q17" s="215" t="s">
        <v>348</v>
      </c>
      <c r="R17" s="214"/>
      <c r="S17" s="225"/>
    </row>
    <row r="18" spans="2:19">
      <c r="B18" s="222" t="s">
        <v>360</v>
      </c>
      <c r="C18" s="223"/>
      <c r="D18" s="31"/>
      <c r="E18" s="136" t="s">
        <v>399</v>
      </c>
      <c r="F18" s="135" t="s">
        <v>404</v>
      </c>
      <c r="G18" s="14" t="str">
        <f>T('Core Adventures'!R48)</f>
        <v/>
      </c>
      <c r="I18" s="172" t="s">
        <v>174</v>
      </c>
      <c r="J18" s="191" t="s">
        <v>182</v>
      </c>
      <c r="K18" s="14" t="str">
        <f>T('Elective Adventures'!R70)</f>
        <v/>
      </c>
      <c r="M18" s="135" t="s">
        <v>244</v>
      </c>
      <c r="N18" s="145" t="s">
        <v>273</v>
      </c>
      <c r="O18" s="14" t="str">
        <f>T('Elective Adventures'!R159)</f>
        <v/>
      </c>
      <c r="Q18" s="147">
        <v>1</v>
      </c>
      <c r="R18" s="158" t="s">
        <v>349</v>
      </c>
      <c r="S18" s="14" t="str">
        <f>T('Elective Adventures'!R246)</f>
        <v/>
      </c>
    </row>
    <row r="19" spans="2:19">
      <c r="B19" s="160" t="s">
        <v>110</v>
      </c>
      <c r="C19" s="18" t="str">
        <f>'Elective Adventures'!R19</f>
        <v xml:space="preserve"> </v>
      </c>
      <c r="E19" s="136" t="s">
        <v>400</v>
      </c>
      <c r="F19" s="135" t="s">
        <v>405</v>
      </c>
      <c r="G19" s="14" t="str">
        <f>T('Core Adventures'!R49)</f>
        <v/>
      </c>
      <c r="I19" s="172" t="s">
        <v>175</v>
      </c>
      <c r="J19" s="191" t="s">
        <v>183</v>
      </c>
      <c r="K19" s="14" t="str">
        <f>T('Elective Adventures'!R71)</f>
        <v/>
      </c>
      <c r="M19" s="135" t="s">
        <v>245</v>
      </c>
      <c r="N19" s="145" t="s">
        <v>274</v>
      </c>
      <c r="O19" s="14" t="str">
        <f>T('Elective Adventures'!R160)</f>
        <v/>
      </c>
      <c r="Q19" s="100">
        <v>2</v>
      </c>
      <c r="R19" s="188" t="s">
        <v>350</v>
      </c>
      <c r="S19" s="14" t="str">
        <f>T('Elective Adventures'!R247)</f>
        <v/>
      </c>
    </row>
    <row r="20" spans="2:19">
      <c r="B20" s="160" t="s">
        <v>132</v>
      </c>
      <c r="C20" s="18" t="str">
        <f>'Elective Adventures'!R34</f>
        <v xml:space="preserve"> </v>
      </c>
      <c r="D20" s="31"/>
      <c r="E20" s="98">
        <v>2</v>
      </c>
      <c r="F20" s="135" t="s">
        <v>406</v>
      </c>
      <c r="G20" s="14" t="str">
        <f>T('Core Adventures'!R50)</f>
        <v/>
      </c>
      <c r="I20" s="212" t="s">
        <v>184</v>
      </c>
      <c r="J20" s="208"/>
      <c r="K20" s="225"/>
      <c r="M20" s="135" t="s">
        <v>246</v>
      </c>
      <c r="N20" s="145" t="s">
        <v>275</v>
      </c>
      <c r="O20" s="14" t="str">
        <f>T('Elective Adventures'!R161)</f>
        <v/>
      </c>
      <c r="Q20" s="100">
        <v>3</v>
      </c>
      <c r="R20" s="145" t="s">
        <v>351</v>
      </c>
      <c r="S20" s="14" t="str">
        <f>T('Elective Adventures'!R248)</f>
        <v/>
      </c>
    </row>
    <row r="21" spans="2:19" ht="12.75" customHeight="1">
      <c r="B21" s="160" t="s">
        <v>143</v>
      </c>
      <c r="C21" s="18" t="str">
        <f>'Elective Adventures'!R53</f>
        <v xml:space="preserve"> </v>
      </c>
      <c r="D21" s="31"/>
      <c r="E21" s="136" t="s">
        <v>76</v>
      </c>
      <c r="F21" s="135" t="s">
        <v>407</v>
      </c>
      <c r="G21" s="14" t="str">
        <f>T('Core Adventures'!R51)</f>
        <v/>
      </c>
      <c r="I21" s="100">
        <v>1</v>
      </c>
      <c r="J21" s="145" t="s">
        <v>185</v>
      </c>
      <c r="K21" s="14" t="str">
        <f>T('Elective Adventures'!R75)</f>
        <v/>
      </c>
      <c r="M21" s="135" t="s">
        <v>247</v>
      </c>
      <c r="N21" s="145" t="s">
        <v>277</v>
      </c>
      <c r="O21" s="14" t="str">
        <f>T('Elective Adventures'!R162)</f>
        <v/>
      </c>
      <c r="Q21" s="100">
        <v>4</v>
      </c>
      <c r="R21" s="188" t="s">
        <v>352</v>
      </c>
      <c r="S21" s="14" t="str">
        <f>T('Elective Adventures'!R249)</f>
        <v/>
      </c>
    </row>
    <row r="22" spans="2:19" ht="12.75" customHeight="1">
      <c r="B22" s="160" t="s">
        <v>357</v>
      </c>
      <c r="C22" s="18" t="str">
        <f>'Elective Adventures'!R72</f>
        <v xml:space="preserve"> </v>
      </c>
      <c r="D22" s="31"/>
      <c r="E22" s="136" t="s">
        <v>77</v>
      </c>
      <c r="F22" s="135" t="s">
        <v>408</v>
      </c>
      <c r="G22" s="14" t="str">
        <f>T('Core Adventures'!R52)</f>
        <v/>
      </c>
      <c r="H22" s="12" t="s">
        <v>75</v>
      </c>
      <c r="I22" s="135">
        <v>2</v>
      </c>
      <c r="J22" s="145" t="s">
        <v>186</v>
      </c>
      <c r="K22" s="14" t="str">
        <f>T('Elective Adventures'!R76)</f>
        <v/>
      </c>
      <c r="L22" s="12" t="s">
        <v>75</v>
      </c>
      <c r="M22" s="135" t="s">
        <v>248</v>
      </c>
      <c r="N22" s="145" t="s">
        <v>290</v>
      </c>
      <c r="O22" s="14" t="str">
        <f>T('Elective Adventures'!R163)</f>
        <v/>
      </c>
      <c r="P22" s="12" t="s">
        <v>75</v>
      </c>
      <c r="Q22" s="135" t="s">
        <v>78</v>
      </c>
      <c r="R22" s="188" t="s">
        <v>353</v>
      </c>
      <c r="S22" s="14" t="str">
        <f>T('Elective Adventures'!R250)</f>
        <v/>
      </c>
    </row>
    <row r="23" spans="2:19" ht="12.75" customHeight="1">
      <c r="B23" s="160" t="s">
        <v>184</v>
      </c>
      <c r="C23" s="18" t="str">
        <f>'Elective Adventures'!R80</f>
        <v xml:space="preserve"> </v>
      </c>
      <c r="D23" s="31"/>
      <c r="E23" s="136" t="s">
        <v>80</v>
      </c>
      <c r="F23" s="200" t="s">
        <v>409</v>
      </c>
      <c r="G23" s="14" t="str">
        <f>T('Core Adventures'!R53)</f>
        <v/>
      </c>
      <c r="I23" s="135">
        <v>3</v>
      </c>
      <c r="J23" s="145" t="s">
        <v>187</v>
      </c>
      <c r="K23" s="14" t="str">
        <f>T('Elective Adventures'!R77)</f>
        <v/>
      </c>
      <c r="M23" s="135" t="s">
        <v>249</v>
      </c>
      <c r="N23" s="145" t="s">
        <v>278</v>
      </c>
      <c r="O23" s="14" t="str">
        <f>T('Elective Adventures'!R164)</f>
        <v/>
      </c>
      <c r="Q23" s="135" t="s">
        <v>79</v>
      </c>
      <c r="R23" s="188" t="s">
        <v>354</v>
      </c>
      <c r="S23" s="14" t="str">
        <f>T('Elective Adventures'!R251)</f>
        <v/>
      </c>
    </row>
    <row r="24" spans="2:19">
      <c r="B24" s="160" t="s">
        <v>190</v>
      </c>
      <c r="C24" s="18" t="str">
        <f>'Elective Adventures'!R89</f>
        <v xml:space="preserve"> </v>
      </c>
      <c r="D24" s="31"/>
      <c r="E24" s="136" t="s">
        <v>94</v>
      </c>
      <c r="F24" s="135" t="s">
        <v>410</v>
      </c>
      <c r="G24" s="14" t="str">
        <f>T('Core Adventures'!R54)</f>
        <v/>
      </c>
      <c r="I24" s="135">
        <v>4</v>
      </c>
      <c r="J24" s="188" t="s">
        <v>188</v>
      </c>
      <c r="K24" s="14" t="str">
        <f>T('Elective Adventures'!R78)</f>
        <v/>
      </c>
      <c r="M24" s="135" t="s">
        <v>250</v>
      </c>
      <c r="N24" s="145" t="s">
        <v>279</v>
      </c>
      <c r="O24" s="14" t="str">
        <f>T('Elective Adventures'!R165)</f>
        <v/>
      </c>
      <c r="Q24" s="135" t="s">
        <v>242</v>
      </c>
      <c r="R24" s="145" t="s">
        <v>355</v>
      </c>
      <c r="S24" s="14" t="str">
        <f>T('Elective Adventures'!R252)</f>
        <v/>
      </c>
    </row>
    <row r="25" spans="2:19">
      <c r="B25" s="161" t="s">
        <v>197</v>
      </c>
      <c r="C25" s="18" t="str">
        <f>'Elective Adventures'!R105</f>
        <v xml:space="preserve"> </v>
      </c>
      <c r="D25" s="31"/>
      <c r="E25" s="98">
        <v>3</v>
      </c>
      <c r="F25" s="135" t="s">
        <v>411</v>
      </c>
      <c r="G25" s="14" t="str">
        <f>T('Core Adventures'!R55)</f>
        <v/>
      </c>
      <c r="I25" s="135">
        <v>5</v>
      </c>
      <c r="J25" s="145" t="s">
        <v>189</v>
      </c>
      <c r="K25" s="14" t="str">
        <f>T('Elective Adventures'!R79)</f>
        <v/>
      </c>
      <c r="M25" s="135" t="s">
        <v>251</v>
      </c>
      <c r="N25" s="145" t="s">
        <v>280</v>
      </c>
      <c r="O25" s="14" t="str">
        <f>T('Elective Adventures'!R166)</f>
        <v/>
      </c>
    </row>
    <row r="26" spans="2:19" ht="12.75" customHeight="1">
      <c r="B26" s="161" t="s">
        <v>362</v>
      </c>
      <c r="C26" s="18" t="str">
        <f>'Elective Adventures'!R132</f>
        <v xml:space="preserve"> </v>
      </c>
      <c r="D26" s="31"/>
      <c r="E26" s="136" t="s">
        <v>72</v>
      </c>
      <c r="F26" s="135" t="s">
        <v>412</v>
      </c>
      <c r="G26" s="14" t="str">
        <f>T('Core Adventures'!R56)</f>
        <v/>
      </c>
      <c r="I26" s="212" t="s">
        <v>190</v>
      </c>
      <c r="J26" s="208"/>
      <c r="K26" s="225"/>
      <c r="M26" s="135" t="s">
        <v>252</v>
      </c>
      <c r="N26" s="188" t="s">
        <v>281</v>
      </c>
      <c r="O26" s="14" t="str">
        <f>T('Elective Adventures'!R167)</f>
        <v/>
      </c>
    </row>
    <row r="27" spans="2:19" ht="12.75" customHeight="1">
      <c r="B27" s="161" t="s">
        <v>235</v>
      </c>
      <c r="C27" s="18" t="str">
        <f>'Elective Adventures'!R142</f>
        <v xml:space="preserve"> </v>
      </c>
      <c r="D27" s="31"/>
      <c r="E27" s="136" t="s">
        <v>73</v>
      </c>
      <c r="F27" s="135" t="s">
        <v>413</v>
      </c>
      <c r="G27" s="14" t="str">
        <f>T('Core Adventures'!R57)</f>
        <v/>
      </c>
      <c r="I27" s="100">
        <v>1</v>
      </c>
      <c r="J27" s="145" t="s">
        <v>191</v>
      </c>
      <c r="K27" s="14" t="str">
        <f>T('Elective Adventures'!R83)</f>
        <v/>
      </c>
      <c r="M27" s="135" t="s">
        <v>253</v>
      </c>
      <c r="N27" s="145" t="s">
        <v>282</v>
      </c>
      <c r="O27" s="14" t="str">
        <f>T('Elective Adventures'!R168)</f>
        <v/>
      </c>
    </row>
    <row r="28" spans="2:19">
      <c r="B28" s="161" t="s">
        <v>276</v>
      </c>
      <c r="C28" s="18" t="str">
        <f>'Elective Adventures'!R176</f>
        <v xml:space="preserve"> </v>
      </c>
      <c r="D28" s="31"/>
      <c r="E28" s="136" t="s">
        <v>115</v>
      </c>
      <c r="F28" s="135" t="s">
        <v>414</v>
      </c>
      <c r="G28" s="14" t="str">
        <f>T('Core Adventures'!R58)</f>
        <v/>
      </c>
      <c r="I28" s="100">
        <v>2</v>
      </c>
      <c r="J28" s="145" t="s">
        <v>192</v>
      </c>
      <c r="K28" s="14" t="str">
        <f>T('Elective Adventures'!R84)</f>
        <v/>
      </c>
      <c r="M28" s="135" t="s">
        <v>254</v>
      </c>
      <c r="N28" s="145" t="s">
        <v>283</v>
      </c>
      <c r="O28" s="14" t="str">
        <f>T('Elective Adventures'!R169)</f>
        <v/>
      </c>
      <c r="R28" s="68" t="s">
        <v>49</v>
      </c>
      <c r="S28" s="69"/>
    </row>
    <row r="29" spans="2:19">
      <c r="B29" s="161" t="s">
        <v>292</v>
      </c>
      <c r="C29" s="18" t="str">
        <f>'Elective Adventures'!R183</f>
        <v xml:space="preserve"> </v>
      </c>
      <c r="D29" s="31"/>
      <c r="E29" s="136" t="s">
        <v>114</v>
      </c>
      <c r="F29" s="184" t="s">
        <v>415</v>
      </c>
      <c r="G29" s="14" t="str">
        <f>T('Core Adventures'!R59)</f>
        <v/>
      </c>
      <c r="I29" s="100">
        <v>3</v>
      </c>
      <c r="J29" s="188" t="s">
        <v>193</v>
      </c>
      <c r="K29" s="14" t="str">
        <f>T('Elective Adventures'!R85)</f>
        <v/>
      </c>
      <c r="M29" s="135" t="s">
        <v>255</v>
      </c>
      <c r="N29" s="145" t="s">
        <v>284</v>
      </c>
      <c r="O29" s="14" t="str">
        <f>T('Elective Adventures'!R170)</f>
        <v/>
      </c>
      <c r="R29" s="70" t="s">
        <v>50</v>
      </c>
      <c r="S29" s="32"/>
    </row>
    <row r="30" spans="2:19" ht="12.75" customHeight="1">
      <c r="B30" s="161" t="s">
        <v>297</v>
      </c>
      <c r="C30" s="18" t="str">
        <f>'Elective Adventures'!R198</f>
        <v xml:space="preserve"> </v>
      </c>
      <c r="D30" s="31"/>
      <c r="E30" s="98">
        <v>4</v>
      </c>
      <c r="F30" s="200" t="s">
        <v>416</v>
      </c>
      <c r="G30" s="14" t="str">
        <f>T('Core Adventures'!R60)</f>
        <v/>
      </c>
      <c r="I30" s="100">
        <v>4</v>
      </c>
      <c r="J30" s="187" t="s">
        <v>194</v>
      </c>
      <c r="K30" s="14" t="str">
        <f>T('Elective Adventures'!R86)</f>
        <v/>
      </c>
      <c r="M30" s="135" t="s">
        <v>256</v>
      </c>
      <c r="N30" s="145" t="s">
        <v>291</v>
      </c>
      <c r="O30" s="14" t="str">
        <f>T('Elective Adventures'!R171)</f>
        <v/>
      </c>
      <c r="R30" s="70" t="s">
        <v>51</v>
      </c>
      <c r="S30" s="32"/>
    </row>
    <row r="31" spans="2:19" ht="12.75" customHeight="1">
      <c r="B31" s="161" t="s">
        <v>359</v>
      </c>
      <c r="C31" s="18" t="str">
        <f>'Elective Adventures'!R208</f>
        <v xml:space="preserve"> </v>
      </c>
      <c r="D31" s="31"/>
      <c r="E31" s="98">
        <v>5</v>
      </c>
      <c r="F31" s="135" t="s">
        <v>352</v>
      </c>
      <c r="G31" s="14" t="str">
        <f>T('Core Adventures'!R61)</f>
        <v/>
      </c>
      <c r="I31" s="100">
        <v>5</v>
      </c>
      <c r="J31" s="145" t="s">
        <v>195</v>
      </c>
      <c r="K31" s="14" t="str">
        <f>T('Elective Adventures'!R87)</f>
        <v/>
      </c>
      <c r="M31" s="135" t="s">
        <v>257</v>
      </c>
      <c r="N31" s="145" t="s">
        <v>285</v>
      </c>
      <c r="O31" s="14" t="str">
        <f>T('Elective Adventures'!R172)</f>
        <v/>
      </c>
      <c r="R31" s="71" t="s">
        <v>74</v>
      </c>
      <c r="S31" s="51"/>
    </row>
    <row r="32" spans="2:19">
      <c r="B32" s="161" t="s">
        <v>319</v>
      </c>
      <c r="C32" s="18" t="str">
        <f>'Elective Adventures'!R213</f>
        <v xml:space="preserve"> </v>
      </c>
      <c r="D32" s="31"/>
      <c r="E32" s="136" t="s">
        <v>106</v>
      </c>
      <c r="F32" s="135" t="s">
        <v>417</v>
      </c>
      <c r="G32" s="14" t="str">
        <f>T('Core Adventures'!R62)</f>
        <v/>
      </c>
      <c r="I32" s="100">
        <v>6</v>
      </c>
      <c r="J32" s="145" t="s">
        <v>196</v>
      </c>
      <c r="K32" s="14" t="str">
        <f>T('Elective Adventures'!R88)</f>
        <v/>
      </c>
      <c r="M32" s="135" t="s">
        <v>258</v>
      </c>
      <c r="N32" s="145" t="s">
        <v>286</v>
      </c>
      <c r="O32" s="14" t="str">
        <f>T('Elective Adventures'!R173)</f>
        <v/>
      </c>
    </row>
    <row r="33" spans="1:15" ht="12.75" customHeight="1">
      <c r="B33" s="161" t="s">
        <v>323</v>
      </c>
      <c r="C33" s="18" t="str">
        <f>'Elective Adventures'!R228</f>
        <v xml:space="preserve"> </v>
      </c>
      <c r="D33" s="31"/>
      <c r="E33" s="136" t="s">
        <v>107</v>
      </c>
      <c r="F33" s="200" t="s">
        <v>418</v>
      </c>
      <c r="G33" s="14" t="str">
        <f>T('Core Adventures'!R63)</f>
        <v/>
      </c>
      <c r="I33" s="212" t="s">
        <v>197</v>
      </c>
      <c r="J33" s="205"/>
      <c r="K33" s="225"/>
      <c r="M33" s="135" t="s">
        <v>259</v>
      </c>
      <c r="N33" s="145" t="s">
        <v>287</v>
      </c>
      <c r="O33" s="14" t="str">
        <f>T('Elective Adventures'!R174)</f>
        <v/>
      </c>
    </row>
    <row r="34" spans="1:15" ht="12.75" customHeight="1">
      <c r="B34" s="161" t="s">
        <v>335</v>
      </c>
      <c r="C34" s="18" t="str">
        <f>'Elective Adventures'!R233</f>
        <v xml:space="preserve"> </v>
      </c>
      <c r="D34" s="8"/>
      <c r="E34" s="98">
        <v>6</v>
      </c>
      <c r="F34" s="200" t="s">
        <v>419</v>
      </c>
      <c r="G34" s="14" t="str">
        <f>T('Core Adventures'!R64)</f>
        <v/>
      </c>
      <c r="I34" s="135">
        <v>1</v>
      </c>
      <c r="J34" s="145" t="s">
        <v>198</v>
      </c>
      <c r="K34" s="14" t="str">
        <f>T('Elective Adventures'!R92)</f>
        <v/>
      </c>
      <c r="M34" s="135" t="s">
        <v>260</v>
      </c>
      <c r="N34" s="145" t="s">
        <v>288</v>
      </c>
      <c r="O34" s="14" t="str">
        <f>T('Elective Adventures'!R175)</f>
        <v/>
      </c>
    </row>
    <row r="35" spans="1:15" ht="15.75" customHeight="1">
      <c r="B35" s="161" t="s">
        <v>339</v>
      </c>
      <c r="C35" s="18" t="str">
        <f>'Elective Adventures'!R244</f>
        <v xml:space="preserve"> </v>
      </c>
      <c r="D35" s="8"/>
      <c r="E35" s="305" t="s">
        <v>360</v>
      </c>
      <c r="F35" s="305"/>
      <c r="G35" s="305"/>
      <c r="I35" s="135" t="s">
        <v>69</v>
      </c>
      <c r="J35" s="145" t="s">
        <v>199</v>
      </c>
      <c r="K35" s="14" t="str">
        <f>T('Elective Adventures'!R93)</f>
        <v/>
      </c>
      <c r="M35" s="212" t="s">
        <v>292</v>
      </c>
      <c r="N35" s="214"/>
      <c r="O35" s="225"/>
    </row>
    <row r="36" spans="1:15" ht="12.75" customHeight="1">
      <c r="B36" s="161" t="s">
        <v>348</v>
      </c>
      <c r="C36" s="18" t="str">
        <f>'Elective Adventures'!R253</f>
        <v xml:space="preserve"> </v>
      </c>
      <c r="D36" s="8"/>
      <c r="E36" s="305"/>
      <c r="F36" s="305"/>
      <c r="G36" s="305"/>
      <c r="I36" s="135" t="s">
        <v>70</v>
      </c>
      <c r="J36" s="145" t="s">
        <v>200</v>
      </c>
      <c r="K36" s="14" t="str">
        <f>T('Elective Adventures'!R94)</f>
        <v/>
      </c>
      <c r="M36" s="135">
        <v>1</v>
      </c>
      <c r="N36" s="158" t="s">
        <v>293</v>
      </c>
      <c r="O36" s="14" t="str">
        <f>T('Elective Adventures'!R179)</f>
        <v/>
      </c>
    </row>
    <row r="37" spans="1:15">
      <c r="B37" s="2"/>
      <c r="C37" s="31"/>
      <c r="D37" s="8"/>
      <c r="E37" s="198" t="s">
        <v>110</v>
      </c>
      <c r="F37" s="205"/>
      <c r="G37" s="223"/>
      <c r="I37" s="135" t="s">
        <v>71</v>
      </c>
      <c r="J37" s="145" t="s">
        <v>201</v>
      </c>
      <c r="K37" s="14" t="str">
        <f>T('Elective Adventures'!R95)</f>
        <v/>
      </c>
      <c r="M37" s="135">
        <v>2</v>
      </c>
      <c r="N37" s="145" t="s">
        <v>294</v>
      </c>
      <c r="O37" s="14" t="str">
        <f>T('Elective Adventures'!R180)</f>
        <v/>
      </c>
    </row>
    <row r="38" spans="1:15" ht="12.75" customHeight="1">
      <c r="A38" s="305" t="s">
        <v>423</v>
      </c>
      <c r="B38" s="305"/>
      <c r="C38" s="305"/>
      <c r="D38" s="78"/>
      <c r="E38" s="100"/>
      <c r="F38" s="145" t="s">
        <v>97</v>
      </c>
      <c r="G38" s="14" t="str">
        <f>T('Elective Adventures'!R6)</f>
        <v/>
      </c>
      <c r="I38" s="135">
        <v>2</v>
      </c>
      <c r="J38" s="145" t="s">
        <v>146</v>
      </c>
      <c r="K38" s="14" t="str">
        <f>T('Elective Adventures'!R96)</f>
        <v/>
      </c>
      <c r="M38" s="100">
        <v>3</v>
      </c>
      <c r="N38" s="145" t="s">
        <v>295</v>
      </c>
      <c r="O38" s="14" t="str">
        <f>T('Elective Adventures'!R181)</f>
        <v/>
      </c>
    </row>
    <row r="39" spans="1:15" ht="12.75" customHeight="1">
      <c r="A39" s="305"/>
      <c r="B39" s="305"/>
      <c r="C39" s="305"/>
      <c r="D39" s="78"/>
      <c r="E39" s="100">
        <v>1</v>
      </c>
      <c r="F39" s="145" t="s">
        <v>111</v>
      </c>
      <c r="G39" s="14" t="str">
        <f>T('Elective Adventures'!R7)</f>
        <v/>
      </c>
      <c r="I39" s="135" t="s">
        <v>76</v>
      </c>
      <c r="J39" s="145" t="s">
        <v>202</v>
      </c>
      <c r="K39" s="14" t="str">
        <f>T('Elective Adventures'!R97)</f>
        <v/>
      </c>
      <c r="M39" s="153">
        <v>4</v>
      </c>
      <c r="N39" s="157" t="s">
        <v>296</v>
      </c>
      <c r="O39" s="14" t="str">
        <f>T('Elective Adventures'!R182)</f>
        <v/>
      </c>
    </row>
    <row r="40" spans="1:15" ht="12.75" customHeight="1">
      <c r="A40" s="198" t="s">
        <v>365</v>
      </c>
      <c r="B40" s="198"/>
      <c r="C40" s="224"/>
      <c r="E40" s="100">
        <v>2</v>
      </c>
      <c r="F40" s="145" t="s">
        <v>112</v>
      </c>
      <c r="G40" s="14" t="str">
        <f>T('Elective Adventures'!R8)</f>
        <v/>
      </c>
      <c r="I40" s="135" t="s">
        <v>77</v>
      </c>
      <c r="J40" s="145" t="s">
        <v>203</v>
      </c>
      <c r="K40" s="14" t="str">
        <f>T('Elective Adventures'!R98)</f>
        <v/>
      </c>
      <c r="M40" s="215" t="s">
        <v>297</v>
      </c>
      <c r="N40" s="214"/>
      <c r="O40" s="225"/>
    </row>
    <row r="41" spans="1:15">
      <c r="A41" s="98">
        <v>1</v>
      </c>
      <c r="B41" s="135" t="s">
        <v>366</v>
      </c>
      <c r="C41" s="14" t="str">
        <f>T('Core Adventures'!R6)</f>
        <v/>
      </c>
      <c r="E41" s="100">
        <v>3</v>
      </c>
      <c r="F41" s="145" t="s">
        <v>113</v>
      </c>
      <c r="G41" s="14" t="str">
        <f>T('Elective Adventures'!R9)</f>
        <v/>
      </c>
      <c r="I41" s="135" t="s">
        <v>80</v>
      </c>
      <c r="J41" s="187" t="s">
        <v>204</v>
      </c>
      <c r="K41" s="14" t="str">
        <f>T('Elective Adventures'!R99)</f>
        <v/>
      </c>
      <c r="M41" s="147"/>
      <c r="N41" s="158" t="s">
        <v>298</v>
      </c>
      <c r="O41" s="14" t="str">
        <f>T('Elective Adventures'!R186)</f>
        <v/>
      </c>
    </row>
    <row r="42" spans="1:15" ht="12.75" customHeight="1">
      <c r="A42" s="98">
        <v>2</v>
      </c>
      <c r="B42" s="135" t="s">
        <v>367</v>
      </c>
      <c r="C42" s="14" t="str">
        <f>T('Core Adventures'!R7)</f>
        <v/>
      </c>
      <c r="E42" s="172" t="s">
        <v>72</v>
      </c>
      <c r="F42" s="170" t="s">
        <v>121</v>
      </c>
      <c r="G42" s="14" t="str">
        <f>T('Elective Adventures'!R10)</f>
        <v/>
      </c>
      <c r="I42" s="135" t="s">
        <v>94</v>
      </c>
      <c r="J42" s="145" t="s">
        <v>205</v>
      </c>
      <c r="K42" s="14" t="str">
        <f>T('Elective Adventures'!R100)</f>
        <v/>
      </c>
      <c r="M42" s="100">
        <v>1</v>
      </c>
      <c r="N42" s="145" t="s">
        <v>301</v>
      </c>
      <c r="O42" s="14" t="str">
        <f>T('Elective Adventures'!R187)</f>
        <v/>
      </c>
    </row>
    <row r="43" spans="1:15">
      <c r="A43" s="98">
        <v>3</v>
      </c>
      <c r="B43" s="135" t="s">
        <v>383</v>
      </c>
      <c r="C43" s="14" t="str">
        <f>T('Core Adventures'!R8)</f>
        <v/>
      </c>
      <c r="E43" s="172" t="s">
        <v>73</v>
      </c>
      <c r="F43" s="170" t="s">
        <v>122</v>
      </c>
      <c r="G43" s="14" t="str">
        <f>T('Elective Adventures'!R11)</f>
        <v/>
      </c>
      <c r="I43" s="135" t="s">
        <v>105</v>
      </c>
      <c r="J43" s="145" t="s">
        <v>206</v>
      </c>
      <c r="K43" s="14" t="str">
        <f>T('Elective Adventures'!R101)</f>
        <v/>
      </c>
      <c r="M43" s="100">
        <v>2</v>
      </c>
      <c r="N43" s="145" t="s">
        <v>302</v>
      </c>
      <c r="O43" s="14" t="str">
        <f>T('Elective Adventures'!R188)</f>
        <v/>
      </c>
    </row>
    <row r="44" spans="1:15">
      <c r="A44" s="98">
        <v>4</v>
      </c>
      <c r="B44" s="135" t="s">
        <v>368</v>
      </c>
      <c r="C44" s="14" t="str">
        <f>T('Core Adventures'!R9)</f>
        <v/>
      </c>
      <c r="E44" s="172" t="s">
        <v>114</v>
      </c>
      <c r="F44" s="170" t="s">
        <v>123</v>
      </c>
      <c r="G44" s="14" t="str">
        <f>T('Elective Adventures'!R12)</f>
        <v/>
      </c>
      <c r="I44" s="135" t="s">
        <v>108</v>
      </c>
      <c r="J44" s="145" t="s">
        <v>207</v>
      </c>
      <c r="K44" s="14" t="str">
        <f>T('Elective Adventures'!R102)</f>
        <v/>
      </c>
      <c r="M44" s="100">
        <v>3</v>
      </c>
      <c r="N44" s="145" t="s">
        <v>303</v>
      </c>
      <c r="O44" s="14" t="str">
        <f>T('Elective Adventures'!R189)</f>
        <v/>
      </c>
    </row>
    <row r="45" spans="1:15" ht="12.75" customHeight="1">
      <c r="A45" s="98">
        <v>5</v>
      </c>
      <c r="B45" s="135" t="s">
        <v>369</v>
      </c>
      <c r="C45" s="14" t="str">
        <f>T('Core Adventures'!R10)</f>
        <v/>
      </c>
      <c r="E45" s="172" t="s">
        <v>115</v>
      </c>
      <c r="F45" s="170" t="s">
        <v>124</v>
      </c>
      <c r="G45" s="14" t="str">
        <f>T('Elective Adventures'!R13)</f>
        <v/>
      </c>
      <c r="I45" s="135" t="s">
        <v>130</v>
      </c>
      <c r="J45" s="145" t="s">
        <v>208</v>
      </c>
      <c r="K45" s="14" t="str">
        <f>T('Elective Adventures'!R103)</f>
        <v/>
      </c>
      <c r="M45" s="100">
        <v>4</v>
      </c>
      <c r="N45" s="145" t="s">
        <v>304</v>
      </c>
      <c r="O45" s="14" t="str">
        <f>T('Elective Adventures'!R190)</f>
        <v/>
      </c>
    </row>
    <row r="46" spans="1:15" ht="12.75" customHeight="1">
      <c r="A46" s="98">
        <v>6</v>
      </c>
      <c r="B46" s="135" t="s">
        <v>370</v>
      </c>
      <c r="C46" s="14" t="str">
        <f>T('Core Adventures'!R11)</f>
        <v/>
      </c>
      <c r="E46" s="172" t="s">
        <v>116</v>
      </c>
      <c r="F46" s="171" t="s">
        <v>125</v>
      </c>
      <c r="G46" s="14" t="str">
        <f>T('Elective Adventures'!R14)</f>
        <v/>
      </c>
      <c r="I46" s="135" t="s">
        <v>131</v>
      </c>
      <c r="J46" s="188" t="s">
        <v>209</v>
      </c>
      <c r="K46" s="14" t="str">
        <f>T('Elective Adventures'!R104)</f>
        <v/>
      </c>
      <c r="M46" s="100">
        <v>5</v>
      </c>
      <c r="N46" s="145" t="s">
        <v>305</v>
      </c>
      <c r="O46" s="14" t="str">
        <f>T('Elective Adventures'!R191)</f>
        <v/>
      </c>
    </row>
    <row r="47" spans="1:15">
      <c r="A47" s="98">
        <v>7</v>
      </c>
      <c r="B47" s="200" t="s">
        <v>371</v>
      </c>
      <c r="C47" s="14" t="str">
        <f>T('Core Adventures'!R12)</f>
        <v/>
      </c>
      <c r="E47" s="172" t="s">
        <v>117</v>
      </c>
      <c r="F47" s="170" t="s">
        <v>126</v>
      </c>
      <c r="G47" s="14" t="str">
        <f>T('Elective Adventures'!R15)</f>
        <v/>
      </c>
      <c r="I47" s="212" t="s">
        <v>362</v>
      </c>
      <c r="J47" s="205"/>
      <c r="K47" s="225"/>
      <c r="M47" s="100">
        <v>6</v>
      </c>
      <c r="N47" s="187" t="s">
        <v>306</v>
      </c>
      <c r="O47" s="14" t="str">
        <f>T('Elective Adventures'!R192)</f>
        <v/>
      </c>
    </row>
    <row r="48" spans="1:15">
      <c r="A48" s="98">
        <v>8</v>
      </c>
      <c r="B48" s="200" t="s">
        <v>372</v>
      </c>
      <c r="C48" s="14" t="str">
        <f>T('Core Adventures'!R13)</f>
        <v/>
      </c>
      <c r="E48" s="172" t="s">
        <v>118</v>
      </c>
      <c r="F48" s="170" t="s">
        <v>127</v>
      </c>
      <c r="G48" s="14" t="str">
        <f>T('Elective Adventures'!R16)</f>
        <v/>
      </c>
      <c r="I48" s="100">
        <v>1</v>
      </c>
      <c r="J48" s="145" t="s">
        <v>97</v>
      </c>
      <c r="K48" s="14" t="str">
        <f>T('Elective Adventures'!R108)</f>
        <v/>
      </c>
      <c r="M48" s="100">
        <v>7</v>
      </c>
      <c r="N48" s="145" t="s">
        <v>307</v>
      </c>
      <c r="O48" s="14" t="str">
        <f>T('Elective Adventures'!R193)</f>
        <v/>
      </c>
    </row>
    <row r="49" spans="1:15">
      <c r="A49" s="98">
        <v>9</v>
      </c>
      <c r="B49" s="200" t="s">
        <v>373</v>
      </c>
      <c r="C49" s="14" t="str">
        <f>T('Core Adventures'!R14)</f>
        <v/>
      </c>
      <c r="E49" s="172" t="s">
        <v>119</v>
      </c>
      <c r="F49" s="170" t="s">
        <v>128</v>
      </c>
      <c r="G49" s="14" t="str">
        <f>T('Elective Adventures'!R17)</f>
        <v/>
      </c>
      <c r="I49" s="135" t="s">
        <v>69</v>
      </c>
      <c r="J49" s="145" t="s">
        <v>217</v>
      </c>
      <c r="K49" s="14" t="str">
        <f>T('Elective Adventures'!R109)</f>
        <v/>
      </c>
      <c r="M49" s="100">
        <v>8</v>
      </c>
      <c r="N49" s="145" t="s">
        <v>308</v>
      </c>
      <c r="O49" s="14" t="str">
        <f>T('Elective Adventures'!R194)</f>
        <v/>
      </c>
    </row>
    <row r="50" spans="1:15" ht="12.75" customHeight="1">
      <c r="A50" s="98">
        <v>10</v>
      </c>
      <c r="B50" s="135" t="s">
        <v>374</v>
      </c>
      <c r="C50" s="14" t="str">
        <f>T('Core Adventures'!R15)</f>
        <v/>
      </c>
      <c r="E50" s="172" t="s">
        <v>120</v>
      </c>
      <c r="F50" s="170" t="s">
        <v>129</v>
      </c>
      <c r="G50" s="14" t="str">
        <f>T('Elective Adventures'!R18)</f>
        <v/>
      </c>
      <c r="I50" s="135" t="s">
        <v>70</v>
      </c>
      <c r="J50" s="145" t="s">
        <v>218</v>
      </c>
      <c r="K50" s="14" t="str">
        <f>T('Elective Adventures'!R110)</f>
        <v/>
      </c>
      <c r="M50" s="100">
        <v>9</v>
      </c>
      <c r="N50" s="145" t="s">
        <v>309</v>
      </c>
      <c r="O50" s="14" t="str">
        <f>T('Elective Adventures'!R195)</f>
        <v/>
      </c>
    </row>
    <row r="51" spans="1:15" ht="12.75" customHeight="1">
      <c r="A51" s="136" t="s">
        <v>379</v>
      </c>
      <c r="B51" s="135" t="s">
        <v>375</v>
      </c>
      <c r="C51" s="14" t="str">
        <f>T('Core Adventures'!R16)</f>
        <v/>
      </c>
      <c r="D51" s="84"/>
      <c r="E51" s="198" t="s">
        <v>132</v>
      </c>
      <c r="F51" s="205"/>
      <c r="G51" s="225"/>
      <c r="I51" s="135" t="s">
        <v>71</v>
      </c>
      <c r="J51" s="145" t="s">
        <v>219</v>
      </c>
      <c r="K51" s="14" t="str">
        <f>T('Elective Adventures'!R111)</f>
        <v/>
      </c>
      <c r="M51" s="135" t="s">
        <v>299</v>
      </c>
      <c r="N51" s="145" t="s">
        <v>310</v>
      </c>
      <c r="O51" s="14" t="str">
        <f>T('Elective Adventures'!R196)</f>
        <v/>
      </c>
    </row>
    <row r="52" spans="1:15" ht="12.75" customHeight="1">
      <c r="A52" s="136" t="s">
        <v>380</v>
      </c>
      <c r="B52" s="184" t="s">
        <v>376</v>
      </c>
      <c r="C52" s="14" t="str">
        <f>T('Core Adventures'!R17)</f>
        <v/>
      </c>
      <c r="D52" s="84"/>
      <c r="E52" s="139"/>
      <c r="F52" s="187" t="s">
        <v>144</v>
      </c>
      <c r="G52" s="14" t="str">
        <f>T('Elective Adventures'!R22)</f>
        <v/>
      </c>
      <c r="I52" s="100">
        <v>2</v>
      </c>
      <c r="J52" s="145" t="s">
        <v>220</v>
      </c>
      <c r="K52" s="14" t="str">
        <f>T('Elective Adventures'!R112)</f>
        <v/>
      </c>
      <c r="M52" s="135" t="s">
        <v>300</v>
      </c>
      <c r="N52" s="145" t="s">
        <v>311</v>
      </c>
      <c r="O52" s="14" t="str">
        <f>T('Elective Adventures'!R197)</f>
        <v/>
      </c>
    </row>
    <row r="53" spans="1:15">
      <c r="A53" s="136" t="s">
        <v>381</v>
      </c>
      <c r="B53" s="135" t="s">
        <v>377</v>
      </c>
      <c r="C53" s="14" t="str">
        <f>T('Core Adventures'!R18)</f>
        <v/>
      </c>
      <c r="D53" s="13"/>
      <c r="E53" s="139">
        <v>1</v>
      </c>
      <c r="F53" s="187" t="s">
        <v>133</v>
      </c>
      <c r="G53" s="14" t="str">
        <f>T('Elective Adventures'!R23)</f>
        <v/>
      </c>
      <c r="I53" s="100">
        <v>3</v>
      </c>
      <c r="J53" s="145" t="s">
        <v>97</v>
      </c>
      <c r="K53" s="14" t="str">
        <f>T('Elective Adventures'!R113)</f>
        <v/>
      </c>
      <c r="M53" s="215" t="s">
        <v>359</v>
      </c>
      <c r="N53" s="214"/>
      <c r="O53" s="225"/>
    </row>
    <row r="54" spans="1:15" ht="12.75" customHeight="1">
      <c r="A54" s="136" t="s">
        <v>382</v>
      </c>
      <c r="B54" s="135" t="s">
        <v>378</v>
      </c>
      <c r="C54" s="14" t="str">
        <f>T('Core Adventures'!R19)</f>
        <v/>
      </c>
      <c r="D54" s="13"/>
      <c r="E54" s="139">
        <v>2</v>
      </c>
      <c r="F54" s="187" t="s">
        <v>134</v>
      </c>
      <c r="G54" s="14" t="str">
        <f>T('Elective Adventures'!R24)</f>
        <v/>
      </c>
      <c r="I54" s="172" t="s">
        <v>72</v>
      </c>
      <c r="J54" s="170" t="s">
        <v>221</v>
      </c>
      <c r="K54" s="14" t="str">
        <f>T('Elective Adventures'!R114)</f>
        <v/>
      </c>
      <c r="M54" s="147">
        <v>1</v>
      </c>
      <c r="N54" s="158" t="s">
        <v>312</v>
      </c>
      <c r="O54" s="14" t="str">
        <f>T('Elective Adventures'!R201)</f>
        <v/>
      </c>
    </row>
    <row r="55" spans="1:15" ht="12.75" customHeight="1">
      <c r="A55" s="201" t="s">
        <v>384</v>
      </c>
      <c r="B55" s="201"/>
      <c r="C55" s="201"/>
      <c r="D55" s="13"/>
      <c r="E55" s="139">
        <v>3</v>
      </c>
      <c r="F55" s="145" t="s">
        <v>135</v>
      </c>
      <c r="G55" s="14" t="str">
        <f>T('Elective Adventures'!R25)</f>
        <v/>
      </c>
      <c r="I55" s="172" t="s">
        <v>73</v>
      </c>
      <c r="J55" s="170" t="s">
        <v>222</v>
      </c>
      <c r="K55" s="14" t="str">
        <f>T('Elective Adventures'!R115)</f>
        <v/>
      </c>
      <c r="M55" s="100">
        <v>2</v>
      </c>
      <c r="N55" s="145" t="s">
        <v>313</v>
      </c>
      <c r="O55" s="14" t="str">
        <f>T('Elective Adventures'!R202)</f>
        <v/>
      </c>
    </row>
    <row r="56" spans="1:15">
      <c r="A56" s="98">
        <v>1</v>
      </c>
      <c r="B56" s="135" t="s">
        <v>385</v>
      </c>
      <c r="C56" s="14" t="str">
        <f>T('Core Adventures'!R23)</f>
        <v/>
      </c>
      <c r="D56" s="13"/>
      <c r="E56" s="139">
        <v>4</v>
      </c>
      <c r="F56" s="187" t="s">
        <v>136</v>
      </c>
      <c r="G56" s="14" t="str">
        <f>T('Elective Adventures'!R26)</f>
        <v/>
      </c>
      <c r="I56" s="172" t="s">
        <v>114</v>
      </c>
      <c r="J56" s="170" t="s">
        <v>223</v>
      </c>
      <c r="K56" s="14" t="str">
        <f>T('Elective Adventures'!R116)</f>
        <v/>
      </c>
      <c r="M56" s="100">
        <v>3</v>
      </c>
      <c r="N56" s="145" t="s">
        <v>314</v>
      </c>
      <c r="O56" s="14" t="str">
        <f>T('Elective Adventures'!R203)</f>
        <v/>
      </c>
    </row>
    <row r="57" spans="1:15">
      <c r="A57" s="98">
        <v>2</v>
      </c>
      <c r="B57" s="135" t="s">
        <v>386</v>
      </c>
      <c r="C57" s="14" t="str">
        <f>T('Core Adventures'!R24)</f>
        <v/>
      </c>
      <c r="D57" s="13"/>
      <c r="E57" s="139">
        <v>5</v>
      </c>
      <c r="F57" s="145" t="s">
        <v>137</v>
      </c>
      <c r="G57" s="14" t="str">
        <f>T('Elective Adventures'!R27)</f>
        <v/>
      </c>
      <c r="I57" s="172">
        <v>4</v>
      </c>
      <c r="J57" s="170" t="s">
        <v>97</v>
      </c>
      <c r="K57" s="14" t="str">
        <f>T('Elective Adventures'!R117)</f>
        <v/>
      </c>
      <c r="M57" s="100">
        <v>4</v>
      </c>
      <c r="N57" s="145" t="s">
        <v>315</v>
      </c>
      <c r="O57" s="14" t="str">
        <f>T('Elective Adventures'!R204)</f>
        <v/>
      </c>
    </row>
    <row r="58" spans="1:15">
      <c r="A58" s="98">
        <v>3</v>
      </c>
      <c r="B58" s="184" t="s">
        <v>387</v>
      </c>
      <c r="C58" s="14" t="str">
        <f>T('Core Adventures'!R25)</f>
        <v/>
      </c>
      <c r="D58" s="13"/>
      <c r="E58" s="139"/>
      <c r="F58" s="145" t="s">
        <v>145</v>
      </c>
      <c r="G58" s="14" t="str">
        <f>T('Elective Adventures'!R28)</f>
        <v/>
      </c>
      <c r="I58" s="172" t="s">
        <v>78</v>
      </c>
      <c r="J58" s="170" t="s">
        <v>224</v>
      </c>
      <c r="K58" s="14" t="str">
        <f>T('Elective Adventures'!R118)</f>
        <v/>
      </c>
      <c r="M58" s="100">
        <v>5</v>
      </c>
      <c r="N58" s="187" t="s">
        <v>316</v>
      </c>
      <c r="O58" s="14" t="str">
        <f>T('Elective Adventures'!R205)</f>
        <v/>
      </c>
    </row>
    <row r="59" spans="1:15">
      <c r="A59" s="136">
        <v>4</v>
      </c>
      <c r="B59" s="135" t="s">
        <v>388</v>
      </c>
      <c r="C59" s="14" t="str">
        <f>T('Core Adventures'!R26)</f>
        <v/>
      </c>
      <c r="D59" s="13"/>
      <c r="E59" s="139">
        <v>6</v>
      </c>
      <c r="F59" s="188" t="s">
        <v>138</v>
      </c>
      <c r="G59" s="14" t="str">
        <f>T('Elective Adventures'!R29)</f>
        <v/>
      </c>
      <c r="I59" s="172" t="s">
        <v>79</v>
      </c>
      <c r="J59" s="170" t="s">
        <v>225</v>
      </c>
      <c r="K59" s="14" t="str">
        <f>T('Elective Adventures'!R119)</f>
        <v/>
      </c>
      <c r="M59" s="100">
        <v>6</v>
      </c>
      <c r="N59" s="145" t="s">
        <v>317</v>
      </c>
      <c r="O59" s="14" t="str">
        <f>T('Elective Adventures'!R206)</f>
        <v/>
      </c>
    </row>
    <row r="60" spans="1:15" ht="12.75" customHeight="1">
      <c r="A60" s="136">
        <v>5</v>
      </c>
      <c r="B60" s="135" t="s">
        <v>389</v>
      </c>
      <c r="C60" s="14" t="str">
        <f>T('Core Adventures'!R27)</f>
        <v/>
      </c>
      <c r="D60" s="13"/>
      <c r="E60" s="139">
        <v>7</v>
      </c>
      <c r="F60" s="145" t="s">
        <v>139</v>
      </c>
      <c r="G60" s="14" t="str">
        <f>T('Elective Adventures'!R30)</f>
        <v/>
      </c>
      <c r="I60" s="172">
        <v>5</v>
      </c>
      <c r="J60" s="171" t="s">
        <v>226</v>
      </c>
      <c r="K60" s="14" t="str">
        <f>T('Elective Adventures'!R120)</f>
        <v/>
      </c>
      <c r="M60" s="100">
        <v>7</v>
      </c>
      <c r="N60" s="145" t="s">
        <v>318</v>
      </c>
      <c r="O60" s="14" t="str">
        <f>T('Elective Adventures'!R207)</f>
        <v/>
      </c>
    </row>
    <row r="61" spans="1:15" ht="12.75" customHeight="1">
      <c r="A61" s="136">
        <v>6</v>
      </c>
      <c r="B61" s="135" t="s">
        <v>390</v>
      </c>
      <c r="C61" s="14" t="str">
        <f>T('Core Adventures'!R28)</f>
        <v/>
      </c>
      <c r="D61" s="13"/>
      <c r="E61" s="139">
        <v>8</v>
      </c>
      <c r="F61" s="188" t="s">
        <v>140</v>
      </c>
      <c r="G61" s="14" t="str">
        <f>T('Elective Adventures'!R31)</f>
        <v/>
      </c>
      <c r="I61" s="172">
        <v>6</v>
      </c>
      <c r="J61" s="170" t="s">
        <v>97</v>
      </c>
      <c r="K61" s="14" t="str">
        <f>T('Elective Adventures'!R121)</f>
        <v/>
      </c>
      <c r="M61" s="215" t="s">
        <v>319</v>
      </c>
      <c r="N61" s="214"/>
      <c r="O61" s="225"/>
    </row>
    <row r="62" spans="1:15">
      <c r="A62" s="98">
        <v>7</v>
      </c>
      <c r="B62" s="184" t="s">
        <v>109</v>
      </c>
      <c r="C62" s="14" t="str">
        <f>T('Core Adventures'!R29)</f>
        <v/>
      </c>
      <c r="D62" s="13"/>
      <c r="E62" s="139">
        <v>9</v>
      </c>
      <c r="F62" s="145" t="s">
        <v>141</v>
      </c>
      <c r="G62" s="14" t="str">
        <f>T('Elective Adventures'!R32)</f>
        <v/>
      </c>
      <c r="I62" s="172" t="s">
        <v>210</v>
      </c>
      <c r="J62" s="191" t="s">
        <v>227</v>
      </c>
      <c r="K62" s="14" t="str">
        <f>T('Elective Adventures'!R122)</f>
        <v/>
      </c>
      <c r="M62" s="147">
        <v>1</v>
      </c>
      <c r="N62" s="158" t="s">
        <v>320</v>
      </c>
      <c r="O62" s="14" t="str">
        <f>T('Elective Adventures'!I189)</f>
        <v/>
      </c>
    </row>
    <row r="63" spans="1:15">
      <c r="A63" s="201" t="s">
        <v>391</v>
      </c>
      <c r="B63" s="201"/>
      <c r="C63" s="201"/>
      <c r="D63" s="13"/>
      <c r="E63" s="139">
        <v>10</v>
      </c>
      <c r="F63" s="145" t="s">
        <v>142</v>
      </c>
      <c r="G63" s="14" t="str">
        <f>T('Elective Adventures'!R33)</f>
        <v/>
      </c>
      <c r="I63" s="172" t="s">
        <v>211</v>
      </c>
      <c r="J63" s="191" t="s">
        <v>228</v>
      </c>
      <c r="K63" s="14" t="str">
        <f>T('Elective Adventures'!R123)</f>
        <v/>
      </c>
      <c r="M63" s="100">
        <v>2</v>
      </c>
      <c r="N63" s="145" t="s">
        <v>321</v>
      </c>
      <c r="O63" s="14" t="str">
        <f>T('Elective Adventures'!I190)</f>
        <v/>
      </c>
    </row>
    <row r="64" spans="1:15">
      <c r="A64" s="98"/>
      <c r="B64" s="135" t="s">
        <v>95</v>
      </c>
      <c r="C64" s="14" t="str">
        <f>T('Core Adventures'!R33)</f>
        <v/>
      </c>
      <c r="D64" s="13"/>
      <c r="E64" s="212" t="s">
        <v>143</v>
      </c>
      <c r="F64" s="205"/>
      <c r="G64" s="225"/>
      <c r="I64" s="172" t="s">
        <v>212</v>
      </c>
      <c r="J64" s="170" t="s">
        <v>229</v>
      </c>
      <c r="K64" s="14" t="str">
        <f>T('Elective Adventures'!R124)</f>
        <v/>
      </c>
      <c r="M64" s="100">
        <v>3</v>
      </c>
      <c r="N64" s="145" t="s">
        <v>322</v>
      </c>
      <c r="O64" s="14" t="str">
        <f>T('Elective Adventures'!I197)</f>
        <v/>
      </c>
    </row>
    <row r="65" spans="1:15">
      <c r="A65" s="98">
        <v>1</v>
      </c>
      <c r="B65" s="135" t="s">
        <v>96</v>
      </c>
      <c r="C65" s="14" t="str">
        <f>T('Core Adventures'!R34)</f>
        <v/>
      </c>
      <c r="D65" s="13"/>
      <c r="E65" s="100"/>
      <c r="F65" s="145" t="s">
        <v>146</v>
      </c>
      <c r="G65" s="14" t="str">
        <f>T('Elective Adventures'!R37)</f>
        <v/>
      </c>
      <c r="I65" s="172">
        <v>7</v>
      </c>
      <c r="J65" s="170" t="s">
        <v>216</v>
      </c>
      <c r="K65" s="14" t="str">
        <f>T('Elective Adventures'!R125)</f>
        <v/>
      </c>
      <c r="M65" s="215" t="s">
        <v>323</v>
      </c>
      <c r="N65" s="214"/>
      <c r="O65" s="225" t="str">
        <f>T('Elective Adventures'!I200)</f>
        <v/>
      </c>
    </row>
    <row r="66" spans="1:15">
      <c r="A66" s="98"/>
      <c r="B66" s="135" t="s">
        <v>392</v>
      </c>
      <c r="C66" s="14" t="str">
        <f>T('Core Adventures'!R35)</f>
        <v/>
      </c>
      <c r="D66" s="13"/>
      <c r="E66" s="135">
        <v>1</v>
      </c>
      <c r="F66" s="145" t="s">
        <v>147</v>
      </c>
      <c r="G66" s="14" t="str">
        <f>T('Elective Adventures'!R38)</f>
        <v/>
      </c>
      <c r="I66" s="172" t="s">
        <v>168</v>
      </c>
      <c r="J66" s="170" t="s">
        <v>230</v>
      </c>
      <c r="K66" s="14" t="str">
        <f>T('Elective Adventures'!R126)</f>
        <v/>
      </c>
      <c r="M66" s="147">
        <v>1</v>
      </c>
      <c r="N66" s="158" t="s">
        <v>324</v>
      </c>
      <c r="O66" s="14" t="str">
        <f>T('Elective Adventures'!R215)</f>
        <v/>
      </c>
    </row>
    <row r="67" spans="1:15" ht="12.75" customHeight="1">
      <c r="A67" s="101" t="s">
        <v>76</v>
      </c>
      <c r="B67" s="203" t="s">
        <v>393</v>
      </c>
      <c r="C67" s="14" t="str">
        <f>T('Core Adventures'!R36)</f>
        <v/>
      </c>
      <c r="D67" s="13"/>
      <c r="E67" s="135">
        <v>2</v>
      </c>
      <c r="F67" s="145" t="s">
        <v>148</v>
      </c>
      <c r="G67" s="14" t="str">
        <f>T('Elective Adventures'!R39)</f>
        <v/>
      </c>
      <c r="I67" s="172" t="s">
        <v>169</v>
      </c>
      <c r="J67" s="190" t="s">
        <v>97</v>
      </c>
      <c r="K67" s="14" t="str">
        <f>T('Elective Adventures'!R127)</f>
        <v/>
      </c>
      <c r="M67" s="135" t="s">
        <v>69</v>
      </c>
      <c r="N67" s="145" t="s">
        <v>325</v>
      </c>
      <c r="O67" s="14" t="str">
        <f>T('Elective Adventures'!R216)</f>
        <v/>
      </c>
    </row>
    <row r="68" spans="1:15" ht="12.75" customHeight="1">
      <c r="A68" s="101" t="s">
        <v>77</v>
      </c>
      <c r="B68" s="203" t="s">
        <v>394</v>
      </c>
      <c r="C68" s="14" t="str">
        <f>T('Core Adventures'!R37)</f>
        <v/>
      </c>
      <c r="D68" s="13"/>
      <c r="E68" s="135">
        <v>3</v>
      </c>
      <c r="F68" s="145" t="s">
        <v>149</v>
      </c>
      <c r="G68" s="14" t="str">
        <f>T('Elective Adventures'!R40)</f>
        <v/>
      </c>
      <c r="I68" s="172" t="s">
        <v>213</v>
      </c>
      <c r="J68" s="170" t="s">
        <v>231</v>
      </c>
      <c r="K68" s="14" t="str">
        <f>T('Elective Adventures'!R128)</f>
        <v/>
      </c>
      <c r="M68" s="135" t="s">
        <v>70</v>
      </c>
      <c r="N68" s="145" t="s">
        <v>326</v>
      </c>
      <c r="O68" s="14" t="str">
        <f>T('Elective Adventures'!R217)</f>
        <v/>
      </c>
    </row>
    <row r="69" spans="1:15" ht="12.75" customHeight="1">
      <c r="A69" s="101" t="s">
        <v>80</v>
      </c>
      <c r="B69" s="137" t="s">
        <v>395</v>
      </c>
      <c r="C69" s="14" t="str">
        <f>T('Core Adventures'!R38)</f>
        <v/>
      </c>
      <c r="D69" s="13"/>
      <c r="E69" s="135" t="s">
        <v>72</v>
      </c>
      <c r="F69" s="145" t="s">
        <v>150</v>
      </c>
      <c r="G69" s="14" t="str">
        <f>T('Elective Adventures'!R41)</f>
        <v/>
      </c>
      <c r="I69" s="172" t="s">
        <v>214</v>
      </c>
      <c r="J69" s="170" t="s">
        <v>232</v>
      </c>
      <c r="K69" s="14" t="str">
        <f>T('Elective Adventures'!R129)</f>
        <v/>
      </c>
      <c r="M69" s="135">
        <v>2</v>
      </c>
      <c r="N69" s="145" t="s">
        <v>149</v>
      </c>
      <c r="O69" s="14" t="str">
        <f>T('Elective Adventures'!R218)</f>
        <v/>
      </c>
    </row>
    <row r="70" spans="1:15">
      <c r="A70" s="138" t="s">
        <v>94</v>
      </c>
      <c r="B70" s="203" t="s">
        <v>396</v>
      </c>
      <c r="C70" s="14" t="str">
        <f>T('Core Adventures'!R39)</f>
        <v/>
      </c>
      <c r="D70" s="13"/>
      <c r="E70" s="135" t="s">
        <v>73</v>
      </c>
      <c r="F70" s="145" t="s">
        <v>151</v>
      </c>
      <c r="G70" s="14" t="str">
        <f>T('Elective Adventures'!R42)</f>
        <v/>
      </c>
      <c r="I70" s="172" t="s">
        <v>215</v>
      </c>
      <c r="J70" s="191" t="s">
        <v>233</v>
      </c>
      <c r="K70" s="14" t="str">
        <f>T('Elective Adventures'!R130)</f>
        <v/>
      </c>
      <c r="M70" s="135" t="s">
        <v>76</v>
      </c>
      <c r="N70" s="145" t="s">
        <v>327</v>
      </c>
      <c r="O70" s="14" t="str">
        <f>T('Elective Adventures'!R219)</f>
        <v/>
      </c>
    </row>
    <row r="71" spans="1:15">
      <c r="A71" s="136" t="s">
        <v>105</v>
      </c>
      <c r="B71" s="200" t="s">
        <v>397</v>
      </c>
      <c r="C71" s="14" t="str">
        <f>T('Core Adventures'!R40)</f>
        <v/>
      </c>
      <c r="D71" s="13"/>
      <c r="E71" s="135" t="s">
        <v>114</v>
      </c>
      <c r="F71" s="145" t="s">
        <v>152</v>
      </c>
      <c r="G71" s="14" t="str">
        <f>T('Elective Adventures'!R43)</f>
        <v/>
      </c>
      <c r="I71" s="172">
        <v>8</v>
      </c>
      <c r="J71" s="170" t="s">
        <v>234</v>
      </c>
      <c r="K71" s="14" t="str">
        <f>T('Elective Adventures'!R131)</f>
        <v/>
      </c>
      <c r="M71" s="135" t="s">
        <v>77</v>
      </c>
      <c r="N71" s="145" t="s">
        <v>328</v>
      </c>
      <c r="O71" s="14" t="str">
        <f>T('Elective Adventures'!R220)</f>
        <v/>
      </c>
    </row>
    <row r="72" spans="1:15">
      <c r="D72" s="13"/>
      <c r="E72" s="135" t="s">
        <v>115</v>
      </c>
      <c r="F72" s="145" t="s">
        <v>153</v>
      </c>
      <c r="G72" s="14" t="str">
        <f>T('Elective Adventures'!R44)</f>
        <v/>
      </c>
      <c r="I72" s="212" t="s">
        <v>235</v>
      </c>
      <c r="J72" s="205"/>
      <c r="K72" s="225"/>
      <c r="M72" s="135" t="s">
        <v>80</v>
      </c>
      <c r="N72" s="145" t="s">
        <v>329</v>
      </c>
      <c r="O72" s="14" t="str">
        <f>T('Elective Adventures'!R221)</f>
        <v/>
      </c>
    </row>
    <row r="73" spans="1:15">
      <c r="D73" s="13"/>
      <c r="E73" s="135" t="s">
        <v>116</v>
      </c>
      <c r="F73" s="145" t="s">
        <v>154</v>
      </c>
      <c r="G73" s="14" t="str">
        <f>T('Elective Adventures'!R45)</f>
        <v/>
      </c>
      <c r="I73" s="100">
        <v>1</v>
      </c>
      <c r="J73" s="145" t="s">
        <v>236</v>
      </c>
      <c r="K73" s="14" t="str">
        <f>T('Elective Adventures'!R135)</f>
        <v/>
      </c>
      <c r="M73" s="135">
        <v>3</v>
      </c>
      <c r="N73" s="145" t="s">
        <v>149</v>
      </c>
      <c r="O73" s="14" t="str">
        <f>T('Elective Adventures'!R222)</f>
        <v/>
      </c>
    </row>
    <row r="74" spans="1:15">
      <c r="D74" s="13"/>
      <c r="E74" s="135" t="s">
        <v>117</v>
      </c>
      <c r="F74" s="145" t="s">
        <v>155</v>
      </c>
      <c r="G74" s="14" t="str">
        <f>T('Elective Adventures'!R46)</f>
        <v/>
      </c>
      <c r="I74" s="100">
        <v>2</v>
      </c>
      <c r="J74" s="145" t="s">
        <v>97</v>
      </c>
      <c r="K74" s="14" t="str">
        <f>T('Elective Adventures'!R136)</f>
        <v/>
      </c>
      <c r="M74" s="135" t="s">
        <v>72</v>
      </c>
      <c r="N74" s="145" t="s">
        <v>330</v>
      </c>
      <c r="O74" s="14" t="str">
        <f>T('Elective Adventures'!R223)</f>
        <v/>
      </c>
    </row>
    <row r="75" spans="1:15">
      <c r="D75" s="13"/>
      <c r="E75" s="135" t="s">
        <v>118</v>
      </c>
      <c r="F75" s="145" t="s">
        <v>156</v>
      </c>
      <c r="G75" s="14" t="str">
        <f>T('Elective Adventures'!R47)</f>
        <v/>
      </c>
      <c r="I75" s="135" t="s">
        <v>76</v>
      </c>
      <c r="J75" s="187" t="s">
        <v>237</v>
      </c>
      <c r="K75" s="14" t="str">
        <f>T('Elective Adventures'!R137)</f>
        <v/>
      </c>
      <c r="M75" s="135" t="s">
        <v>73</v>
      </c>
      <c r="N75" s="145" t="s">
        <v>331</v>
      </c>
      <c r="O75" s="14" t="str">
        <f>T('Elective Adventures'!R224)</f>
        <v/>
      </c>
    </row>
    <row r="76" spans="1:15">
      <c r="D76" s="13"/>
      <c r="E76" s="135" t="s">
        <v>119</v>
      </c>
      <c r="F76" s="145" t="s">
        <v>157</v>
      </c>
      <c r="G76" s="14" t="str">
        <f>T('Elective Adventures'!R48)</f>
        <v/>
      </c>
      <c r="I76" s="135" t="s">
        <v>77</v>
      </c>
      <c r="J76" s="145" t="s">
        <v>238</v>
      </c>
      <c r="K76" s="14" t="str">
        <f>T('Elective Adventures'!R138)</f>
        <v/>
      </c>
      <c r="M76" s="135" t="s">
        <v>114</v>
      </c>
      <c r="N76" s="145" t="s">
        <v>332</v>
      </c>
      <c r="O76" s="14" t="str">
        <f>T('Elective Adventures'!R225)</f>
        <v/>
      </c>
    </row>
    <row r="77" spans="1:15">
      <c r="D77" s="13"/>
      <c r="E77" s="135" t="s">
        <v>120</v>
      </c>
      <c r="F77" s="145" t="s">
        <v>158</v>
      </c>
      <c r="G77" s="14" t="str">
        <f>T('Elective Adventures'!R49)</f>
        <v/>
      </c>
      <c r="I77" s="135" t="s">
        <v>80</v>
      </c>
      <c r="J77" s="145" t="s">
        <v>239</v>
      </c>
      <c r="K77" s="14" t="str">
        <f>T('Elective Adventures'!R139)</f>
        <v/>
      </c>
      <c r="M77" s="135" t="s">
        <v>115</v>
      </c>
      <c r="N77" s="145" t="s">
        <v>333</v>
      </c>
      <c r="O77" s="14" t="str">
        <f>T('Elective Adventures'!R226)</f>
        <v/>
      </c>
    </row>
    <row r="78" spans="1:15" ht="12.75" customHeight="1">
      <c r="D78" s="13"/>
      <c r="E78" s="135">
        <v>4</v>
      </c>
      <c r="F78" s="187" t="s">
        <v>159</v>
      </c>
      <c r="G78" s="14" t="str">
        <f>T('Elective Adventures'!R50)</f>
        <v/>
      </c>
      <c r="I78" s="135">
        <v>3</v>
      </c>
      <c r="J78" s="145" t="s">
        <v>240</v>
      </c>
      <c r="K78" s="14" t="str">
        <f>T('Elective Adventures'!R140)</f>
        <v/>
      </c>
      <c r="M78" s="135" t="s">
        <v>116</v>
      </c>
      <c r="N78" s="145" t="s">
        <v>334</v>
      </c>
      <c r="O78" s="14" t="str">
        <f>T('Elective Adventures'!R227)</f>
        <v/>
      </c>
    </row>
    <row r="79" spans="1:15" ht="12.75" customHeight="1">
      <c r="D79" s="13"/>
      <c r="E79" s="135" t="s">
        <v>78</v>
      </c>
      <c r="F79" s="145" t="s">
        <v>160</v>
      </c>
      <c r="G79" s="14" t="str">
        <f>T('Elective Adventures'!R51)</f>
        <v/>
      </c>
      <c r="I79" s="135">
        <v>4</v>
      </c>
      <c r="J79" s="145" t="s">
        <v>241</v>
      </c>
      <c r="K79" s="14" t="str">
        <f>T('Elective Adventures'!R141)</f>
        <v/>
      </c>
    </row>
    <row r="80" spans="1:15">
      <c r="D80" s="13"/>
      <c r="E80" s="194" t="s">
        <v>79</v>
      </c>
      <c r="F80" s="195" t="s">
        <v>161</v>
      </c>
      <c r="G80" s="14" t="str">
        <f>T('Elective Adventures'!R52)</f>
        <v/>
      </c>
    </row>
    <row r="81" spans="4:5">
      <c r="D81" s="13"/>
      <c r="E81" s="159"/>
    </row>
    <row r="82" spans="4:5">
      <c r="D82" s="13"/>
      <c r="E82" s="159"/>
    </row>
    <row r="83" spans="4:5">
      <c r="D83" s="13"/>
      <c r="E83" s="159"/>
    </row>
    <row r="84" spans="4:5">
      <c r="D84" s="13"/>
    </row>
    <row r="85" spans="4:5" ht="12.75" customHeight="1">
      <c r="D85" s="13"/>
    </row>
    <row r="86" spans="4:5" ht="12.75" customHeight="1">
      <c r="D86" s="13"/>
    </row>
    <row r="87" spans="4:5">
      <c r="D87" s="13"/>
    </row>
    <row r="88" spans="4:5">
      <c r="D88" s="13"/>
    </row>
    <row r="89" spans="4:5">
      <c r="D89" s="13"/>
    </row>
    <row r="90" spans="4:5">
      <c r="D90" s="13"/>
    </row>
    <row r="91" spans="4:5">
      <c r="D91" s="13"/>
    </row>
    <row r="92" spans="4:5">
      <c r="D92" s="13"/>
    </row>
    <row r="93" spans="4:5">
      <c r="D93" s="13"/>
    </row>
    <row r="94" spans="4:5">
      <c r="D94" s="13"/>
    </row>
  </sheetData>
  <sheetProtection algorithmName="SHA-512" hashValue="y9VpesTOAqm1jsuqLUaTxVMcja9nHywmeshuc3YEu+JUgpj14balOPmovnHSLnjGKl+eO4cW4MGM3J0dZI+F9w==" saltValue="Alc0L3atdSPQBzppfnyRmA==" spinCount="100000" sheet="1" objects="1" scenarios="1" selectLockedCells="1"/>
  <mergeCells count="7">
    <mergeCell ref="A38:C39"/>
    <mergeCell ref="M1:O2"/>
    <mergeCell ref="Q1:S2"/>
    <mergeCell ref="E35:G36"/>
    <mergeCell ref="E1:G2"/>
    <mergeCell ref="I1:K2"/>
    <mergeCell ref="E11:G12"/>
  </mergeCells>
  <pageMargins left="0.75" right="0.75" top="1" bottom="1" header="0.5" footer="0.5"/>
  <pageSetup scale="47" orientation="landscape" horizontalDpi="4294967293" verticalDpi="4294967293" r:id="rId1"/>
  <headerFooter alignWithMargins="0">
    <oddHeader>&amp;C&amp;"Arial,Bold"&amp;14Arrow of Light Advancement
&amp;12&amp;D</oddHead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94"/>
  <sheetViews>
    <sheetView showGridLines="0" zoomScale="85" zoomScaleNormal="85" workbookViewId="0">
      <selection activeCell="C7" sqref="C7"/>
    </sheetView>
  </sheetViews>
  <sheetFormatPr defaultRowHeight="12.75"/>
  <cols>
    <col min="1" max="1" width="3.140625" customWidth="1"/>
    <col min="2" max="2" width="36.28515625" bestFit="1" customWidth="1"/>
    <col min="3" max="3" width="6.42578125" customWidth="1"/>
    <col min="4" max="4" width="2.42578125" customWidth="1"/>
    <col min="5" max="5" width="4.28515625" style="88" customWidth="1"/>
    <col min="6" max="6" width="36.85546875" bestFit="1" customWidth="1"/>
    <col min="7" max="7" width="3.42578125" customWidth="1"/>
    <col min="8" max="8" width="1.5703125" bestFit="1" customWidth="1"/>
    <col min="9" max="9" width="3.28515625" customWidth="1"/>
    <col min="10" max="10" width="38.140625" bestFit="1" customWidth="1"/>
    <col min="11" max="11" width="3.42578125" customWidth="1"/>
    <col min="12" max="12" width="1.7109375" bestFit="1" customWidth="1"/>
    <col min="13" max="13" width="3.28515625" customWidth="1"/>
    <col min="14" max="14" width="40.5703125" bestFit="1" customWidth="1"/>
    <col min="15" max="15" width="3.42578125" customWidth="1"/>
    <col min="16" max="16" width="1.7109375" bestFit="1" customWidth="1"/>
    <col min="17" max="17" width="3.28515625" customWidth="1"/>
    <col min="18" max="18" width="40.5703125" bestFit="1" customWidth="1"/>
    <col min="19" max="19" width="3.42578125" customWidth="1"/>
    <col min="20" max="20" width="1.5703125" customWidth="1"/>
  </cols>
  <sheetData>
    <row r="1" spans="2:20" ht="21" customHeight="1">
      <c r="B1" s="228" t="str">
        <f ca="1">MID(CELL("filename",B1),FIND(IF(ISERROR(FIND("]",CELL("filename",B1))),"$","]"),CELL("filename",B1))+1,256)</f>
        <v>Scout 15</v>
      </c>
      <c r="E1" s="306" t="s">
        <v>24</v>
      </c>
      <c r="F1" s="306"/>
      <c r="G1" s="306"/>
      <c r="I1" s="305" t="s">
        <v>360</v>
      </c>
      <c r="J1" s="305"/>
      <c r="K1" s="305"/>
      <c r="M1" s="305" t="s">
        <v>360</v>
      </c>
      <c r="N1" s="305"/>
      <c r="O1" s="305"/>
      <c r="Q1" s="305" t="s">
        <v>360</v>
      </c>
      <c r="R1" s="305"/>
      <c r="S1" s="305"/>
    </row>
    <row r="2" spans="2:20" ht="7.5" customHeight="1">
      <c r="E2" s="307"/>
      <c r="F2" s="307"/>
      <c r="G2" s="307"/>
      <c r="I2" s="305"/>
      <c r="J2" s="305"/>
      <c r="K2" s="305"/>
      <c r="M2" s="305"/>
      <c r="N2" s="305"/>
      <c r="O2" s="305"/>
      <c r="Q2" s="305"/>
      <c r="R2" s="305"/>
      <c r="S2" s="305"/>
    </row>
    <row r="3" spans="2:20">
      <c r="B3" s="1" t="s">
        <v>10</v>
      </c>
      <c r="E3" s="14">
        <v>1</v>
      </c>
      <c r="F3" s="89" t="s">
        <v>64</v>
      </c>
      <c r="G3" s="14" t="str">
        <f>IF(Bobcat!S6="A","A"," ")</f>
        <v xml:space="preserve"> </v>
      </c>
      <c r="H3" s="28"/>
      <c r="I3" s="212" t="s">
        <v>357</v>
      </c>
      <c r="J3" s="205"/>
      <c r="K3" s="226" t="str">
        <f>T('Elective Adventures'!S74)</f>
        <v/>
      </c>
      <c r="L3" s="28"/>
      <c r="M3" s="212" t="s">
        <v>276</v>
      </c>
      <c r="N3" s="213"/>
      <c r="O3" s="226"/>
      <c r="P3" s="28"/>
      <c r="Q3" s="198" t="s">
        <v>335</v>
      </c>
      <c r="R3" s="227"/>
      <c r="S3" s="226"/>
      <c r="T3" s="28"/>
    </row>
    <row r="4" spans="2:20" ht="12.75" customHeight="1">
      <c r="B4" s="29" t="s">
        <v>25</v>
      </c>
      <c r="C4" s="14" t="str">
        <f>IF(COUNTIF(G3:G10,"A")&gt;6,"C",IF(COUNTIF(G3:G10,"A")&gt;0,"P"," "))</f>
        <v xml:space="preserve"> </v>
      </c>
      <c r="D4" s="13"/>
      <c r="E4" s="14">
        <v>2</v>
      </c>
      <c r="F4" s="89" t="s">
        <v>65</v>
      </c>
      <c r="G4" s="14" t="str">
        <f>IF(Bobcat!S7="A","A"," ")</f>
        <v xml:space="preserve"> </v>
      </c>
      <c r="I4" s="100"/>
      <c r="J4" s="145" t="s">
        <v>146</v>
      </c>
      <c r="K4" s="14" t="str">
        <f>T('Elective Adventures'!S56)</f>
        <v/>
      </c>
      <c r="M4" s="100">
        <v>1</v>
      </c>
      <c r="N4" s="145" t="s">
        <v>261</v>
      </c>
      <c r="O4" s="14" t="str">
        <f>T('Elective Adventures'!S145)</f>
        <v/>
      </c>
      <c r="Q4" s="147">
        <v>1</v>
      </c>
      <c r="R4" s="158" t="s">
        <v>336</v>
      </c>
      <c r="S4" s="14" t="str">
        <f>T('Elective Adventures'!S230)</f>
        <v/>
      </c>
    </row>
    <row r="5" spans="2:20">
      <c r="B5" s="15" t="s">
        <v>422</v>
      </c>
      <c r="C5" s="16" t="str">
        <f>IF(COUNTIF(C13:C16,"C")&gt;3,"C",IF(COUNTIF(C13:C16,"C")&gt;0,"P",IF(COUNTIF(C13:C16,"P")&gt;0,"P"," ")))</f>
        <v xml:space="preserve"> </v>
      </c>
      <c r="D5" s="79"/>
      <c r="E5" s="14">
        <v>3</v>
      </c>
      <c r="F5" s="89" t="s">
        <v>17</v>
      </c>
      <c r="G5" s="14" t="str">
        <f>IF(Bobcat!S8="A","A"," ")</f>
        <v xml:space="preserve"> </v>
      </c>
      <c r="I5" s="100">
        <v>1</v>
      </c>
      <c r="J5" s="145" t="s">
        <v>163</v>
      </c>
      <c r="K5" s="14" t="str">
        <f>T('Elective Adventures'!S57)</f>
        <v/>
      </c>
      <c r="M5" s="100">
        <v>2</v>
      </c>
      <c r="N5" s="145" t="s">
        <v>97</v>
      </c>
      <c r="O5" s="14" t="str">
        <f>T('Elective Adventures'!S146)</f>
        <v/>
      </c>
      <c r="Q5" s="100">
        <v>2</v>
      </c>
      <c r="R5" s="145" t="s">
        <v>337</v>
      </c>
      <c r="S5" s="14" t="str">
        <f>T('Elective Adventures'!S231)</f>
        <v/>
      </c>
    </row>
    <row r="6" spans="2:20" ht="13.5" thickBot="1">
      <c r="B6" s="173" t="s">
        <v>360</v>
      </c>
      <c r="C6" s="17" t="str">
        <f>IF(COUNTIF(C19:C36,"C")&gt;2,"C"," ")</f>
        <v xml:space="preserve"> </v>
      </c>
      <c r="D6" s="79"/>
      <c r="E6" s="14">
        <v>4</v>
      </c>
      <c r="F6" s="89" t="s">
        <v>18</v>
      </c>
      <c r="G6" s="14" t="str">
        <f>IF(Bobcat!S9="A","A"," ")</f>
        <v xml:space="preserve"> </v>
      </c>
      <c r="I6" s="100">
        <v>2</v>
      </c>
      <c r="J6" s="145" t="s">
        <v>164</v>
      </c>
      <c r="K6" s="14" t="str">
        <f>T('Elective Adventures'!S58)</f>
        <v/>
      </c>
      <c r="M6" s="135" t="s">
        <v>76</v>
      </c>
      <c r="N6" s="145" t="s">
        <v>262</v>
      </c>
      <c r="O6" s="14" t="str">
        <f>T('Elective Adventures'!S147)</f>
        <v/>
      </c>
      <c r="Q6" s="100">
        <v>3</v>
      </c>
      <c r="R6" s="145" t="s">
        <v>338</v>
      </c>
      <c r="S6" s="14" t="str">
        <f>T('Elective Adventures'!S232)</f>
        <v/>
      </c>
    </row>
    <row r="7" spans="2:20" ht="13.5" thickBot="1">
      <c r="B7" s="193" t="s">
        <v>361</v>
      </c>
      <c r="C7" s="220"/>
      <c r="D7" s="2"/>
      <c r="E7" s="14">
        <v>5</v>
      </c>
      <c r="F7" s="89" t="s">
        <v>19</v>
      </c>
      <c r="G7" s="14" t="str">
        <f>IF(Bobcat!S10="A","A"," ")</f>
        <v xml:space="preserve"> </v>
      </c>
      <c r="I7" s="100">
        <v>3</v>
      </c>
      <c r="J7" s="145" t="s">
        <v>162</v>
      </c>
      <c r="K7" s="14" t="str">
        <f>T('Elective Adventures'!S59)</f>
        <v/>
      </c>
      <c r="M7" s="135" t="s">
        <v>77</v>
      </c>
      <c r="N7" s="145" t="s">
        <v>263</v>
      </c>
      <c r="O7" s="14" t="str">
        <f>T('Elective Adventures'!S148)</f>
        <v/>
      </c>
      <c r="Q7" s="215" t="s">
        <v>339</v>
      </c>
      <c r="R7" s="214"/>
      <c r="S7" s="225"/>
    </row>
    <row r="8" spans="2:20" ht="12.75" customHeight="1" thickBot="1">
      <c r="B8" s="162" t="s">
        <v>67</v>
      </c>
      <c r="C8" s="221"/>
      <c r="D8" s="79"/>
      <c r="E8" s="14">
        <v>6</v>
      </c>
      <c r="F8" s="89" t="s">
        <v>20</v>
      </c>
      <c r="G8" s="14" t="str">
        <f>IF(Bobcat!S11="A","A"," ")</f>
        <v xml:space="preserve"> </v>
      </c>
      <c r="I8" s="100">
        <v>4</v>
      </c>
      <c r="J8" s="145" t="s">
        <v>167</v>
      </c>
      <c r="K8" s="14" t="str">
        <f>T('Elective Adventures'!S60)</f>
        <v/>
      </c>
      <c r="M8" s="135" t="s">
        <v>80</v>
      </c>
      <c r="N8" s="145" t="s">
        <v>264</v>
      </c>
      <c r="O8" s="14" t="str">
        <f>T('Elective Adventures'!S149)</f>
        <v/>
      </c>
      <c r="Q8" s="147"/>
      <c r="R8" s="158" t="s">
        <v>356</v>
      </c>
      <c r="S8" s="14" t="str">
        <f>T('Elective Adventures'!S235)</f>
        <v/>
      </c>
    </row>
    <row r="9" spans="2:20" ht="12.75" customHeight="1">
      <c r="B9" s="15" t="s">
        <v>68</v>
      </c>
      <c r="C9" s="163" t="str">
        <f>'Cyber Chip'!S10</f>
        <v xml:space="preserve"> </v>
      </c>
      <c r="D9" s="79"/>
      <c r="E9" s="76">
        <v>7</v>
      </c>
      <c r="F9" s="80" t="s">
        <v>21</v>
      </c>
      <c r="G9" s="76" t="str">
        <f>IF(Bobcat!S12="A","A"," ")</f>
        <v xml:space="preserve"> </v>
      </c>
      <c r="I9" s="100">
        <v>5</v>
      </c>
      <c r="J9" s="145" t="s">
        <v>165</v>
      </c>
      <c r="K9" s="14" t="str">
        <f>T('Elective Adventures'!S61)</f>
        <v/>
      </c>
      <c r="M9" s="100">
        <v>3</v>
      </c>
      <c r="N9" s="188" t="s">
        <v>265</v>
      </c>
      <c r="O9" s="14" t="str">
        <f>T('Elective Adventures'!S150)</f>
        <v/>
      </c>
      <c r="Q9" s="147">
        <v>1</v>
      </c>
      <c r="R9" s="192" t="s">
        <v>340</v>
      </c>
      <c r="S9" s="14" t="str">
        <f>T('Elective Adventures'!S236)</f>
        <v/>
      </c>
    </row>
    <row r="10" spans="2:20" ht="12" customHeight="1">
      <c r="B10" s="15" t="s">
        <v>421</v>
      </c>
      <c r="C10" s="17" t="str">
        <f>IF(COUNTIF(C4:C9,"C")&gt;5,"C","")</f>
        <v/>
      </c>
      <c r="D10" s="79"/>
      <c r="E10" s="77"/>
      <c r="F10" s="81"/>
      <c r="G10" s="77"/>
      <c r="I10" s="150">
        <v>6</v>
      </c>
      <c r="J10" s="187" t="s">
        <v>166</v>
      </c>
      <c r="K10" s="14" t="str">
        <f>T('Elective Adventures'!S62)</f>
        <v/>
      </c>
      <c r="M10" s="135" t="s">
        <v>72</v>
      </c>
      <c r="N10" s="145" t="s">
        <v>266</v>
      </c>
      <c r="O10" s="14" t="str">
        <f>T('Elective Adventures'!S151)</f>
        <v/>
      </c>
      <c r="Q10" s="100">
        <v>2</v>
      </c>
      <c r="R10" s="145" t="s">
        <v>341</v>
      </c>
      <c r="S10" s="14" t="str">
        <f>T('Elective Adventures'!S237)</f>
        <v/>
      </c>
    </row>
    <row r="11" spans="2:20" ht="12.75" customHeight="1">
      <c r="B11" s="82"/>
      <c r="C11" s="83"/>
      <c r="E11" s="305" t="s">
        <v>423</v>
      </c>
      <c r="F11" s="305"/>
      <c r="G11" s="305"/>
      <c r="I11" s="150">
        <v>7</v>
      </c>
      <c r="J11" s="191" t="s">
        <v>149</v>
      </c>
      <c r="K11" s="14" t="str">
        <f>T('Elective Adventures'!S63)</f>
        <v/>
      </c>
      <c r="M11" s="135" t="s">
        <v>73</v>
      </c>
      <c r="N11" s="145" t="s">
        <v>267</v>
      </c>
      <c r="O11" s="14" t="str">
        <f>T('Elective Adventures'!S152)</f>
        <v/>
      </c>
      <c r="Q11" s="100">
        <v>3</v>
      </c>
      <c r="R11" s="187" t="s">
        <v>342</v>
      </c>
      <c r="S11" s="14" t="str">
        <f>T('Elective Adventures'!S238)</f>
        <v/>
      </c>
    </row>
    <row r="12" spans="2:20" ht="12.75" customHeight="1">
      <c r="B12" s="222" t="s">
        <v>423</v>
      </c>
      <c r="C12" s="223"/>
      <c r="D12" s="31"/>
      <c r="E12" s="305"/>
      <c r="F12" s="305"/>
      <c r="G12" s="305"/>
      <c r="I12" s="172" t="s">
        <v>168</v>
      </c>
      <c r="J12" s="171" t="s">
        <v>176</v>
      </c>
      <c r="K12" s="14" t="str">
        <f>T('Elective Adventures'!S64)</f>
        <v/>
      </c>
      <c r="M12" s="135" t="s">
        <v>114</v>
      </c>
      <c r="N12" s="145" t="s">
        <v>268</v>
      </c>
      <c r="O12" s="14" t="str">
        <f>T('Elective Adventures'!S153)</f>
        <v/>
      </c>
      <c r="Q12" s="100">
        <v>4</v>
      </c>
      <c r="R12" s="145" t="s">
        <v>343</v>
      </c>
      <c r="S12" s="14" t="str">
        <f>T('Elective Adventures'!S239)</f>
        <v/>
      </c>
    </row>
    <row r="13" spans="2:20" ht="12.75" customHeight="1">
      <c r="B13" s="160" t="s">
        <v>365</v>
      </c>
      <c r="C13" s="18" t="str">
        <f>'Core Adventures'!S20</f>
        <v xml:space="preserve"> </v>
      </c>
      <c r="D13" s="31"/>
      <c r="E13" s="201" t="s">
        <v>420</v>
      </c>
      <c r="F13" s="201"/>
      <c r="G13" s="226" t="str">
        <f>T('Core Adventures'!S56)</f>
        <v/>
      </c>
      <c r="I13" s="172" t="s">
        <v>169</v>
      </c>
      <c r="J13" s="170" t="s">
        <v>177</v>
      </c>
      <c r="K13" s="14" t="str">
        <f>T('Elective Adventures'!S65)</f>
        <v/>
      </c>
      <c r="M13" s="100">
        <v>4</v>
      </c>
      <c r="N13" s="145" t="s">
        <v>269</v>
      </c>
      <c r="O13" s="14" t="str">
        <f>T('Elective Adventures'!S154)</f>
        <v/>
      </c>
      <c r="Q13" s="100">
        <v>5</v>
      </c>
      <c r="R13" s="187" t="s">
        <v>344</v>
      </c>
      <c r="S13" s="14" t="str">
        <f>T('Elective Adventures'!S240)</f>
        <v/>
      </c>
    </row>
    <row r="14" spans="2:20" ht="12.75" customHeight="1">
      <c r="B14" s="160" t="s">
        <v>384</v>
      </c>
      <c r="C14" s="18" t="str">
        <f>'Core Adventures'!S30</f>
        <v xml:space="preserve"> </v>
      </c>
      <c r="D14" s="31"/>
      <c r="E14" s="98">
        <v>1</v>
      </c>
      <c r="F14" s="200" t="s">
        <v>398</v>
      </c>
      <c r="G14" s="14" t="str">
        <f>T('Core Adventures'!S44)</f>
        <v/>
      </c>
      <c r="I14" s="172" t="s">
        <v>170</v>
      </c>
      <c r="J14" s="170" t="s">
        <v>178</v>
      </c>
      <c r="K14" s="14" t="str">
        <f>T('Elective Adventures'!S66)</f>
        <v/>
      </c>
      <c r="M14" s="135" t="s">
        <v>78</v>
      </c>
      <c r="N14" s="145" t="s">
        <v>289</v>
      </c>
      <c r="O14" s="14" t="str">
        <f>T('Elective Adventures'!S155)</f>
        <v/>
      </c>
      <c r="Q14" s="100">
        <v>6</v>
      </c>
      <c r="R14" s="145" t="s">
        <v>345</v>
      </c>
      <c r="S14" s="14" t="str">
        <f>T('Elective Adventures'!S241)</f>
        <v/>
      </c>
    </row>
    <row r="15" spans="2:20">
      <c r="B15" s="160" t="s">
        <v>391</v>
      </c>
      <c r="C15" s="18" t="str">
        <f>'Core Adventures'!S41</f>
        <v xml:space="preserve"> </v>
      </c>
      <c r="D15" s="31"/>
      <c r="E15" s="136" t="s">
        <v>69</v>
      </c>
      <c r="F15" s="135" t="s">
        <v>401</v>
      </c>
      <c r="G15" s="14" t="str">
        <f>T('Core Adventures'!S45)</f>
        <v/>
      </c>
      <c r="I15" s="172" t="s">
        <v>171</v>
      </c>
      <c r="J15" s="191" t="s">
        <v>179</v>
      </c>
      <c r="K15" s="14" t="str">
        <f>T('Elective Adventures'!S67)</f>
        <v/>
      </c>
      <c r="M15" s="135" t="s">
        <v>79</v>
      </c>
      <c r="N15" s="145" t="s">
        <v>270</v>
      </c>
      <c r="O15" s="14" t="str">
        <f>T('Elective Adventures'!S156)</f>
        <v/>
      </c>
      <c r="Q15" s="100">
        <v>7</v>
      </c>
      <c r="R15" s="145" t="s">
        <v>346</v>
      </c>
      <c r="S15" s="14" t="str">
        <f>T('Elective Adventures'!S242)</f>
        <v/>
      </c>
    </row>
    <row r="16" spans="2:20">
      <c r="B16" s="160" t="s">
        <v>420</v>
      </c>
      <c r="C16" s="18" t="str">
        <f>'Core Adventures'!S65</f>
        <v xml:space="preserve"> </v>
      </c>
      <c r="D16" s="31"/>
      <c r="E16" s="136" t="s">
        <v>70</v>
      </c>
      <c r="F16" s="135" t="s">
        <v>402</v>
      </c>
      <c r="G16" s="14" t="str">
        <f>T('Core Adventures'!S46)</f>
        <v/>
      </c>
      <c r="I16" s="172" t="s">
        <v>172</v>
      </c>
      <c r="J16" s="191" t="s">
        <v>180</v>
      </c>
      <c r="K16" s="14" t="str">
        <f>T('Elective Adventures'!S68)</f>
        <v/>
      </c>
      <c r="M16" s="135" t="s">
        <v>242</v>
      </c>
      <c r="N16" s="145" t="s">
        <v>271</v>
      </c>
      <c r="O16" s="14" t="str">
        <f>T('Elective Adventures'!S157)</f>
        <v/>
      </c>
      <c r="Q16" s="100">
        <v>8</v>
      </c>
      <c r="R16" s="145" t="s">
        <v>347</v>
      </c>
      <c r="S16" s="14" t="str">
        <f>T('Elective Adventures'!S243)</f>
        <v/>
      </c>
    </row>
    <row r="17" spans="2:20">
      <c r="B17" s="30"/>
      <c r="C17" s="31"/>
      <c r="D17" s="31"/>
      <c r="E17" s="136" t="s">
        <v>71</v>
      </c>
      <c r="F17" s="135" t="s">
        <v>403</v>
      </c>
      <c r="G17" s="14" t="str">
        <f>T('Core Adventures'!S47)</f>
        <v/>
      </c>
      <c r="I17" s="172" t="s">
        <v>173</v>
      </c>
      <c r="J17" s="191" t="s">
        <v>181</v>
      </c>
      <c r="K17" s="14" t="str">
        <f>T('Elective Adventures'!S69)</f>
        <v/>
      </c>
      <c r="M17" s="135" t="s">
        <v>243</v>
      </c>
      <c r="N17" s="145" t="s">
        <v>272</v>
      </c>
      <c r="O17" s="14" t="str">
        <f>T('Elective Adventures'!S158)</f>
        <v/>
      </c>
      <c r="Q17" s="215" t="s">
        <v>348</v>
      </c>
      <c r="R17" s="214"/>
      <c r="S17" s="225"/>
    </row>
    <row r="18" spans="2:20">
      <c r="B18" s="222" t="s">
        <v>360</v>
      </c>
      <c r="C18" s="223"/>
      <c r="D18" s="31"/>
      <c r="E18" s="136" t="s">
        <v>399</v>
      </c>
      <c r="F18" s="135" t="s">
        <v>404</v>
      </c>
      <c r="G18" s="14" t="str">
        <f>T('Core Adventures'!S48)</f>
        <v/>
      </c>
      <c r="I18" s="172" t="s">
        <v>174</v>
      </c>
      <c r="J18" s="191" t="s">
        <v>182</v>
      </c>
      <c r="K18" s="14" t="str">
        <f>T('Elective Adventures'!S70)</f>
        <v/>
      </c>
      <c r="M18" s="135" t="s">
        <v>244</v>
      </c>
      <c r="N18" s="145" t="s">
        <v>273</v>
      </c>
      <c r="O18" s="14" t="str">
        <f>T('Elective Adventures'!S159)</f>
        <v/>
      </c>
      <c r="Q18" s="147">
        <v>1</v>
      </c>
      <c r="R18" s="158" t="s">
        <v>349</v>
      </c>
      <c r="S18" s="14" t="str">
        <f>T('Elective Adventures'!S246)</f>
        <v/>
      </c>
    </row>
    <row r="19" spans="2:20">
      <c r="B19" s="160" t="s">
        <v>110</v>
      </c>
      <c r="C19" s="18" t="str">
        <f>'Elective Adventures'!S19</f>
        <v xml:space="preserve"> </v>
      </c>
      <c r="E19" s="136" t="s">
        <v>400</v>
      </c>
      <c r="F19" s="135" t="s">
        <v>405</v>
      </c>
      <c r="G19" s="14" t="str">
        <f>T('Core Adventures'!S49)</f>
        <v/>
      </c>
      <c r="I19" s="172" t="s">
        <v>175</v>
      </c>
      <c r="J19" s="191" t="s">
        <v>183</v>
      </c>
      <c r="K19" s="14" t="str">
        <f>T('Elective Adventures'!S71)</f>
        <v/>
      </c>
      <c r="M19" s="135" t="s">
        <v>245</v>
      </c>
      <c r="N19" s="145" t="s">
        <v>274</v>
      </c>
      <c r="O19" s="14" t="str">
        <f>T('Elective Adventures'!S160)</f>
        <v/>
      </c>
      <c r="Q19" s="100">
        <v>2</v>
      </c>
      <c r="R19" s="188" t="s">
        <v>350</v>
      </c>
      <c r="S19" s="14" t="str">
        <f>T('Elective Adventures'!S247)</f>
        <v/>
      </c>
    </row>
    <row r="20" spans="2:20">
      <c r="B20" s="160" t="s">
        <v>132</v>
      </c>
      <c r="C20" s="18" t="str">
        <f>'Elective Adventures'!S34</f>
        <v xml:space="preserve"> </v>
      </c>
      <c r="D20" s="31"/>
      <c r="E20" s="98">
        <v>2</v>
      </c>
      <c r="F20" s="135" t="s">
        <v>406</v>
      </c>
      <c r="G20" s="14" t="str">
        <f>T('Core Adventures'!S50)</f>
        <v/>
      </c>
      <c r="I20" s="212" t="s">
        <v>184</v>
      </c>
      <c r="J20" s="208"/>
      <c r="K20" s="225"/>
      <c r="M20" s="135" t="s">
        <v>246</v>
      </c>
      <c r="N20" s="145" t="s">
        <v>275</v>
      </c>
      <c r="O20" s="14" t="str">
        <f>T('Elective Adventures'!S161)</f>
        <v/>
      </c>
      <c r="Q20" s="100">
        <v>3</v>
      </c>
      <c r="R20" s="145" t="s">
        <v>351</v>
      </c>
      <c r="S20" s="14" t="str">
        <f>T('Elective Adventures'!S248)</f>
        <v/>
      </c>
    </row>
    <row r="21" spans="2:20" ht="12.75" customHeight="1">
      <c r="B21" s="160" t="s">
        <v>143</v>
      </c>
      <c r="C21" s="18" t="str">
        <f>'Elective Adventures'!S53</f>
        <v xml:space="preserve"> </v>
      </c>
      <c r="D21" s="31"/>
      <c r="E21" s="136" t="s">
        <v>76</v>
      </c>
      <c r="F21" s="135" t="s">
        <v>407</v>
      </c>
      <c r="G21" s="14" t="str">
        <f>T('Core Adventures'!S51)</f>
        <v/>
      </c>
      <c r="I21" s="100">
        <v>1</v>
      </c>
      <c r="J21" s="145" t="s">
        <v>185</v>
      </c>
      <c r="K21" s="14" t="str">
        <f>T('Elective Adventures'!S75)</f>
        <v/>
      </c>
      <c r="M21" s="135" t="s">
        <v>247</v>
      </c>
      <c r="N21" s="145" t="s">
        <v>277</v>
      </c>
      <c r="O21" s="14" t="str">
        <f>T('Elective Adventures'!S162)</f>
        <v/>
      </c>
      <c r="Q21" s="100">
        <v>4</v>
      </c>
      <c r="R21" s="188" t="s">
        <v>352</v>
      </c>
      <c r="S21" s="14" t="str">
        <f>T('Elective Adventures'!S249)</f>
        <v/>
      </c>
    </row>
    <row r="22" spans="2:20" ht="12.75" customHeight="1">
      <c r="B22" s="160" t="s">
        <v>357</v>
      </c>
      <c r="C22" s="18" t="str">
        <f>'Elective Adventures'!S72</f>
        <v xml:space="preserve"> </v>
      </c>
      <c r="D22" s="31"/>
      <c r="E22" s="136" t="s">
        <v>77</v>
      </c>
      <c r="F22" s="135" t="s">
        <v>408</v>
      </c>
      <c r="G22" s="14" t="str">
        <f>T('Core Adventures'!S52)</f>
        <v/>
      </c>
      <c r="H22" s="12" t="s">
        <v>75</v>
      </c>
      <c r="I22" s="135">
        <v>2</v>
      </c>
      <c r="J22" s="145" t="s">
        <v>186</v>
      </c>
      <c r="K22" s="14" t="str">
        <f>T('Elective Adventures'!S76)</f>
        <v/>
      </c>
      <c r="L22" s="12" t="s">
        <v>75</v>
      </c>
      <c r="M22" s="135" t="s">
        <v>248</v>
      </c>
      <c r="N22" s="145" t="s">
        <v>290</v>
      </c>
      <c r="O22" s="14" t="str">
        <f>T('Elective Adventures'!S163)</f>
        <v/>
      </c>
      <c r="P22" s="12" t="s">
        <v>75</v>
      </c>
      <c r="Q22" s="135" t="s">
        <v>78</v>
      </c>
      <c r="R22" s="188" t="s">
        <v>353</v>
      </c>
      <c r="S22" s="14" t="str">
        <f>T('Elective Adventures'!S250)</f>
        <v/>
      </c>
      <c r="T22" s="12"/>
    </row>
    <row r="23" spans="2:20" ht="12.75" customHeight="1">
      <c r="B23" s="160" t="s">
        <v>184</v>
      </c>
      <c r="C23" s="18" t="str">
        <f>'Elective Adventures'!S80</f>
        <v xml:space="preserve"> </v>
      </c>
      <c r="D23" s="31"/>
      <c r="E23" s="136" t="s">
        <v>80</v>
      </c>
      <c r="F23" s="200" t="s">
        <v>409</v>
      </c>
      <c r="G23" s="14" t="str">
        <f>T('Core Adventures'!S53)</f>
        <v/>
      </c>
      <c r="I23" s="135">
        <v>3</v>
      </c>
      <c r="J23" s="145" t="s">
        <v>187</v>
      </c>
      <c r="K23" s="14" t="str">
        <f>T('Elective Adventures'!S77)</f>
        <v/>
      </c>
      <c r="M23" s="135" t="s">
        <v>249</v>
      </c>
      <c r="N23" s="145" t="s">
        <v>278</v>
      </c>
      <c r="O23" s="14" t="str">
        <f>T('Elective Adventures'!S164)</f>
        <v/>
      </c>
      <c r="Q23" s="135" t="s">
        <v>79</v>
      </c>
      <c r="R23" s="188" t="s">
        <v>354</v>
      </c>
      <c r="S23" s="14" t="str">
        <f>T('Elective Adventures'!S251)</f>
        <v/>
      </c>
    </row>
    <row r="24" spans="2:20">
      <c r="B24" s="160" t="s">
        <v>190</v>
      </c>
      <c r="C24" s="18" t="str">
        <f>'Elective Adventures'!S89</f>
        <v xml:space="preserve"> </v>
      </c>
      <c r="D24" s="31"/>
      <c r="E24" s="136" t="s">
        <v>94</v>
      </c>
      <c r="F24" s="135" t="s">
        <v>410</v>
      </c>
      <c r="G24" s="14" t="str">
        <f>T('Core Adventures'!S54)</f>
        <v/>
      </c>
      <c r="I24" s="135">
        <v>4</v>
      </c>
      <c r="J24" s="188" t="s">
        <v>188</v>
      </c>
      <c r="K24" s="14" t="str">
        <f>T('Elective Adventures'!S78)</f>
        <v/>
      </c>
      <c r="M24" s="135" t="s">
        <v>250</v>
      </c>
      <c r="N24" s="145" t="s">
        <v>279</v>
      </c>
      <c r="O24" s="14" t="str">
        <f>T('Elective Adventures'!S165)</f>
        <v/>
      </c>
      <c r="Q24" s="135" t="s">
        <v>242</v>
      </c>
      <c r="R24" s="145" t="s">
        <v>355</v>
      </c>
      <c r="S24" s="14" t="str">
        <f>T('Elective Adventures'!S252)</f>
        <v/>
      </c>
    </row>
    <row r="25" spans="2:20">
      <c r="B25" s="161" t="s">
        <v>197</v>
      </c>
      <c r="C25" s="18" t="str">
        <f>'Elective Adventures'!S105</f>
        <v xml:space="preserve"> </v>
      </c>
      <c r="D25" s="31"/>
      <c r="E25" s="98">
        <v>3</v>
      </c>
      <c r="F25" s="135" t="s">
        <v>411</v>
      </c>
      <c r="G25" s="14" t="str">
        <f>T('Core Adventures'!S55)</f>
        <v/>
      </c>
      <c r="I25" s="135">
        <v>5</v>
      </c>
      <c r="J25" s="145" t="s">
        <v>189</v>
      </c>
      <c r="K25" s="14" t="str">
        <f>T('Elective Adventures'!S79)</f>
        <v/>
      </c>
      <c r="M25" s="135" t="s">
        <v>251</v>
      </c>
      <c r="N25" s="145" t="s">
        <v>280</v>
      </c>
      <c r="O25" s="14" t="str">
        <f>T('Elective Adventures'!S166)</f>
        <v/>
      </c>
    </row>
    <row r="26" spans="2:20" ht="12.75" customHeight="1">
      <c r="B26" s="161" t="s">
        <v>362</v>
      </c>
      <c r="C26" s="18" t="str">
        <f>'Elective Adventures'!S132</f>
        <v xml:space="preserve"> </v>
      </c>
      <c r="D26" s="31"/>
      <c r="E26" s="136" t="s">
        <v>72</v>
      </c>
      <c r="F26" s="135" t="s">
        <v>412</v>
      </c>
      <c r="G26" s="14" t="str">
        <f>T('Core Adventures'!S56)</f>
        <v/>
      </c>
      <c r="I26" s="212" t="s">
        <v>190</v>
      </c>
      <c r="J26" s="208"/>
      <c r="K26" s="225"/>
      <c r="M26" s="135" t="s">
        <v>252</v>
      </c>
      <c r="N26" s="188" t="s">
        <v>281</v>
      </c>
      <c r="O26" s="14" t="str">
        <f>T('Elective Adventures'!S167)</f>
        <v/>
      </c>
    </row>
    <row r="27" spans="2:20" ht="12.75" customHeight="1">
      <c r="B27" s="161" t="s">
        <v>235</v>
      </c>
      <c r="C27" s="18" t="str">
        <f>'Elective Adventures'!S142</f>
        <v xml:space="preserve"> </v>
      </c>
      <c r="D27" s="31"/>
      <c r="E27" s="136" t="s">
        <v>73</v>
      </c>
      <c r="F27" s="135" t="s">
        <v>413</v>
      </c>
      <c r="G27" s="14" t="str">
        <f>T('Core Adventures'!S57)</f>
        <v/>
      </c>
      <c r="I27" s="100">
        <v>1</v>
      </c>
      <c r="J27" s="145" t="s">
        <v>191</v>
      </c>
      <c r="K27" s="14" t="str">
        <f>T('Elective Adventures'!S83)</f>
        <v/>
      </c>
      <c r="M27" s="135" t="s">
        <v>253</v>
      </c>
      <c r="N27" s="145" t="s">
        <v>282</v>
      </c>
      <c r="O27" s="14" t="str">
        <f>T('Elective Adventures'!S168)</f>
        <v/>
      </c>
    </row>
    <row r="28" spans="2:20">
      <c r="B28" s="161" t="s">
        <v>276</v>
      </c>
      <c r="C28" s="18" t="str">
        <f>'Elective Adventures'!S176</f>
        <v xml:space="preserve"> </v>
      </c>
      <c r="D28" s="31"/>
      <c r="E28" s="136" t="s">
        <v>115</v>
      </c>
      <c r="F28" s="135" t="s">
        <v>414</v>
      </c>
      <c r="G28" s="14" t="str">
        <f>T('Core Adventures'!S58)</f>
        <v/>
      </c>
      <c r="I28" s="100">
        <v>2</v>
      </c>
      <c r="J28" s="145" t="s">
        <v>192</v>
      </c>
      <c r="K28" s="14" t="str">
        <f>T('Elective Adventures'!S84)</f>
        <v/>
      </c>
      <c r="M28" s="135" t="s">
        <v>254</v>
      </c>
      <c r="N28" s="145" t="s">
        <v>283</v>
      </c>
      <c r="O28" s="14" t="str">
        <f>T('Elective Adventures'!S169)</f>
        <v/>
      </c>
      <c r="R28" s="68" t="s">
        <v>49</v>
      </c>
      <c r="S28" s="69"/>
    </row>
    <row r="29" spans="2:20">
      <c r="B29" s="161" t="s">
        <v>292</v>
      </c>
      <c r="C29" s="18" t="str">
        <f>'Elective Adventures'!S183</f>
        <v xml:space="preserve"> </v>
      </c>
      <c r="D29" s="31"/>
      <c r="E29" s="136" t="s">
        <v>114</v>
      </c>
      <c r="F29" s="184" t="s">
        <v>415</v>
      </c>
      <c r="G29" s="14" t="str">
        <f>T('Core Adventures'!S59)</f>
        <v/>
      </c>
      <c r="I29" s="100">
        <v>3</v>
      </c>
      <c r="J29" s="188" t="s">
        <v>193</v>
      </c>
      <c r="K29" s="14" t="str">
        <f>T('Elective Adventures'!S85)</f>
        <v/>
      </c>
      <c r="M29" s="135" t="s">
        <v>255</v>
      </c>
      <c r="N29" s="145" t="s">
        <v>284</v>
      </c>
      <c r="O29" s="14" t="str">
        <f>T('Elective Adventures'!S170)</f>
        <v/>
      </c>
      <c r="R29" s="70" t="s">
        <v>50</v>
      </c>
      <c r="S29" s="32"/>
    </row>
    <row r="30" spans="2:20" ht="12.75" customHeight="1">
      <c r="B30" s="161" t="s">
        <v>297</v>
      </c>
      <c r="C30" s="18" t="str">
        <f>'Elective Adventures'!S198</f>
        <v xml:space="preserve"> </v>
      </c>
      <c r="D30" s="31"/>
      <c r="E30" s="98">
        <v>4</v>
      </c>
      <c r="F30" s="200" t="s">
        <v>416</v>
      </c>
      <c r="G30" s="14" t="str">
        <f>T('Core Adventures'!S60)</f>
        <v/>
      </c>
      <c r="I30" s="100">
        <v>4</v>
      </c>
      <c r="J30" s="187" t="s">
        <v>194</v>
      </c>
      <c r="K30" s="14" t="str">
        <f>T('Elective Adventures'!S86)</f>
        <v/>
      </c>
      <c r="M30" s="135" t="s">
        <v>256</v>
      </c>
      <c r="N30" s="145" t="s">
        <v>291</v>
      </c>
      <c r="O30" s="14" t="str">
        <f>T('Elective Adventures'!S171)</f>
        <v/>
      </c>
      <c r="R30" s="70" t="s">
        <v>51</v>
      </c>
      <c r="S30" s="32"/>
    </row>
    <row r="31" spans="2:20" ht="12.75" customHeight="1">
      <c r="B31" s="161" t="s">
        <v>359</v>
      </c>
      <c r="C31" s="18" t="str">
        <f>'Elective Adventures'!S208</f>
        <v xml:space="preserve"> </v>
      </c>
      <c r="D31" s="31"/>
      <c r="E31" s="98">
        <v>5</v>
      </c>
      <c r="F31" s="135" t="s">
        <v>352</v>
      </c>
      <c r="G31" s="14" t="str">
        <f>T('Core Adventures'!S61)</f>
        <v/>
      </c>
      <c r="I31" s="100">
        <v>5</v>
      </c>
      <c r="J31" s="145" t="s">
        <v>195</v>
      </c>
      <c r="K31" s="14" t="str">
        <f>T('Elective Adventures'!S87)</f>
        <v/>
      </c>
      <c r="M31" s="135" t="s">
        <v>257</v>
      </c>
      <c r="N31" s="145" t="s">
        <v>285</v>
      </c>
      <c r="O31" s="14" t="str">
        <f>T('Elective Adventures'!S172)</f>
        <v/>
      </c>
      <c r="R31" s="71" t="s">
        <v>74</v>
      </c>
      <c r="S31" s="51"/>
    </row>
    <row r="32" spans="2:20">
      <c r="B32" s="161" t="s">
        <v>319</v>
      </c>
      <c r="C32" s="18" t="str">
        <f>'Elective Adventures'!S213</f>
        <v xml:space="preserve"> </v>
      </c>
      <c r="D32" s="31"/>
      <c r="E32" s="136" t="s">
        <v>106</v>
      </c>
      <c r="F32" s="135" t="s">
        <v>417</v>
      </c>
      <c r="G32" s="14" t="str">
        <f>T('Core Adventures'!S62)</f>
        <v/>
      </c>
      <c r="I32" s="100">
        <v>6</v>
      </c>
      <c r="J32" s="145" t="s">
        <v>196</v>
      </c>
      <c r="K32" s="14" t="str">
        <f>T('Elective Adventures'!S88)</f>
        <v/>
      </c>
      <c r="M32" s="135" t="s">
        <v>258</v>
      </c>
      <c r="N32" s="145" t="s">
        <v>286</v>
      </c>
      <c r="O32" s="14" t="str">
        <f>T('Elective Adventures'!S173)</f>
        <v/>
      </c>
    </row>
    <row r="33" spans="1:15" ht="12.75" customHeight="1">
      <c r="B33" s="161" t="s">
        <v>323</v>
      </c>
      <c r="C33" s="18" t="str">
        <f>'Elective Adventures'!S228</f>
        <v xml:space="preserve"> </v>
      </c>
      <c r="D33" s="31"/>
      <c r="E33" s="136" t="s">
        <v>107</v>
      </c>
      <c r="F33" s="200" t="s">
        <v>418</v>
      </c>
      <c r="G33" s="14" t="str">
        <f>T('Core Adventures'!S63)</f>
        <v/>
      </c>
      <c r="I33" s="212" t="s">
        <v>197</v>
      </c>
      <c r="J33" s="205"/>
      <c r="K33" s="225"/>
      <c r="M33" s="135" t="s">
        <v>259</v>
      </c>
      <c r="N33" s="145" t="s">
        <v>287</v>
      </c>
      <c r="O33" s="14" t="str">
        <f>T('Elective Adventures'!S174)</f>
        <v/>
      </c>
    </row>
    <row r="34" spans="1:15" ht="12.75" customHeight="1">
      <c r="B34" s="161" t="s">
        <v>335</v>
      </c>
      <c r="C34" s="18" t="str">
        <f>'Elective Adventures'!S233</f>
        <v xml:space="preserve"> </v>
      </c>
      <c r="D34" s="8"/>
      <c r="E34" s="98">
        <v>6</v>
      </c>
      <c r="F34" s="200" t="s">
        <v>419</v>
      </c>
      <c r="G34" s="14" t="str">
        <f>T('Core Adventures'!S64)</f>
        <v/>
      </c>
      <c r="I34" s="135">
        <v>1</v>
      </c>
      <c r="J34" s="145" t="s">
        <v>198</v>
      </c>
      <c r="K34" s="14" t="str">
        <f>T('Elective Adventures'!S92)</f>
        <v/>
      </c>
      <c r="M34" s="135" t="s">
        <v>260</v>
      </c>
      <c r="N34" s="145" t="s">
        <v>288</v>
      </c>
      <c r="O34" s="14" t="str">
        <f>T('Elective Adventures'!S175)</f>
        <v/>
      </c>
    </row>
    <row r="35" spans="1:15" ht="15.75" customHeight="1">
      <c r="B35" s="161" t="s">
        <v>339</v>
      </c>
      <c r="C35" s="18" t="str">
        <f>'Elective Adventures'!S244</f>
        <v xml:space="preserve"> </v>
      </c>
      <c r="D35" s="8"/>
      <c r="E35" s="305" t="s">
        <v>360</v>
      </c>
      <c r="F35" s="305"/>
      <c r="G35" s="305"/>
      <c r="I35" s="135" t="s">
        <v>69</v>
      </c>
      <c r="J35" s="145" t="s">
        <v>199</v>
      </c>
      <c r="K35" s="14" t="str">
        <f>T('Elective Adventures'!S93)</f>
        <v/>
      </c>
      <c r="M35" s="212" t="s">
        <v>292</v>
      </c>
      <c r="N35" s="214"/>
      <c r="O35" s="225"/>
    </row>
    <row r="36" spans="1:15" ht="12.75" customHeight="1">
      <c r="B36" s="161" t="s">
        <v>348</v>
      </c>
      <c r="C36" s="18" t="str">
        <f>'Elective Adventures'!S253</f>
        <v xml:space="preserve"> </v>
      </c>
      <c r="D36" s="8"/>
      <c r="E36" s="305"/>
      <c r="F36" s="305"/>
      <c r="G36" s="305"/>
      <c r="I36" s="135" t="s">
        <v>70</v>
      </c>
      <c r="J36" s="145" t="s">
        <v>200</v>
      </c>
      <c r="K36" s="14" t="str">
        <f>T('Elective Adventures'!S94)</f>
        <v/>
      </c>
      <c r="M36" s="135">
        <v>1</v>
      </c>
      <c r="N36" s="158" t="s">
        <v>293</v>
      </c>
      <c r="O36" s="14" t="str">
        <f>T('Elective Adventures'!S179)</f>
        <v/>
      </c>
    </row>
    <row r="37" spans="1:15">
      <c r="B37" s="2"/>
      <c r="C37" s="31"/>
      <c r="D37" s="8"/>
      <c r="E37" s="198" t="s">
        <v>110</v>
      </c>
      <c r="F37" s="205"/>
      <c r="G37" s="223"/>
      <c r="I37" s="135" t="s">
        <v>71</v>
      </c>
      <c r="J37" s="145" t="s">
        <v>201</v>
      </c>
      <c r="K37" s="14" t="str">
        <f>T('Elective Adventures'!S95)</f>
        <v/>
      </c>
      <c r="M37" s="135">
        <v>2</v>
      </c>
      <c r="N37" s="145" t="s">
        <v>294</v>
      </c>
      <c r="O37" s="14" t="str">
        <f>T('Elective Adventures'!S180)</f>
        <v/>
      </c>
    </row>
    <row r="38" spans="1:15" ht="12.75" customHeight="1">
      <c r="A38" s="305" t="s">
        <v>423</v>
      </c>
      <c r="B38" s="305"/>
      <c r="C38" s="305"/>
      <c r="D38" s="78"/>
      <c r="E38" s="100"/>
      <c r="F38" s="145" t="s">
        <v>97</v>
      </c>
      <c r="G38" s="14" t="str">
        <f>T('Elective Adventures'!S6)</f>
        <v/>
      </c>
      <c r="I38" s="135">
        <v>2</v>
      </c>
      <c r="J38" s="145" t="s">
        <v>146</v>
      </c>
      <c r="K38" s="14" t="str">
        <f>T('Elective Adventures'!S96)</f>
        <v/>
      </c>
      <c r="M38" s="100">
        <v>3</v>
      </c>
      <c r="N38" s="145" t="s">
        <v>295</v>
      </c>
      <c r="O38" s="14" t="str">
        <f>T('Elective Adventures'!S181)</f>
        <v/>
      </c>
    </row>
    <row r="39" spans="1:15" ht="12.75" customHeight="1">
      <c r="A39" s="305"/>
      <c r="B39" s="305"/>
      <c r="C39" s="305"/>
      <c r="D39" s="78"/>
      <c r="E39" s="100">
        <v>1</v>
      </c>
      <c r="F39" s="145" t="s">
        <v>111</v>
      </c>
      <c r="G39" s="14" t="str">
        <f>T('Elective Adventures'!S7)</f>
        <v/>
      </c>
      <c r="I39" s="135" t="s">
        <v>76</v>
      </c>
      <c r="J39" s="145" t="s">
        <v>202</v>
      </c>
      <c r="K39" s="14" t="str">
        <f>T('Elective Adventures'!S97)</f>
        <v/>
      </c>
      <c r="M39" s="153">
        <v>4</v>
      </c>
      <c r="N39" s="157" t="s">
        <v>296</v>
      </c>
      <c r="O39" s="14" t="str">
        <f>T('Elective Adventures'!S182)</f>
        <v/>
      </c>
    </row>
    <row r="40" spans="1:15" ht="12.75" customHeight="1">
      <c r="A40" s="198" t="s">
        <v>365</v>
      </c>
      <c r="B40" s="198"/>
      <c r="C40" s="224"/>
      <c r="E40" s="100">
        <v>2</v>
      </c>
      <c r="F40" s="145" t="s">
        <v>112</v>
      </c>
      <c r="G40" s="14" t="str">
        <f>T('Elective Adventures'!S8)</f>
        <v/>
      </c>
      <c r="I40" s="135" t="s">
        <v>77</v>
      </c>
      <c r="J40" s="145" t="s">
        <v>203</v>
      </c>
      <c r="K40" s="14" t="str">
        <f>T('Elective Adventures'!S98)</f>
        <v/>
      </c>
      <c r="M40" s="215" t="s">
        <v>297</v>
      </c>
      <c r="N40" s="214"/>
      <c r="O40" s="225"/>
    </row>
    <row r="41" spans="1:15">
      <c r="A41" s="98">
        <v>1</v>
      </c>
      <c r="B41" s="135" t="s">
        <v>366</v>
      </c>
      <c r="C41" s="14" t="str">
        <f>T('Core Adventures'!S6)</f>
        <v/>
      </c>
      <c r="E41" s="100">
        <v>3</v>
      </c>
      <c r="F41" s="145" t="s">
        <v>113</v>
      </c>
      <c r="G41" s="14" t="str">
        <f>T('Elective Adventures'!S9)</f>
        <v/>
      </c>
      <c r="I41" s="135" t="s">
        <v>80</v>
      </c>
      <c r="J41" s="187" t="s">
        <v>204</v>
      </c>
      <c r="K41" s="14" t="str">
        <f>T('Elective Adventures'!S99)</f>
        <v/>
      </c>
      <c r="M41" s="147"/>
      <c r="N41" s="158" t="s">
        <v>298</v>
      </c>
      <c r="O41" s="14" t="str">
        <f>T('Elective Adventures'!S186)</f>
        <v/>
      </c>
    </row>
    <row r="42" spans="1:15" ht="12.75" customHeight="1">
      <c r="A42" s="98">
        <v>2</v>
      </c>
      <c r="B42" s="135" t="s">
        <v>367</v>
      </c>
      <c r="C42" s="14" t="str">
        <f>T('Core Adventures'!S7)</f>
        <v/>
      </c>
      <c r="E42" s="172" t="s">
        <v>72</v>
      </c>
      <c r="F42" s="170" t="s">
        <v>121</v>
      </c>
      <c r="G42" s="14" t="str">
        <f>T('Elective Adventures'!S10)</f>
        <v/>
      </c>
      <c r="I42" s="135" t="s">
        <v>94</v>
      </c>
      <c r="J42" s="145" t="s">
        <v>205</v>
      </c>
      <c r="K42" s="14" t="str">
        <f>T('Elective Adventures'!S100)</f>
        <v/>
      </c>
      <c r="M42" s="100">
        <v>1</v>
      </c>
      <c r="N42" s="145" t="s">
        <v>301</v>
      </c>
      <c r="O42" s="14" t="str">
        <f>T('Elective Adventures'!S187)</f>
        <v/>
      </c>
    </row>
    <row r="43" spans="1:15">
      <c r="A43" s="98">
        <v>3</v>
      </c>
      <c r="B43" s="135" t="s">
        <v>383</v>
      </c>
      <c r="C43" s="14" t="str">
        <f>T('Core Adventures'!S8)</f>
        <v/>
      </c>
      <c r="E43" s="172" t="s">
        <v>73</v>
      </c>
      <c r="F43" s="170" t="s">
        <v>122</v>
      </c>
      <c r="G43" s="14" t="str">
        <f>T('Elective Adventures'!S11)</f>
        <v/>
      </c>
      <c r="I43" s="135" t="s">
        <v>105</v>
      </c>
      <c r="J43" s="145" t="s">
        <v>206</v>
      </c>
      <c r="K43" s="14" t="str">
        <f>T('Elective Adventures'!S101)</f>
        <v/>
      </c>
      <c r="M43" s="100">
        <v>2</v>
      </c>
      <c r="N43" s="145" t="s">
        <v>302</v>
      </c>
      <c r="O43" s="14" t="str">
        <f>T('Elective Adventures'!S188)</f>
        <v/>
      </c>
    </row>
    <row r="44" spans="1:15">
      <c r="A44" s="98">
        <v>4</v>
      </c>
      <c r="B44" s="135" t="s">
        <v>368</v>
      </c>
      <c r="C44" s="14" t="str">
        <f>T('Core Adventures'!S9)</f>
        <v/>
      </c>
      <c r="E44" s="172" t="s">
        <v>114</v>
      </c>
      <c r="F44" s="170" t="s">
        <v>123</v>
      </c>
      <c r="G44" s="14" t="str">
        <f>T('Elective Adventures'!S12)</f>
        <v/>
      </c>
      <c r="I44" s="135" t="s">
        <v>108</v>
      </c>
      <c r="J44" s="145" t="s">
        <v>207</v>
      </c>
      <c r="K44" s="14" t="str">
        <f>T('Elective Adventures'!S102)</f>
        <v/>
      </c>
      <c r="M44" s="100">
        <v>3</v>
      </c>
      <c r="N44" s="145" t="s">
        <v>303</v>
      </c>
      <c r="O44" s="14" t="str">
        <f>T('Elective Adventures'!S189)</f>
        <v/>
      </c>
    </row>
    <row r="45" spans="1:15" ht="12.75" customHeight="1">
      <c r="A45" s="98">
        <v>5</v>
      </c>
      <c r="B45" s="135" t="s">
        <v>369</v>
      </c>
      <c r="C45" s="14" t="str">
        <f>T('Core Adventures'!S10)</f>
        <v/>
      </c>
      <c r="E45" s="172" t="s">
        <v>115</v>
      </c>
      <c r="F45" s="170" t="s">
        <v>124</v>
      </c>
      <c r="G45" s="14" t="str">
        <f>T('Elective Adventures'!S13)</f>
        <v/>
      </c>
      <c r="I45" s="135" t="s">
        <v>130</v>
      </c>
      <c r="J45" s="145" t="s">
        <v>208</v>
      </c>
      <c r="K45" s="14" t="str">
        <f>T('Elective Adventures'!S103)</f>
        <v/>
      </c>
      <c r="M45" s="100">
        <v>4</v>
      </c>
      <c r="N45" s="145" t="s">
        <v>304</v>
      </c>
      <c r="O45" s="14" t="str">
        <f>T('Elective Adventures'!S190)</f>
        <v/>
      </c>
    </row>
    <row r="46" spans="1:15" ht="12.75" customHeight="1">
      <c r="A46" s="98">
        <v>6</v>
      </c>
      <c r="B46" s="135" t="s">
        <v>370</v>
      </c>
      <c r="C46" s="14" t="str">
        <f>T('Core Adventures'!S11)</f>
        <v/>
      </c>
      <c r="E46" s="172" t="s">
        <v>116</v>
      </c>
      <c r="F46" s="171" t="s">
        <v>125</v>
      </c>
      <c r="G46" s="14" t="str">
        <f>T('Elective Adventures'!S14)</f>
        <v/>
      </c>
      <c r="I46" s="135" t="s">
        <v>131</v>
      </c>
      <c r="J46" s="188" t="s">
        <v>209</v>
      </c>
      <c r="K46" s="14" t="str">
        <f>T('Elective Adventures'!S104)</f>
        <v/>
      </c>
      <c r="M46" s="100">
        <v>5</v>
      </c>
      <c r="N46" s="145" t="s">
        <v>305</v>
      </c>
      <c r="O46" s="14" t="str">
        <f>T('Elective Adventures'!S191)</f>
        <v/>
      </c>
    </row>
    <row r="47" spans="1:15">
      <c r="A47" s="98">
        <v>7</v>
      </c>
      <c r="B47" s="200" t="s">
        <v>371</v>
      </c>
      <c r="C47" s="14" t="str">
        <f>T('Core Adventures'!S12)</f>
        <v/>
      </c>
      <c r="E47" s="172" t="s">
        <v>117</v>
      </c>
      <c r="F47" s="170" t="s">
        <v>126</v>
      </c>
      <c r="G47" s="14" t="str">
        <f>T('Elective Adventures'!S15)</f>
        <v/>
      </c>
      <c r="I47" s="212" t="s">
        <v>362</v>
      </c>
      <c r="J47" s="205"/>
      <c r="K47" s="225"/>
      <c r="M47" s="100">
        <v>6</v>
      </c>
      <c r="N47" s="187" t="s">
        <v>306</v>
      </c>
      <c r="O47" s="14" t="str">
        <f>T('Elective Adventures'!S192)</f>
        <v/>
      </c>
    </row>
    <row r="48" spans="1:15">
      <c r="A48" s="98">
        <v>8</v>
      </c>
      <c r="B48" s="200" t="s">
        <v>372</v>
      </c>
      <c r="C48" s="14" t="str">
        <f>T('Core Adventures'!S13)</f>
        <v/>
      </c>
      <c r="E48" s="172" t="s">
        <v>118</v>
      </c>
      <c r="F48" s="170" t="s">
        <v>127</v>
      </c>
      <c r="G48" s="14" t="str">
        <f>T('Elective Adventures'!S16)</f>
        <v/>
      </c>
      <c r="I48" s="100">
        <v>1</v>
      </c>
      <c r="J48" s="145" t="s">
        <v>97</v>
      </c>
      <c r="K48" s="14" t="str">
        <f>T('Elective Adventures'!S108)</f>
        <v/>
      </c>
      <c r="M48" s="100">
        <v>7</v>
      </c>
      <c r="N48" s="145" t="s">
        <v>307</v>
      </c>
      <c r="O48" s="14" t="str">
        <f>T('Elective Adventures'!S193)</f>
        <v/>
      </c>
    </row>
    <row r="49" spans="1:15">
      <c r="A49" s="98">
        <v>9</v>
      </c>
      <c r="B49" s="200" t="s">
        <v>373</v>
      </c>
      <c r="C49" s="14" t="str">
        <f>T('Core Adventures'!S14)</f>
        <v/>
      </c>
      <c r="E49" s="172" t="s">
        <v>119</v>
      </c>
      <c r="F49" s="170" t="s">
        <v>128</v>
      </c>
      <c r="G49" s="14" t="str">
        <f>T('Elective Adventures'!S17)</f>
        <v/>
      </c>
      <c r="I49" s="135" t="s">
        <v>69</v>
      </c>
      <c r="J49" s="145" t="s">
        <v>217</v>
      </c>
      <c r="K49" s="14" t="str">
        <f>T('Elective Adventures'!S109)</f>
        <v/>
      </c>
      <c r="M49" s="100">
        <v>8</v>
      </c>
      <c r="N49" s="145" t="s">
        <v>308</v>
      </c>
      <c r="O49" s="14" t="str">
        <f>T('Elective Adventures'!S194)</f>
        <v/>
      </c>
    </row>
    <row r="50" spans="1:15" ht="12.75" customHeight="1">
      <c r="A50" s="98">
        <v>10</v>
      </c>
      <c r="B50" s="135" t="s">
        <v>374</v>
      </c>
      <c r="C50" s="14" t="str">
        <f>T('Core Adventures'!S15)</f>
        <v/>
      </c>
      <c r="E50" s="172" t="s">
        <v>120</v>
      </c>
      <c r="F50" s="170" t="s">
        <v>129</v>
      </c>
      <c r="G50" s="14" t="str">
        <f>T('Elective Adventures'!S18)</f>
        <v/>
      </c>
      <c r="I50" s="135" t="s">
        <v>70</v>
      </c>
      <c r="J50" s="145" t="s">
        <v>218</v>
      </c>
      <c r="K50" s="14" t="str">
        <f>T('Elective Adventures'!S110)</f>
        <v/>
      </c>
      <c r="M50" s="100">
        <v>9</v>
      </c>
      <c r="N50" s="145" t="s">
        <v>309</v>
      </c>
      <c r="O50" s="14" t="str">
        <f>T('Elective Adventures'!S195)</f>
        <v/>
      </c>
    </row>
    <row r="51" spans="1:15" ht="12.75" customHeight="1">
      <c r="A51" s="136" t="s">
        <v>379</v>
      </c>
      <c r="B51" s="135" t="s">
        <v>375</v>
      </c>
      <c r="C51" s="14" t="str">
        <f>T('Core Adventures'!S16)</f>
        <v/>
      </c>
      <c r="D51" s="84"/>
      <c r="E51" s="198" t="s">
        <v>132</v>
      </c>
      <c r="F51" s="205"/>
      <c r="G51" s="225"/>
      <c r="I51" s="135" t="s">
        <v>71</v>
      </c>
      <c r="J51" s="145" t="s">
        <v>219</v>
      </c>
      <c r="K51" s="14" t="str">
        <f>T('Elective Adventures'!S111)</f>
        <v/>
      </c>
      <c r="M51" s="135" t="s">
        <v>299</v>
      </c>
      <c r="N51" s="145" t="s">
        <v>310</v>
      </c>
      <c r="O51" s="14" t="str">
        <f>T('Elective Adventures'!S196)</f>
        <v/>
      </c>
    </row>
    <row r="52" spans="1:15" ht="12.75" customHeight="1">
      <c r="A52" s="136" t="s">
        <v>380</v>
      </c>
      <c r="B52" s="184" t="s">
        <v>376</v>
      </c>
      <c r="C52" s="14" t="str">
        <f>T('Core Adventures'!S17)</f>
        <v/>
      </c>
      <c r="D52" s="84"/>
      <c r="E52" s="139"/>
      <c r="F52" s="187" t="s">
        <v>144</v>
      </c>
      <c r="G52" s="14" t="str">
        <f>T('Elective Adventures'!S22)</f>
        <v/>
      </c>
      <c r="I52" s="100">
        <v>2</v>
      </c>
      <c r="J52" s="145" t="s">
        <v>220</v>
      </c>
      <c r="K52" s="14" t="str">
        <f>T('Elective Adventures'!S112)</f>
        <v/>
      </c>
      <c r="M52" s="135" t="s">
        <v>300</v>
      </c>
      <c r="N52" s="145" t="s">
        <v>311</v>
      </c>
      <c r="O52" s="14" t="str">
        <f>T('Elective Adventures'!S197)</f>
        <v/>
      </c>
    </row>
    <row r="53" spans="1:15">
      <c r="A53" s="136" t="s">
        <v>381</v>
      </c>
      <c r="B53" s="135" t="s">
        <v>377</v>
      </c>
      <c r="C53" s="14" t="str">
        <f>T('Core Adventures'!S18)</f>
        <v/>
      </c>
      <c r="D53" s="13"/>
      <c r="E53" s="139">
        <v>1</v>
      </c>
      <c r="F53" s="187" t="s">
        <v>133</v>
      </c>
      <c r="G53" s="14" t="str">
        <f>T('Elective Adventures'!S23)</f>
        <v/>
      </c>
      <c r="I53" s="100">
        <v>3</v>
      </c>
      <c r="J53" s="145" t="s">
        <v>97</v>
      </c>
      <c r="K53" s="14" t="str">
        <f>T('Elective Adventures'!S113)</f>
        <v/>
      </c>
      <c r="M53" s="215" t="s">
        <v>359</v>
      </c>
      <c r="N53" s="214"/>
      <c r="O53" s="225"/>
    </row>
    <row r="54" spans="1:15" ht="12.75" customHeight="1">
      <c r="A54" s="136" t="s">
        <v>382</v>
      </c>
      <c r="B54" s="135" t="s">
        <v>378</v>
      </c>
      <c r="C54" s="14" t="str">
        <f>T('Core Adventures'!S19)</f>
        <v/>
      </c>
      <c r="D54" s="13"/>
      <c r="E54" s="139">
        <v>2</v>
      </c>
      <c r="F54" s="187" t="s">
        <v>134</v>
      </c>
      <c r="G54" s="14" t="str">
        <f>T('Elective Adventures'!S24)</f>
        <v/>
      </c>
      <c r="I54" s="172" t="s">
        <v>72</v>
      </c>
      <c r="J54" s="170" t="s">
        <v>221</v>
      </c>
      <c r="K54" s="14" t="str">
        <f>T('Elective Adventures'!S114)</f>
        <v/>
      </c>
      <c r="M54" s="147">
        <v>1</v>
      </c>
      <c r="N54" s="158" t="s">
        <v>312</v>
      </c>
      <c r="O54" s="14" t="str">
        <f>T('Elective Adventures'!S201)</f>
        <v/>
      </c>
    </row>
    <row r="55" spans="1:15" ht="12.75" customHeight="1">
      <c r="A55" s="201" t="s">
        <v>384</v>
      </c>
      <c r="B55" s="201"/>
      <c r="C55" s="201"/>
      <c r="D55" s="13"/>
      <c r="E55" s="139">
        <v>3</v>
      </c>
      <c r="F55" s="145" t="s">
        <v>135</v>
      </c>
      <c r="G55" s="14" t="str">
        <f>T('Elective Adventures'!S25)</f>
        <v/>
      </c>
      <c r="I55" s="172" t="s">
        <v>73</v>
      </c>
      <c r="J55" s="170" t="s">
        <v>222</v>
      </c>
      <c r="K55" s="14" t="str">
        <f>T('Elective Adventures'!S115)</f>
        <v/>
      </c>
      <c r="M55" s="100">
        <v>2</v>
      </c>
      <c r="N55" s="145" t="s">
        <v>313</v>
      </c>
      <c r="O55" s="14" t="str">
        <f>T('Elective Adventures'!S202)</f>
        <v/>
      </c>
    </row>
    <row r="56" spans="1:15">
      <c r="A56" s="98">
        <v>1</v>
      </c>
      <c r="B56" s="135" t="s">
        <v>385</v>
      </c>
      <c r="C56" s="14" t="str">
        <f>T('Core Adventures'!S23)</f>
        <v/>
      </c>
      <c r="D56" s="13"/>
      <c r="E56" s="139">
        <v>4</v>
      </c>
      <c r="F56" s="187" t="s">
        <v>136</v>
      </c>
      <c r="G56" s="14" t="str">
        <f>T('Elective Adventures'!S26)</f>
        <v/>
      </c>
      <c r="I56" s="172" t="s">
        <v>114</v>
      </c>
      <c r="J56" s="170" t="s">
        <v>223</v>
      </c>
      <c r="K56" s="14" t="str">
        <f>T('Elective Adventures'!S116)</f>
        <v/>
      </c>
      <c r="M56" s="100">
        <v>3</v>
      </c>
      <c r="N56" s="145" t="s">
        <v>314</v>
      </c>
      <c r="O56" s="14" t="str">
        <f>T('Elective Adventures'!S203)</f>
        <v/>
      </c>
    </row>
    <row r="57" spans="1:15">
      <c r="A57" s="98">
        <v>2</v>
      </c>
      <c r="B57" s="135" t="s">
        <v>386</v>
      </c>
      <c r="C57" s="14" t="str">
        <f>T('Core Adventures'!S24)</f>
        <v/>
      </c>
      <c r="D57" s="13"/>
      <c r="E57" s="139">
        <v>5</v>
      </c>
      <c r="F57" s="145" t="s">
        <v>137</v>
      </c>
      <c r="G57" s="14" t="str">
        <f>T('Elective Adventures'!S27)</f>
        <v/>
      </c>
      <c r="I57" s="172">
        <v>4</v>
      </c>
      <c r="J57" s="170" t="s">
        <v>97</v>
      </c>
      <c r="K57" s="14" t="str">
        <f>T('Elective Adventures'!S117)</f>
        <v/>
      </c>
      <c r="M57" s="100">
        <v>4</v>
      </c>
      <c r="N57" s="145" t="s">
        <v>315</v>
      </c>
      <c r="O57" s="14" t="str">
        <f>T('Elective Adventures'!S204)</f>
        <v/>
      </c>
    </row>
    <row r="58" spans="1:15">
      <c r="A58" s="98">
        <v>3</v>
      </c>
      <c r="B58" s="184" t="s">
        <v>387</v>
      </c>
      <c r="C58" s="14" t="str">
        <f>T('Core Adventures'!S25)</f>
        <v/>
      </c>
      <c r="D58" s="13"/>
      <c r="E58" s="139"/>
      <c r="F58" s="145" t="s">
        <v>145</v>
      </c>
      <c r="G58" s="14" t="str">
        <f>T('Elective Adventures'!S28)</f>
        <v/>
      </c>
      <c r="I58" s="172" t="s">
        <v>78</v>
      </c>
      <c r="J58" s="170" t="s">
        <v>224</v>
      </c>
      <c r="K58" s="14" t="str">
        <f>T('Elective Adventures'!S118)</f>
        <v/>
      </c>
      <c r="M58" s="100">
        <v>5</v>
      </c>
      <c r="N58" s="187" t="s">
        <v>316</v>
      </c>
      <c r="O58" s="14" t="str">
        <f>T('Elective Adventures'!S205)</f>
        <v/>
      </c>
    </row>
    <row r="59" spans="1:15">
      <c r="A59" s="136">
        <v>4</v>
      </c>
      <c r="B59" s="135" t="s">
        <v>388</v>
      </c>
      <c r="C59" s="14" t="str">
        <f>T('Core Adventures'!S26)</f>
        <v/>
      </c>
      <c r="D59" s="13"/>
      <c r="E59" s="139">
        <v>6</v>
      </c>
      <c r="F59" s="188" t="s">
        <v>138</v>
      </c>
      <c r="G59" s="14" t="str">
        <f>T('Elective Adventures'!S29)</f>
        <v/>
      </c>
      <c r="I59" s="172" t="s">
        <v>79</v>
      </c>
      <c r="J59" s="170" t="s">
        <v>225</v>
      </c>
      <c r="K59" s="14" t="str">
        <f>T('Elective Adventures'!S119)</f>
        <v/>
      </c>
      <c r="M59" s="100">
        <v>6</v>
      </c>
      <c r="N59" s="145" t="s">
        <v>317</v>
      </c>
      <c r="O59" s="14" t="str">
        <f>T('Elective Adventures'!S206)</f>
        <v/>
      </c>
    </row>
    <row r="60" spans="1:15" ht="12.75" customHeight="1">
      <c r="A60" s="136">
        <v>5</v>
      </c>
      <c r="B60" s="135" t="s">
        <v>389</v>
      </c>
      <c r="C60" s="14" t="str">
        <f>T('Core Adventures'!S27)</f>
        <v/>
      </c>
      <c r="D60" s="13"/>
      <c r="E60" s="139">
        <v>7</v>
      </c>
      <c r="F60" s="145" t="s">
        <v>139</v>
      </c>
      <c r="G60" s="14" t="str">
        <f>T('Elective Adventures'!S30)</f>
        <v/>
      </c>
      <c r="I60" s="172">
        <v>5</v>
      </c>
      <c r="J60" s="171" t="s">
        <v>226</v>
      </c>
      <c r="K60" s="14" t="str">
        <f>T('Elective Adventures'!S120)</f>
        <v/>
      </c>
      <c r="M60" s="100">
        <v>7</v>
      </c>
      <c r="N60" s="145" t="s">
        <v>318</v>
      </c>
      <c r="O60" s="14" t="str">
        <f>T('Elective Adventures'!S207)</f>
        <v/>
      </c>
    </row>
    <row r="61" spans="1:15" ht="12.75" customHeight="1">
      <c r="A61" s="136">
        <v>6</v>
      </c>
      <c r="B61" s="135" t="s">
        <v>390</v>
      </c>
      <c r="C61" s="14" t="str">
        <f>T('Core Adventures'!S28)</f>
        <v/>
      </c>
      <c r="D61" s="13"/>
      <c r="E61" s="139">
        <v>8</v>
      </c>
      <c r="F61" s="188" t="s">
        <v>140</v>
      </c>
      <c r="G61" s="14" t="str">
        <f>T('Elective Adventures'!S31)</f>
        <v/>
      </c>
      <c r="I61" s="172">
        <v>6</v>
      </c>
      <c r="J61" s="170" t="s">
        <v>97</v>
      </c>
      <c r="K61" s="14" t="str">
        <f>T('Elective Adventures'!S121)</f>
        <v/>
      </c>
      <c r="M61" s="215" t="s">
        <v>319</v>
      </c>
      <c r="N61" s="214"/>
      <c r="O61" s="225"/>
    </row>
    <row r="62" spans="1:15">
      <c r="A62" s="98">
        <v>7</v>
      </c>
      <c r="B62" s="184" t="s">
        <v>109</v>
      </c>
      <c r="C62" s="14" t="str">
        <f>T('Core Adventures'!S29)</f>
        <v/>
      </c>
      <c r="D62" s="13"/>
      <c r="E62" s="139">
        <v>9</v>
      </c>
      <c r="F62" s="145" t="s">
        <v>141</v>
      </c>
      <c r="G62" s="14" t="str">
        <f>T('Elective Adventures'!S32)</f>
        <v/>
      </c>
      <c r="I62" s="172" t="s">
        <v>210</v>
      </c>
      <c r="J62" s="191" t="s">
        <v>227</v>
      </c>
      <c r="K62" s="14" t="str">
        <f>T('Elective Adventures'!S122)</f>
        <v/>
      </c>
      <c r="M62" s="147">
        <v>1</v>
      </c>
      <c r="N62" s="158" t="s">
        <v>320</v>
      </c>
      <c r="O62" s="14" t="str">
        <f>T('Elective Adventures'!I189)</f>
        <v/>
      </c>
    </row>
    <row r="63" spans="1:15">
      <c r="A63" s="201" t="s">
        <v>391</v>
      </c>
      <c r="B63" s="201"/>
      <c r="C63" s="201"/>
      <c r="D63" s="13"/>
      <c r="E63" s="139">
        <v>10</v>
      </c>
      <c r="F63" s="145" t="s">
        <v>142</v>
      </c>
      <c r="G63" s="14" t="str">
        <f>T('Elective Adventures'!S33)</f>
        <v/>
      </c>
      <c r="I63" s="172" t="s">
        <v>211</v>
      </c>
      <c r="J63" s="191" t="s">
        <v>228</v>
      </c>
      <c r="K63" s="14" t="str">
        <f>T('Elective Adventures'!S123)</f>
        <v/>
      </c>
      <c r="M63" s="100">
        <v>2</v>
      </c>
      <c r="N63" s="145" t="s">
        <v>321</v>
      </c>
      <c r="O63" s="14" t="str">
        <f>T('Elective Adventures'!I190)</f>
        <v/>
      </c>
    </row>
    <row r="64" spans="1:15">
      <c r="A64" s="98"/>
      <c r="B64" s="135" t="s">
        <v>95</v>
      </c>
      <c r="C64" s="14" t="str">
        <f>T('Core Adventures'!S33)</f>
        <v/>
      </c>
      <c r="D64" s="13"/>
      <c r="E64" s="212" t="s">
        <v>143</v>
      </c>
      <c r="F64" s="205"/>
      <c r="G64" s="225"/>
      <c r="I64" s="172" t="s">
        <v>212</v>
      </c>
      <c r="J64" s="170" t="s">
        <v>229</v>
      </c>
      <c r="K64" s="14" t="str">
        <f>T('Elective Adventures'!S124)</f>
        <v/>
      </c>
      <c r="M64" s="100">
        <v>3</v>
      </c>
      <c r="N64" s="145" t="s">
        <v>322</v>
      </c>
      <c r="O64" s="14" t="str">
        <f>T('Elective Adventures'!I197)</f>
        <v/>
      </c>
    </row>
    <row r="65" spans="1:15">
      <c r="A65" s="98">
        <v>1</v>
      </c>
      <c r="B65" s="135" t="s">
        <v>96</v>
      </c>
      <c r="C65" s="14" t="str">
        <f>T('Core Adventures'!S34)</f>
        <v/>
      </c>
      <c r="D65" s="13"/>
      <c r="E65" s="100"/>
      <c r="F65" s="145" t="s">
        <v>146</v>
      </c>
      <c r="G65" s="14" t="str">
        <f>T('Elective Adventures'!S37)</f>
        <v/>
      </c>
      <c r="I65" s="172">
        <v>7</v>
      </c>
      <c r="J65" s="170" t="s">
        <v>216</v>
      </c>
      <c r="K65" s="14" t="str">
        <f>T('Elective Adventures'!S125)</f>
        <v/>
      </c>
      <c r="M65" s="215" t="s">
        <v>323</v>
      </c>
      <c r="N65" s="214"/>
      <c r="O65" s="225" t="str">
        <f>T('Elective Adventures'!I200)</f>
        <v/>
      </c>
    </row>
    <row r="66" spans="1:15">
      <c r="A66" s="98"/>
      <c r="B66" s="135" t="s">
        <v>392</v>
      </c>
      <c r="C66" s="14" t="str">
        <f>T('Core Adventures'!S35)</f>
        <v/>
      </c>
      <c r="D66" s="13"/>
      <c r="E66" s="135">
        <v>1</v>
      </c>
      <c r="F66" s="145" t="s">
        <v>147</v>
      </c>
      <c r="G66" s="14" t="str">
        <f>T('Elective Adventures'!S38)</f>
        <v/>
      </c>
      <c r="I66" s="172" t="s">
        <v>168</v>
      </c>
      <c r="J66" s="170" t="s">
        <v>230</v>
      </c>
      <c r="K66" s="14" t="str">
        <f>T('Elective Adventures'!S126)</f>
        <v/>
      </c>
      <c r="M66" s="147">
        <v>1</v>
      </c>
      <c r="N66" s="158" t="s">
        <v>324</v>
      </c>
      <c r="O66" s="14" t="str">
        <f>T('Elective Adventures'!S215)</f>
        <v/>
      </c>
    </row>
    <row r="67" spans="1:15" ht="12.75" customHeight="1">
      <c r="A67" s="101" t="s">
        <v>76</v>
      </c>
      <c r="B67" s="203" t="s">
        <v>393</v>
      </c>
      <c r="C67" s="14" t="str">
        <f>T('Core Adventures'!S36)</f>
        <v/>
      </c>
      <c r="D67" s="13"/>
      <c r="E67" s="135">
        <v>2</v>
      </c>
      <c r="F67" s="145" t="s">
        <v>148</v>
      </c>
      <c r="G67" s="14" t="str">
        <f>T('Elective Adventures'!S39)</f>
        <v/>
      </c>
      <c r="I67" s="172" t="s">
        <v>169</v>
      </c>
      <c r="J67" s="190" t="s">
        <v>97</v>
      </c>
      <c r="K67" s="14" t="str">
        <f>T('Elective Adventures'!S127)</f>
        <v/>
      </c>
      <c r="M67" s="135" t="s">
        <v>69</v>
      </c>
      <c r="N67" s="145" t="s">
        <v>325</v>
      </c>
      <c r="O67" s="14" t="str">
        <f>T('Elective Adventures'!S216)</f>
        <v/>
      </c>
    </row>
    <row r="68" spans="1:15" ht="12.75" customHeight="1">
      <c r="A68" s="101" t="s">
        <v>77</v>
      </c>
      <c r="B68" s="203" t="s">
        <v>394</v>
      </c>
      <c r="C68" s="14" t="str">
        <f>T('Core Adventures'!S37)</f>
        <v/>
      </c>
      <c r="D68" s="13"/>
      <c r="E68" s="135">
        <v>3</v>
      </c>
      <c r="F68" s="145" t="s">
        <v>149</v>
      </c>
      <c r="G68" s="14" t="str">
        <f>T('Elective Adventures'!S40)</f>
        <v/>
      </c>
      <c r="I68" s="172" t="s">
        <v>213</v>
      </c>
      <c r="J68" s="170" t="s">
        <v>231</v>
      </c>
      <c r="K68" s="14" t="str">
        <f>T('Elective Adventures'!S128)</f>
        <v/>
      </c>
      <c r="M68" s="135" t="s">
        <v>70</v>
      </c>
      <c r="N68" s="145" t="s">
        <v>326</v>
      </c>
      <c r="O68" s="14" t="str">
        <f>T('Elective Adventures'!S217)</f>
        <v/>
      </c>
    </row>
    <row r="69" spans="1:15" ht="12.75" customHeight="1">
      <c r="A69" s="101" t="s">
        <v>80</v>
      </c>
      <c r="B69" s="137" t="s">
        <v>395</v>
      </c>
      <c r="C69" s="14" t="str">
        <f>T('Core Adventures'!S38)</f>
        <v/>
      </c>
      <c r="D69" s="13"/>
      <c r="E69" s="135" t="s">
        <v>72</v>
      </c>
      <c r="F69" s="145" t="s">
        <v>150</v>
      </c>
      <c r="G69" s="14" t="str">
        <f>T('Elective Adventures'!S41)</f>
        <v/>
      </c>
      <c r="I69" s="172" t="s">
        <v>214</v>
      </c>
      <c r="J69" s="170" t="s">
        <v>232</v>
      </c>
      <c r="K69" s="14" t="str">
        <f>T('Elective Adventures'!S129)</f>
        <v/>
      </c>
      <c r="M69" s="135">
        <v>2</v>
      </c>
      <c r="N69" s="145" t="s">
        <v>149</v>
      </c>
      <c r="O69" s="14" t="str">
        <f>T('Elective Adventures'!S218)</f>
        <v/>
      </c>
    </row>
    <row r="70" spans="1:15">
      <c r="A70" s="138" t="s">
        <v>94</v>
      </c>
      <c r="B70" s="203" t="s">
        <v>396</v>
      </c>
      <c r="C70" s="14" t="str">
        <f>T('Core Adventures'!S39)</f>
        <v/>
      </c>
      <c r="D70" s="13"/>
      <c r="E70" s="135" t="s">
        <v>73</v>
      </c>
      <c r="F70" s="145" t="s">
        <v>151</v>
      </c>
      <c r="G70" s="14" t="str">
        <f>T('Elective Adventures'!S42)</f>
        <v/>
      </c>
      <c r="I70" s="172" t="s">
        <v>215</v>
      </c>
      <c r="J70" s="191" t="s">
        <v>233</v>
      </c>
      <c r="K70" s="14" t="str">
        <f>T('Elective Adventures'!S130)</f>
        <v/>
      </c>
      <c r="M70" s="135" t="s">
        <v>76</v>
      </c>
      <c r="N70" s="145" t="s">
        <v>327</v>
      </c>
      <c r="O70" s="14" t="str">
        <f>T('Elective Adventures'!S219)</f>
        <v/>
      </c>
    </row>
    <row r="71" spans="1:15">
      <c r="A71" s="136" t="s">
        <v>105</v>
      </c>
      <c r="B71" s="200" t="s">
        <v>397</v>
      </c>
      <c r="C71" s="14" t="str">
        <f>T('Core Adventures'!S40)</f>
        <v/>
      </c>
      <c r="D71" s="13"/>
      <c r="E71" s="135" t="s">
        <v>114</v>
      </c>
      <c r="F71" s="145" t="s">
        <v>152</v>
      </c>
      <c r="G71" s="14" t="str">
        <f>T('Elective Adventures'!S43)</f>
        <v/>
      </c>
      <c r="I71" s="172">
        <v>8</v>
      </c>
      <c r="J71" s="170" t="s">
        <v>234</v>
      </c>
      <c r="K71" s="14" t="str">
        <f>T('Elective Adventures'!S131)</f>
        <v/>
      </c>
      <c r="M71" s="135" t="s">
        <v>77</v>
      </c>
      <c r="N71" s="145" t="s">
        <v>328</v>
      </c>
      <c r="O71" s="14" t="str">
        <f>T('Elective Adventures'!S220)</f>
        <v/>
      </c>
    </row>
    <row r="72" spans="1:15">
      <c r="D72" s="13"/>
      <c r="E72" s="135" t="s">
        <v>115</v>
      </c>
      <c r="F72" s="145" t="s">
        <v>153</v>
      </c>
      <c r="G72" s="14" t="str">
        <f>T('Elective Adventures'!S44)</f>
        <v/>
      </c>
      <c r="I72" s="212" t="s">
        <v>235</v>
      </c>
      <c r="J72" s="205"/>
      <c r="K72" s="225"/>
      <c r="M72" s="135" t="s">
        <v>80</v>
      </c>
      <c r="N72" s="145" t="s">
        <v>329</v>
      </c>
      <c r="O72" s="14" t="str">
        <f>T('Elective Adventures'!S221)</f>
        <v/>
      </c>
    </row>
    <row r="73" spans="1:15">
      <c r="D73" s="13"/>
      <c r="E73" s="135" t="s">
        <v>116</v>
      </c>
      <c r="F73" s="145" t="s">
        <v>154</v>
      </c>
      <c r="G73" s="14" t="str">
        <f>T('Elective Adventures'!S45)</f>
        <v/>
      </c>
      <c r="I73" s="100">
        <v>1</v>
      </c>
      <c r="J73" s="145" t="s">
        <v>236</v>
      </c>
      <c r="K73" s="14" t="str">
        <f>T('Elective Adventures'!S135)</f>
        <v/>
      </c>
      <c r="M73" s="135">
        <v>3</v>
      </c>
      <c r="N73" s="145" t="s">
        <v>149</v>
      </c>
      <c r="O73" s="14" t="str">
        <f>T('Elective Adventures'!S222)</f>
        <v/>
      </c>
    </row>
    <row r="74" spans="1:15">
      <c r="D74" s="13"/>
      <c r="E74" s="135" t="s">
        <v>117</v>
      </c>
      <c r="F74" s="145" t="s">
        <v>155</v>
      </c>
      <c r="G74" s="14" t="str">
        <f>T('Elective Adventures'!S46)</f>
        <v/>
      </c>
      <c r="I74" s="100">
        <v>2</v>
      </c>
      <c r="J74" s="145" t="s">
        <v>97</v>
      </c>
      <c r="K74" s="14" t="str">
        <f>T('Elective Adventures'!S136)</f>
        <v/>
      </c>
      <c r="M74" s="135" t="s">
        <v>72</v>
      </c>
      <c r="N74" s="145" t="s">
        <v>330</v>
      </c>
      <c r="O74" s="14" t="str">
        <f>T('Elective Adventures'!S223)</f>
        <v/>
      </c>
    </row>
    <row r="75" spans="1:15">
      <c r="D75" s="13"/>
      <c r="E75" s="135" t="s">
        <v>118</v>
      </c>
      <c r="F75" s="145" t="s">
        <v>156</v>
      </c>
      <c r="G75" s="14" t="str">
        <f>T('Elective Adventures'!S47)</f>
        <v/>
      </c>
      <c r="I75" s="135" t="s">
        <v>76</v>
      </c>
      <c r="J75" s="187" t="s">
        <v>237</v>
      </c>
      <c r="K75" s="14" t="str">
        <f>T('Elective Adventures'!S137)</f>
        <v/>
      </c>
      <c r="M75" s="135" t="s">
        <v>73</v>
      </c>
      <c r="N75" s="145" t="s">
        <v>331</v>
      </c>
      <c r="O75" s="14" t="str">
        <f>T('Elective Adventures'!S224)</f>
        <v/>
      </c>
    </row>
    <row r="76" spans="1:15">
      <c r="D76" s="13"/>
      <c r="E76" s="135" t="s">
        <v>119</v>
      </c>
      <c r="F76" s="145" t="s">
        <v>157</v>
      </c>
      <c r="G76" s="14" t="str">
        <f>T('Elective Adventures'!S48)</f>
        <v/>
      </c>
      <c r="I76" s="135" t="s">
        <v>77</v>
      </c>
      <c r="J76" s="145" t="s">
        <v>238</v>
      </c>
      <c r="K76" s="14" t="str">
        <f>T('Elective Adventures'!S138)</f>
        <v/>
      </c>
      <c r="M76" s="135" t="s">
        <v>114</v>
      </c>
      <c r="N76" s="145" t="s">
        <v>332</v>
      </c>
      <c r="O76" s="14" t="str">
        <f>T('Elective Adventures'!S225)</f>
        <v/>
      </c>
    </row>
    <row r="77" spans="1:15">
      <c r="D77" s="13"/>
      <c r="E77" s="135" t="s">
        <v>120</v>
      </c>
      <c r="F77" s="145" t="s">
        <v>158</v>
      </c>
      <c r="G77" s="14" t="str">
        <f>T('Elective Adventures'!S49)</f>
        <v/>
      </c>
      <c r="I77" s="135" t="s">
        <v>80</v>
      </c>
      <c r="J77" s="145" t="s">
        <v>239</v>
      </c>
      <c r="K77" s="14" t="str">
        <f>T('Elective Adventures'!S139)</f>
        <v/>
      </c>
      <c r="M77" s="135" t="s">
        <v>115</v>
      </c>
      <c r="N77" s="145" t="s">
        <v>333</v>
      </c>
      <c r="O77" s="14" t="str">
        <f>T('Elective Adventures'!S226)</f>
        <v/>
      </c>
    </row>
    <row r="78" spans="1:15" ht="12.75" customHeight="1">
      <c r="D78" s="13"/>
      <c r="E78" s="135">
        <v>4</v>
      </c>
      <c r="F78" s="187" t="s">
        <v>159</v>
      </c>
      <c r="G78" s="14" t="str">
        <f>T('Elective Adventures'!S50)</f>
        <v/>
      </c>
      <c r="I78" s="135">
        <v>3</v>
      </c>
      <c r="J78" s="145" t="s">
        <v>240</v>
      </c>
      <c r="K78" s="14" t="str">
        <f>T('Elective Adventures'!S140)</f>
        <v/>
      </c>
      <c r="M78" s="135" t="s">
        <v>116</v>
      </c>
      <c r="N78" s="145" t="s">
        <v>334</v>
      </c>
      <c r="O78" s="14" t="str">
        <f>T('Elective Adventures'!S227)</f>
        <v/>
      </c>
    </row>
    <row r="79" spans="1:15" ht="12.75" customHeight="1">
      <c r="D79" s="13"/>
      <c r="E79" s="135" t="s">
        <v>78</v>
      </c>
      <c r="F79" s="145" t="s">
        <v>160</v>
      </c>
      <c r="G79" s="14" t="str">
        <f>T('Elective Adventures'!S51)</f>
        <v/>
      </c>
      <c r="I79" s="135">
        <v>4</v>
      </c>
      <c r="J79" s="145" t="s">
        <v>241</v>
      </c>
      <c r="K79" s="14" t="str">
        <f>T('Elective Adventures'!S141)</f>
        <v/>
      </c>
    </row>
    <row r="80" spans="1:15">
      <c r="D80" s="13"/>
      <c r="E80" s="194" t="s">
        <v>79</v>
      </c>
      <c r="F80" s="195" t="s">
        <v>161</v>
      </c>
      <c r="G80" s="14" t="str">
        <f>T('Elective Adventures'!S52)</f>
        <v/>
      </c>
    </row>
    <row r="81" spans="4:5">
      <c r="D81" s="13"/>
      <c r="E81" s="159"/>
    </row>
    <row r="82" spans="4:5">
      <c r="D82" s="13"/>
      <c r="E82" s="159"/>
    </row>
    <row r="83" spans="4:5">
      <c r="D83" s="13"/>
      <c r="E83" s="159"/>
    </row>
    <row r="84" spans="4:5">
      <c r="D84" s="13"/>
    </row>
    <row r="85" spans="4:5" ht="12.75" customHeight="1">
      <c r="D85" s="13"/>
    </row>
    <row r="86" spans="4:5" ht="12.75" customHeight="1">
      <c r="D86" s="13"/>
    </row>
    <row r="87" spans="4:5">
      <c r="D87" s="13"/>
    </row>
    <row r="88" spans="4:5">
      <c r="D88" s="13"/>
    </row>
    <row r="89" spans="4:5">
      <c r="D89" s="13"/>
    </row>
    <row r="90" spans="4:5">
      <c r="D90" s="13"/>
    </row>
    <row r="91" spans="4:5">
      <c r="D91" s="13"/>
    </row>
    <row r="92" spans="4:5">
      <c r="D92" s="13"/>
    </row>
    <row r="93" spans="4:5">
      <c r="D93" s="13"/>
    </row>
    <row r="94" spans="4:5">
      <c r="D94" s="13"/>
    </row>
  </sheetData>
  <sheetProtection algorithmName="SHA-512" hashValue="Jf/OQI4f+HbGF8kk4eTT0H7FYl+GtHSF0pf+2p8KwaSf5TABybiC+PnsPARMDyn65WYEnPcSMPkTnyzqnO773A==" saltValue="7GcHSj5UFwmYa5+e0Xdlpg==" spinCount="100000" sheet="1" objects="1" scenarios="1" selectLockedCells="1"/>
  <mergeCells count="7">
    <mergeCell ref="A38:C39"/>
    <mergeCell ref="M1:O2"/>
    <mergeCell ref="Q1:S2"/>
    <mergeCell ref="E35:G36"/>
    <mergeCell ref="E1:G2"/>
    <mergeCell ref="I1:K2"/>
    <mergeCell ref="E11:G12"/>
  </mergeCells>
  <pageMargins left="0.75" right="0.75" top="1" bottom="1" header="0.5" footer="0.5"/>
  <pageSetup scale="47" orientation="landscape" horizontalDpi="4294967293" verticalDpi="4294967293" r:id="rId1"/>
  <headerFooter alignWithMargins="0">
    <oddHeader>&amp;C&amp;"Arial,Bold"&amp;14Arrow of Light
Advancement
&amp;12&amp;D</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13</vt:i4>
      </vt:variant>
    </vt:vector>
  </HeadingPairs>
  <TitlesOfParts>
    <vt:vector size="37" baseType="lpstr">
      <vt:lpstr>Instructions</vt:lpstr>
      <vt:lpstr>Parent Contact Info</vt:lpstr>
      <vt:lpstr>Attendance</vt:lpstr>
      <vt:lpstr>Recharter</vt:lpstr>
      <vt:lpstr>Bobcat</vt:lpstr>
      <vt:lpstr>Cyber Chip</vt:lpstr>
      <vt:lpstr>Core Adventures</vt:lpstr>
      <vt:lpstr>Elective Adventures</vt:lpstr>
      <vt:lpstr>Summary</vt:lpstr>
      <vt:lpstr>Scout 1</vt:lpstr>
      <vt:lpstr>Scout 2</vt:lpstr>
      <vt:lpstr>Scout 3</vt:lpstr>
      <vt:lpstr>Scout 4</vt:lpstr>
      <vt:lpstr>Scout 5</vt:lpstr>
      <vt:lpstr>Scout 6</vt:lpstr>
      <vt:lpstr>Scout 7</vt:lpstr>
      <vt:lpstr>Scout 8</vt:lpstr>
      <vt:lpstr>Scout 9</vt:lpstr>
      <vt:lpstr>Scout 10</vt:lpstr>
      <vt:lpstr>Scout 11</vt:lpstr>
      <vt:lpstr>Scout 12</vt:lpstr>
      <vt:lpstr>Scout 13</vt:lpstr>
      <vt:lpstr>Scout 14</vt:lpstr>
      <vt:lpstr>Scout 15</vt:lpstr>
      <vt:lpstr>Bobcat!Print_Area</vt:lpstr>
      <vt:lpstr>'Core Adventures'!Print_Area</vt:lpstr>
      <vt:lpstr>'Cyber Chip'!Print_Area</vt:lpstr>
      <vt:lpstr>'Elective Adventures'!Print_Area</vt:lpstr>
      <vt:lpstr>Instructions!Print_Area</vt:lpstr>
      <vt:lpstr>Recharter!Print_Area</vt:lpstr>
      <vt:lpstr>'Scout 1'!Print_Area</vt:lpstr>
      <vt:lpstr>Summary!Print_Area</vt:lpstr>
      <vt:lpstr>Attendance!Print_Titles</vt:lpstr>
      <vt:lpstr>Bobcat!Print_Titles</vt:lpstr>
      <vt:lpstr>'Core Adventures'!Print_Titles</vt:lpstr>
      <vt:lpstr>'Cyber Chip'!Print_Titles</vt:lpstr>
      <vt:lpstr>'Elective Adventures'!Print_Titles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Wolf Advancement</dc:title>
  <dc:creator>Stephen Coker stevecoker67@gmail.com</dc:creator>
  <cp:keywords>Cub Scouts</cp:keywords>
  <cp:lastModifiedBy>Todd Lynch</cp:lastModifiedBy>
  <cp:lastPrinted>2015-03-02T08:54:53Z</cp:lastPrinted>
  <dcterms:created xsi:type="dcterms:W3CDTF">2005-02-08T13:28:44Z</dcterms:created>
  <dcterms:modified xsi:type="dcterms:W3CDTF">2015-03-04T14:29:32Z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-437123563</vt:i4>
  </property>
  <property fmtid="{D5CDD505-2E9C-101B-9397-08002B2CF9AE}" pid="3" name="_EmailSubject">
    <vt:lpwstr>TigerTrax</vt:lpwstr>
  </property>
  <property fmtid="{D5CDD505-2E9C-101B-9397-08002B2CF9AE}" pid="4" name="_AuthorEmail">
    <vt:lpwstr>fsteele@houston.rr.com</vt:lpwstr>
  </property>
  <property fmtid="{D5CDD505-2E9C-101B-9397-08002B2CF9AE}" pid="5" name="_AuthorEmailDisplayName">
    <vt:lpwstr>Frank Steele</vt:lpwstr>
  </property>
  <property fmtid="{D5CDD505-2E9C-101B-9397-08002B2CF9AE}" pid="6" name="_PreviousAdHocReviewCycleID">
    <vt:i4>1920073218</vt:i4>
  </property>
  <property fmtid="{D5CDD505-2E9C-101B-9397-08002B2CF9AE}" pid="7" name="_ReviewingToolsShownOnce">
    <vt:lpwstr/>
  </property>
</Properties>
</file>