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S:\Advancement Records\"/>
    </mc:Choice>
  </mc:AlternateContent>
  <workbookProtection workbookAlgorithmName="SHA-512" workbookHashValue="lk0bpCec0lA+JU9Af06kEa6gNt7zpcyCP9DQSoq/ID9Jc+bVY70b4+sVkEBKSrVX6KuUCDkhSQiLu8tA2pW1tg==" workbookSaltValue="us2BWdo8TFhkZmM0EJOJjQ==" workbookSpinCount="100000" lockStructure="1"/>
  <bookViews>
    <workbookView xWindow="120" yWindow="180" windowWidth="15270" windowHeight="8475"/>
  </bookViews>
  <sheets>
    <sheet name="Instructions" sheetId="1" r:id="rId1"/>
    <sheet name="Parent Contact Info" sheetId="69" r:id="rId2"/>
    <sheet name="Attendance" sheetId="68" r:id="rId3"/>
    <sheet name="Recharter" sheetId="71" r:id="rId4"/>
    <sheet name="Bobcat" sheetId="23" r:id="rId5"/>
    <sheet name="Cyber Chip" sheetId="86" r:id="rId6"/>
    <sheet name="Core Adventures" sheetId="2" r:id="rId7"/>
    <sheet name="Elective Adventures" sheetId="6" r:id="rId8"/>
    <sheet name="Summary" sheetId="8" r:id="rId9"/>
    <sheet name="Scout 1" sheetId="5" r:id="rId10"/>
    <sheet name="Scout 2" sheetId="72" r:id="rId11"/>
    <sheet name="Scout 3" sheetId="73" r:id="rId12"/>
    <sheet name="Scout 4" sheetId="74" r:id="rId13"/>
    <sheet name="Scout 5" sheetId="75" r:id="rId14"/>
    <sheet name="Scout 6" sheetId="76" r:id="rId15"/>
    <sheet name="Scout 7" sheetId="77" r:id="rId16"/>
    <sheet name="Scout 8" sheetId="78" r:id="rId17"/>
    <sheet name="Scout 9" sheetId="79" r:id="rId18"/>
    <sheet name="Scout 10" sheetId="80" r:id="rId19"/>
    <sheet name="Scout 11" sheetId="81" r:id="rId20"/>
    <sheet name="Scout 12" sheetId="82" r:id="rId21"/>
    <sheet name="Scout 13" sheetId="83" r:id="rId22"/>
    <sheet name="Scout 14" sheetId="84" r:id="rId23"/>
    <sheet name="Scout 15" sheetId="85" r:id="rId24"/>
  </sheets>
  <definedNames>
    <definedName name="_xlnm.Print_Area" localSheetId="4">Bobcat!$A$1:$T$14</definedName>
    <definedName name="_xlnm.Print_Area" localSheetId="6">'Core Adventures'!$A$1:$T$57</definedName>
    <definedName name="_xlnm.Print_Area" localSheetId="5">'Cyber Chip'!$A$1:$T$13</definedName>
    <definedName name="_xlnm.Print_Area" localSheetId="7">'Elective Adventures'!$A$1:$T$133</definedName>
    <definedName name="_xlnm.Print_Area" localSheetId="0">Instructions!$A$1:$J$36</definedName>
    <definedName name="_xlnm.Print_Area" localSheetId="3">Recharter!$A$1:$T$15</definedName>
    <definedName name="_xlnm.Print_Area" localSheetId="8">Summary!$A$1:$AE$28</definedName>
    <definedName name="_xlnm.Print_Titles" localSheetId="2">Attendance!$1:$5</definedName>
    <definedName name="_xlnm.Print_Titles" localSheetId="4">Bobcat!$1:$4</definedName>
    <definedName name="_xlnm.Print_Titles" localSheetId="6">'Core Adventures'!$1:$4</definedName>
    <definedName name="_xlnm.Print_Titles" localSheetId="5">'Cyber Chip'!$1:$4</definedName>
    <definedName name="_xlnm.Print_Titles" localSheetId="7">'Elective Adventures'!$1:$4</definedName>
  </definedNames>
  <calcPr calcId="152511"/>
</workbook>
</file>

<file path=xl/calcChain.xml><?xml version="1.0" encoding="utf-8"?>
<calcChain xmlns="http://schemas.openxmlformats.org/spreadsheetml/2006/main">
  <c r="A1" i="23" l="1"/>
  <c r="T1" i="23"/>
  <c r="T1" i="86"/>
  <c r="A1" i="86"/>
  <c r="C8" i="85" l="1"/>
  <c r="C8" i="84"/>
  <c r="C8" i="83"/>
  <c r="C8" i="82"/>
  <c r="C8" i="81"/>
  <c r="C8" i="80"/>
  <c r="C8" i="79"/>
  <c r="C8" i="78"/>
  <c r="C8" i="77"/>
  <c r="C8" i="76"/>
  <c r="C8" i="75"/>
  <c r="C8" i="74"/>
  <c r="C8" i="73"/>
  <c r="C8" i="72"/>
  <c r="C8" i="5"/>
  <c r="F10" i="86"/>
  <c r="G10" i="86"/>
  <c r="H10" i="86"/>
  <c r="I10" i="86"/>
  <c r="J10" i="86"/>
  <c r="K10" i="86"/>
  <c r="L10" i="86"/>
  <c r="M10" i="86"/>
  <c r="N10" i="86"/>
  <c r="O10" i="86"/>
  <c r="P10" i="86"/>
  <c r="Q10" i="86"/>
  <c r="R10" i="86"/>
  <c r="S10" i="86"/>
  <c r="E10" i="86"/>
  <c r="C2" i="86"/>
  <c r="C1" i="86"/>
  <c r="AD28" i="8" l="1"/>
  <c r="AD27" i="8"/>
  <c r="AD26" i="8"/>
  <c r="AD25" i="8"/>
  <c r="AD24" i="8"/>
  <c r="AD23" i="8"/>
  <c r="AD22" i="8"/>
  <c r="AD21" i="8"/>
  <c r="AD20" i="8"/>
  <c r="AD19" i="8"/>
  <c r="AD18" i="8"/>
  <c r="AD17" i="8"/>
  <c r="AD16" i="8"/>
  <c r="AD13" i="8"/>
  <c r="AD12" i="8"/>
  <c r="AD11" i="8"/>
  <c r="AD10" i="8"/>
  <c r="AD9" i="8"/>
  <c r="AD8" i="8"/>
  <c r="AD4" i="8"/>
  <c r="AB4" i="8"/>
  <c r="AB28" i="8"/>
  <c r="AB27" i="8"/>
  <c r="AB26" i="8"/>
  <c r="AB25" i="8"/>
  <c r="AB24" i="8"/>
  <c r="AB23" i="8"/>
  <c r="AB22" i="8"/>
  <c r="AB21" i="8"/>
  <c r="AB20" i="8"/>
  <c r="AB19" i="8"/>
  <c r="AB18" i="8"/>
  <c r="AB17" i="8"/>
  <c r="AB16" i="8"/>
  <c r="AB13" i="8"/>
  <c r="AB12" i="8"/>
  <c r="AB11" i="8"/>
  <c r="AB10" i="8"/>
  <c r="AB9" i="8"/>
  <c r="AB8" i="8"/>
  <c r="Z28" i="8"/>
  <c r="Z27" i="8"/>
  <c r="Z26" i="8"/>
  <c r="Z25" i="8"/>
  <c r="Z24" i="8"/>
  <c r="Z23" i="8"/>
  <c r="Z22" i="8"/>
  <c r="Z21" i="8"/>
  <c r="Z20" i="8"/>
  <c r="Z19" i="8"/>
  <c r="Z18" i="8"/>
  <c r="Z17" i="8"/>
  <c r="Z16" i="8"/>
  <c r="Z13" i="8"/>
  <c r="Z12" i="8"/>
  <c r="Z11" i="8"/>
  <c r="Z10" i="8"/>
  <c r="Z9" i="8"/>
  <c r="Z8" i="8"/>
  <c r="Z4" i="8"/>
  <c r="X4" i="8"/>
  <c r="X28" i="8"/>
  <c r="X27" i="8"/>
  <c r="X26" i="8"/>
  <c r="X25" i="8"/>
  <c r="X24" i="8"/>
  <c r="X23" i="8"/>
  <c r="X22" i="8"/>
  <c r="X21" i="8"/>
  <c r="X20" i="8"/>
  <c r="X19" i="8"/>
  <c r="X18" i="8"/>
  <c r="X17" i="8"/>
  <c r="X16" i="8"/>
  <c r="X13" i="8"/>
  <c r="X12" i="8"/>
  <c r="X11" i="8"/>
  <c r="X10" i="8"/>
  <c r="X9" i="8"/>
  <c r="X8" i="8"/>
  <c r="V28" i="8"/>
  <c r="V27" i="8"/>
  <c r="V26" i="8"/>
  <c r="V25" i="8"/>
  <c r="V24" i="8"/>
  <c r="V23" i="8"/>
  <c r="V22" i="8"/>
  <c r="V21" i="8"/>
  <c r="V20" i="8"/>
  <c r="V19" i="8"/>
  <c r="V18" i="8"/>
  <c r="V17" i="8"/>
  <c r="V16" i="8"/>
  <c r="V13" i="8"/>
  <c r="V12" i="8"/>
  <c r="V11" i="8"/>
  <c r="V10" i="8"/>
  <c r="V9" i="8"/>
  <c r="V8" i="8"/>
  <c r="V4" i="8"/>
  <c r="T4" i="8"/>
  <c r="T28" i="8"/>
  <c r="T27" i="8"/>
  <c r="T26" i="8"/>
  <c r="T25" i="8"/>
  <c r="T24" i="8"/>
  <c r="T23" i="8"/>
  <c r="T22" i="8"/>
  <c r="T21" i="8"/>
  <c r="T20" i="8"/>
  <c r="T19" i="8"/>
  <c r="T18" i="8"/>
  <c r="T17" i="8"/>
  <c r="T16" i="8"/>
  <c r="T13" i="8"/>
  <c r="T12" i="8"/>
  <c r="T11" i="8"/>
  <c r="T10" i="8"/>
  <c r="T9" i="8"/>
  <c r="T8" i="8"/>
  <c r="R28" i="8"/>
  <c r="R27" i="8"/>
  <c r="R26" i="8"/>
  <c r="R25" i="8"/>
  <c r="R24" i="8"/>
  <c r="R23" i="8"/>
  <c r="R22" i="8"/>
  <c r="R21" i="8"/>
  <c r="R20" i="8"/>
  <c r="R19" i="8"/>
  <c r="R18" i="8"/>
  <c r="R17" i="8"/>
  <c r="R16" i="8"/>
  <c r="R13" i="8"/>
  <c r="R12" i="8"/>
  <c r="R11" i="8"/>
  <c r="R10" i="8"/>
  <c r="R9" i="8"/>
  <c r="R8" i="8"/>
  <c r="R4" i="8"/>
  <c r="P4" i="8"/>
  <c r="P28" i="8"/>
  <c r="P27" i="8"/>
  <c r="P26" i="8"/>
  <c r="P25" i="8"/>
  <c r="P24" i="8"/>
  <c r="P23" i="8"/>
  <c r="P22" i="8"/>
  <c r="P21" i="8"/>
  <c r="P20" i="8"/>
  <c r="P19" i="8"/>
  <c r="P18" i="8"/>
  <c r="P17" i="8"/>
  <c r="P16" i="8"/>
  <c r="P13" i="8"/>
  <c r="P12" i="8"/>
  <c r="P11" i="8"/>
  <c r="P10" i="8"/>
  <c r="P9" i="8"/>
  <c r="P8" i="8"/>
  <c r="N28" i="8"/>
  <c r="N27" i="8"/>
  <c r="N26" i="8"/>
  <c r="N25" i="8"/>
  <c r="N24" i="8"/>
  <c r="N23" i="8"/>
  <c r="N22" i="8"/>
  <c r="N21" i="8"/>
  <c r="N20" i="8"/>
  <c r="N19" i="8"/>
  <c r="N18" i="8"/>
  <c r="N17" i="8"/>
  <c r="N16" i="8"/>
  <c r="N13" i="8"/>
  <c r="N12" i="8"/>
  <c r="N11" i="8"/>
  <c r="N10" i="8"/>
  <c r="N9" i="8"/>
  <c r="N8" i="8"/>
  <c r="N4" i="8"/>
  <c r="L4" i="8"/>
  <c r="L28" i="8"/>
  <c r="L27" i="8"/>
  <c r="L26" i="8"/>
  <c r="L25" i="8"/>
  <c r="L24" i="8"/>
  <c r="L23" i="8"/>
  <c r="L22" i="8"/>
  <c r="L21" i="8"/>
  <c r="L20" i="8"/>
  <c r="L19" i="8"/>
  <c r="L18" i="8"/>
  <c r="L17" i="8"/>
  <c r="L16" i="8"/>
  <c r="L13" i="8"/>
  <c r="L12" i="8"/>
  <c r="L11" i="8"/>
  <c r="L10" i="8"/>
  <c r="L9" i="8"/>
  <c r="L8" i="8"/>
  <c r="J28" i="8"/>
  <c r="J27" i="8"/>
  <c r="J26" i="8"/>
  <c r="J25" i="8"/>
  <c r="J24" i="8"/>
  <c r="J23" i="8"/>
  <c r="J22" i="8"/>
  <c r="J21" i="8"/>
  <c r="J20" i="8"/>
  <c r="J19" i="8"/>
  <c r="J18" i="8"/>
  <c r="J17" i="8"/>
  <c r="J16" i="8"/>
  <c r="J13" i="8"/>
  <c r="J12" i="8"/>
  <c r="J11" i="8"/>
  <c r="J10" i="8"/>
  <c r="J9" i="8"/>
  <c r="J8" i="8"/>
  <c r="J4" i="8"/>
  <c r="H4" i="8"/>
  <c r="H28" i="8"/>
  <c r="H27" i="8"/>
  <c r="H26" i="8"/>
  <c r="H25" i="8"/>
  <c r="H24" i="8"/>
  <c r="H23" i="8"/>
  <c r="H22" i="8"/>
  <c r="H21" i="8"/>
  <c r="H20" i="8"/>
  <c r="H19" i="8"/>
  <c r="H18" i="8"/>
  <c r="H17" i="8"/>
  <c r="H16" i="8"/>
  <c r="H13" i="8"/>
  <c r="H12" i="8"/>
  <c r="H11" i="8"/>
  <c r="H10" i="8"/>
  <c r="H9" i="8"/>
  <c r="H8" i="8"/>
  <c r="F28" i="8"/>
  <c r="F27" i="8"/>
  <c r="F26" i="8"/>
  <c r="F25" i="8"/>
  <c r="F24" i="8"/>
  <c r="F23" i="8"/>
  <c r="F22" i="8"/>
  <c r="F21" i="8"/>
  <c r="F20" i="8"/>
  <c r="F19" i="8"/>
  <c r="F18" i="8"/>
  <c r="F13" i="8"/>
  <c r="F12" i="8"/>
  <c r="F11" i="8"/>
  <c r="F4" i="8"/>
  <c r="D16" i="8"/>
  <c r="D28" i="8"/>
  <c r="D27" i="8"/>
  <c r="D26" i="8"/>
  <c r="D25" i="8"/>
  <c r="D24" i="8"/>
  <c r="D23" i="8"/>
  <c r="D22" i="8"/>
  <c r="D21" i="8"/>
  <c r="D20" i="8"/>
  <c r="D19" i="8"/>
  <c r="D18" i="8"/>
  <c r="D17" i="8"/>
  <c r="B17" i="8"/>
  <c r="B18" i="8"/>
  <c r="B19" i="8"/>
  <c r="B20" i="8"/>
  <c r="B21" i="8"/>
  <c r="B22" i="8"/>
  <c r="B23" i="8"/>
  <c r="B24" i="8"/>
  <c r="B25" i="8"/>
  <c r="B26" i="8"/>
  <c r="B27" i="8"/>
  <c r="B28" i="8"/>
  <c r="B16" i="8"/>
  <c r="D4" i="8"/>
  <c r="D13" i="8"/>
  <c r="D12" i="8"/>
  <c r="D11" i="8"/>
  <c r="D10" i="8"/>
  <c r="D9" i="8"/>
  <c r="B4" i="8"/>
  <c r="C2" i="71"/>
  <c r="C1" i="71"/>
  <c r="C2" i="23"/>
  <c r="C1" i="23"/>
  <c r="C6" i="85"/>
  <c r="C5" i="85"/>
  <c r="K4" i="85"/>
  <c r="K5" i="85"/>
  <c r="K6" i="85"/>
  <c r="K7" i="85"/>
  <c r="K8" i="85"/>
  <c r="K9" i="85"/>
  <c r="K10" i="85"/>
  <c r="K11" i="85"/>
  <c r="K13" i="85"/>
  <c r="K14" i="85"/>
  <c r="K15" i="85"/>
  <c r="K16" i="85"/>
  <c r="K17" i="85"/>
  <c r="K18" i="85"/>
  <c r="K19" i="85"/>
  <c r="K20" i="85"/>
  <c r="K21" i="85"/>
  <c r="K23" i="85"/>
  <c r="K24" i="85"/>
  <c r="K25" i="85"/>
  <c r="K26" i="85"/>
  <c r="K27" i="85"/>
  <c r="K28" i="85"/>
  <c r="K30" i="85"/>
  <c r="K31" i="85"/>
  <c r="K32" i="85"/>
  <c r="K33" i="85"/>
  <c r="K34" i="85"/>
  <c r="K35" i="85"/>
  <c r="K36" i="85"/>
  <c r="K38" i="85"/>
  <c r="K39" i="85"/>
  <c r="K40" i="85"/>
  <c r="K41" i="85"/>
  <c r="K42" i="85"/>
  <c r="G3" i="85"/>
  <c r="G4" i="85"/>
  <c r="G5" i="85"/>
  <c r="G6" i="85"/>
  <c r="G7" i="85"/>
  <c r="G8" i="85"/>
  <c r="G9" i="85"/>
  <c r="G14" i="85"/>
  <c r="G15" i="85"/>
  <c r="G16" i="85"/>
  <c r="G17" i="85"/>
  <c r="G18" i="85"/>
  <c r="G19" i="85"/>
  <c r="G20" i="85"/>
  <c r="G21" i="85"/>
  <c r="G23" i="85"/>
  <c r="G24" i="85"/>
  <c r="G25" i="85"/>
  <c r="G26" i="85"/>
  <c r="G27" i="85"/>
  <c r="G28" i="85"/>
  <c r="G30" i="85"/>
  <c r="G31" i="85"/>
  <c r="G32" i="85"/>
  <c r="G33" i="85"/>
  <c r="G34" i="85"/>
  <c r="G35" i="85"/>
  <c r="G36" i="85"/>
  <c r="G37" i="85"/>
  <c r="G39" i="85"/>
  <c r="G40" i="85"/>
  <c r="G41" i="85"/>
  <c r="G42" i="85"/>
  <c r="G43" i="85"/>
  <c r="G44" i="85"/>
  <c r="G45" i="85"/>
  <c r="G47" i="85"/>
  <c r="G48" i="85"/>
  <c r="G49" i="85"/>
  <c r="G50" i="85"/>
  <c r="G51" i="85"/>
  <c r="G52" i="85"/>
  <c r="G54" i="85"/>
  <c r="G55" i="85"/>
  <c r="G56" i="85"/>
  <c r="G57" i="85"/>
  <c r="G58" i="85"/>
  <c r="G59" i="85"/>
  <c r="G60" i="85"/>
  <c r="G61" i="85"/>
  <c r="G62" i="85"/>
  <c r="G64" i="85"/>
  <c r="G65" i="85"/>
  <c r="G66" i="85"/>
  <c r="G67" i="85"/>
  <c r="G68" i="85"/>
  <c r="G69" i="85"/>
  <c r="G70" i="85"/>
  <c r="G71" i="85"/>
  <c r="G73" i="85"/>
  <c r="G74" i="85"/>
  <c r="G75" i="85"/>
  <c r="G76" i="85"/>
  <c r="C12" i="85"/>
  <c r="C13" i="85"/>
  <c r="C14" i="85"/>
  <c r="C15" i="85"/>
  <c r="C16" i="85"/>
  <c r="C17" i="85"/>
  <c r="C20" i="85"/>
  <c r="C21" i="85"/>
  <c r="C22" i="85"/>
  <c r="C23" i="85"/>
  <c r="C24" i="85"/>
  <c r="C25" i="85"/>
  <c r="C26" i="85"/>
  <c r="C27" i="85"/>
  <c r="C28" i="85"/>
  <c r="C29" i="85"/>
  <c r="C30" i="85"/>
  <c r="C31" i="85"/>
  <c r="C32" i="85"/>
  <c r="C37" i="85"/>
  <c r="C38" i="85"/>
  <c r="C39" i="85"/>
  <c r="C40" i="85"/>
  <c r="C41" i="85"/>
  <c r="C43" i="85"/>
  <c r="C44" i="85"/>
  <c r="C45" i="85"/>
  <c r="C46" i="85"/>
  <c r="C47" i="85"/>
  <c r="C48" i="85"/>
  <c r="C49" i="85"/>
  <c r="C51" i="85"/>
  <c r="C52" i="85"/>
  <c r="C53" i="85"/>
  <c r="C54" i="85"/>
  <c r="C56" i="85"/>
  <c r="C57" i="85"/>
  <c r="C58" i="85"/>
  <c r="C59" i="85"/>
  <c r="C60" i="85"/>
  <c r="C62" i="85"/>
  <c r="C63" i="85"/>
  <c r="C64" i="85"/>
  <c r="C65" i="85"/>
  <c r="C66" i="85"/>
  <c r="C67" i="85"/>
  <c r="C69" i="85"/>
  <c r="C70" i="85"/>
  <c r="C71" i="85"/>
  <c r="C72" i="85"/>
  <c r="C73" i="85"/>
  <c r="C74" i="85"/>
  <c r="C75" i="85"/>
  <c r="C76" i="85"/>
  <c r="C77" i="85"/>
  <c r="B1" i="85"/>
  <c r="C6" i="84"/>
  <c r="C5" i="84"/>
  <c r="K4" i="84"/>
  <c r="K5" i="84"/>
  <c r="K6" i="84"/>
  <c r="K7" i="84"/>
  <c r="K8" i="84"/>
  <c r="K9" i="84"/>
  <c r="K10" i="84"/>
  <c r="K11" i="84"/>
  <c r="K13" i="84"/>
  <c r="K14" i="84"/>
  <c r="K15" i="84"/>
  <c r="K16" i="84"/>
  <c r="K17" i="84"/>
  <c r="K18" i="84"/>
  <c r="K19" i="84"/>
  <c r="K20" i="84"/>
  <c r="K21" i="84"/>
  <c r="K23" i="84"/>
  <c r="K24" i="84"/>
  <c r="K25" i="84"/>
  <c r="K26" i="84"/>
  <c r="K27" i="84"/>
  <c r="K28" i="84"/>
  <c r="K30" i="84"/>
  <c r="K31" i="84"/>
  <c r="K32" i="84"/>
  <c r="K33" i="84"/>
  <c r="K34" i="84"/>
  <c r="K35" i="84"/>
  <c r="K36" i="84"/>
  <c r="K38" i="84"/>
  <c r="K39" i="84"/>
  <c r="K40" i="84"/>
  <c r="K41" i="84"/>
  <c r="K42" i="84"/>
  <c r="G3" i="84"/>
  <c r="C4" i="84" s="1"/>
  <c r="G4" i="84"/>
  <c r="G5" i="84"/>
  <c r="G6" i="84"/>
  <c r="G7" i="84"/>
  <c r="G8" i="84"/>
  <c r="G9" i="84"/>
  <c r="G14" i="84"/>
  <c r="G15" i="84"/>
  <c r="G16" i="84"/>
  <c r="G17" i="84"/>
  <c r="G18" i="84"/>
  <c r="G19" i="84"/>
  <c r="G20" i="84"/>
  <c r="G21" i="84"/>
  <c r="G23" i="84"/>
  <c r="G24" i="84"/>
  <c r="G25" i="84"/>
  <c r="G26" i="84"/>
  <c r="G27" i="84"/>
  <c r="G28" i="84"/>
  <c r="G30" i="84"/>
  <c r="G31" i="84"/>
  <c r="G32" i="84"/>
  <c r="G33" i="84"/>
  <c r="G34" i="84"/>
  <c r="G35" i="84"/>
  <c r="G36" i="84"/>
  <c r="G37" i="84"/>
  <c r="G39" i="84"/>
  <c r="G40" i="84"/>
  <c r="G41" i="84"/>
  <c r="G42" i="84"/>
  <c r="G43" i="84"/>
  <c r="G44" i="84"/>
  <c r="G45" i="84"/>
  <c r="G47" i="84"/>
  <c r="G48" i="84"/>
  <c r="G49" i="84"/>
  <c r="G50" i="84"/>
  <c r="G51" i="84"/>
  <c r="G52" i="84"/>
  <c r="G54" i="84"/>
  <c r="G55" i="84"/>
  <c r="G56" i="84"/>
  <c r="G57" i="84"/>
  <c r="G58" i="84"/>
  <c r="G59" i="84"/>
  <c r="G60" i="84"/>
  <c r="G61" i="84"/>
  <c r="G62" i="84"/>
  <c r="G64" i="84"/>
  <c r="G65" i="84"/>
  <c r="G66" i="84"/>
  <c r="G67" i="84"/>
  <c r="G68" i="84"/>
  <c r="G69" i="84"/>
  <c r="G70" i="84"/>
  <c r="G71" i="84"/>
  <c r="G73" i="84"/>
  <c r="G74" i="84"/>
  <c r="G75" i="84"/>
  <c r="G76" i="84"/>
  <c r="C12" i="84"/>
  <c r="C13" i="84"/>
  <c r="C14" i="84"/>
  <c r="C15" i="84"/>
  <c r="C16" i="84"/>
  <c r="C17" i="84"/>
  <c r="C20" i="84"/>
  <c r="C21" i="84"/>
  <c r="C22" i="84"/>
  <c r="C23" i="84"/>
  <c r="C24" i="84"/>
  <c r="C25" i="84"/>
  <c r="C26" i="84"/>
  <c r="C27" i="84"/>
  <c r="C28" i="84"/>
  <c r="C29" i="84"/>
  <c r="C30" i="84"/>
  <c r="C31" i="84"/>
  <c r="C32" i="84"/>
  <c r="C37" i="84"/>
  <c r="C38" i="84"/>
  <c r="C39" i="84"/>
  <c r="C40" i="84"/>
  <c r="C41" i="84"/>
  <c r="C43" i="84"/>
  <c r="C44" i="84"/>
  <c r="C45" i="84"/>
  <c r="C46" i="84"/>
  <c r="C47" i="84"/>
  <c r="C48" i="84"/>
  <c r="C49" i="84"/>
  <c r="C51" i="84"/>
  <c r="C52" i="84"/>
  <c r="C53" i="84"/>
  <c r="C54" i="84"/>
  <c r="C56" i="84"/>
  <c r="C57" i="84"/>
  <c r="C58" i="84"/>
  <c r="C59" i="84"/>
  <c r="C60" i="84"/>
  <c r="C62" i="84"/>
  <c r="C63" i="84"/>
  <c r="C64" i="84"/>
  <c r="C65" i="84"/>
  <c r="C66" i="84"/>
  <c r="C67" i="84"/>
  <c r="C69" i="84"/>
  <c r="C70" i="84"/>
  <c r="C71" i="84"/>
  <c r="C72" i="84"/>
  <c r="C73" i="84"/>
  <c r="C74" i="84"/>
  <c r="C75" i="84"/>
  <c r="C76" i="84"/>
  <c r="C77" i="84"/>
  <c r="B1" i="84"/>
  <c r="C6" i="83"/>
  <c r="C5" i="83"/>
  <c r="K4" i="83"/>
  <c r="K5" i="83"/>
  <c r="K6" i="83"/>
  <c r="K7" i="83"/>
  <c r="K8" i="83"/>
  <c r="K9" i="83"/>
  <c r="K10" i="83"/>
  <c r="K11" i="83"/>
  <c r="K13" i="83"/>
  <c r="K14" i="83"/>
  <c r="K15" i="83"/>
  <c r="K16" i="83"/>
  <c r="K17" i="83"/>
  <c r="K18" i="83"/>
  <c r="K19" i="83"/>
  <c r="K20" i="83"/>
  <c r="K21" i="83"/>
  <c r="K23" i="83"/>
  <c r="K24" i="83"/>
  <c r="K25" i="83"/>
  <c r="K26" i="83"/>
  <c r="K27" i="83"/>
  <c r="K28" i="83"/>
  <c r="K30" i="83"/>
  <c r="K31" i="83"/>
  <c r="K32" i="83"/>
  <c r="K33" i="83"/>
  <c r="K34" i="83"/>
  <c r="K35" i="83"/>
  <c r="K36" i="83"/>
  <c r="K38" i="83"/>
  <c r="K39" i="83"/>
  <c r="K40" i="83"/>
  <c r="K41" i="83"/>
  <c r="K42" i="83"/>
  <c r="G3" i="83"/>
  <c r="G4" i="83"/>
  <c r="G5" i="83"/>
  <c r="G6" i="83"/>
  <c r="G7" i="83"/>
  <c r="G8" i="83"/>
  <c r="G9" i="83"/>
  <c r="G14" i="83"/>
  <c r="G15" i="83"/>
  <c r="G16" i="83"/>
  <c r="G17" i="83"/>
  <c r="G18" i="83"/>
  <c r="G19" i="83"/>
  <c r="G20" i="83"/>
  <c r="G21" i="83"/>
  <c r="G23" i="83"/>
  <c r="G24" i="83"/>
  <c r="G25" i="83"/>
  <c r="G26" i="83"/>
  <c r="G27" i="83"/>
  <c r="G28" i="83"/>
  <c r="G30" i="83"/>
  <c r="G31" i="83"/>
  <c r="G32" i="83"/>
  <c r="G33" i="83"/>
  <c r="G34" i="83"/>
  <c r="G35" i="83"/>
  <c r="G36" i="83"/>
  <c r="G37" i="83"/>
  <c r="G39" i="83"/>
  <c r="G40" i="83"/>
  <c r="G41" i="83"/>
  <c r="G42" i="83"/>
  <c r="G43" i="83"/>
  <c r="G44" i="83"/>
  <c r="G45" i="83"/>
  <c r="G47" i="83"/>
  <c r="G48" i="83"/>
  <c r="G49" i="83"/>
  <c r="G50" i="83"/>
  <c r="G51" i="83"/>
  <c r="G52" i="83"/>
  <c r="G54" i="83"/>
  <c r="G55" i="83"/>
  <c r="G56" i="83"/>
  <c r="G57" i="83"/>
  <c r="G58" i="83"/>
  <c r="G59" i="83"/>
  <c r="G60" i="83"/>
  <c r="G61" i="83"/>
  <c r="G62" i="83"/>
  <c r="G64" i="83"/>
  <c r="G65" i="83"/>
  <c r="G66" i="83"/>
  <c r="G67" i="83"/>
  <c r="G68" i="83"/>
  <c r="G69" i="83"/>
  <c r="G70" i="83"/>
  <c r="G71" i="83"/>
  <c r="G73" i="83"/>
  <c r="G74" i="83"/>
  <c r="G75" i="83"/>
  <c r="G76" i="83"/>
  <c r="C12" i="83"/>
  <c r="C13" i="83"/>
  <c r="C14" i="83"/>
  <c r="C15" i="83"/>
  <c r="C16" i="83"/>
  <c r="C17" i="83"/>
  <c r="C20" i="83"/>
  <c r="C21" i="83"/>
  <c r="C22" i="83"/>
  <c r="C23" i="83"/>
  <c r="C24" i="83"/>
  <c r="C25" i="83"/>
  <c r="C26" i="83"/>
  <c r="C27" i="83"/>
  <c r="C28" i="83"/>
  <c r="C29" i="83"/>
  <c r="C30" i="83"/>
  <c r="C31" i="83"/>
  <c r="C32" i="83"/>
  <c r="C37" i="83"/>
  <c r="C38" i="83"/>
  <c r="C39" i="83"/>
  <c r="C40" i="83"/>
  <c r="C41" i="83"/>
  <c r="C43" i="83"/>
  <c r="C44" i="83"/>
  <c r="C45" i="83"/>
  <c r="C46" i="83"/>
  <c r="C47" i="83"/>
  <c r="C48" i="83"/>
  <c r="C49" i="83"/>
  <c r="C51" i="83"/>
  <c r="C52" i="83"/>
  <c r="C53" i="83"/>
  <c r="C54" i="83"/>
  <c r="C56" i="83"/>
  <c r="C57" i="83"/>
  <c r="C58" i="83"/>
  <c r="C59" i="83"/>
  <c r="C60" i="83"/>
  <c r="C62" i="83"/>
  <c r="C63" i="83"/>
  <c r="C64" i="83"/>
  <c r="C65" i="83"/>
  <c r="C66" i="83"/>
  <c r="C67" i="83"/>
  <c r="C69" i="83"/>
  <c r="C70" i="83"/>
  <c r="C71" i="83"/>
  <c r="C72" i="83"/>
  <c r="C73" i="83"/>
  <c r="C74" i="83"/>
  <c r="C75" i="83"/>
  <c r="C76" i="83"/>
  <c r="C77" i="83"/>
  <c r="B1" i="83"/>
  <c r="C6" i="82"/>
  <c r="C5" i="82"/>
  <c r="K4" i="82"/>
  <c r="K5" i="82"/>
  <c r="K6" i="82"/>
  <c r="K7" i="82"/>
  <c r="K8" i="82"/>
  <c r="K9" i="82"/>
  <c r="K10" i="82"/>
  <c r="K11" i="82"/>
  <c r="K13" i="82"/>
  <c r="K14" i="82"/>
  <c r="K15" i="82"/>
  <c r="K16" i="82"/>
  <c r="K17" i="82"/>
  <c r="K18" i="82"/>
  <c r="K19" i="82"/>
  <c r="K20" i="82"/>
  <c r="K21" i="82"/>
  <c r="K23" i="82"/>
  <c r="K24" i="82"/>
  <c r="K25" i="82"/>
  <c r="K26" i="82"/>
  <c r="K27" i="82"/>
  <c r="K28" i="82"/>
  <c r="K30" i="82"/>
  <c r="K31" i="82"/>
  <c r="K32" i="82"/>
  <c r="K33" i="82"/>
  <c r="K34" i="82"/>
  <c r="K35" i="82"/>
  <c r="K36" i="82"/>
  <c r="K38" i="82"/>
  <c r="K39" i="82"/>
  <c r="K40" i="82"/>
  <c r="K41" i="82"/>
  <c r="K42" i="82"/>
  <c r="G3" i="82"/>
  <c r="C4" i="82" s="1"/>
  <c r="G4" i="82"/>
  <c r="G5" i="82"/>
  <c r="G6" i="82"/>
  <c r="G7" i="82"/>
  <c r="G8" i="82"/>
  <c r="G9" i="82"/>
  <c r="G14" i="82"/>
  <c r="G15" i="82"/>
  <c r="G16" i="82"/>
  <c r="G17" i="82"/>
  <c r="G18" i="82"/>
  <c r="G19" i="82"/>
  <c r="G20" i="82"/>
  <c r="G21" i="82"/>
  <c r="G23" i="82"/>
  <c r="G24" i="82"/>
  <c r="G25" i="82"/>
  <c r="G26" i="82"/>
  <c r="G27" i="82"/>
  <c r="G28" i="82"/>
  <c r="G30" i="82"/>
  <c r="G31" i="82"/>
  <c r="G32" i="82"/>
  <c r="G33" i="82"/>
  <c r="G34" i="82"/>
  <c r="G35" i="82"/>
  <c r="G36" i="82"/>
  <c r="G37" i="82"/>
  <c r="G39" i="82"/>
  <c r="G40" i="82"/>
  <c r="G41" i="82"/>
  <c r="G42" i="82"/>
  <c r="G43" i="82"/>
  <c r="G44" i="82"/>
  <c r="G45" i="82"/>
  <c r="G47" i="82"/>
  <c r="G48" i="82"/>
  <c r="G49" i="82"/>
  <c r="G50" i="82"/>
  <c r="G51" i="82"/>
  <c r="G52" i="82"/>
  <c r="G54" i="82"/>
  <c r="G55" i="82"/>
  <c r="G56" i="82"/>
  <c r="G57" i="82"/>
  <c r="G58" i="82"/>
  <c r="G59" i="82"/>
  <c r="G60" i="82"/>
  <c r="G61" i="82"/>
  <c r="G62" i="82"/>
  <c r="G64" i="82"/>
  <c r="G65" i="82"/>
  <c r="G66" i="82"/>
  <c r="G67" i="82"/>
  <c r="G68" i="82"/>
  <c r="G69" i="82"/>
  <c r="G70" i="82"/>
  <c r="G71" i="82"/>
  <c r="G73" i="82"/>
  <c r="G74" i="82"/>
  <c r="G75" i="82"/>
  <c r="G76" i="82"/>
  <c r="C12" i="82"/>
  <c r="C13" i="82"/>
  <c r="C14" i="82"/>
  <c r="C15" i="82"/>
  <c r="C16" i="82"/>
  <c r="C17" i="82"/>
  <c r="C20" i="82"/>
  <c r="C21" i="82"/>
  <c r="C22" i="82"/>
  <c r="C23" i="82"/>
  <c r="C24" i="82"/>
  <c r="C25" i="82"/>
  <c r="C26" i="82"/>
  <c r="C27" i="82"/>
  <c r="C28" i="82"/>
  <c r="C29" i="82"/>
  <c r="C30" i="82"/>
  <c r="C31" i="82"/>
  <c r="C32" i="82"/>
  <c r="C37" i="82"/>
  <c r="C38" i="82"/>
  <c r="C39" i="82"/>
  <c r="C40" i="82"/>
  <c r="C41" i="82"/>
  <c r="C43" i="82"/>
  <c r="C44" i="82"/>
  <c r="C45" i="82"/>
  <c r="C46" i="82"/>
  <c r="C47" i="82"/>
  <c r="C48" i="82"/>
  <c r="C49" i="82"/>
  <c r="C51" i="82"/>
  <c r="C52" i="82"/>
  <c r="C53" i="82"/>
  <c r="C54" i="82"/>
  <c r="C56" i="82"/>
  <c r="C57" i="82"/>
  <c r="C58" i="82"/>
  <c r="C59" i="82"/>
  <c r="C60" i="82"/>
  <c r="C62" i="82"/>
  <c r="C63" i="82"/>
  <c r="C64" i="82"/>
  <c r="C65" i="82"/>
  <c r="C66" i="82"/>
  <c r="C67" i="82"/>
  <c r="C69" i="82"/>
  <c r="C70" i="82"/>
  <c r="C71" i="82"/>
  <c r="C72" i="82"/>
  <c r="C73" i="82"/>
  <c r="C74" i="82"/>
  <c r="C75" i="82"/>
  <c r="C76" i="82"/>
  <c r="C77" i="82"/>
  <c r="B1" i="82"/>
  <c r="C6" i="81"/>
  <c r="C5" i="81"/>
  <c r="K4" i="81"/>
  <c r="K5" i="81"/>
  <c r="K6" i="81"/>
  <c r="K7" i="81"/>
  <c r="K8" i="81"/>
  <c r="K9" i="81"/>
  <c r="K10" i="81"/>
  <c r="K11" i="81"/>
  <c r="K13" i="81"/>
  <c r="K14" i="81"/>
  <c r="K15" i="81"/>
  <c r="K16" i="81"/>
  <c r="K17" i="81"/>
  <c r="K18" i="81"/>
  <c r="K19" i="81"/>
  <c r="K20" i="81"/>
  <c r="K21" i="81"/>
  <c r="K23" i="81"/>
  <c r="K24" i="81"/>
  <c r="K25" i="81"/>
  <c r="K26" i="81"/>
  <c r="K27" i="81"/>
  <c r="K28" i="81"/>
  <c r="K30" i="81"/>
  <c r="K31" i="81"/>
  <c r="K32" i="81"/>
  <c r="K33" i="81"/>
  <c r="K34" i="81"/>
  <c r="K35" i="81"/>
  <c r="K36" i="81"/>
  <c r="K38" i="81"/>
  <c r="K39" i="81"/>
  <c r="K40" i="81"/>
  <c r="K41" i="81"/>
  <c r="K42" i="81"/>
  <c r="G3" i="81"/>
  <c r="G4" i="81"/>
  <c r="G5" i="81"/>
  <c r="G6" i="81"/>
  <c r="G7" i="81"/>
  <c r="G8" i="81"/>
  <c r="G9" i="81"/>
  <c r="G14" i="81"/>
  <c r="G15" i="81"/>
  <c r="G16" i="81"/>
  <c r="G17" i="81"/>
  <c r="G18" i="81"/>
  <c r="G19" i="81"/>
  <c r="G20" i="81"/>
  <c r="G21" i="81"/>
  <c r="G23" i="81"/>
  <c r="G24" i="81"/>
  <c r="G25" i="81"/>
  <c r="G26" i="81"/>
  <c r="G27" i="81"/>
  <c r="G28" i="81"/>
  <c r="G30" i="81"/>
  <c r="G31" i="81"/>
  <c r="G32" i="81"/>
  <c r="G33" i="81"/>
  <c r="G34" i="81"/>
  <c r="G35" i="81"/>
  <c r="G36" i="81"/>
  <c r="G37" i="81"/>
  <c r="G39" i="81"/>
  <c r="G40" i="81"/>
  <c r="G41" i="81"/>
  <c r="G42" i="81"/>
  <c r="G43" i="81"/>
  <c r="G44" i="81"/>
  <c r="G45" i="81"/>
  <c r="G47" i="81"/>
  <c r="G48" i="81"/>
  <c r="G49" i="81"/>
  <c r="G50" i="81"/>
  <c r="G51" i="81"/>
  <c r="G52" i="81"/>
  <c r="G54" i="81"/>
  <c r="G55" i="81"/>
  <c r="G56" i="81"/>
  <c r="G57" i="81"/>
  <c r="G58" i="81"/>
  <c r="G59" i="81"/>
  <c r="G60" i="81"/>
  <c r="G61" i="81"/>
  <c r="G62" i="81"/>
  <c r="G64" i="81"/>
  <c r="G65" i="81"/>
  <c r="G66" i="81"/>
  <c r="G67" i="81"/>
  <c r="G68" i="81"/>
  <c r="G69" i="81"/>
  <c r="G70" i="81"/>
  <c r="G71" i="81"/>
  <c r="G73" i="81"/>
  <c r="G74" i="81"/>
  <c r="G75" i="81"/>
  <c r="G76" i="81"/>
  <c r="C12" i="81"/>
  <c r="C13" i="81"/>
  <c r="C14" i="81"/>
  <c r="C15" i="81"/>
  <c r="C16" i="81"/>
  <c r="C17" i="81"/>
  <c r="C20" i="81"/>
  <c r="C21" i="81"/>
  <c r="C22" i="81"/>
  <c r="C23" i="81"/>
  <c r="C24" i="81"/>
  <c r="C25" i="81"/>
  <c r="C26" i="81"/>
  <c r="C27" i="81"/>
  <c r="C28" i="81"/>
  <c r="C29" i="81"/>
  <c r="C30" i="81"/>
  <c r="C31" i="81"/>
  <c r="C32" i="81"/>
  <c r="C37" i="81"/>
  <c r="C38" i="81"/>
  <c r="C39" i="81"/>
  <c r="C40" i="81"/>
  <c r="C41" i="81"/>
  <c r="C43" i="81"/>
  <c r="C44" i="81"/>
  <c r="C45" i="81"/>
  <c r="C46" i="81"/>
  <c r="C47" i="81"/>
  <c r="C48" i="81"/>
  <c r="C49" i="81"/>
  <c r="C51" i="81"/>
  <c r="C52" i="81"/>
  <c r="C53" i="81"/>
  <c r="C54" i="81"/>
  <c r="C56" i="81"/>
  <c r="C57" i="81"/>
  <c r="C58" i="81"/>
  <c r="C59" i="81"/>
  <c r="C60" i="81"/>
  <c r="C62" i="81"/>
  <c r="C63" i="81"/>
  <c r="C64" i="81"/>
  <c r="C65" i="81"/>
  <c r="C66" i="81"/>
  <c r="C67" i="81"/>
  <c r="C69" i="81"/>
  <c r="C70" i="81"/>
  <c r="C71" i="81"/>
  <c r="C72" i="81"/>
  <c r="C73" i="81"/>
  <c r="C74" i="81"/>
  <c r="C75" i="81"/>
  <c r="C76" i="81"/>
  <c r="C77" i="81"/>
  <c r="B1" i="81"/>
  <c r="C6" i="80"/>
  <c r="C5" i="80"/>
  <c r="K4" i="80"/>
  <c r="K5" i="80"/>
  <c r="K6" i="80"/>
  <c r="K7" i="80"/>
  <c r="K8" i="80"/>
  <c r="K9" i="80"/>
  <c r="K10" i="80"/>
  <c r="K11" i="80"/>
  <c r="K13" i="80"/>
  <c r="K14" i="80"/>
  <c r="K15" i="80"/>
  <c r="K16" i="80"/>
  <c r="K17" i="80"/>
  <c r="K18" i="80"/>
  <c r="K19" i="80"/>
  <c r="K20" i="80"/>
  <c r="K21" i="80"/>
  <c r="K23" i="80"/>
  <c r="K24" i="80"/>
  <c r="K25" i="80"/>
  <c r="K26" i="80"/>
  <c r="K27" i="80"/>
  <c r="K28" i="80"/>
  <c r="K30" i="80"/>
  <c r="K31" i="80"/>
  <c r="K32" i="80"/>
  <c r="K33" i="80"/>
  <c r="K34" i="80"/>
  <c r="K35" i="80"/>
  <c r="K36" i="80"/>
  <c r="K38" i="80"/>
  <c r="K39" i="80"/>
  <c r="K40" i="80"/>
  <c r="K41" i="80"/>
  <c r="K42" i="80"/>
  <c r="G3" i="80"/>
  <c r="G4" i="80"/>
  <c r="G5" i="80"/>
  <c r="G6" i="80"/>
  <c r="G7" i="80"/>
  <c r="G8" i="80"/>
  <c r="G9" i="80"/>
  <c r="G14" i="80"/>
  <c r="G15" i="80"/>
  <c r="G16" i="80"/>
  <c r="G17" i="80"/>
  <c r="G18" i="80"/>
  <c r="G19" i="80"/>
  <c r="G20" i="80"/>
  <c r="G21" i="80"/>
  <c r="G23" i="80"/>
  <c r="G24" i="80"/>
  <c r="G25" i="80"/>
  <c r="G26" i="80"/>
  <c r="G27" i="80"/>
  <c r="G28" i="80"/>
  <c r="G30" i="80"/>
  <c r="G31" i="80"/>
  <c r="G32" i="80"/>
  <c r="G33" i="80"/>
  <c r="G34" i="80"/>
  <c r="G35" i="80"/>
  <c r="G36" i="80"/>
  <c r="G37" i="80"/>
  <c r="G39" i="80"/>
  <c r="G40" i="80"/>
  <c r="G41" i="80"/>
  <c r="G42" i="80"/>
  <c r="G43" i="80"/>
  <c r="G44" i="80"/>
  <c r="G45" i="80"/>
  <c r="G47" i="80"/>
  <c r="G48" i="80"/>
  <c r="G49" i="80"/>
  <c r="G50" i="80"/>
  <c r="G51" i="80"/>
  <c r="G52" i="80"/>
  <c r="G54" i="80"/>
  <c r="G55" i="80"/>
  <c r="G56" i="80"/>
  <c r="G57" i="80"/>
  <c r="G58" i="80"/>
  <c r="G59" i="80"/>
  <c r="G60" i="80"/>
  <c r="G61" i="80"/>
  <c r="G62" i="80"/>
  <c r="G64" i="80"/>
  <c r="G65" i="80"/>
  <c r="G66" i="80"/>
  <c r="G67" i="80"/>
  <c r="G68" i="80"/>
  <c r="G69" i="80"/>
  <c r="G70" i="80"/>
  <c r="G71" i="80"/>
  <c r="G73" i="80"/>
  <c r="G74" i="80"/>
  <c r="G75" i="80"/>
  <c r="G76" i="80"/>
  <c r="C12" i="80"/>
  <c r="C13" i="80"/>
  <c r="C14" i="80"/>
  <c r="C15" i="80"/>
  <c r="C16" i="80"/>
  <c r="C17" i="80"/>
  <c r="C20" i="80"/>
  <c r="C21" i="80"/>
  <c r="C22" i="80"/>
  <c r="C23" i="80"/>
  <c r="C24" i="80"/>
  <c r="C25" i="80"/>
  <c r="C26" i="80"/>
  <c r="C27" i="80"/>
  <c r="C28" i="80"/>
  <c r="C29" i="80"/>
  <c r="C30" i="80"/>
  <c r="C31" i="80"/>
  <c r="C32" i="80"/>
  <c r="C37" i="80"/>
  <c r="C38" i="80"/>
  <c r="C39" i="80"/>
  <c r="C40" i="80"/>
  <c r="C41" i="80"/>
  <c r="C43" i="80"/>
  <c r="C44" i="80"/>
  <c r="C45" i="80"/>
  <c r="C46" i="80"/>
  <c r="C47" i="80"/>
  <c r="C48" i="80"/>
  <c r="C49" i="80"/>
  <c r="C51" i="80"/>
  <c r="C52" i="80"/>
  <c r="C53" i="80"/>
  <c r="C54" i="80"/>
  <c r="C56" i="80"/>
  <c r="C57" i="80"/>
  <c r="C58" i="80"/>
  <c r="C59" i="80"/>
  <c r="C60" i="80"/>
  <c r="C62" i="80"/>
  <c r="C63" i="80"/>
  <c r="C64" i="80"/>
  <c r="C65" i="80"/>
  <c r="C66" i="80"/>
  <c r="C67" i="80"/>
  <c r="C69" i="80"/>
  <c r="C70" i="80"/>
  <c r="C71" i="80"/>
  <c r="C72" i="80"/>
  <c r="C73" i="80"/>
  <c r="C74" i="80"/>
  <c r="C75" i="80"/>
  <c r="C76" i="80"/>
  <c r="C77" i="80"/>
  <c r="B1" i="80"/>
  <c r="C6" i="79"/>
  <c r="C5" i="79"/>
  <c r="K4" i="79"/>
  <c r="K5" i="79"/>
  <c r="K6" i="79"/>
  <c r="K7" i="79"/>
  <c r="K8" i="79"/>
  <c r="K9" i="79"/>
  <c r="K10" i="79"/>
  <c r="K11" i="79"/>
  <c r="K13" i="79"/>
  <c r="K14" i="79"/>
  <c r="K15" i="79"/>
  <c r="K16" i="79"/>
  <c r="K17" i="79"/>
  <c r="K18" i="79"/>
  <c r="K19" i="79"/>
  <c r="K20" i="79"/>
  <c r="K21" i="79"/>
  <c r="K23" i="79"/>
  <c r="K24" i="79"/>
  <c r="K25" i="79"/>
  <c r="K26" i="79"/>
  <c r="K27" i="79"/>
  <c r="K28" i="79"/>
  <c r="K30" i="79"/>
  <c r="K31" i="79"/>
  <c r="K32" i="79"/>
  <c r="K33" i="79"/>
  <c r="K34" i="79"/>
  <c r="K35" i="79"/>
  <c r="K36" i="79"/>
  <c r="K38" i="79"/>
  <c r="K39" i="79"/>
  <c r="K40" i="79"/>
  <c r="K41" i="79"/>
  <c r="K42" i="79"/>
  <c r="G3" i="79"/>
  <c r="G4" i="79"/>
  <c r="G5" i="79"/>
  <c r="G6" i="79"/>
  <c r="G7" i="79"/>
  <c r="G8" i="79"/>
  <c r="G9" i="79"/>
  <c r="G14" i="79"/>
  <c r="G15" i="79"/>
  <c r="G16" i="79"/>
  <c r="G17" i="79"/>
  <c r="G18" i="79"/>
  <c r="G19" i="79"/>
  <c r="G20" i="79"/>
  <c r="G21" i="79"/>
  <c r="G23" i="79"/>
  <c r="G24" i="79"/>
  <c r="G25" i="79"/>
  <c r="G26" i="79"/>
  <c r="G27" i="79"/>
  <c r="G28" i="79"/>
  <c r="G30" i="79"/>
  <c r="G31" i="79"/>
  <c r="G32" i="79"/>
  <c r="G33" i="79"/>
  <c r="G34" i="79"/>
  <c r="G35" i="79"/>
  <c r="G36" i="79"/>
  <c r="G37" i="79"/>
  <c r="G39" i="79"/>
  <c r="G40" i="79"/>
  <c r="G41" i="79"/>
  <c r="G42" i="79"/>
  <c r="G43" i="79"/>
  <c r="G44" i="79"/>
  <c r="G45" i="79"/>
  <c r="G47" i="79"/>
  <c r="G48" i="79"/>
  <c r="G49" i="79"/>
  <c r="G50" i="79"/>
  <c r="G51" i="79"/>
  <c r="G52" i="79"/>
  <c r="G54" i="79"/>
  <c r="G55" i="79"/>
  <c r="G56" i="79"/>
  <c r="G57" i="79"/>
  <c r="G58" i="79"/>
  <c r="G59" i="79"/>
  <c r="G60" i="79"/>
  <c r="G61" i="79"/>
  <c r="G62" i="79"/>
  <c r="G64" i="79"/>
  <c r="G65" i="79"/>
  <c r="G66" i="79"/>
  <c r="G67" i="79"/>
  <c r="G68" i="79"/>
  <c r="G69" i="79"/>
  <c r="G70" i="79"/>
  <c r="G71" i="79"/>
  <c r="G73" i="79"/>
  <c r="G74" i="79"/>
  <c r="G75" i="79"/>
  <c r="G76" i="79"/>
  <c r="C12" i="79"/>
  <c r="C13" i="79"/>
  <c r="C14" i="79"/>
  <c r="C15" i="79"/>
  <c r="C16" i="79"/>
  <c r="C17" i="79"/>
  <c r="C20" i="79"/>
  <c r="C21" i="79"/>
  <c r="C22" i="79"/>
  <c r="C23" i="79"/>
  <c r="C24" i="79"/>
  <c r="C25" i="79"/>
  <c r="C26" i="79"/>
  <c r="C27" i="79"/>
  <c r="C28" i="79"/>
  <c r="C29" i="79"/>
  <c r="C30" i="79"/>
  <c r="C31" i="79"/>
  <c r="C32" i="79"/>
  <c r="C37" i="79"/>
  <c r="C38" i="79"/>
  <c r="C39" i="79"/>
  <c r="C40" i="79"/>
  <c r="C41" i="79"/>
  <c r="C43" i="79"/>
  <c r="C44" i="79"/>
  <c r="C45" i="79"/>
  <c r="C46" i="79"/>
  <c r="C47" i="79"/>
  <c r="C48" i="79"/>
  <c r="C49" i="79"/>
  <c r="C51" i="79"/>
  <c r="C52" i="79"/>
  <c r="C53" i="79"/>
  <c r="C54" i="79"/>
  <c r="C56" i="79"/>
  <c r="C57" i="79"/>
  <c r="C58" i="79"/>
  <c r="C59" i="79"/>
  <c r="C60" i="79"/>
  <c r="C62" i="79"/>
  <c r="C63" i="79"/>
  <c r="C64" i="79"/>
  <c r="C65" i="79"/>
  <c r="C66" i="79"/>
  <c r="C67" i="79"/>
  <c r="C69" i="79"/>
  <c r="C70" i="79"/>
  <c r="C71" i="79"/>
  <c r="C72" i="79"/>
  <c r="C73" i="79"/>
  <c r="C74" i="79"/>
  <c r="C75" i="79"/>
  <c r="C76" i="79"/>
  <c r="C77" i="79"/>
  <c r="B1" i="79"/>
  <c r="C4" i="80" l="1"/>
  <c r="C4" i="83"/>
  <c r="C4" i="85"/>
  <c r="C4" i="79"/>
  <c r="C9" i="79" s="1"/>
  <c r="R5" i="8" s="1"/>
  <c r="C4" i="81"/>
  <c r="O1" i="6"/>
  <c r="O1" i="86"/>
  <c r="S1" i="6"/>
  <c r="S1" i="86"/>
  <c r="N1" i="6"/>
  <c r="N1" i="86"/>
  <c r="R1" i="6"/>
  <c r="R1" i="86"/>
  <c r="P1" i="6"/>
  <c r="P1" i="86"/>
  <c r="M1" i="6"/>
  <c r="M1" i="86"/>
  <c r="Q1" i="6"/>
  <c r="Q1" i="86"/>
  <c r="B105" i="69"/>
  <c r="B118" i="69"/>
  <c r="B131" i="69"/>
  <c r="B144" i="69"/>
  <c r="B157" i="69"/>
  <c r="B170" i="69"/>
  <c r="B183" i="69"/>
  <c r="R1" i="68"/>
  <c r="Q1" i="68"/>
  <c r="P1" i="68"/>
  <c r="O1" i="68"/>
  <c r="N1" i="68"/>
  <c r="M1" i="68"/>
  <c r="L1" i="68"/>
  <c r="AD1" i="8"/>
  <c r="AB1" i="8"/>
  <c r="Z1" i="8"/>
  <c r="X1" i="8"/>
  <c r="V1" i="8"/>
  <c r="T1" i="8"/>
  <c r="R1" i="8"/>
  <c r="P1" i="71"/>
  <c r="M1" i="71"/>
  <c r="Q1" i="71"/>
  <c r="N1" i="71"/>
  <c r="R1" i="71"/>
  <c r="O1" i="71"/>
  <c r="S1" i="71"/>
  <c r="P1" i="23"/>
  <c r="M1" i="23"/>
  <c r="Q1" i="23"/>
  <c r="N1" i="23"/>
  <c r="R1" i="23"/>
  <c r="O1" i="23"/>
  <c r="S1" i="23"/>
  <c r="S1" i="2"/>
  <c r="P1" i="2"/>
  <c r="O1" i="2"/>
  <c r="M1" i="2"/>
  <c r="Q1" i="2"/>
  <c r="N1" i="2"/>
  <c r="R1" i="2"/>
  <c r="C9" i="85"/>
  <c r="AD5" i="8" s="1"/>
  <c r="C9" i="84"/>
  <c r="AB5" i="8" s="1"/>
  <c r="C9" i="83"/>
  <c r="Z5" i="8" s="1"/>
  <c r="C9" i="82"/>
  <c r="X5" i="8" s="1"/>
  <c r="C9" i="81"/>
  <c r="V5" i="8" s="1"/>
  <c r="C9" i="80"/>
  <c r="T5" i="8" s="1"/>
  <c r="C6" i="78"/>
  <c r="C5" i="78"/>
  <c r="K4" i="78"/>
  <c r="K5" i="78"/>
  <c r="K6" i="78"/>
  <c r="K7" i="78"/>
  <c r="K8" i="78"/>
  <c r="K9" i="78"/>
  <c r="K10" i="78"/>
  <c r="K11" i="78"/>
  <c r="K13" i="78"/>
  <c r="K14" i="78"/>
  <c r="K15" i="78"/>
  <c r="K16" i="78"/>
  <c r="K17" i="78"/>
  <c r="K18" i="78"/>
  <c r="K19" i="78"/>
  <c r="K20" i="78"/>
  <c r="K21" i="78"/>
  <c r="K23" i="78"/>
  <c r="K24" i="78"/>
  <c r="K25" i="78"/>
  <c r="K26" i="78"/>
  <c r="K27" i="78"/>
  <c r="K28" i="78"/>
  <c r="K30" i="78"/>
  <c r="K31" i="78"/>
  <c r="K32" i="78"/>
  <c r="K33" i="78"/>
  <c r="K34" i="78"/>
  <c r="K35" i="78"/>
  <c r="K36" i="78"/>
  <c r="K38" i="78"/>
  <c r="K39" i="78"/>
  <c r="K40" i="78"/>
  <c r="K41" i="78"/>
  <c r="K42" i="78"/>
  <c r="G3" i="78"/>
  <c r="G4" i="78"/>
  <c r="G5" i="78"/>
  <c r="G6" i="78"/>
  <c r="G7" i="78"/>
  <c r="G8" i="78"/>
  <c r="G9" i="78"/>
  <c r="G14" i="78"/>
  <c r="G15" i="78"/>
  <c r="G16" i="78"/>
  <c r="G17" i="78"/>
  <c r="G18" i="78"/>
  <c r="G19" i="78"/>
  <c r="G20" i="78"/>
  <c r="G21" i="78"/>
  <c r="G23" i="78"/>
  <c r="G24" i="78"/>
  <c r="G25" i="78"/>
  <c r="G26" i="78"/>
  <c r="G27" i="78"/>
  <c r="G28" i="78"/>
  <c r="G30" i="78"/>
  <c r="G31" i="78"/>
  <c r="G32" i="78"/>
  <c r="G33" i="78"/>
  <c r="G34" i="78"/>
  <c r="G35" i="78"/>
  <c r="G36" i="78"/>
  <c r="G37" i="78"/>
  <c r="G39" i="78"/>
  <c r="G40" i="78"/>
  <c r="G41" i="78"/>
  <c r="G42" i="78"/>
  <c r="G43" i="78"/>
  <c r="G44" i="78"/>
  <c r="G45" i="78"/>
  <c r="G47" i="78"/>
  <c r="G48" i="78"/>
  <c r="G49" i="78"/>
  <c r="G50" i="78"/>
  <c r="G51" i="78"/>
  <c r="G52" i="78"/>
  <c r="G54" i="78"/>
  <c r="G55" i="78"/>
  <c r="G56" i="78"/>
  <c r="G57" i="78"/>
  <c r="G58" i="78"/>
  <c r="G59" i="78"/>
  <c r="G60" i="78"/>
  <c r="G61" i="78"/>
  <c r="G62" i="78"/>
  <c r="G64" i="78"/>
  <c r="G65" i="78"/>
  <c r="G66" i="78"/>
  <c r="G67" i="78"/>
  <c r="G68" i="78"/>
  <c r="G69" i="78"/>
  <c r="G70" i="78"/>
  <c r="G71" i="78"/>
  <c r="G73" i="78"/>
  <c r="G74" i="78"/>
  <c r="G75" i="78"/>
  <c r="G76" i="78"/>
  <c r="C12" i="78"/>
  <c r="C13" i="78"/>
  <c r="C14" i="78"/>
  <c r="C15" i="78"/>
  <c r="C16" i="78"/>
  <c r="C17" i="78"/>
  <c r="C20" i="78"/>
  <c r="C21" i="78"/>
  <c r="C22" i="78"/>
  <c r="C23" i="78"/>
  <c r="C24" i="78"/>
  <c r="C25" i="78"/>
  <c r="C26" i="78"/>
  <c r="C27" i="78"/>
  <c r="C28" i="78"/>
  <c r="C29" i="78"/>
  <c r="C30" i="78"/>
  <c r="C31" i="78"/>
  <c r="C32" i="78"/>
  <c r="C37" i="78"/>
  <c r="C38" i="78"/>
  <c r="C39" i="78"/>
  <c r="C40" i="78"/>
  <c r="C41" i="78"/>
  <c r="C43" i="78"/>
  <c r="C44" i="78"/>
  <c r="C45" i="78"/>
  <c r="C46" i="78"/>
  <c r="C47" i="78"/>
  <c r="C48" i="78"/>
  <c r="C49" i="78"/>
  <c r="C51" i="78"/>
  <c r="C52" i="78"/>
  <c r="C53" i="78"/>
  <c r="C54" i="78"/>
  <c r="C56" i="78"/>
  <c r="C57" i="78"/>
  <c r="C58" i="78"/>
  <c r="C59" i="78"/>
  <c r="C60" i="78"/>
  <c r="C62" i="78"/>
  <c r="C63" i="78"/>
  <c r="C64" i="78"/>
  <c r="C65" i="78"/>
  <c r="C66" i="78"/>
  <c r="C67" i="78"/>
  <c r="C69" i="78"/>
  <c r="C70" i="78"/>
  <c r="C71" i="78"/>
  <c r="C72" i="78"/>
  <c r="C73" i="78"/>
  <c r="C74" i="78"/>
  <c r="C75" i="78"/>
  <c r="C76" i="78"/>
  <c r="C77" i="78"/>
  <c r="B1" i="78"/>
  <c r="C6" i="77"/>
  <c r="C5" i="77"/>
  <c r="C6" i="76"/>
  <c r="C5" i="76"/>
  <c r="K4" i="77"/>
  <c r="K5" i="77"/>
  <c r="K6" i="77"/>
  <c r="K7" i="77"/>
  <c r="K8" i="77"/>
  <c r="K9" i="77"/>
  <c r="K10" i="77"/>
  <c r="K11" i="77"/>
  <c r="K13" i="77"/>
  <c r="K14" i="77"/>
  <c r="K15" i="77"/>
  <c r="K16" i="77"/>
  <c r="K17" i="77"/>
  <c r="K18" i="77"/>
  <c r="K19" i="77"/>
  <c r="K20" i="77"/>
  <c r="K21" i="77"/>
  <c r="K23" i="77"/>
  <c r="K24" i="77"/>
  <c r="K25" i="77"/>
  <c r="K26" i="77"/>
  <c r="K27" i="77"/>
  <c r="K28" i="77"/>
  <c r="K30" i="77"/>
  <c r="K31" i="77"/>
  <c r="K32" i="77"/>
  <c r="K33" i="77"/>
  <c r="K34" i="77"/>
  <c r="K35" i="77"/>
  <c r="K36" i="77"/>
  <c r="K38" i="77"/>
  <c r="K39" i="77"/>
  <c r="K40" i="77"/>
  <c r="K41" i="77"/>
  <c r="K42" i="77"/>
  <c r="G3" i="77"/>
  <c r="G4" i="77"/>
  <c r="G5" i="77"/>
  <c r="G6" i="77"/>
  <c r="G7" i="77"/>
  <c r="G8" i="77"/>
  <c r="G9" i="77"/>
  <c r="G14" i="77"/>
  <c r="G15" i="77"/>
  <c r="G16" i="77"/>
  <c r="G17" i="77"/>
  <c r="G18" i="77"/>
  <c r="G19" i="77"/>
  <c r="G20" i="77"/>
  <c r="G21" i="77"/>
  <c r="G23" i="77"/>
  <c r="G24" i="77"/>
  <c r="G25" i="77"/>
  <c r="G26" i="77"/>
  <c r="G27" i="77"/>
  <c r="G28" i="77"/>
  <c r="G30" i="77"/>
  <c r="G31" i="77"/>
  <c r="G32" i="77"/>
  <c r="G33" i="77"/>
  <c r="G34" i="77"/>
  <c r="G35" i="77"/>
  <c r="G36" i="77"/>
  <c r="G37" i="77"/>
  <c r="G39" i="77"/>
  <c r="G40" i="77"/>
  <c r="G41" i="77"/>
  <c r="G42" i="77"/>
  <c r="G43" i="77"/>
  <c r="G44" i="77"/>
  <c r="G45" i="77"/>
  <c r="G47" i="77"/>
  <c r="G48" i="77"/>
  <c r="G49" i="77"/>
  <c r="G50" i="77"/>
  <c r="G51" i="77"/>
  <c r="G52" i="77"/>
  <c r="G54" i="77"/>
  <c r="G55" i="77"/>
  <c r="G56" i="77"/>
  <c r="G57" i="77"/>
  <c r="G58" i="77"/>
  <c r="G59" i="77"/>
  <c r="G60" i="77"/>
  <c r="G61" i="77"/>
  <c r="G62" i="77"/>
  <c r="G64" i="77"/>
  <c r="G65" i="77"/>
  <c r="G66" i="77"/>
  <c r="G67" i="77"/>
  <c r="G68" i="77"/>
  <c r="G69" i="77"/>
  <c r="G70" i="77"/>
  <c r="G71" i="77"/>
  <c r="G73" i="77"/>
  <c r="G74" i="77"/>
  <c r="G75" i="77"/>
  <c r="G76" i="77"/>
  <c r="C12" i="77"/>
  <c r="C13" i="77"/>
  <c r="C14" i="77"/>
  <c r="C15" i="77"/>
  <c r="C16" i="77"/>
  <c r="C17" i="77"/>
  <c r="C20" i="77"/>
  <c r="C21" i="77"/>
  <c r="C22" i="77"/>
  <c r="C23" i="77"/>
  <c r="C24" i="77"/>
  <c r="C25" i="77"/>
  <c r="C26" i="77"/>
  <c r="C27" i="77"/>
  <c r="C28" i="77"/>
  <c r="C29" i="77"/>
  <c r="C30" i="77"/>
  <c r="C31" i="77"/>
  <c r="C32" i="77"/>
  <c r="C37" i="77"/>
  <c r="C38" i="77"/>
  <c r="C39" i="77"/>
  <c r="C40" i="77"/>
  <c r="C41" i="77"/>
  <c r="C43" i="77"/>
  <c r="C44" i="77"/>
  <c r="C45" i="77"/>
  <c r="C46" i="77"/>
  <c r="C47" i="77"/>
  <c r="C48" i="77"/>
  <c r="C49" i="77"/>
  <c r="C51" i="77"/>
  <c r="C52" i="77"/>
  <c r="C53" i="77"/>
  <c r="C54" i="77"/>
  <c r="C56" i="77"/>
  <c r="C57" i="77"/>
  <c r="C58" i="77"/>
  <c r="C59" i="77"/>
  <c r="C60" i="77"/>
  <c r="C62" i="77"/>
  <c r="C63" i="77"/>
  <c r="C64" i="77"/>
  <c r="C65" i="77"/>
  <c r="C66" i="77"/>
  <c r="C67" i="77"/>
  <c r="C69" i="77"/>
  <c r="C70" i="77"/>
  <c r="C71" i="77"/>
  <c r="C72" i="77"/>
  <c r="C73" i="77"/>
  <c r="C74" i="77"/>
  <c r="C75" i="77"/>
  <c r="C76" i="77"/>
  <c r="C77" i="77"/>
  <c r="B1" i="77"/>
  <c r="K4" i="76"/>
  <c r="K5" i="76"/>
  <c r="K6" i="76"/>
  <c r="K7" i="76"/>
  <c r="K8" i="76"/>
  <c r="K9" i="76"/>
  <c r="K10" i="76"/>
  <c r="K11" i="76"/>
  <c r="K13" i="76"/>
  <c r="K14" i="76"/>
  <c r="K15" i="76"/>
  <c r="K16" i="76"/>
  <c r="K17" i="76"/>
  <c r="K18" i="76"/>
  <c r="K19" i="76"/>
  <c r="K20" i="76"/>
  <c r="K21" i="76"/>
  <c r="K23" i="76"/>
  <c r="K24" i="76"/>
  <c r="K25" i="76"/>
  <c r="K26" i="76"/>
  <c r="K27" i="76"/>
  <c r="K28" i="76"/>
  <c r="K30" i="76"/>
  <c r="K31" i="76"/>
  <c r="K32" i="76"/>
  <c r="K33" i="76"/>
  <c r="K34" i="76"/>
  <c r="K35" i="76"/>
  <c r="K36" i="76"/>
  <c r="K38" i="76"/>
  <c r="K39" i="76"/>
  <c r="K40" i="76"/>
  <c r="K41" i="76"/>
  <c r="K42" i="76"/>
  <c r="G3" i="76"/>
  <c r="G4" i="76"/>
  <c r="G5" i="76"/>
  <c r="G6" i="76"/>
  <c r="G7" i="76"/>
  <c r="G8" i="76"/>
  <c r="G9" i="76"/>
  <c r="G14" i="76"/>
  <c r="G15" i="76"/>
  <c r="G16" i="76"/>
  <c r="G17" i="76"/>
  <c r="G18" i="76"/>
  <c r="G19" i="76"/>
  <c r="G20" i="76"/>
  <c r="G21" i="76"/>
  <c r="G23" i="76"/>
  <c r="G24" i="76"/>
  <c r="G25" i="76"/>
  <c r="G26" i="76"/>
  <c r="G27" i="76"/>
  <c r="G28" i="76"/>
  <c r="G30" i="76"/>
  <c r="G31" i="76"/>
  <c r="G32" i="76"/>
  <c r="G33" i="76"/>
  <c r="G34" i="76"/>
  <c r="G35" i="76"/>
  <c r="G36" i="76"/>
  <c r="G37" i="76"/>
  <c r="G39" i="76"/>
  <c r="G40" i="76"/>
  <c r="G41" i="76"/>
  <c r="G42" i="76"/>
  <c r="G43" i="76"/>
  <c r="G44" i="76"/>
  <c r="G45" i="76"/>
  <c r="G47" i="76"/>
  <c r="G48" i="76"/>
  <c r="G49" i="76"/>
  <c r="G50" i="76"/>
  <c r="G51" i="76"/>
  <c r="G52" i="76"/>
  <c r="G54" i="76"/>
  <c r="G55" i="76"/>
  <c r="G56" i="76"/>
  <c r="G57" i="76"/>
  <c r="G58" i="76"/>
  <c r="G59" i="76"/>
  <c r="G60" i="76"/>
  <c r="G61" i="76"/>
  <c r="G62" i="76"/>
  <c r="G64" i="76"/>
  <c r="G65" i="76"/>
  <c r="G66" i="76"/>
  <c r="G67" i="76"/>
  <c r="G68" i="76"/>
  <c r="G69" i="76"/>
  <c r="G70" i="76"/>
  <c r="G71" i="76"/>
  <c r="G73" i="76"/>
  <c r="G74" i="76"/>
  <c r="G75" i="76"/>
  <c r="G76" i="76"/>
  <c r="C12" i="76"/>
  <c r="C13" i="76"/>
  <c r="C14" i="76"/>
  <c r="C15" i="76"/>
  <c r="C16" i="76"/>
  <c r="C17" i="76"/>
  <c r="C20" i="76"/>
  <c r="C21" i="76"/>
  <c r="C22" i="76"/>
  <c r="C23" i="76"/>
  <c r="C24" i="76"/>
  <c r="C25" i="76"/>
  <c r="C26" i="76"/>
  <c r="C27" i="76"/>
  <c r="C28" i="76"/>
  <c r="C29" i="76"/>
  <c r="C30" i="76"/>
  <c r="C31" i="76"/>
  <c r="C32" i="76"/>
  <c r="C37" i="76"/>
  <c r="C38" i="76"/>
  <c r="C39" i="76"/>
  <c r="C40" i="76"/>
  <c r="C41" i="76"/>
  <c r="C43" i="76"/>
  <c r="C44" i="76"/>
  <c r="C45" i="76"/>
  <c r="C46" i="76"/>
  <c r="C47" i="76"/>
  <c r="C48" i="76"/>
  <c r="C49" i="76"/>
  <c r="C51" i="76"/>
  <c r="C52" i="76"/>
  <c r="C53" i="76"/>
  <c r="C54" i="76"/>
  <c r="C56" i="76"/>
  <c r="C57" i="76"/>
  <c r="C58" i="76"/>
  <c r="C59" i="76"/>
  <c r="C60" i="76"/>
  <c r="C62" i="76"/>
  <c r="C63" i="76"/>
  <c r="C64" i="76"/>
  <c r="C65" i="76"/>
  <c r="C66" i="76"/>
  <c r="C67" i="76"/>
  <c r="C69" i="76"/>
  <c r="C70" i="76"/>
  <c r="C71" i="76"/>
  <c r="C72" i="76"/>
  <c r="C73" i="76"/>
  <c r="C74" i="76"/>
  <c r="C75" i="76"/>
  <c r="C76" i="76"/>
  <c r="C77" i="76"/>
  <c r="B1" i="76"/>
  <c r="C6" i="75"/>
  <c r="C5" i="75"/>
  <c r="K4" i="75"/>
  <c r="K5" i="75"/>
  <c r="K6" i="75"/>
  <c r="K7" i="75"/>
  <c r="K8" i="75"/>
  <c r="K9" i="75"/>
  <c r="K10" i="75"/>
  <c r="K11" i="75"/>
  <c r="K13" i="75"/>
  <c r="K14" i="75"/>
  <c r="K15" i="75"/>
  <c r="K16" i="75"/>
  <c r="K17" i="75"/>
  <c r="K18" i="75"/>
  <c r="K19" i="75"/>
  <c r="K20" i="75"/>
  <c r="K21" i="75"/>
  <c r="K23" i="75"/>
  <c r="K24" i="75"/>
  <c r="K25" i="75"/>
  <c r="K26" i="75"/>
  <c r="K27" i="75"/>
  <c r="K28" i="75"/>
  <c r="K30" i="75"/>
  <c r="K31" i="75"/>
  <c r="K32" i="75"/>
  <c r="K33" i="75"/>
  <c r="K34" i="75"/>
  <c r="K35" i="75"/>
  <c r="K36" i="75"/>
  <c r="K38" i="75"/>
  <c r="K39" i="75"/>
  <c r="K40" i="75"/>
  <c r="K41" i="75"/>
  <c r="K42" i="75"/>
  <c r="G3" i="75"/>
  <c r="G4" i="75"/>
  <c r="G5" i="75"/>
  <c r="G6" i="75"/>
  <c r="G7" i="75"/>
  <c r="G8" i="75"/>
  <c r="G9" i="75"/>
  <c r="G14" i="75"/>
  <c r="G15" i="75"/>
  <c r="G16" i="75"/>
  <c r="G17" i="75"/>
  <c r="G18" i="75"/>
  <c r="G19" i="75"/>
  <c r="G20" i="75"/>
  <c r="G21" i="75"/>
  <c r="G23" i="75"/>
  <c r="G24" i="75"/>
  <c r="G25" i="75"/>
  <c r="G26" i="75"/>
  <c r="G27" i="75"/>
  <c r="G28" i="75"/>
  <c r="G30" i="75"/>
  <c r="G31" i="75"/>
  <c r="G32" i="75"/>
  <c r="G33" i="75"/>
  <c r="G34" i="75"/>
  <c r="G35" i="75"/>
  <c r="G36" i="75"/>
  <c r="G37" i="75"/>
  <c r="G39" i="75"/>
  <c r="G40" i="75"/>
  <c r="G41" i="75"/>
  <c r="G42" i="75"/>
  <c r="G43" i="75"/>
  <c r="G44" i="75"/>
  <c r="G45" i="75"/>
  <c r="G47" i="75"/>
  <c r="G48" i="75"/>
  <c r="G49" i="75"/>
  <c r="G50" i="75"/>
  <c r="G51" i="75"/>
  <c r="G52" i="75"/>
  <c r="G54" i="75"/>
  <c r="G55" i="75"/>
  <c r="G56" i="75"/>
  <c r="G57" i="75"/>
  <c r="G58" i="75"/>
  <c r="G59" i="75"/>
  <c r="G60" i="75"/>
  <c r="G61" i="75"/>
  <c r="G62" i="75"/>
  <c r="G64" i="75"/>
  <c r="G65" i="75"/>
  <c r="G66" i="75"/>
  <c r="G67" i="75"/>
  <c r="G68" i="75"/>
  <c r="G69" i="75"/>
  <c r="G70" i="75"/>
  <c r="G71" i="75"/>
  <c r="G73" i="75"/>
  <c r="G74" i="75"/>
  <c r="G75" i="75"/>
  <c r="G76" i="75"/>
  <c r="C12" i="75"/>
  <c r="C13" i="75"/>
  <c r="C14" i="75"/>
  <c r="C15" i="75"/>
  <c r="C16" i="75"/>
  <c r="C17" i="75"/>
  <c r="C20" i="75"/>
  <c r="C21" i="75"/>
  <c r="C22" i="75"/>
  <c r="C23" i="75"/>
  <c r="C24" i="75"/>
  <c r="C25" i="75"/>
  <c r="C26" i="75"/>
  <c r="C27" i="75"/>
  <c r="C28" i="75"/>
  <c r="C29" i="75"/>
  <c r="C30" i="75"/>
  <c r="C31" i="75"/>
  <c r="C32" i="75"/>
  <c r="C37" i="75"/>
  <c r="C38" i="75"/>
  <c r="C39" i="75"/>
  <c r="C40" i="75"/>
  <c r="C41" i="75"/>
  <c r="C43" i="75"/>
  <c r="C44" i="75"/>
  <c r="C45" i="75"/>
  <c r="C46" i="75"/>
  <c r="C47" i="75"/>
  <c r="C48" i="75"/>
  <c r="C49" i="75"/>
  <c r="C51" i="75"/>
  <c r="C52" i="75"/>
  <c r="C53" i="75"/>
  <c r="C54" i="75"/>
  <c r="C56" i="75"/>
  <c r="C57" i="75"/>
  <c r="C58" i="75"/>
  <c r="C59" i="75"/>
  <c r="C60" i="75"/>
  <c r="C62" i="75"/>
  <c r="C63" i="75"/>
  <c r="C64" i="75"/>
  <c r="C65" i="75"/>
  <c r="C66" i="75"/>
  <c r="C67" i="75"/>
  <c r="C69" i="75"/>
  <c r="C70" i="75"/>
  <c r="C71" i="75"/>
  <c r="C72" i="75"/>
  <c r="C73" i="75"/>
  <c r="C74" i="75"/>
  <c r="C75" i="75"/>
  <c r="C76" i="75"/>
  <c r="C77" i="75"/>
  <c r="B1" i="75"/>
  <c r="C6" i="74"/>
  <c r="C5" i="74"/>
  <c r="K4" i="74"/>
  <c r="K5" i="74"/>
  <c r="K6" i="74"/>
  <c r="K7" i="74"/>
  <c r="K8" i="74"/>
  <c r="K9" i="74"/>
  <c r="K10" i="74"/>
  <c r="K11" i="74"/>
  <c r="K13" i="74"/>
  <c r="K14" i="74"/>
  <c r="K15" i="74"/>
  <c r="K16" i="74"/>
  <c r="K17" i="74"/>
  <c r="K18" i="74"/>
  <c r="K19" i="74"/>
  <c r="K20" i="74"/>
  <c r="K21" i="74"/>
  <c r="K23" i="74"/>
  <c r="K24" i="74"/>
  <c r="K25" i="74"/>
  <c r="K26" i="74"/>
  <c r="K27" i="74"/>
  <c r="K28" i="74"/>
  <c r="K30" i="74"/>
  <c r="K31" i="74"/>
  <c r="K32" i="74"/>
  <c r="K33" i="74"/>
  <c r="K34" i="74"/>
  <c r="K35" i="74"/>
  <c r="K36" i="74"/>
  <c r="K38" i="74"/>
  <c r="K39" i="74"/>
  <c r="K40" i="74"/>
  <c r="K41" i="74"/>
  <c r="K42" i="74"/>
  <c r="G3" i="74"/>
  <c r="C4" i="74" s="1"/>
  <c r="G4" i="74"/>
  <c r="G5" i="74"/>
  <c r="G6" i="74"/>
  <c r="G7" i="74"/>
  <c r="G8" i="74"/>
  <c r="G9" i="74"/>
  <c r="G14" i="74"/>
  <c r="G15" i="74"/>
  <c r="G16" i="74"/>
  <c r="G17" i="74"/>
  <c r="G18" i="74"/>
  <c r="G19" i="74"/>
  <c r="G20" i="74"/>
  <c r="G21" i="74"/>
  <c r="G23" i="74"/>
  <c r="G24" i="74"/>
  <c r="G25" i="74"/>
  <c r="G26" i="74"/>
  <c r="G27" i="74"/>
  <c r="G28" i="74"/>
  <c r="G30" i="74"/>
  <c r="G31" i="74"/>
  <c r="G32" i="74"/>
  <c r="G33" i="74"/>
  <c r="G34" i="74"/>
  <c r="G35" i="74"/>
  <c r="G36" i="74"/>
  <c r="G37" i="74"/>
  <c r="G39" i="74"/>
  <c r="G40" i="74"/>
  <c r="G41" i="74"/>
  <c r="G42" i="74"/>
  <c r="G43" i="74"/>
  <c r="G44" i="74"/>
  <c r="G45" i="74"/>
  <c r="G47" i="74"/>
  <c r="G48" i="74"/>
  <c r="G49" i="74"/>
  <c r="G50" i="74"/>
  <c r="G51" i="74"/>
  <c r="G52" i="74"/>
  <c r="G54" i="74"/>
  <c r="G55" i="74"/>
  <c r="G56" i="74"/>
  <c r="G57" i="74"/>
  <c r="G58" i="74"/>
  <c r="G59" i="74"/>
  <c r="G60" i="74"/>
  <c r="G61" i="74"/>
  <c r="G62" i="74"/>
  <c r="G64" i="74"/>
  <c r="G65" i="74"/>
  <c r="G66" i="74"/>
  <c r="G67" i="74"/>
  <c r="G68" i="74"/>
  <c r="G69" i="74"/>
  <c r="G70" i="74"/>
  <c r="G71" i="74"/>
  <c r="G73" i="74"/>
  <c r="G74" i="74"/>
  <c r="G75" i="74"/>
  <c r="G76" i="74"/>
  <c r="C12" i="74"/>
  <c r="C13" i="74"/>
  <c r="C14" i="74"/>
  <c r="C15" i="74"/>
  <c r="C16" i="74"/>
  <c r="C17" i="74"/>
  <c r="C20" i="74"/>
  <c r="C21" i="74"/>
  <c r="C22" i="74"/>
  <c r="C23" i="74"/>
  <c r="C24" i="74"/>
  <c r="C25" i="74"/>
  <c r="C26" i="74"/>
  <c r="C27" i="74"/>
  <c r="C28" i="74"/>
  <c r="C29" i="74"/>
  <c r="C30" i="74"/>
  <c r="C31" i="74"/>
  <c r="C32" i="74"/>
  <c r="C37" i="74"/>
  <c r="C38" i="74"/>
  <c r="C39" i="74"/>
  <c r="C40" i="74"/>
  <c r="C41" i="74"/>
  <c r="C43" i="74"/>
  <c r="C44" i="74"/>
  <c r="C45" i="74"/>
  <c r="C46" i="74"/>
  <c r="C47" i="74"/>
  <c r="C48" i="74"/>
  <c r="C49" i="74"/>
  <c r="C51" i="74"/>
  <c r="C52" i="74"/>
  <c r="C53" i="74"/>
  <c r="C54" i="74"/>
  <c r="C56" i="74"/>
  <c r="C57" i="74"/>
  <c r="C58" i="74"/>
  <c r="C59" i="74"/>
  <c r="C60" i="74"/>
  <c r="C62" i="74"/>
  <c r="C63" i="74"/>
  <c r="C64" i="74"/>
  <c r="C65" i="74"/>
  <c r="C66" i="74"/>
  <c r="C67" i="74"/>
  <c r="C69" i="74"/>
  <c r="C70" i="74"/>
  <c r="C71" i="74"/>
  <c r="C72" i="74"/>
  <c r="C73" i="74"/>
  <c r="C74" i="74"/>
  <c r="C75" i="74"/>
  <c r="C76" i="74"/>
  <c r="C77" i="74"/>
  <c r="B1" i="74"/>
  <c r="C4" i="78" l="1"/>
  <c r="C4" i="75"/>
  <c r="C4" i="77"/>
  <c r="C9" i="77" s="1"/>
  <c r="N5" i="8" s="1"/>
  <c r="C4" i="76"/>
  <c r="C9" i="76" s="1"/>
  <c r="L5" i="8" s="1"/>
  <c r="B66" i="69"/>
  <c r="J1" i="86"/>
  <c r="B53" i="69"/>
  <c r="I1" i="86"/>
  <c r="B40" i="69"/>
  <c r="H1" i="86"/>
  <c r="B92" i="69"/>
  <c r="L1" i="86"/>
  <c r="B79" i="69"/>
  <c r="K1" i="86"/>
  <c r="P1" i="8"/>
  <c r="K1" i="68"/>
  <c r="N1" i="8"/>
  <c r="J1" i="68"/>
  <c r="L1" i="8"/>
  <c r="I1" i="68"/>
  <c r="J1" i="8"/>
  <c r="H1" i="68"/>
  <c r="H1" i="8"/>
  <c r="G1" i="68"/>
  <c r="I1" i="23"/>
  <c r="I1" i="71"/>
  <c r="J1" i="23"/>
  <c r="J1" i="71"/>
  <c r="L1" i="23"/>
  <c r="L1" i="71"/>
  <c r="H1" i="23"/>
  <c r="H1" i="71"/>
  <c r="K1" i="23"/>
  <c r="K1" i="71"/>
  <c r="H1" i="6"/>
  <c r="H1" i="2"/>
  <c r="K1" i="6"/>
  <c r="K1" i="2"/>
  <c r="J1" i="6"/>
  <c r="J1" i="2"/>
  <c r="L1" i="6"/>
  <c r="L1" i="2"/>
  <c r="I1" i="6"/>
  <c r="I1" i="2"/>
  <c r="C9" i="78"/>
  <c r="P5" i="8" s="1"/>
  <c r="C9" i="75"/>
  <c r="J5" i="8" s="1"/>
  <c r="C9" i="74"/>
  <c r="H5" i="8" s="1"/>
  <c r="B13" i="8"/>
  <c r="B12" i="8"/>
  <c r="B10" i="8"/>
  <c r="B11" i="8"/>
  <c r="B9" i="8"/>
  <c r="K4" i="73"/>
  <c r="K5" i="73"/>
  <c r="K6" i="73"/>
  <c r="K7" i="73"/>
  <c r="K8" i="73"/>
  <c r="K9" i="73"/>
  <c r="K10" i="73"/>
  <c r="K11" i="73"/>
  <c r="K13" i="73"/>
  <c r="K14" i="73"/>
  <c r="K15" i="73"/>
  <c r="K16" i="73"/>
  <c r="K17" i="73"/>
  <c r="K18" i="73"/>
  <c r="K19" i="73"/>
  <c r="K20" i="73"/>
  <c r="K21" i="73"/>
  <c r="K23" i="73"/>
  <c r="K24" i="73"/>
  <c r="K25" i="73"/>
  <c r="K26" i="73"/>
  <c r="K27" i="73"/>
  <c r="K28" i="73"/>
  <c r="K30" i="73"/>
  <c r="K31" i="73"/>
  <c r="K32" i="73"/>
  <c r="K33" i="73"/>
  <c r="K34" i="73"/>
  <c r="K35" i="73"/>
  <c r="K36" i="73"/>
  <c r="K38" i="73"/>
  <c r="K39" i="73"/>
  <c r="K40" i="73"/>
  <c r="K41" i="73"/>
  <c r="K42" i="73"/>
  <c r="G3" i="73"/>
  <c r="G4" i="73"/>
  <c r="G5" i="73"/>
  <c r="G6" i="73"/>
  <c r="G7" i="73"/>
  <c r="G8" i="73"/>
  <c r="G9" i="73"/>
  <c r="G14" i="73"/>
  <c r="G15" i="73"/>
  <c r="G16" i="73"/>
  <c r="G17" i="73"/>
  <c r="G18" i="73"/>
  <c r="G19" i="73"/>
  <c r="G20" i="73"/>
  <c r="G21" i="73"/>
  <c r="G23" i="73"/>
  <c r="G24" i="73"/>
  <c r="G25" i="73"/>
  <c r="G26" i="73"/>
  <c r="G27" i="73"/>
  <c r="G28" i="73"/>
  <c r="G30" i="73"/>
  <c r="G31" i="73"/>
  <c r="G32" i="73"/>
  <c r="G33" i="73"/>
  <c r="G34" i="73"/>
  <c r="G35" i="73"/>
  <c r="G36" i="73"/>
  <c r="G37" i="73"/>
  <c r="G39" i="73"/>
  <c r="G40" i="73"/>
  <c r="G41" i="73"/>
  <c r="G42" i="73"/>
  <c r="G43" i="73"/>
  <c r="G44" i="73"/>
  <c r="G45" i="73"/>
  <c r="G47" i="73"/>
  <c r="G48" i="73"/>
  <c r="G49" i="73"/>
  <c r="G50" i="73"/>
  <c r="G51" i="73"/>
  <c r="G52" i="73"/>
  <c r="G54" i="73"/>
  <c r="G55" i="73"/>
  <c r="G56" i="73"/>
  <c r="G57" i="73"/>
  <c r="G58" i="73"/>
  <c r="G59" i="73"/>
  <c r="G60" i="73"/>
  <c r="G61" i="73"/>
  <c r="G62" i="73"/>
  <c r="G64" i="73"/>
  <c r="G65" i="73"/>
  <c r="G66" i="73"/>
  <c r="G67" i="73"/>
  <c r="G68" i="73"/>
  <c r="G69" i="73"/>
  <c r="G70" i="73"/>
  <c r="G71" i="73"/>
  <c r="G73" i="73"/>
  <c r="G74" i="73"/>
  <c r="G75" i="73"/>
  <c r="G76" i="73"/>
  <c r="C37" i="73"/>
  <c r="C38" i="73"/>
  <c r="C39" i="73"/>
  <c r="C40" i="73"/>
  <c r="C41" i="73"/>
  <c r="C43" i="73"/>
  <c r="C44" i="73"/>
  <c r="C45" i="73"/>
  <c r="C46" i="73"/>
  <c r="C47" i="73"/>
  <c r="C48" i="73"/>
  <c r="C49" i="73"/>
  <c r="C51" i="73"/>
  <c r="C52" i="73"/>
  <c r="C53" i="73"/>
  <c r="C54" i="73"/>
  <c r="C56" i="73"/>
  <c r="C57" i="73"/>
  <c r="C58" i="73"/>
  <c r="C59" i="73"/>
  <c r="C60" i="73"/>
  <c r="C62" i="73"/>
  <c r="C63" i="73"/>
  <c r="C64" i="73"/>
  <c r="C65" i="73"/>
  <c r="C66" i="73"/>
  <c r="C67" i="73"/>
  <c r="C69" i="73"/>
  <c r="C70" i="73"/>
  <c r="C71" i="73"/>
  <c r="C72" i="73"/>
  <c r="C73" i="73"/>
  <c r="C74" i="73"/>
  <c r="C75" i="73"/>
  <c r="C76" i="73"/>
  <c r="C77" i="73"/>
  <c r="C15" i="73"/>
  <c r="C16" i="73"/>
  <c r="C17" i="73"/>
  <c r="C22" i="73"/>
  <c r="C23" i="73"/>
  <c r="C24" i="73"/>
  <c r="C25" i="73"/>
  <c r="C26" i="73"/>
  <c r="C27" i="73"/>
  <c r="C28" i="73"/>
  <c r="C29" i="73"/>
  <c r="C30" i="73"/>
  <c r="C31" i="73"/>
  <c r="C32" i="73"/>
  <c r="B1" i="73"/>
  <c r="G1" i="86" s="1"/>
  <c r="F1" i="68" l="1"/>
  <c r="C4" i="73"/>
  <c r="G1" i="71"/>
  <c r="F1" i="8"/>
  <c r="G1" i="2"/>
  <c r="G1" i="23"/>
  <c r="B27" i="69"/>
  <c r="G1" i="6"/>
  <c r="K4" i="72"/>
  <c r="K5" i="72"/>
  <c r="K6" i="72"/>
  <c r="K7" i="72"/>
  <c r="K8" i="72"/>
  <c r="K9" i="72"/>
  <c r="K10" i="72"/>
  <c r="K11" i="72"/>
  <c r="K13" i="72"/>
  <c r="K14" i="72"/>
  <c r="K15" i="72"/>
  <c r="K16" i="72"/>
  <c r="K17" i="72"/>
  <c r="K18" i="72"/>
  <c r="K19" i="72"/>
  <c r="K20" i="72"/>
  <c r="K21" i="72"/>
  <c r="K23" i="72"/>
  <c r="K24" i="72"/>
  <c r="K25" i="72"/>
  <c r="K26" i="72"/>
  <c r="K27" i="72"/>
  <c r="K28" i="72"/>
  <c r="K30" i="72"/>
  <c r="K31" i="72"/>
  <c r="K32" i="72"/>
  <c r="K33" i="72"/>
  <c r="K34" i="72"/>
  <c r="K35" i="72"/>
  <c r="K36" i="72"/>
  <c r="K38" i="72"/>
  <c r="K39" i="72"/>
  <c r="K40" i="72"/>
  <c r="K41" i="72"/>
  <c r="K42" i="72"/>
  <c r="G4" i="72"/>
  <c r="G5" i="72"/>
  <c r="G6" i="72"/>
  <c r="G7" i="72"/>
  <c r="C4" i="72" s="1"/>
  <c r="G8" i="72"/>
  <c r="G9" i="72"/>
  <c r="G3" i="72"/>
  <c r="G14" i="72"/>
  <c r="G15" i="72"/>
  <c r="G16" i="72"/>
  <c r="G17" i="72"/>
  <c r="G18" i="72"/>
  <c r="G19" i="72"/>
  <c r="G20" i="72"/>
  <c r="G21" i="72"/>
  <c r="G23" i="72"/>
  <c r="G24" i="72"/>
  <c r="G25" i="72"/>
  <c r="G26" i="72"/>
  <c r="G27" i="72"/>
  <c r="G28" i="72"/>
  <c r="G30" i="72"/>
  <c r="G31" i="72"/>
  <c r="G32" i="72"/>
  <c r="G33" i="72"/>
  <c r="G34" i="72"/>
  <c r="G35" i="72"/>
  <c r="G36" i="72"/>
  <c r="G37" i="72"/>
  <c r="G39" i="72"/>
  <c r="G40" i="72"/>
  <c r="G41" i="72"/>
  <c r="G42" i="72"/>
  <c r="G43" i="72"/>
  <c r="G44" i="72"/>
  <c r="G45" i="72"/>
  <c r="G47" i="72"/>
  <c r="G48" i="72"/>
  <c r="G49" i="72"/>
  <c r="G50" i="72"/>
  <c r="G51" i="72"/>
  <c r="G52" i="72"/>
  <c r="G54" i="72"/>
  <c r="G55" i="72"/>
  <c r="G56" i="72"/>
  <c r="G57" i="72"/>
  <c r="G58" i="72"/>
  <c r="G59" i="72"/>
  <c r="G60" i="72"/>
  <c r="G61" i="72"/>
  <c r="G62" i="72"/>
  <c r="G64" i="72"/>
  <c r="G65" i="72"/>
  <c r="G66" i="72"/>
  <c r="G67" i="72"/>
  <c r="G68" i="72"/>
  <c r="G69" i="72"/>
  <c r="G70" i="72"/>
  <c r="G71" i="72"/>
  <c r="G73" i="72"/>
  <c r="G74" i="72"/>
  <c r="G75" i="72"/>
  <c r="G76" i="72"/>
  <c r="C37" i="72"/>
  <c r="C38" i="72"/>
  <c r="C39" i="72"/>
  <c r="C40" i="72"/>
  <c r="C41" i="72"/>
  <c r="C43" i="72"/>
  <c r="C44" i="72"/>
  <c r="C45" i="72"/>
  <c r="C46" i="72"/>
  <c r="C47" i="72"/>
  <c r="C48" i="72"/>
  <c r="C49" i="72"/>
  <c r="C51" i="72"/>
  <c r="C52" i="72"/>
  <c r="C53" i="72"/>
  <c r="C54" i="72"/>
  <c r="C56" i="72"/>
  <c r="C57" i="72"/>
  <c r="C58" i="72"/>
  <c r="C59" i="72"/>
  <c r="C60" i="72"/>
  <c r="C62" i="72"/>
  <c r="C63" i="72"/>
  <c r="C64" i="72"/>
  <c r="C65" i="72"/>
  <c r="C66" i="72"/>
  <c r="C67" i="72"/>
  <c r="C69" i="72"/>
  <c r="C70" i="72"/>
  <c r="C71" i="72"/>
  <c r="C72" i="72"/>
  <c r="C73" i="72"/>
  <c r="C74" i="72"/>
  <c r="C75" i="72"/>
  <c r="C76" i="72"/>
  <c r="C77" i="72"/>
  <c r="C6" i="72"/>
  <c r="C13" i="72"/>
  <c r="C14" i="72"/>
  <c r="C15" i="72"/>
  <c r="C16" i="72"/>
  <c r="C17" i="72"/>
  <c r="C20" i="72"/>
  <c r="C21" i="72"/>
  <c r="C22" i="72"/>
  <c r="C23" i="72"/>
  <c r="C24" i="72"/>
  <c r="C25" i="72"/>
  <c r="C26" i="72"/>
  <c r="C27" i="72"/>
  <c r="C28" i="72"/>
  <c r="C29" i="72"/>
  <c r="C30" i="72"/>
  <c r="C31" i="72"/>
  <c r="C32" i="72"/>
  <c r="B1" i="72"/>
  <c r="K39" i="5"/>
  <c r="K40" i="5"/>
  <c r="K41" i="5"/>
  <c r="K42" i="5"/>
  <c r="K38" i="5"/>
  <c r="K31" i="5"/>
  <c r="K32" i="5"/>
  <c r="K33" i="5"/>
  <c r="K34" i="5"/>
  <c r="K35" i="5"/>
  <c r="K36" i="5"/>
  <c r="K30" i="5"/>
  <c r="K24" i="5"/>
  <c r="K25" i="5"/>
  <c r="K26" i="5"/>
  <c r="K27" i="5"/>
  <c r="K28" i="5"/>
  <c r="K23" i="5"/>
  <c r="K14" i="5"/>
  <c r="K15" i="5"/>
  <c r="K16" i="5"/>
  <c r="K17" i="5"/>
  <c r="K18" i="5"/>
  <c r="K19" i="5"/>
  <c r="K20" i="5"/>
  <c r="K21" i="5"/>
  <c r="K13" i="5"/>
  <c r="K5" i="5"/>
  <c r="K6" i="5"/>
  <c r="K7" i="5"/>
  <c r="K8" i="5"/>
  <c r="K9" i="5"/>
  <c r="K10" i="5"/>
  <c r="K11" i="5"/>
  <c r="K4" i="5"/>
  <c r="G74" i="5"/>
  <c r="G75" i="5"/>
  <c r="G76" i="5"/>
  <c r="G73" i="5"/>
  <c r="G65" i="5"/>
  <c r="G66" i="5"/>
  <c r="G67" i="5"/>
  <c r="G68" i="5"/>
  <c r="G69" i="5"/>
  <c r="G70" i="5"/>
  <c r="G71" i="5"/>
  <c r="G64" i="5"/>
  <c r="G55" i="5"/>
  <c r="G56" i="5"/>
  <c r="G57" i="5"/>
  <c r="G58" i="5"/>
  <c r="G59" i="5"/>
  <c r="G60" i="5"/>
  <c r="G61" i="5"/>
  <c r="G62" i="5"/>
  <c r="G54" i="5"/>
  <c r="G48" i="5"/>
  <c r="G49" i="5"/>
  <c r="G50" i="5"/>
  <c r="G51" i="5"/>
  <c r="G52" i="5"/>
  <c r="G47" i="5"/>
  <c r="G40" i="5"/>
  <c r="G41" i="5"/>
  <c r="G42" i="5"/>
  <c r="G43" i="5"/>
  <c r="G44" i="5"/>
  <c r="G45" i="5"/>
  <c r="G39" i="5"/>
  <c r="G31" i="5"/>
  <c r="G32" i="5"/>
  <c r="G33" i="5"/>
  <c r="G34" i="5"/>
  <c r="G35" i="5"/>
  <c r="G36" i="5"/>
  <c r="G37" i="5"/>
  <c r="G30" i="5"/>
  <c r="G24" i="5"/>
  <c r="G25" i="5"/>
  <c r="G26" i="5"/>
  <c r="G27" i="5"/>
  <c r="G28" i="5"/>
  <c r="G23" i="5"/>
  <c r="G15" i="5"/>
  <c r="G16" i="5"/>
  <c r="G17" i="5"/>
  <c r="G18" i="5"/>
  <c r="G19" i="5"/>
  <c r="G20" i="5"/>
  <c r="G21" i="5"/>
  <c r="G14" i="5"/>
  <c r="C70" i="5"/>
  <c r="C71" i="5"/>
  <c r="C72" i="5"/>
  <c r="C73" i="5"/>
  <c r="C74" i="5"/>
  <c r="C75" i="5"/>
  <c r="C76" i="5"/>
  <c r="C77" i="5"/>
  <c r="C69" i="5"/>
  <c r="C63" i="5"/>
  <c r="C64" i="5"/>
  <c r="C65" i="5"/>
  <c r="C66" i="5"/>
  <c r="C67" i="5"/>
  <c r="C62" i="5"/>
  <c r="C57" i="5"/>
  <c r="C58" i="5"/>
  <c r="C59" i="5"/>
  <c r="C60" i="5"/>
  <c r="C56" i="5"/>
  <c r="C52" i="5"/>
  <c r="C53" i="5"/>
  <c r="C54" i="5"/>
  <c r="C51" i="5"/>
  <c r="C44" i="5"/>
  <c r="C45" i="5"/>
  <c r="C46" i="5"/>
  <c r="C47" i="5"/>
  <c r="C48" i="5"/>
  <c r="C49" i="5"/>
  <c r="C43" i="5"/>
  <c r="C38" i="5"/>
  <c r="C39" i="5"/>
  <c r="C40" i="5"/>
  <c r="C41" i="5"/>
  <c r="C37" i="5"/>
  <c r="C32" i="5"/>
  <c r="C31" i="5"/>
  <c r="C30" i="5"/>
  <c r="C29" i="5"/>
  <c r="C26" i="5"/>
  <c r="C25" i="5"/>
  <c r="C24" i="5"/>
  <c r="C23" i="5"/>
  <c r="C22" i="5"/>
  <c r="C21" i="5"/>
  <c r="C20" i="5"/>
  <c r="D1" i="8" l="1"/>
  <c r="F1" i="86"/>
  <c r="F1" i="23"/>
  <c r="F1" i="71"/>
  <c r="E1" i="68"/>
  <c r="F1" i="2"/>
  <c r="F1" i="6"/>
  <c r="B14" i="69"/>
  <c r="C17" i="5"/>
  <c r="C16" i="5"/>
  <c r="C15" i="5"/>
  <c r="C14" i="5"/>
  <c r="C13" i="5"/>
  <c r="F28" i="2"/>
  <c r="G28" i="2"/>
  <c r="C14" i="73" s="1"/>
  <c r="F10" i="8" s="1"/>
  <c r="H28" i="2"/>
  <c r="I28" i="2"/>
  <c r="J28" i="2"/>
  <c r="K28" i="2"/>
  <c r="L28" i="2"/>
  <c r="M28" i="2"/>
  <c r="N28" i="2"/>
  <c r="O28" i="2"/>
  <c r="P28" i="2"/>
  <c r="Q28" i="2"/>
  <c r="R28" i="2"/>
  <c r="S28" i="2"/>
  <c r="E28" i="2"/>
  <c r="F94" i="6"/>
  <c r="G94" i="6"/>
  <c r="H94" i="6"/>
  <c r="I94" i="6"/>
  <c r="J94" i="6"/>
  <c r="K94" i="6"/>
  <c r="L94" i="6"/>
  <c r="M94" i="6"/>
  <c r="N94" i="6"/>
  <c r="O94" i="6"/>
  <c r="P94" i="6"/>
  <c r="Q94" i="6"/>
  <c r="R94" i="6"/>
  <c r="S94" i="6"/>
  <c r="E94" i="6"/>
  <c r="C28" i="5" s="1"/>
  <c r="F125" i="6"/>
  <c r="G125" i="6"/>
  <c r="H125" i="6"/>
  <c r="I125" i="6"/>
  <c r="J125" i="6"/>
  <c r="K125" i="6"/>
  <c r="L125" i="6"/>
  <c r="M125" i="6"/>
  <c r="N125" i="6"/>
  <c r="O125" i="6"/>
  <c r="P125" i="6"/>
  <c r="Q125" i="6"/>
  <c r="R125" i="6"/>
  <c r="S125" i="6"/>
  <c r="E133" i="6"/>
  <c r="E125" i="6"/>
  <c r="F115" i="6"/>
  <c r="G115" i="6"/>
  <c r="H115" i="6"/>
  <c r="I115" i="6"/>
  <c r="J115" i="6"/>
  <c r="K115" i="6"/>
  <c r="L115" i="6"/>
  <c r="M115" i="6"/>
  <c r="N115" i="6"/>
  <c r="O115" i="6"/>
  <c r="P115" i="6"/>
  <c r="Q115" i="6"/>
  <c r="R115" i="6"/>
  <c r="S115" i="6"/>
  <c r="E115" i="6"/>
  <c r="F106" i="6"/>
  <c r="G106" i="6"/>
  <c r="H106" i="6"/>
  <c r="I106" i="6"/>
  <c r="J106" i="6"/>
  <c r="K106" i="6"/>
  <c r="L106" i="6"/>
  <c r="M106" i="6"/>
  <c r="N106" i="6"/>
  <c r="O106" i="6"/>
  <c r="P106" i="6"/>
  <c r="Q106" i="6"/>
  <c r="R106" i="6"/>
  <c r="S106" i="6"/>
  <c r="E106" i="6"/>
  <c r="F83" i="6"/>
  <c r="G83" i="6"/>
  <c r="H83" i="6"/>
  <c r="I83" i="6"/>
  <c r="J83" i="6"/>
  <c r="K83" i="6"/>
  <c r="L83" i="6"/>
  <c r="M83" i="6"/>
  <c r="N83" i="6"/>
  <c r="O83" i="6"/>
  <c r="P83" i="6"/>
  <c r="Q83" i="6"/>
  <c r="R83" i="6"/>
  <c r="S83" i="6"/>
  <c r="E83" i="6"/>
  <c r="C27" i="5" s="1"/>
  <c r="F76" i="6"/>
  <c r="G76" i="6"/>
  <c r="H76" i="6"/>
  <c r="I76" i="6"/>
  <c r="J76" i="6"/>
  <c r="K76" i="6"/>
  <c r="L76" i="6"/>
  <c r="M76" i="6"/>
  <c r="N76" i="6"/>
  <c r="O76" i="6"/>
  <c r="P76" i="6"/>
  <c r="Q76" i="6"/>
  <c r="R76" i="6"/>
  <c r="S76" i="6"/>
  <c r="E76" i="6"/>
  <c r="F65" i="6"/>
  <c r="G65" i="6"/>
  <c r="H65" i="6"/>
  <c r="I65" i="6"/>
  <c r="J65" i="6"/>
  <c r="K65" i="6"/>
  <c r="L65" i="6"/>
  <c r="M65" i="6"/>
  <c r="N65" i="6"/>
  <c r="O65" i="6"/>
  <c r="P65" i="6"/>
  <c r="Q65" i="6"/>
  <c r="R65" i="6"/>
  <c r="S65" i="6"/>
  <c r="E65" i="6"/>
  <c r="F53" i="6"/>
  <c r="G53" i="6"/>
  <c r="H53" i="6"/>
  <c r="I53" i="6"/>
  <c r="J53" i="6"/>
  <c r="K53" i="6"/>
  <c r="L53" i="6"/>
  <c r="M53" i="6"/>
  <c r="N53" i="6"/>
  <c r="O53" i="6"/>
  <c r="P53" i="6"/>
  <c r="Q53" i="6"/>
  <c r="R53" i="6"/>
  <c r="S53" i="6"/>
  <c r="E53" i="6"/>
  <c r="F44" i="6"/>
  <c r="G44" i="6"/>
  <c r="H44" i="6"/>
  <c r="I44" i="6"/>
  <c r="J44" i="6"/>
  <c r="K44" i="6"/>
  <c r="L44" i="6"/>
  <c r="M44" i="6"/>
  <c r="N44" i="6"/>
  <c r="O44" i="6"/>
  <c r="P44" i="6"/>
  <c r="Q44" i="6"/>
  <c r="R44" i="6"/>
  <c r="S44" i="6"/>
  <c r="E44" i="6"/>
  <c r="F34" i="6"/>
  <c r="G34" i="6"/>
  <c r="H34" i="6"/>
  <c r="I34" i="6"/>
  <c r="J34" i="6"/>
  <c r="K34" i="6"/>
  <c r="L34" i="6"/>
  <c r="M34" i="6"/>
  <c r="N34" i="6"/>
  <c r="O34" i="6"/>
  <c r="P34" i="6"/>
  <c r="Q34" i="6"/>
  <c r="R34" i="6"/>
  <c r="S34" i="6"/>
  <c r="E34" i="6"/>
  <c r="F23" i="6"/>
  <c r="G23" i="6"/>
  <c r="C21" i="73" s="1"/>
  <c r="F17" i="8" s="1"/>
  <c r="H23" i="6"/>
  <c r="I23" i="6"/>
  <c r="J23" i="6"/>
  <c r="K23" i="6"/>
  <c r="L23" i="6"/>
  <c r="M23" i="6"/>
  <c r="N23" i="6"/>
  <c r="O23" i="6"/>
  <c r="P23" i="6"/>
  <c r="Q23" i="6"/>
  <c r="R23" i="6"/>
  <c r="S23" i="6"/>
  <c r="E23" i="6"/>
  <c r="F14" i="6"/>
  <c r="G14" i="6"/>
  <c r="C20" i="73" s="1"/>
  <c r="H14" i="6"/>
  <c r="I14" i="6"/>
  <c r="J14" i="6"/>
  <c r="K14" i="6"/>
  <c r="L14" i="6"/>
  <c r="M14" i="6"/>
  <c r="N14" i="6"/>
  <c r="O14" i="6"/>
  <c r="P14" i="6"/>
  <c r="Q14" i="6"/>
  <c r="R14" i="6"/>
  <c r="S14" i="6"/>
  <c r="E14" i="6"/>
  <c r="S133" i="6"/>
  <c r="R133" i="6"/>
  <c r="Q133" i="6"/>
  <c r="P133" i="6"/>
  <c r="O133" i="6"/>
  <c r="N133" i="6"/>
  <c r="M133" i="6"/>
  <c r="L133" i="6"/>
  <c r="K133" i="6"/>
  <c r="J133" i="6"/>
  <c r="I133" i="6"/>
  <c r="H133" i="6"/>
  <c r="G133" i="6"/>
  <c r="F133" i="6"/>
  <c r="C1" i="6"/>
  <c r="C2" i="6"/>
  <c r="C1" i="2"/>
  <c r="E13" i="23"/>
  <c r="B3" i="8" s="1"/>
  <c r="F57" i="2"/>
  <c r="G57" i="2"/>
  <c r="H57" i="2"/>
  <c r="I57" i="2"/>
  <c r="J57" i="2"/>
  <c r="K57" i="2"/>
  <c r="L57" i="2"/>
  <c r="M57" i="2"/>
  <c r="N57" i="2"/>
  <c r="O57" i="2"/>
  <c r="P57" i="2"/>
  <c r="Q57" i="2"/>
  <c r="R57" i="2"/>
  <c r="S57" i="2"/>
  <c r="E57" i="2"/>
  <c r="F45" i="2"/>
  <c r="G45" i="2"/>
  <c r="H45" i="2"/>
  <c r="I45" i="2"/>
  <c r="J45" i="2"/>
  <c r="K45" i="2"/>
  <c r="L45" i="2"/>
  <c r="M45" i="2"/>
  <c r="N45" i="2"/>
  <c r="O45" i="2"/>
  <c r="P45" i="2"/>
  <c r="Q45" i="2"/>
  <c r="R45" i="2"/>
  <c r="S45" i="2"/>
  <c r="E45" i="2"/>
  <c r="F36" i="2"/>
  <c r="G36" i="2"/>
  <c r="H36" i="2"/>
  <c r="I36" i="2"/>
  <c r="J36" i="2"/>
  <c r="K36" i="2"/>
  <c r="L36" i="2"/>
  <c r="M36" i="2"/>
  <c r="N36" i="2"/>
  <c r="O36" i="2"/>
  <c r="P36" i="2"/>
  <c r="Q36" i="2"/>
  <c r="R36" i="2"/>
  <c r="S36" i="2"/>
  <c r="E36" i="2"/>
  <c r="F21" i="2"/>
  <c r="G21" i="2"/>
  <c r="C13" i="73" s="1"/>
  <c r="F9" i="8" s="1"/>
  <c r="H21" i="2"/>
  <c r="I21" i="2"/>
  <c r="J21" i="2"/>
  <c r="K21" i="2"/>
  <c r="L21" i="2"/>
  <c r="M21" i="2"/>
  <c r="N21" i="2"/>
  <c r="O21" i="2"/>
  <c r="P21" i="2"/>
  <c r="Q21" i="2"/>
  <c r="R21" i="2"/>
  <c r="S21" i="2"/>
  <c r="E21" i="2"/>
  <c r="F11" i="2"/>
  <c r="C12" i="72" s="1"/>
  <c r="G11" i="2"/>
  <c r="C12" i="73" s="1"/>
  <c r="H11" i="2"/>
  <c r="I11" i="2"/>
  <c r="J11" i="2"/>
  <c r="K11" i="2"/>
  <c r="L11" i="2"/>
  <c r="M11" i="2"/>
  <c r="N11" i="2"/>
  <c r="O11" i="2"/>
  <c r="P11" i="2"/>
  <c r="Q11" i="2"/>
  <c r="R11" i="2"/>
  <c r="S11" i="2"/>
  <c r="E11" i="2"/>
  <c r="C2" i="2"/>
  <c r="D8" i="8" l="1"/>
  <c r="C5" i="72"/>
  <c r="C9" i="72" s="1"/>
  <c r="D5" i="8" s="1"/>
  <c r="F16" i="8"/>
  <c r="C6" i="73"/>
  <c r="F8" i="8"/>
  <c r="C5" i="73"/>
  <c r="C6" i="5"/>
  <c r="F13" i="23"/>
  <c r="D3" i="8" s="1"/>
  <c r="G13" i="23"/>
  <c r="F3" i="8" s="1"/>
  <c r="H13" i="23"/>
  <c r="H3" i="8" s="1"/>
  <c r="I13" i="23"/>
  <c r="J3" i="8" s="1"/>
  <c r="J13" i="23"/>
  <c r="L3" i="8" s="1"/>
  <c r="K13" i="23"/>
  <c r="N3" i="8" s="1"/>
  <c r="L13" i="23"/>
  <c r="P3" i="8" s="1"/>
  <c r="M13" i="23"/>
  <c r="R3" i="8" s="1"/>
  <c r="N13" i="23"/>
  <c r="T3" i="8" s="1"/>
  <c r="O13" i="23"/>
  <c r="V3" i="8" s="1"/>
  <c r="P13" i="23"/>
  <c r="X3" i="8" s="1"/>
  <c r="Q13" i="23"/>
  <c r="Z3" i="8" s="1"/>
  <c r="R13" i="23"/>
  <c r="AB3" i="8" s="1"/>
  <c r="S13" i="23"/>
  <c r="AD3" i="8" s="1"/>
  <c r="C9" i="73" l="1"/>
  <c r="F5" i="8" s="1"/>
  <c r="B1" i="5"/>
  <c r="E1" i="86" s="1"/>
  <c r="G9" i="5"/>
  <c r="G8" i="5"/>
  <c r="G7" i="5"/>
  <c r="G6" i="5"/>
  <c r="G5" i="5"/>
  <c r="G4" i="5"/>
  <c r="G3" i="5"/>
  <c r="C12" i="5"/>
  <c r="B8" i="8" s="1"/>
  <c r="B1" i="8" l="1"/>
  <c r="E1" i="23"/>
  <c r="E1" i="71"/>
  <c r="B1" i="69"/>
  <c r="E1" i="2"/>
  <c r="C5" i="5"/>
  <c r="C4" i="5"/>
  <c r="E1" i="6"/>
  <c r="D1" i="68"/>
  <c r="C9" i="5" l="1"/>
  <c r="B5" i="8" s="1"/>
</calcChain>
</file>

<file path=xl/comments1.xml><?xml version="1.0" encoding="utf-8"?>
<comments xmlns="http://schemas.openxmlformats.org/spreadsheetml/2006/main">
  <authors>
    <author>Detail</author>
  </authors>
  <commentList>
    <comment ref="C6" authorId="0" shapeId="0">
      <text>
        <r>
          <rPr>
            <b/>
            <sz val="9"/>
            <color indexed="81"/>
            <rFont val="Tahoma"/>
            <family val="2"/>
          </rPr>
          <t>Detail:</t>
        </r>
        <r>
          <rPr>
            <sz val="9"/>
            <color indexed="81"/>
            <rFont val="Tahoma"/>
            <family val="2"/>
          </rPr>
          <t xml:space="preserve">
Make a list of living things you find on your 1-ft hike.</t>
        </r>
      </text>
    </comment>
    <comment ref="C7" authorId="0" shapeId="0">
      <text>
        <r>
          <rPr>
            <b/>
            <sz val="9"/>
            <color indexed="81"/>
            <rFont val="Tahoma"/>
            <family val="2"/>
          </rPr>
          <t>Detail:</t>
        </r>
        <r>
          <rPr>
            <sz val="9"/>
            <color indexed="81"/>
            <rFont val="Tahoma"/>
            <family val="2"/>
          </rPr>
          <t xml:space="preserve">
Point out two different kinds of birds that live in your area.</t>
        </r>
      </text>
    </comment>
    <comment ref="C8"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C10"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C14" authorId="0" shapeId="0">
      <text>
        <r>
          <rPr>
            <b/>
            <sz val="9"/>
            <color indexed="81"/>
            <rFont val="Tahoma"/>
            <family val="2"/>
          </rPr>
          <t>Detail:</t>
        </r>
        <r>
          <rPr>
            <sz val="9"/>
            <color indexed="81"/>
            <rFont val="Tahoma"/>
            <family val="2"/>
          </rPr>
          <t xml:space="preserve">
Play two initiative 
or team-building games with the members of your den.</t>
        </r>
      </text>
    </comment>
    <comment ref="C15"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C16"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C17" authorId="0" shapeId="0">
      <text>
        <r>
          <rPr>
            <b/>
            <sz val="9"/>
            <color indexed="81"/>
            <rFont val="Tahoma"/>
            <family val="2"/>
          </rPr>
          <t>Detail:</t>
        </r>
        <r>
          <rPr>
            <sz val="9"/>
            <color indexed="81"/>
            <rFont val="Tahoma"/>
            <family val="2"/>
          </rPr>
          <t xml:space="preserve">
Make up a game with the members of your den.</t>
        </r>
      </text>
    </comment>
    <comment ref="C18"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C19"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C20"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C24" authorId="0" shapeId="0">
      <text>
        <r>
          <rPr>
            <b/>
            <sz val="9"/>
            <color indexed="81"/>
            <rFont val="Tahoma"/>
            <family val="2"/>
          </rPr>
          <t>Detail:</t>
        </r>
        <r>
          <rPr>
            <sz val="9"/>
            <color indexed="81"/>
            <rFont val="Tahoma"/>
            <family val="2"/>
          </rPr>
          <t xml:space="preserve">
With your adult partner, find out what duty to God means to your family.</t>
        </r>
      </text>
    </comment>
    <comment ref="C25" authorId="0" shapeId="0">
      <text>
        <r>
          <rPr>
            <b/>
            <sz val="9"/>
            <color indexed="81"/>
            <rFont val="Tahoma"/>
            <family val="2"/>
          </rPr>
          <t>Detail:</t>
        </r>
        <r>
          <rPr>
            <sz val="9"/>
            <color indexed="81"/>
            <rFont val="Tahoma"/>
            <family val="2"/>
          </rPr>
          <t xml:space="preserve">
Find out what makes each member of your family special.</t>
        </r>
      </text>
    </comment>
    <comment ref="C26"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C27" authorId="0" shapeId="0">
      <text>
        <r>
          <rPr>
            <b/>
            <sz val="9"/>
            <color indexed="81"/>
            <rFont val="Tahoma"/>
            <family val="2"/>
          </rPr>
          <t>Detail:</t>
        </r>
        <r>
          <rPr>
            <sz val="9"/>
            <color indexed="81"/>
            <rFont val="Tahoma"/>
            <family val="2"/>
          </rPr>
          <t xml:space="preserve">
Participate in a worship experience or activity with your family.</t>
        </r>
      </text>
    </comment>
    <comment ref="C31" authorId="0" shapeId="0">
      <text>
        <r>
          <rPr>
            <b/>
            <sz val="9"/>
            <color indexed="81"/>
            <rFont val="Tahoma"/>
            <family val="2"/>
          </rPr>
          <t>Detail:</t>
        </r>
        <r>
          <rPr>
            <sz val="9"/>
            <color indexed="81"/>
            <rFont val="Tahoma"/>
            <family val="2"/>
          </rPr>
          <t xml:space="preserve">
List the different teams of which you are a part</t>
        </r>
      </text>
    </comment>
    <comment ref="C32"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C33" authorId="0" shapeId="0">
      <text>
        <r>
          <rPr>
            <b/>
            <sz val="9"/>
            <color indexed="81"/>
            <rFont val="Tahoma"/>
            <family val="2"/>
          </rPr>
          <t>Detail:</t>
        </r>
        <r>
          <rPr>
            <sz val="9"/>
            <color indexed="81"/>
            <rFont val="Tahoma"/>
            <family val="2"/>
          </rPr>
          <t xml:space="preserve">
Pick two chores you will do at home once a week for a month.</t>
        </r>
      </text>
    </comment>
    <comment ref="C34"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C35" authorId="0" shapeId="0">
      <text>
        <r>
          <rPr>
            <b/>
            <sz val="9"/>
            <color indexed="81"/>
            <rFont val="Tahoma"/>
            <family val="2"/>
          </rPr>
          <t>Detail:</t>
        </r>
        <r>
          <rPr>
            <sz val="9"/>
            <color indexed="81"/>
            <rFont val="Tahoma"/>
            <family val="2"/>
          </rPr>
          <t xml:space="preserve">
Do an activity to help your community or neighborhood team.</t>
        </r>
      </text>
    </comment>
    <comment ref="C39"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C40"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C41"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C42" authorId="0" shapeId="0">
      <text>
        <r>
          <rPr>
            <b/>
            <sz val="9"/>
            <color indexed="81"/>
            <rFont val="Tahoma"/>
            <family val="2"/>
          </rPr>
          <t>Detail:</t>
        </r>
        <r>
          <rPr>
            <sz val="9"/>
            <color indexed="81"/>
            <rFont val="Tahoma"/>
            <family val="2"/>
          </rPr>
          <t xml:space="preserve">
Show you can keep yourself and your personal area clean.</t>
        </r>
      </text>
    </comment>
    <comment ref="C43"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C44"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C48"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C49"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C50"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C51"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C52"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C53"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C54"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C55"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C56"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10.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11.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12.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13.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14.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15.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16.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17.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2.xml><?xml version="1.0" encoding="utf-8"?>
<comments xmlns="http://schemas.openxmlformats.org/spreadsheetml/2006/main">
  <authors>
    <author>Detail</author>
  </authors>
  <commentList>
    <comment ref="C6"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C8" authorId="0" shapeId="0">
      <text>
        <r>
          <rPr>
            <b/>
            <sz val="9"/>
            <color indexed="81"/>
            <rFont val="Tahoma"/>
            <family val="2"/>
          </rPr>
          <t>Detail:</t>
        </r>
        <r>
          <rPr>
            <sz val="9"/>
            <color indexed="81"/>
            <rFont val="Tahoma"/>
            <family val="2"/>
          </rPr>
          <t xml:space="preserve">
With your den or with your family, put on a magic show for an audience.</t>
        </r>
      </text>
    </comment>
    <comment ref="C10"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C11" authorId="0" shapeId="0">
      <text>
        <r>
          <rPr>
            <b/>
            <sz val="9"/>
            <color indexed="81"/>
            <rFont val="Tahoma"/>
            <family val="2"/>
          </rPr>
          <t>Detail:</t>
        </r>
        <r>
          <rPr>
            <sz val="9"/>
            <color indexed="81"/>
            <rFont val="Tahoma"/>
            <family val="2"/>
          </rPr>
          <t xml:space="preserve">
Spell your name in sign language and in Braille</t>
        </r>
      </text>
    </comment>
    <comment ref="C12"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C13" authorId="0" shapeId="0">
      <text>
        <r>
          <rPr>
            <b/>
            <sz val="9"/>
            <color indexed="81"/>
            <rFont val="Tahoma"/>
            <family val="2"/>
          </rPr>
          <t>Detail:</t>
        </r>
        <r>
          <rPr>
            <sz val="9"/>
            <color indexed="81"/>
            <rFont val="Tahoma"/>
            <family val="2"/>
          </rPr>
          <t xml:space="preserve">
Share what you learned from your science demonstration.</t>
        </r>
      </text>
    </comment>
    <comment ref="C17" authorId="0" shapeId="0">
      <text>
        <r>
          <rPr>
            <b/>
            <sz val="9"/>
            <color indexed="81"/>
            <rFont val="Tahoma"/>
            <family val="2"/>
          </rPr>
          <t>Detail:</t>
        </r>
        <r>
          <rPr>
            <sz val="9"/>
            <color indexed="81"/>
            <rFont val="Tahoma"/>
            <family val="2"/>
          </rPr>
          <t xml:space="preserve">
Bring in and share with your den five items that are the color orange</t>
        </r>
      </text>
    </comment>
    <comment ref="C18"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C19"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C20"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C21" authorId="0" shapeId="0">
      <text>
        <r>
          <rPr>
            <b/>
            <sz val="9"/>
            <color indexed="81"/>
            <rFont val="Tahoma"/>
            <family val="2"/>
          </rPr>
          <t>Detail:</t>
        </r>
        <r>
          <rPr>
            <sz val="9"/>
            <color indexed="81"/>
            <rFont val="Tahoma"/>
            <family val="2"/>
          </rPr>
          <t xml:space="preserve">
Play a game with your den. Then discuss how your den played politely.</t>
        </r>
      </text>
    </comment>
    <comment ref="C22"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C26"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C28" authorId="0" shapeId="0">
      <text>
        <r>
          <rPr>
            <b/>
            <sz val="9"/>
            <color indexed="81"/>
            <rFont val="Tahoma"/>
            <family val="2"/>
          </rPr>
          <t>Detail:</t>
        </r>
        <r>
          <rPr>
            <sz val="9"/>
            <color indexed="81"/>
            <rFont val="Tahoma"/>
            <family val="2"/>
          </rPr>
          <t xml:space="preserve">
Visit a public library to find out information about your heritage</t>
        </r>
      </text>
    </comment>
    <comment ref="C29"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C32"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C33"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C38" authorId="0" shapeId="0">
      <text>
        <r>
          <rPr>
            <b/>
            <sz val="9"/>
            <color indexed="81"/>
            <rFont val="Tahoma"/>
            <family val="2"/>
          </rPr>
          <t>Detail:</t>
        </r>
        <r>
          <rPr>
            <sz val="9"/>
            <color indexed="81"/>
            <rFont val="Tahoma"/>
            <family val="2"/>
          </rPr>
          <t xml:space="preserve">
Build a boat from recycled materials, and float it on the water</t>
        </r>
      </text>
    </comment>
    <comment ref="C39" authorId="0" shapeId="0">
      <text>
        <r>
          <rPr>
            <b/>
            <sz val="9"/>
            <color indexed="81"/>
            <rFont val="Tahoma"/>
            <family val="2"/>
          </rPr>
          <t>Detail:</t>
        </r>
        <r>
          <rPr>
            <sz val="9"/>
            <color indexed="81"/>
            <rFont val="Tahoma"/>
            <family val="2"/>
          </rPr>
          <t xml:space="preserve">
With your den, say the SCOUT water safety chant</t>
        </r>
      </text>
    </comment>
    <comment ref="C41" authorId="0" shapeId="0">
      <text>
        <r>
          <rPr>
            <b/>
            <sz val="9"/>
            <color indexed="81"/>
            <rFont val="Tahoma"/>
            <family val="2"/>
          </rPr>
          <t>Detail:</t>
        </r>
        <r>
          <rPr>
            <sz val="9"/>
            <color indexed="81"/>
            <rFont val="Tahoma"/>
            <family val="2"/>
          </rPr>
          <t xml:space="preserve">
Show that you can put on and fasten a lifejacket the correct way</t>
        </r>
      </text>
    </comment>
    <comment ref="C42"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C43"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C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C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C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C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C56"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C57"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C58"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C60" authorId="0" shapeId="0">
      <text>
        <r>
          <rPr>
            <b/>
            <sz val="9"/>
            <color indexed="81"/>
            <rFont val="Tahoma"/>
            <family val="2"/>
          </rPr>
          <t>Detail:</t>
        </r>
        <r>
          <rPr>
            <sz val="9"/>
            <color indexed="81"/>
            <rFont val="Tahoma"/>
            <family val="2"/>
          </rPr>
          <t xml:space="preserve">
With your den or adult partner, do a safety check on your bicycle.</t>
        </r>
      </text>
    </comment>
    <comment ref="C61"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C62"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C63"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C68"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C69"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C70"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C71"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C73"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C74"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C75"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C79"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C86" authorId="0" shapeId="0">
      <text>
        <r>
          <rPr>
            <b/>
            <sz val="9"/>
            <color indexed="81"/>
            <rFont val="Tahoma"/>
            <family val="2"/>
          </rPr>
          <t>Detail:</t>
        </r>
        <r>
          <rPr>
            <sz val="9"/>
            <color indexed="81"/>
            <rFont val="Tahoma"/>
            <family val="2"/>
          </rPr>
          <t xml:space="preserve">
Play at least two different games by yourself; one may be a video game.</t>
        </r>
      </text>
    </comment>
    <comment ref="C87"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C88" authorId="0" shapeId="0">
      <text>
        <r>
          <rPr>
            <b/>
            <sz val="9"/>
            <color indexed="81"/>
            <rFont val="Tahoma"/>
            <family val="2"/>
          </rPr>
          <t>Detail:</t>
        </r>
        <r>
          <rPr>
            <sz val="9"/>
            <color indexed="81"/>
            <rFont val="Tahoma"/>
            <family val="2"/>
          </rPr>
          <t xml:space="preserve">
Play a problem-solving game with your den.</t>
        </r>
      </text>
    </comment>
    <comment ref="C89"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C90"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C91"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C92"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C97" authorId="0" shapeId="0">
      <text>
        <r>
          <rPr>
            <b/>
            <sz val="9"/>
            <color indexed="81"/>
            <rFont val="Tahoma"/>
            <family val="2"/>
          </rPr>
          <t>Detail:</t>
        </r>
        <r>
          <rPr>
            <sz val="9"/>
            <color indexed="81"/>
            <rFont val="Tahoma"/>
            <family val="2"/>
          </rPr>
          <t xml:space="preserve">
Memorize your address, and say it to your den leader or adult partner</t>
        </r>
      </text>
    </comment>
    <comment ref="C98"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C101"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C103" authorId="0" shapeId="0">
      <text>
        <r>
          <rPr>
            <b/>
            <sz val="9"/>
            <color indexed="81"/>
            <rFont val="Tahoma"/>
            <family val="2"/>
          </rPr>
          <t>Detail:</t>
        </r>
        <r>
          <rPr>
            <sz val="9"/>
            <color indexed="81"/>
            <rFont val="Tahoma"/>
            <family val="2"/>
          </rPr>
          <t xml:space="preserve">
Explain your map, and try a practice fire drill at home.</t>
        </r>
      </text>
    </comment>
    <comment ref="C104"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C105"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C109" authorId="0" shapeId="0">
      <text>
        <r>
          <rPr>
            <b/>
            <sz val="9"/>
            <color indexed="81"/>
            <rFont val="Tahoma"/>
            <family val="2"/>
          </rPr>
          <t>Detail:</t>
        </r>
        <r>
          <rPr>
            <sz val="9"/>
            <color indexed="81"/>
            <rFont val="Tahoma"/>
            <family val="2"/>
          </rPr>
          <t xml:space="preserve">
Choose one active game you like, and tell your den about it.</t>
        </r>
      </text>
    </comment>
    <comment ref="C110" authorId="0" shapeId="0">
      <text>
        <r>
          <rPr>
            <b/>
            <sz val="9"/>
            <color indexed="81"/>
            <rFont val="Tahoma"/>
            <family val="2"/>
          </rPr>
          <t>Detail:</t>
        </r>
        <r>
          <rPr>
            <sz val="9"/>
            <color indexed="81"/>
            <rFont val="Tahoma"/>
            <family val="2"/>
          </rPr>
          <t xml:space="preserve">
Play two relay games with your den, and adult partner.
</t>
        </r>
      </text>
    </comment>
    <comment ref="C111"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C112"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C113"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C114"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C119" authorId="0" shapeId="0">
      <text>
        <r>
          <rPr>
            <b/>
            <sz val="9"/>
            <color indexed="81"/>
            <rFont val="Tahoma"/>
            <family val="2"/>
          </rPr>
          <t>Detail:</t>
        </r>
        <r>
          <rPr>
            <sz val="9"/>
            <color indexed="81"/>
            <rFont val="Tahoma"/>
            <family val="2"/>
          </rPr>
          <t xml:space="preserve">
Create your own tall tale.  Share it with your den.</t>
        </r>
      </text>
    </comment>
    <comment ref="C121"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C12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C129" authorId="0" shapeId="0">
      <text>
        <r>
          <rPr>
            <b/>
            <sz val="9"/>
            <color indexed="81"/>
            <rFont val="Tahoma"/>
            <family val="2"/>
          </rPr>
          <t>Detail:</t>
        </r>
        <r>
          <rPr>
            <sz val="9"/>
            <color indexed="81"/>
            <rFont val="Tahoma"/>
            <family val="2"/>
          </rPr>
          <t xml:space="preserve">
As a den, play a game of one-word charades with your adult partners.</t>
        </r>
      </text>
    </comment>
    <comment ref="C13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C132" authorId="0" shapeId="0">
      <text>
        <r>
          <rPr>
            <b/>
            <sz val="9"/>
            <color indexed="81"/>
            <rFont val="Tahoma"/>
            <family val="2"/>
          </rPr>
          <t>Detail:</t>
        </r>
        <r>
          <rPr>
            <sz val="9"/>
            <color indexed="81"/>
            <rFont val="Tahoma"/>
            <family val="2"/>
          </rPr>
          <t xml:space="preserve">
Watch a play or attend a story time at a library.</t>
        </r>
      </text>
    </comment>
  </commentList>
</comments>
</file>

<file path=xl/comments3.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4.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5.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6.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7.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8.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comments9.xml><?xml version="1.0" encoding="utf-8"?>
<comments xmlns="http://schemas.openxmlformats.org/spreadsheetml/2006/main">
  <authors>
    <author>Detail</author>
  </authors>
  <commentList>
    <comment ref="J4" authorId="0" shapeId="0">
      <text>
        <r>
          <rPr>
            <b/>
            <sz val="9"/>
            <color indexed="81"/>
            <rFont val="Tahoma"/>
            <family val="2"/>
          </rPr>
          <t>Detail:</t>
        </r>
        <r>
          <rPr>
            <sz val="9"/>
            <color indexed="81"/>
            <rFont val="Tahoma"/>
            <family val="2"/>
          </rPr>
          <t xml:space="preserve">
Play at least two different games by yourself; one may be a video game.</t>
        </r>
      </text>
    </comment>
    <comment ref="J5" authorId="0" shapeId="0">
      <text>
        <r>
          <rPr>
            <b/>
            <sz val="9"/>
            <color indexed="81"/>
            <rFont val="Tahoma"/>
            <family val="2"/>
          </rPr>
          <t>Detail:</t>
        </r>
        <r>
          <rPr>
            <sz val="9"/>
            <color indexed="81"/>
            <rFont val="Tahoma"/>
            <family val="2"/>
          </rPr>
          <t xml:space="preserve">
play a board game or other inside game with one or more members of your den.</t>
        </r>
      </text>
    </comment>
    <comment ref="J6" authorId="0" shapeId="0">
      <text>
        <r>
          <rPr>
            <b/>
            <sz val="9"/>
            <color indexed="81"/>
            <rFont val="Tahoma"/>
            <family val="2"/>
          </rPr>
          <t>Detail:</t>
        </r>
        <r>
          <rPr>
            <sz val="9"/>
            <color indexed="81"/>
            <rFont val="Tahoma"/>
            <family val="2"/>
          </rPr>
          <t xml:space="preserve">
Play a problem-solving game with your den.</t>
        </r>
      </text>
    </comment>
    <comment ref="J7" authorId="0" shapeId="0">
      <text>
        <r>
          <rPr>
            <b/>
            <sz val="9"/>
            <color indexed="81"/>
            <rFont val="Tahoma"/>
            <family val="2"/>
          </rPr>
          <t>Detail:</t>
        </r>
        <r>
          <rPr>
            <sz val="9"/>
            <color indexed="81"/>
            <rFont val="Tahoma"/>
            <family val="2"/>
          </rPr>
          <t xml:space="preserve">
With your parent's or guardian's permission: play a video game with family members in a family tournament.</t>
        </r>
      </text>
    </comment>
    <comment ref="J8" authorId="0" shapeId="0">
      <text>
        <r>
          <rPr>
            <b/>
            <sz val="9"/>
            <color indexed="81"/>
            <rFont val="Tahoma"/>
            <family val="2"/>
          </rPr>
          <t>Detail:</t>
        </r>
        <r>
          <rPr>
            <sz val="9"/>
            <color indexed="81"/>
            <rFont val="Tahoma"/>
            <family val="2"/>
          </rPr>
          <t xml:space="preserve">
With your parent's or guardian's permission: List at least three tips that would help someone who was learning how to play your favorite video game.</t>
        </r>
      </text>
    </comment>
    <comment ref="J9" authorId="0" shapeId="0">
      <text>
        <r>
          <rPr>
            <b/>
            <sz val="9"/>
            <color indexed="81"/>
            <rFont val="Tahoma"/>
            <family val="2"/>
          </rPr>
          <t>Detail:</t>
        </r>
        <r>
          <rPr>
            <sz val="9"/>
            <color indexed="81"/>
            <rFont val="Tahoma"/>
            <family val="2"/>
          </rPr>
          <t xml:space="preserve">
With your parent's or guardian's permission: play an appropriate video game with a friend for 30 minutes.</t>
        </r>
      </text>
    </comment>
    <comment ref="J10" authorId="0" shapeId="0">
      <text>
        <r>
          <rPr>
            <b/>
            <sz val="9"/>
            <color indexed="81"/>
            <rFont val="Tahoma"/>
            <family val="2"/>
          </rPr>
          <t>Detail:</t>
        </r>
        <r>
          <rPr>
            <sz val="9"/>
            <color indexed="81"/>
            <rFont val="Tahoma"/>
            <family val="2"/>
          </rPr>
          <t xml:space="preserve">
With other members of your den, invent a game, OR change the rules of a game you know, and play the game.</t>
        </r>
      </text>
    </comment>
    <comment ref="J13" authorId="0" shapeId="0">
      <text>
        <r>
          <rPr>
            <b/>
            <sz val="9"/>
            <color indexed="81"/>
            <rFont val="Tahoma"/>
            <family val="2"/>
          </rPr>
          <t>Detail:</t>
        </r>
        <r>
          <rPr>
            <sz val="9"/>
            <color indexed="81"/>
            <rFont val="Tahoma"/>
            <family val="2"/>
          </rPr>
          <t xml:space="preserve">
Memorize your address, and say it to your den leader or adult partner</t>
        </r>
      </text>
    </comment>
    <comment ref="F14" authorId="0" shapeId="0">
      <text>
        <r>
          <rPr>
            <b/>
            <sz val="9"/>
            <color indexed="81"/>
            <rFont val="Tahoma"/>
            <family val="2"/>
          </rPr>
          <t>Detail:</t>
        </r>
        <r>
          <rPr>
            <sz val="9"/>
            <color indexed="81"/>
            <rFont val="Tahoma"/>
            <family val="2"/>
          </rPr>
          <t xml:space="preserve">
Learn a magic trick. Practice your magic trick so you can perform it in front of an audience.</t>
        </r>
      </text>
    </comment>
    <comment ref="J14" authorId="0" shapeId="0">
      <text>
        <r>
          <rPr>
            <b/>
            <sz val="9"/>
            <color indexed="81"/>
            <rFont val="Tahoma"/>
            <family val="2"/>
          </rPr>
          <t>Detail:</t>
        </r>
        <r>
          <rPr>
            <sz val="9"/>
            <color indexed="81"/>
            <rFont val="Tahoma"/>
            <family val="2"/>
          </rPr>
          <t xml:space="preserve">
Memorize and emergency contact's phone number, and say it to your den leader or adult partner.</t>
        </r>
      </text>
    </comment>
    <comment ref="F16" authorId="0" shapeId="0">
      <text>
        <r>
          <rPr>
            <b/>
            <sz val="9"/>
            <color indexed="81"/>
            <rFont val="Tahoma"/>
            <family val="2"/>
          </rPr>
          <t>Detail:</t>
        </r>
        <r>
          <rPr>
            <sz val="9"/>
            <color indexed="81"/>
            <rFont val="Tahoma"/>
            <family val="2"/>
          </rPr>
          <t xml:space="preserve">
With your den or with your family, put on a magic show for an audience.</t>
        </r>
      </text>
    </comment>
    <comment ref="J17" authorId="0" shapeId="0">
      <text>
        <r>
          <rPr>
            <b/>
            <sz val="9"/>
            <color indexed="81"/>
            <rFont val="Tahoma"/>
            <family val="2"/>
          </rPr>
          <t>Detail:</t>
        </r>
        <r>
          <rPr>
            <sz val="9"/>
            <color indexed="81"/>
            <rFont val="Tahoma"/>
            <family val="2"/>
          </rPr>
          <t xml:space="preserve">
Show you know how to safely roll someone else in a blanket to put out a fire.</t>
        </r>
      </text>
    </comment>
    <comment ref="F18" authorId="0" shapeId="0">
      <text>
        <r>
          <rPr>
            <b/>
            <sz val="9"/>
            <color indexed="81"/>
            <rFont val="Tahoma"/>
            <family val="2"/>
          </rPr>
          <t>Detail:</t>
        </r>
        <r>
          <rPr>
            <sz val="9"/>
            <color indexed="81"/>
            <rFont val="Tahoma"/>
            <family val="2"/>
          </rPr>
          <t xml:space="preserve">
With the other scouts in your den or with your family, crack a code you did not create.</t>
        </r>
      </text>
    </comment>
    <comment ref="F19" authorId="0" shapeId="0">
      <text>
        <r>
          <rPr>
            <b/>
            <sz val="9"/>
            <color indexed="81"/>
            <rFont val="Tahoma"/>
            <family val="2"/>
          </rPr>
          <t>Detail:</t>
        </r>
        <r>
          <rPr>
            <sz val="9"/>
            <color indexed="81"/>
            <rFont val="Tahoma"/>
            <family val="2"/>
          </rPr>
          <t xml:space="preserve">
Spell your name in sign language and in Braille</t>
        </r>
      </text>
    </comment>
    <comment ref="J19" authorId="0" shapeId="0">
      <text>
        <r>
          <rPr>
            <b/>
            <sz val="9"/>
            <color indexed="81"/>
            <rFont val="Tahoma"/>
            <family val="2"/>
          </rPr>
          <t>Detail:</t>
        </r>
        <r>
          <rPr>
            <sz val="9"/>
            <color indexed="81"/>
            <rFont val="Tahoma"/>
            <family val="2"/>
          </rPr>
          <t xml:space="preserve">
Explain your map, and try a practice fire drill at home.</t>
        </r>
      </text>
    </comment>
    <comment ref="F20" authorId="0" shapeId="0">
      <text>
        <r>
          <rPr>
            <b/>
            <sz val="9"/>
            <color indexed="81"/>
            <rFont val="Tahoma"/>
            <family val="2"/>
          </rPr>
          <t>Detail:</t>
        </r>
        <r>
          <rPr>
            <sz val="9"/>
            <color indexed="81"/>
            <rFont val="Tahoma"/>
            <family val="2"/>
          </rPr>
          <t xml:space="preserve">
With the help of your adult partner, conduct a science demonstration that shows how magic works.</t>
        </r>
      </text>
    </comment>
    <comment ref="J20" authorId="0" shapeId="0">
      <text>
        <r>
          <rPr>
            <b/>
            <sz val="9"/>
            <color indexed="81"/>
            <rFont val="Tahoma"/>
            <family val="2"/>
          </rPr>
          <t>Detail:</t>
        </r>
        <r>
          <rPr>
            <sz val="9"/>
            <color indexed="81"/>
            <rFont val="Tahoma"/>
            <family val="2"/>
          </rPr>
          <t xml:space="preserve">
Find the smoke detectors in your home.  With the help of your adult partner, check the batteries.</t>
        </r>
      </text>
    </comment>
    <comment ref="F21" authorId="0" shapeId="0">
      <text>
        <r>
          <rPr>
            <b/>
            <sz val="9"/>
            <color indexed="81"/>
            <rFont val="Tahoma"/>
            <family val="2"/>
          </rPr>
          <t>Detail:</t>
        </r>
        <r>
          <rPr>
            <sz val="9"/>
            <color indexed="81"/>
            <rFont val="Tahoma"/>
            <family val="2"/>
          </rPr>
          <t xml:space="preserve">
Share what you learned from your science demonstration.</t>
        </r>
      </text>
    </comment>
    <comment ref="J21" authorId="0" shapeId="0">
      <text>
        <r>
          <rPr>
            <b/>
            <sz val="9"/>
            <color indexed="81"/>
            <rFont val="Tahoma"/>
            <family val="2"/>
          </rPr>
          <t>Detail:</t>
        </r>
        <r>
          <rPr>
            <sz val="9"/>
            <color indexed="81"/>
            <rFont val="Tahoma"/>
            <family val="2"/>
          </rPr>
          <t xml:space="preserve">
Visit an emergency responder station, or have an emergncy responder visit you.</t>
        </r>
      </text>
    </comment>
    <comment ref="F23" authorId="0" shapeId="0">
      <text>
        <r>
          <rPr>
            <b/>
            <sz val="9"/>
            <color indexed="81"/>
            <rFont val="Tahoma"/>
            <family val="2"/>
          </rPr>
          <t>Detail:</t>
        </r>
        <r>
          <rPr>
            <sz val="9"/>
            <color indexed="81"/>
            <rFont val="Tahoma"/>
            <family val="2"/>
          </rPr>
          <t xml:space="preserve">
Bring in and share with your den five items that are the color orange</t>
        </r>
      </text>
    </comment>
    <comment ref="J23" authorId="0" shapeId="0">
      <text>
        <r>
          <rPr>
            <b/>
            <sz val="9"/>
            <color indexed="81"/>
            <rFont val="Tahoma"/>
            <family val="2"/>
          </rPr>
          <t>Detail:</t>
        </r>
        <r>
          <rPr>
            <sz val="9"/>
            <color indexed="81"/>
            <rFont val="Tahoma"/>
            <family val="2"/>
          </rPr>
          <t xml:space="preserve">
Choose one active game you like, and tell your den about it.</t>
        </r>
      </text>
    </comment>
    <comment ref="F24" authorId="0" shapeId="0">
      <text>
        <r>
          <rPr>
            <b/>
            <sz val="9"/>
            <color indexed="81"/>
            <rFont val="Tahoma"/>
            <family val="2"/>
          </rPr>
          <t>Detail:</t>
        </r>
        <r>
          <rPr>
            <sz val="9"/>
            <color indexed="81"/>
            <rFont val="Tahoma"/>
            <family val="2"/>
          </rPr>
          <t xml:space="preserve">
Demonstrate loyalty over the next week at school or in your community.  Share at your next den meeting how you were loyal to others.</t>
        </r>
      </text>
    </comment>
    <comment ref="J24" authorId="0" shapeId="0">
      <text>
        <r>
          <rPr>
            <b/>
            <sz val="9"/>
            <color indexed="81"/>
            <rFont val="Tahoma"/>
            <family val="2"/>
          </rPr>
          <t>Detail:</t>
        </r>
        <r>
          <rPr>
            <sz val="9"/>
            <color indexed="81"/>
            <rFont val="Tahoma"/>
            <family val="2"/>
          </rPr>
          <t xml:space="preserve">
Play two relay games with your den, and adult partner.
</t>
        </r>
      </text>
    </comment>
    <comment ref="F25" authorId="0" shapeId="0">
      <text>
        <r>
          <rPr>
            <b/>
            <sz val="9"/>
            <color indexed="81"/>
            <rFont val="Tahoma"/>
            <family val="2"/>
          </rPr>
          <t>Detail:</t>
        </r>
        <r>
          <rPr>
            <sz val="9"/>
            <color indexed="81"/>
            <rFont val="Tahoma"/>
            <family val="2"/>
          </rPr>
          <t xml:space="preserve">
With your adult partner, decide on one new task you can do to help your family, and do it.</t>
        </r>
      </text>
    </comment>
    <comment ref="J25" authorId="0" shapeId="0">
      <text>
        <r>
          <rPr>
            <b/>
            <sz val="9"/>
            <color indexed="81"/>
            <rFont val="Tahoma"/>
            <family val="2"/>
          </rPr>
          <t>Detail:</t>
        </r>
        <r>
          <rPr>
            <sz val="9"/>
            <color indexed="81"/>
            <rFont val="Tahoma"/>
            <family val="2"/>
          </rPr>
          <t xml:space="preserve">
Tell your adult partner or the other Tigers what you liked best about each game.</t>
        </r>
      </text>
    </comment>
    <comment ref="F26" authorId="0" shapeId="0">
      <text>
        <r>
          <rPr>
            <b/>
            <sz val="9"/>
            <color indexed="81"/>
            <rFont val="Tahoma"/>
            <family val="2"/>
          </rPr>
          <t>Detail:</t>
        </r>
        <r>
          <rPr>
            <sz val="9"/>
            <color indexed="81"/>
            <rFont val="Tahoma"/>
            <family val="2"/>
          </rPr>
          <t xml:space="preserve">
Talk with your den and adult partner about polite language.  Include a discussion about the use of "please", "thank you", "you're welcome," "excuse me," "yes, sir," "no, ma'am," and last names.  Learn how to shake hands properly and introduce yourself.</t>
        </r>
      </text>
    </comment>
    <comment ref="J26" authorId="0" shapeId="0">
      <text>
        <r>
          <rPr>
            <b/>
            <sz val="9"/>
            <color indexed="81"/>
            <rFont val="Tahoma"/>
            <family val="2"/>
          </rPr>
          <t>Detail:</t>
        </r>
        <r>
          <rPr>
            <sz val="9"/>
            <color indexed="81"/>
            <rFont val="Tahoma"/>
            <family val="2"/>
          </rPr>
          <t xml:space="preserve">
Have your den choose a relay game that everyone would like to play, and play it several times.</t>
        </r>
      </text>
    </comment>
    <comment ref="F27" authorId="0" shapeId="0">
      <text>
        <r>
          <rPr>
            <b/>
            <sz val="9"/>
            <color indexed="81"/>
            <rFont val="Tahoma"/>
            <family val="2"/>
          </rPr>
          <t>Detail:</t>
        </r>
        <r>
          <rPr>
            <sz val="9"/>
            <color indexed="81"/>
            <rFont val="Tahoma"/>
            <family val="2"/>
          </rPr>
          <t xml:space="preserve">
Play a game with your den. Then discuss how your den played politely.</t>
        </r>
      </text>
    </comment>
    <comment ref="J27" authorId="0" shapeId="0">
      <text>
        <r>
          <rPr>
            <b/>
            <sz val="9"/>
            <color indexed="81"/>
            <rFont val="Tahoma"/>
            <family val="2"/>
          </rPr>
          <t>Detail:</t>
        </r>
        <r>
          <rPr>
            <sz val="9"/>
            <color indexed="81"/>
            <rFont val="Tahoma"/>
            <family val="2"/>
          </rPr>
          <t xml:space="preserve">
With your adult partner, select an active outside game that you could play with the members of your den. Talk about your game at a den meeting.</t>
        </r>
      </text>
    </comment>
    <comment ref="F28" authorId="0" shapeId="0">
      <text>
        <r>
          <rPr>
            <b/>
            <sz val="9"/>
            <color indexed="81"/>
            <rFont val="Tahoma"/>
            <family val="2"/>
          </rPr>
          <t>Detail:</t>
        </r>
        <r>
          <rPr>
            <sz val="9"/>
            <color indexed="81"/>
            <rFont val="Tahoma"/>
            <family val="2"/>
          </rPr>
          <t xml:space="preserve">
With your adult partner and den, work on a service project for your pack's meeting place or chartered organization.</t>
        </r>
      </text>
    </comment>
    <comment ref="J28" authorId="0" shapeId="0">
      <text>
        <r>
          <rPr>
            <b/>
            <sz val="9"/>
            <color indexed="81"/>
            <rFont val="Tahoma"/>
            <family val="2"/>
          </rPr>
          <t>Detail:</t>
        </r>
        <r>
          <rPr>
            <sz val="9"/>
            <color indexed="81"/>
            <rFont val="Tahoma"/>
            <family val="2"/>
          </rPr>
          <t xml:space="preserve">
With your den, decide on a game to play and then play it.  After the game, discuss with your den leader the meaning of being a good sport.</t>
        </r>
      </text>
    </comment>
    <comment ref="F30" authorId="0" shapeId="0">
      <text>
        <r>
          <rPr>
            <b/>
            <sz val="9"/>
            <color indexed="81"/>
            <rFont val="Tahoma"/>
            <family val="2"/>
          </rPr>
          <t>Detail:</t>
        </r>
        <r>
          <rPr>
            <sz val="9"/>
            <color indexed="81"/>
            <rFont val="Tahoma"/>
            <family val="2"/>
          </rPr>
          <t xml:space="preserve">
Discuss with your adult partner and/or family where your family originated.  Discuss their history, traditions and culture -- your family heritage.  Share a story or bring something to share with your den about yourself and your family.</t>
        </r>
      </text>
    </comment>
    <comment ref="J31" authorId="0" shapeId="0">
      <text>
        <r>
          <rPr>
            <b/>
            <sz val="9"/>
            <color indexed="81"/>
            <rFont val="Tahoma"/>
            <family val="2"/>
          </rPr>
          <t>Detail:</t>
        </r>
        <r>
          <rPr>
            <sz val="9"/>
            <color indexed="81"/>
            <rFont val="Tahoma"/>
            <family val="2"/>
          </rPr>
          <t xml:space="preserve">
Create your own tall tale.  Share it with your den.</t>
        </r>
      </text>
    </comment>
    <comment ref="F32" authorId="0" shapeId="0">
      <text>
        <r>
          <rPr>
            <b/>
            <sz val="9"/>
            <color indexed="81"/>
            <rFont val="Tahoma"/>
            <family val="2"/>
          </rPr>
          <t>Detail:</t>
        </r>
        <r>
          <rPr>
            <sz val="9"/>
            <color indexed="81"/>
            <rFont val="Tahoma"/>
            <family val="2"/>
          </rPr>
          <t xml:space="preserve">
Visit a public library to find out information about your heritage</t>
        </r>
      </text>
    </comment>
    <comment ref="F33" authorId="0" shapeId="0">
      <text>
        <r>
          <rPr>
            <b/>
            <sz val="9"/>
            <color indexed="81"/>
            <rFont val="Tahoma"/>
            <family val="2"/>
          </rPr>
          <t>Detail:</t>
        </r>
        <r>
          <rPr>
            <sz val="9"/>
            <color indexed="81"/>
            <rFont val="Tahoma"/>
            <family val="2"/>
          </rPr>
          <t xml:space="preserve">
Interview one of your grandparents or another family elder, and share with your den what you found.</t>
        </r>
      </text>
    </comment>
    <comment ref="J33" authorId="0" shapeId="0">
      <text>
        <r>
          <rPr>
            <b/>
            <sz val="9"/>
            <color indexed="81"/>
            <rFont val="Tahoma"/>
            <family val="2"/>
          </rPr>
          <t>Detail:</t>
        </r>
        <r>
          <rPr>
            <sz val="9"/>
            <color indexed="81"/>
            <rFont val="Tahoma"/>
            <family val="2"/>
          </rPr>
          <t xml:space="preserve">
Create a piece of art from a scene in the tall tale you have read, using your choice of materials.  Share it with your den. Share it with your den.</t>
        </r>
      </text>
    </comment>
    <comment ref="F36" authorId="0" shapeId="0">
      <text>
        <r>
          <rPr>
            <b/>
            <sz val="9"/>
            <color indexed="81"/>
            <rFont val="Tahoma"/>
            <family val="2"/>
          </rPr>
          <t>Detail:</t>
        </r>
        <r>
          <rPr>
            <sz val="9"/>
            <color indexed="81"/>
            <rFont val="Tahoma"/>
            <family val="2"/>
          </rPr>
          <t xml:space="preserve">
Share with your den your favorite snackor dessert that reflects your cultural heritage.</t>
        </r>
      </text>
    </comment>
    <comment ref="B37" authorId="0" shapeId="0">
      <text>
        <r>
          <rPr>
            <b/>
            <sz val="9"/>
            <color indexed="81"/>
            <rFont val="Tahoma"/>
            <family val="2"/>
          </rPr>
          <t>Detail:</t>
        </r>
        <r>
          <rPr>
            <sz val="9"/>
            <color indexed="81"/>
            <rFont val="Tahoma"/>
            <family val="2"/>
          </rPr>
          <t xml:space="preserve">
Make a list of living things you find on your 1-ft hike.</t>
        </r>
      </text>
    </comment>
    <comment ref="F37" authorId="0" shapeId="0">
      <text>
        <r>
          <rPr>
            <b/>
            <sz val="9"/>
            <color indexed="81"/>
            <rFont val="Tahoma"/>
            <family val="2"/>
          </rPr>
          <t>Detail:</t>
        </r>
        <r>
          <rPr>
            <sz val="9"/>
            <color indexed="81"/>
            <rFont val="Tahoma"/>
            <family val="2"/>
          </rPr>
          <t xml:space="preserve">
Learn where your family came from, and locate it on a map.  Share this information with your den.  With the help of your adult partner, locate and write to a pen pal from that location.</t>
        </r>
      </text>
    </comment>
    <comment ref="B38" authorId="0" shapeId="0">
      <text>
        <r>
          <rPr>
            <b/>
            <sz val="9"/>
            <color indexed="81"/>
            <rFont val="Tahoma"/>
            <family val="2"/>
          </rPr>
          <t>Detail:</t>
        </r>
        <r>
          <rPr>
            <sz val="9"/>
            <color indexed="81"/>
            <rFont val="Tahoma"/>
            <family val="2"/>
          </rPr>
          <t xml:space="preserve">
Point out two different kinds of birds that live in your area.</t>
        </r>
      </text>
    </comment>
    <comment ref="J38" authorId="0" shapeId="0">
      <text>
        <r>
          <rPr>
            <b/>
            <sz val="9"/>
            <color indexed="81"/>
            <rFont val="Tahoma"/>
            <family val="2"/>
          </rPr>
          <t>Detail:</t>
        </r>
        <r>
          <rPr>
            <sz val="9"/>
            <color indexed="81"/>
            <rFont val="Tahoma"/>
            <family val="2"/>
          </rPr>
          <t xml:space="preserve">
With your den, discuss the following types of theater: puppet shows, reader's theater, and pantomime.</t>
        </r>
      </text>
    </comment>
    <comment ref="B39" authorId="0" shapeId="0">
      <text>
        <r>
          <rPr>
            <b/>
            <sz val="9"/>
            <color indexed="81"/>
            <rFont val="Tahoma"/>
            <family val="2"/>
          </rPr>
          <t>Detail:</t>
        </r>
        <r>
          <rPr>
            <sz val="9"/>
            <color indexed="81"/>
            <rFont val="Tahoma"/>
            <family val="2"/>
          </rPr>
          <t xml:space="preserve">
Be helpful to plants and animals by planting a tree or other plant in your neighborhood.</t>
        </r>
      </text>
    </comment>
    <comment ref="J39" authorId="0" shapeId="0">
      <text>
        <r>
          <rPr>
            <b/>
            <sz val="9"/>
            <color indexed="81"/>
            <rFont val="Tahoma"/>
            <family val="2"/>
          </rPr>
          <t>Detail:</t>
        </r>
        <r>
          <rPr>
            <sz val="9"/>
            <color indexed="81"/>
            <rFont val="Tahoma"/>
            <family val="2"/>
          </rPr>
          <t xml:space="preserve">
As a den, play a game of one-word charades with your adult partners.</t>
        </r>
      </text>
    </comment>
    <comment ref="F40" authorId="0" shapeId="0">
      <text>
        <r>
          <rPr>
            <b/>
            <sz val="9"/>
            <color indexed="81"/>
            <rFont val="Tahoma"/>
            <family val="2"/>
          </rPr>
          <t>Detail:</t>
        </r>
        <r>
          <rPr>
            <sz val="9"/>
            <color indexed="81"/>
            <rFont val="Tahoma"/>
            <family val="2"/>
          </rPr>
          <t xml:space="preserve">
Build a boat from recycled materials, and float it on the water</t>
        </r>
      </text>
    </comment>
    <comment ref="B41" authorId="0" shapeId="0">
      <text>
        <r>
          <rPr>
            <b/>
            <sz val="9"/>
            <color indexed="81"/>
            <rFont val="Tahoma"/>
            <family val="2"/>
          </rPr>
          <t>Detail:</t>
        </r>
        <r>
          <rPr>
            <sz val="9"/>
            <color indexed="81"/>
            <rFont val="Tahoma"/>
            <family val="2"/>
          </rPr>
          <t xml:space="preserve">
With your adult partner, go on a walk, and pick out two sounds you hear in your "jungle"
</t>
        </r>
      </text>
    </comment>
    <comment ref="F41" authorId="0" shapeId="0">
      <text>
        <r>
          <rPr>
            <b/>
            <sz val="9"/>
            <color indexed="81"/>
            <rFont val="Tahoma"/>
            <family val="2"/>
          </rPr>
          <t>Detail:</t>
        </r>
        <r>
          <rPr>
            <sz val="9"/>
            <color indexed="81"/>
            <rFont val="Tahoma"/>
            <family val="2"/>
          </rPr>
          <t xml:space="preserve">
With your den, say the SCOUT water safety chant</t>
        </r>
      </text>
    </comment>
    <comment ref="J41" authorId="0" shapeId="0">
      <text>
        <r>
          <rPr>
            <b/>
            <sz val="9"/>
            <color indexed="81"/>
            <rFont val="Tahoma"/>
            <family val="2"/>
          </rPr>
          <t>Detail:</t>
        </r>
        <r>
          <rPr>
            <sz val="9"/>
            <color indexed="81"/>
            <rFont val="Tahoma"/>
            <family val="2"/>
          </rPr>
          <t xml:space="preserve">
Perform a simple reader's theater.  Make a mask afterward to show what your character looks like.</t>
        </r>
      </text>
    </comment>
    <comment ref="J42" authorId="0" shapeId="0">
      <text>
        <r>
          <rPr>
            <b/>
            <sz val="9"/>
            <color indexed="81"/>
            <rFont val="Tahoma"/>
            <family val="2"/>
          </rPr>
          <t>Detail:</t>
        </r>
        <r>
          <rPr>
            <sz val="9"/>
            <color indexed="81"/>
            <rFont val="Tahoma"/>
            <family val="2"/>
          </rPr>
          <t xml:space="preserve">
Watch a play or attend a story time at a library.</t>
        </r>
      </text>
    </comment>
    <comment ref="B43" authorId="0" shapeId="0">
      <text>
        <r>
          <rPr>
            <b/>
            <sz val="9"/>
            <color indexed="81"/>
            <rFont val="Tahoma"/>
            <family val="2"/>
          </rPr>
          <t>Detail:</t>
        </r>
        <r>
          <rPr>
            <sz val="9"/>
            <color indexed="81"/>
            <rFont val="Tahoma"/>
            <family val="2"/>
          </rPr>
          <t xml:space="preserve">
Play two intitative or team-building games with the members of your den.</t>
        </r>
      </text>
    </comment>
    <comment ref="F43" authorId="0" shapeId="0">
      <text>
        <r>
          <rPr>
            <b/>
            <sz val="9"/>
            <color indexed="81"/>
            <rFont val="Tahoma"/>
            <family val="2"/>
          </rPr>
          <t>Detail:</t>
        </r>
        <r>
          <rPr>
            <sz val="9"/>
            <color indexed="81"/>
            <rFont val="Tahoma"/>
            <family val="2"/>
          </rPr>
          <t xml:space="preserve">
Show that you can put on and fasten a lifejacket the correct way</t>
        </r>
      </text>
    </comment>
    <comment ref="B44" authorId="0" shapeId="0">
      <text>
        <r>
          <rPr>
            <b/>
            <sz val="9"/>
            <color indexed="81"/>
            <rFont val="Tahoma"/>
            <family val="2"/>
          </rPr>
          <t>Detail:</t>
        </r>
        <r>
          <rPr>
            <sz val="9"/>
            <color indexed="81"/>
            <rFont val="Tahoma"/>
            <family val="2"/>
          </rPr>
          <t xml:space="preserve">
Listen carefully to your leader while the rules are being explained, and follow directions when playing.</t>
        </r>
      </text>
    </comment>
    <comment ref="F44" authorId="0" shapeId="0">
      <text>
        <r>
          <rPr>
            <b/>
            <sz val="9"/>
            <color indexed="81"/>
            <rFont val="Tahoma"/>
            <family val="2"/>
          </rPr>
          <t>Detail:</t>
        </r>
        <r>
          <rPr>
            <sz val="9"/>
            <color indexed="81"/>
            <rFont val="Tahoma"/>
            <family val="2"/>
          </rPr>
          <t xml:space="preserve">
Show how to safely help someone who needs assistance in the water, without having to enter the water yourself.</t>
        </r>
      </text>
    </comment>
    <comment ref="B45" authorId="0" shapeId="0">
      <text>
        <r>
          <rPr>
            <b/>
            <sz val="9"/>
            <color indexed="81"/>
            <rFont val="Tahoma"/>
            <family val="2"/>
          </rPr>
          <t>Detail:</t>
        </r>
        <r>
          <rPr>
            <sz val="9"/>
            <color indexed="81"/>
            <rFont val="Tahoma"/>
            <family val="2"/>
          </rPr>
          <t xml:space="preserve">
At the end of the game, talk with the leader about what you learned when you played the game.  Tell how you helped the den by playing your part.</t>
        </r>
      </text>
    </comment>
    <comment ref="F45" authorId="0" shapeId="0">
      <text>
        <r>
          <rPr>
            <b/>
            <sz val="9"/>
            <color indexed="81"/>
            <rFont val="Tahoma"/>
            <family val="2"/>
          </rPr>
          <t>Detail:</t>
        </r>
        <r>
          <rPr>
            <sz val="9"/>
            <color indexed="81"/>
            <rFont val="Tahoma"/>
            <family val="2"/>
          </rPr>
          <t xml:space="preserve">
Show how to enter the water safely, blow your breath out underwater, and do a prone glide.</t>
        </r>
      </text>
    </comment>
    <comment ref="B46" authorId="0" shapeId="0">
      <text>
        <r>
          <rPr>
            <b/>
            <sz val="9"/>
            <color indexed="81"/>
            <rFont val="Tahoma"/>
            <family val="2"/>
          </rPr>
          <t>Detail:</t>
        </r>
        <r>
          <rPr>
            <sz val="9"/>
            <color indexed="81"/>
            <rFont val="Tahoma"/>
            <family val="2"/>
          </rPr>
          <t xml:space="preserve">
Make up a game with the members of your den.</t>
        </r>
      </text>
    </comment>
    <comment ref="B47" authorId="0" shapeId="0">
      <text>
        <r>
          <rPr>
            <b/>
            <sz val="9"/>
            <color indexed="81"/>
            <rFont val="Tahoma"/>
            <family val="2"/>
          </rPr>
          <t>Detail:</t>
        </r>
        <r>
          <rPr>
            <sz val="9"/>
            <color indexed="81"/>
            <rFont val="Tahoma"/>
            <family val="2"/>
          </rPr>
          <t xml:space="preserve">
Make up a new game, and play it with your family or members of your den or pack.
</t>
        </r>
      </text>
    </comment>
    <comment ref="F47" authorId="0" shapeId="0">
      <text>
        <r>
          <rPr>
            <b/>
            <sz val="9"/>
            <color indexed="81"/>
            <rFont val="Tahoma"/>
            <family val="2"/>
          </rPr>
          <t>Detail:</t>
        </r>
        <r>
          <rPr>
            <sz val="9"/>
            <color indexed="81"/>
            <rFont val="Tahoma"/>
            <family val="2"/>
          </rPr>
          <t xml:space="preserve">
With your den or adult partner, say the Scout Law.  Explain to your den one of the 12 points of the law and why you think a knight would have the same behavior.</t>
        </r>
      </text>
    </comment>
    <comment ref="B48" authorId="0" shapeId="0">
      <text>
        <r>
          <rPr>
            <b/>
            <sz val="9"/>
            <color indexed="81"/>
            <rFont val="Tahoma"/>
            <family val="2"/>
          </rPr>
          <t>Detail:</t>
        </r>
        <r>
          <rPr>
            <sz val="9"/>
            <color indexed="81"/>
            <rFont val="Tahoma"/>
            <family val="2"/>
          </rPr>
          <t xml:space="preserve">
While at a sporting event, ask a participant why he or she thinks it is important to be active.</t>
        </r>
      </text>
    </comment>
    <comment ref="F48" authorId="0" shapeId="0">
      <text>
        <r>
          <rPr>
            <b/>
            <sz val="9"/>
            <color indexed="81"/>
            <rFont val="Tahoma"/>
            <family val="2"/>
          </rPr>
          <t>Detail:</t>
        </r>
        <r>
          <rPr>
            <sz val="9"/>
            <color indexed="81"/>
            <rFont val="Tahoma"/>
            <family val="2"/>
          </rPr>
          <t xml:space="preserve">
If you have not already done so, make a code of conduct with your den that will describe how each person will act when you are all together.  If your den has a code of conduct, discuss with your den the updates it might need to help den members become more chivalrous.  Vote on which actions should go in your den code of conduct.</t>
        </r>
      </text>
    </comment>
    <comment ref="B49" authorId="0" shapeId="0">
      <text>
        <r>
          <rPr>
            <b/>
            <sz val="9"/>
            <color indexed="81"/>
            <rFont val="Tahoma"/>
            <family val="2"/>
          </rPr>
          <t>Detail:</t>
        </r>
        <r>
          <rPr>
            <sz val="9"/>
            <color indexed="81"/>
            <rFont val="Tahoma"/>
            <family val="2"/>
          </rPr>
          <t xml:space="preserve">
Bring a nutritious snack to a den meeting. Share why you picked it and what makes it a good snack choice.</t>
        </r>
      </text>
    </comment>
    <comment ref="F50" authorId="0" shapeId="0">
      <text>
        <r>
          <rPr>
            <b/>
            <sz val="9"/>
            <color indexed="81"/>
            <rFont val="Tahoma"/>
            <family val="2"/>
          </rPr>
          <t>Detail:</t>
        </r>
        <r>
          <rPr>
            <sz val="9"/>
            <color indexed="81"/>
            <rFont val="Tahoma"/>
            <family val="2"/>
          </rPr>
          <t xml:space="preserve">
Using recycled materials, design and build a small castle with your adult partner to display at the pack meeting.</t>
        </r>
      </text>
    </comment>
    <comment ref="B51" authorId="0" shapeId="0">
      <text>
        <r>
          <rPr>
            <b/>
            <sz val="9"/>
            <color indexed="81"/>
            <rFont val="Tahoma"/>
            <family val="2"/>
          </rPr>
          <t>Detail:</t>
        </r>
        <r>
          <rPr>
            <sz val="9"/>
            <color indexed="81"/>
            <rFont val="Tahoma"/>
            <family val="2"/>
          </rPr>
          <t xml:space="preserve">
With your adult partner, find out what duty to God means to your family.</t>
        </r>
      </text>
    </comment>
    <comment ref="F51" authorId="0" shapeId="0">
      <text>
        <r>
          <rPr>
            <b/>
            <sz val="9"/>
            <color indexed="81"/>
            <rFont val="Tahoma"/>
            <family val="2"/>
          </rPr>
          <t>Detail:</t>
        </r>
        <r>
          <rPr>
            <sz val="9"/>
            <color indexed="81"/>
            <rFont val="Tahoma"/>
            <family val="2"/>
          </rPr>
          <t xml:space="preserve">
Think of one physical challenge that could be part of an obstacle course.  Then help your den design a Tiger knight obstacle course.  With your adult partner, participate in the course.</t>
        </r>
      </text>
    </comment>
    <comment ref="B52" authorId="0" shapeId="0">
      <text>
        <r>
          <rPr>
            <b/>
            <sz val="9"/>
            <color indexed="81"/>
            <rFont val="Tahoma"/>
            <family val="2"/>
          </rPr>
          <t>Detail:</t>
        </r>
        <r>
          <rPr>
            <sz val="9"/>
            <color indexed="81"/>
            <rFont val="Tahoma"/>
            <family val="2"/>
          </rPr>
          <t xml:space="preserve">
Find out what makes each member of your family special.</t>
        </r>
      </text>
    </comment>
    <comment ref="B53" authorId="0" shapeId="0">
      <text>
        <r>
          <rPr>
            <b/>
            <sz val="9"/>
            <color indexed="81"/>
            <rFont val="Tahoma"/>
            <family val="2"/>
          </rPr>
          <t>Detail:</t>
        </r>
        <r>
          <rPr>
            <sz val="9"/>
            <color indexed="81"/>
            <rFont val="Tahoma"/>
            <family val="2"/>
          </rPr>
          <t xml:space="preserve">
With your family, make a project that shows your family's religious beliefs.</t>
        </r>
      </text>
    </comment>
    <comment ref="B54" authorId="0" shapeId="0">
      <text>
        <r>
          <rPr>
            <b/>
            <sz val="9"/>
            <color indexed="81"/>
            <rFont val="Tahoma"/>
            <family val="2"/>
          </rPr>
          <t>Detail:</t>
        </r>
        <r>
          <rPr>
            <sz val="9"/>
            <color indexed="81"/>
            <rFont val="Tahoma"/>
            <family val="2"/>
          </rPr>
          <t xml:space="preserve">
Participate in a worship experience or activity with your family.</t>
        </r>
      </text>
    </comment>
    <comment ref="F54" authorId="0" shapeId="0">
      <text>
        <r>
          <rPr>
            <b/>
            <sz val="9"/>
            <color indexed="81"/>
            <rFont val="Tahoma"/>
            <family val="2"/>
          </rPr>
          <t>Detail:</t>
        </r>
        <r>
          <rPr>
            <sz val="9"/>
            <color indexed="81"/>
            <rFont val="Tahoma"/>
            <family val="2"/>
          </rPr>
          <t xml:space="preserve">
With your den or adult partner, discuss two different types of bicycles and their uses.</t>
        </r>
      </text>
    </comment>
    <comment ref="F55" authorId="0" shapeId="0">
      <text>
        <r>
          <rPr>
            <b/>
            <sz val="9"/>
            <color indexed="81"/>
            <rFont val="Tahoma"/>
            <family val="2"/>
          </rPr>
          <t>Detail:</t>
        </r>
        <r>
          <rPr>
            <sz val="9"/>
            <color indexed="81"/>
            <rFont val="Tahoma"/>
            <family val="2"/>
          </rPr>
          <t xml:space="preserve">
With your den or adult partner, try on safety gear you should use while riding your bike. Show how to wear a bicycle helmet properly.</t>
        </r>
      </text>
    </comment>
    <comment ref="B56" authorId="0" shapeId="0">
      <text>
        <r>
          <rPr>
            <b/>
            <sz val="9"/>
            <color indexed="81"/>
            <rFont val="Tahoma"/>
            <family val="2"/>
          </rPr>
          <t>Detail:</t>
        </r>
        <r>
          <rPr>
            <sz val="9"/>
            <color indexed="81"/>
            <rFont val="Tahoma"/>
            <family val="2"/>
          </rPr>
          <t xml:space="preserve">
List the different teams of which you are a part</t>
        </r>
      </text>
    </comment>
    <comment ref="F56" authorId="0" shapeId="0">
      <text>
        <r>
          <rPr>
            <b/>
            <sz val="9"/>
            <color indexed="81"/>
            <rFont val="Tahoma"/>
            <family val="2"/>
          </rPr>
          <t>Detail:</t>
        </r>
        <r>
          <rPr>
            <sz val="9"/>
            <color indexed="81"/>
            <rFont val="Tahoma"/>
            <family val="2"/>
          </rPr>
          <t xml:space="preserve">
With your den or adult partner, learn and demonstrate safety tips to follow when riding your bike.</t>
        </r>
      </text>
    </comment>
    <comment ref="B57" authorId="0" shapeId="0">
      <text>
        <r>
          <rPr>
            <b/>
            <sz val="9"/>
            <color indexed="81"/>
            <rFont val="Tahoma"/>
            <family val="2"/>
          </rPr>
          <t>Detail:</t>
        </r>
        <r>
          <rPr>
            <sz val="9"/>
            <color indexed="81"/>
            <rFont val="Tahoma"/>
            <family val="2"/>
          </rPr>
          <t xml:space="preserve">
With your den, make a den job chart that shows everyone doing something to help. As one of the den jobs, lead the pledge of allegiance at a den meeting.</t>
        </r>
      </text>
    </comment>
    <comment ref="B58" authorId="0" shapeId="0">
      <text>
        <r>
          <rPr>
            <b/>
            <sz val="9"/>
            <color indexed="81"/>
            <rFont val="Tahoma"/>
            <family val="2"/>
          </rPr>
          <t>Detail:</t>
        </r>
        <r>
          <rPr>
            <sz val="9"/>
            <color indexed="81"/>
            <rFont val="Tahoma"/>
            <family val="2"/>
          </rPr>
          <t xml:space="preserve">
Pick two chores you will do at home once a week for a month.</t>
        </r>
      </text>
    </comment>
    <comment ref="F58" authorId="0" shapeId="0">
      <text>
        <r>
          <rPr>
            <b/>
            <sz val="9"/>
            <color indexed="81"/>
            <rFont val="Tahoma"/>
            <family val="2"/>
          </rPr>
          <t>Detail:</t>
        </r>
        <r>
          <rPr>
            <sz val="9"/>
            <color indexed="81"/>
            <rFont val="Tahoma"/>
            <family val="2"/>
          </rPr>
          <t xml:space="preserve">
With your den or adult partner, do a safety check on your bicycle.</t>
        </r>
      </text>
    </comment>
    <comment ref="B59" authorId="0" shapeId="0">
      <text>
        <r>
          <rPr>
            <b/>
            <sz val="9"/>
            <color indexed="81"/>
            <rFont val="Tahoma"/>
            <family val="2"/>
          </rPr>
          <t>Detail:</t>
        </r>
        <r>
          <rPr>
            <sz val="9"/>
            <color indexed="81"/>
            <rFont val="Tahoma"/>
            <family val="2"/>
          </rPr>
          <t xml:space="preserve">
Make a chart to show three ways that members of your Tiger team are different from each other.</t>
        </r>
      </text>
    </comment>
    <comment ref="F59" authorId="0" shapeId="0">
      <text>
        <r>
          <rPr>
            <b/>
            <sz val="9"/>
            <color indexed="81"/>
            <rFont val="Tahoma"/>
            <family val="2"/>
          </rPr>
          <t>Detail:</t>
        </r>
        <r>
          <rPr>
            <sz val="9"/>
            <color indexed="81"/>
            <rFont val="Tahoma"/>
            <family val="2"/>
          </rPr>
          <t xml:space="preserve">
With your den or family, go on a bicycle hike wearing your safety equipment.  Follow the bicycling safety and traffic laws.</t>
        </r>
      </text>
    </comment>
    <comment ref="B60" authorId="0" shapeId="0">
      <text>
        <r>
          <rPr>
            <b/>
            <sz val="9"/>
            <color indexed="81"/>
            <rFont val="Tahoma"/>
            <family val="2"/>
          </rPr>
          <t>Detail:</t>
        </r>
        <r>
          <rPr>
            <sz val="9"/>
            <color indexed="81"/>
            <rFont val="Tahoma"/>
            <family val="2"/>
          </rPr>
          <t xml:space="preserve">
Do an activity to help your community or neighborhood team.</t>
        </r>
      </text>
    </comment>
    <comment ref="F60" authorId="0" shapeId="0">
      <text>
        <r>
          <rPr>
            <b/>
            <sz val="9"/>
            <color indexed="81"/>
            <rFont val="Tahoma"/>
            <family val="2"/>
          </rPr>
          <t>Detail:</t>
        </r>
        <r>
          <rPr>
            <sz val="9"/>
            <color indexed="81"/>
            <rFont val="Tahoma"/>
            <family val="2"/>
          </rPr>
          <t xml:space="preserve">
Learn about a famous bicycle race or cyclist.  Share what you learn with your den.</t>
        </r>
      </text>
    </comment>
    <comment ref="F61" authorId="0" shapeId="0">
      <text>
        <r>
          <rPr>
            <b/>
            <sz val="9"/>
            <color indexed="81"/>
            <rFont val="Tahoma"/>
            <family val="2"/>
          </rPr>
          <t>Detail:</t>
        </r>
        <r>
          <rPr>
            <sz val="9"/>
            <color indexed="81"/>
            <rFont val="Tahoma"/>
            <family val="2"/>
          </rPr>
          <t xml:space="preserve">
Visit your local or state police department to learn about bicycle-riding laws.</t>
        </r>
      </text>
    </comment>
    <comment ref="B62" authorId="0" shapeId="0">
      <text>
        <r>
          <rPr>
            <b/>
            <sz val="9"/>
            <color indexed="81"/>
            <rFont val="Tahoma"/>
            <family val="2"/>
          </rPr>
          <t>Detail:</t>
        </r>
        <r>
          <rPr>
            <sz val="9"/>
            <color indexed="81"/>
            <rFont val="Tahoma"/>
            <family val="2"/>
          </rPr>
          <t xml:space="preserve">
Identify 3 good food choices and three foods that would not be good choices.</t>
        </r>
      </text>
    </comment>
    <comment ref="B63" authorId="0" shapeId="0">
      <text>
        <r>
          <rPr>
            <b/>
            <sz val="9"/>
            <color indexed="81"/>
            <rFont val="Tahoma"/>
            <family val="2"/>
          </rPr>
          <t>Detail:</t>
        </r>
        <r>
          <rPr>
            <sz val="9"/>
            <color indexed="81"/>
            <rFont val="Tahoma"/>
            <family val="2"/>
          </rPr>
          <t xml:space="preserve">
Show that you know the difference between a fruit and a vegetable.  Eat one of each.</t>
        </r>
      </text>
    </comment>
    <comment ref="B64" authorId="0" shapeId="0">
      <text>
        <r>
          <rPr>
            <b/>
            <sz val="9"/>
            <color indexed="81"/>
            <rFont val="Tahoma"/>
            <family val="2"/>
          </rPr>
          <t>Detail:</t>
        </r>
        <r>
          <rPr>
            <sz val="9"/>
            <color indexed="81"/>
            <rFont val="Tahoma"/>
            <family val="2"/>
          </rPr>
          <t xml:space="preserve">
With your adult partner, pick a job to help your family at mealtime.  Do it every day for one week.</t>
        </r>
      </text>
    </comment>
    <comment ref="F64" authorId="0" shapeId="0">
      <text>
        <r>
          <rPr>
            <b/>
            <sz val="9"/>
            <color indexed="81"/>
            <rFont val="Tahoma"/>
            <family val="2"/>
          </rPr>
          <t>Detail:</t>
        </r>
        <r>
          <rPr>
            <sz val="9"/>
            <color indexed="81"/>
            <rFont val="Tahoma"/>
            <family val="2"/>
          </rPr>
          <t xml:space="preserve">
With your den or adult partner, go outside and observe the night sky.  Talk about objects you see or might see.</t>
        </r>
      </text>
    </comment>
    <comment ref="B65" authorId="0" shapeId="0">
      <text>
        <r>
          <rPr>
            <b/>
            <sz val="9"/>
            <color indexed="81"/>
            <rFont val="Tahoma"/>
            <family val="2"/>
          </rPr>
          <t>Detail:</t>
        </r>
        <r>
          <rPr>
            <sz val="9"/>
            <color indexed="81"/>
            <rFont val="Tahoma"/>
            <family val="2"/>
          </rPr>
          <t xml:space="preserve">
Show you can keep yourself and your personal area clean.</t>
        </r>
      </text>
    </comment>
    <comment ref="F65" authorId="0" shapeId="0">
      <text>
        <r>
          <rPr>
            <b/>
            <sz val="9"/>
            <color indexed="81"/>
            <rFont val="Tahoma"/>
            <family val="2"/>
          </rPr>
          <t>Detail:</t>
        </r>
        <r>
          <rPr>
            <sz val="9"/>
            <color indexed="81"/>
            <rFont val="Tahoma"/>
            <family val="2"/>
          </rPr>
          <t xml:space="preserve">
Look at a distant object through a telescope or binoculars. Show how to focus the device you choose.</t>
        </r>
      </text>
    </comment>
    <comment ref="B66" authorId="0" shapeId="0">
      <text>
        <r>
          <rPr>
            <b/>
            <sz val="9"/>
            <color indexed="81"/>
            <rFont val="Tahoma"/>
            <family val="2"/>
          </rPr>
          <t>Detail:</t>
        </r>
        <r>
          <rPr>
            <sz val="9"/>
            <color indexed="81"/>
            <rFont val="Tahoma"/>
            <family val="2"/>
          </rPr>
          <t xml:space="preserve">
Talk with your adult partner about what foods you can eat with your fingers.  Practice your manners when eating them.</t>
        </r>
      </text>
    </comment>
    <comment ref="F66" authorId="0" shapeId="0">
      <text>
        <r>
          <rPr>
            <b/>
            <sz val="9"/>
            <color indexed="81"/>
            <rFont val="Tahoma"/>
            <family val="2"/>
          </rPr>
          <t>Detail:</t>
        </r>
        <r>
          <rPr>
            <sz val="9"/>
            <color indexed="81"/>
            <rFont val="Tahoma"/>
            <family val="2"/>
          </rPr>
          <t xml:space="preserve">
Observe in the sky or select from a book or chart two constellations that are easy to see in the night sky.  With your adult partner, find out the names of the stars that make up the constellation and how the constellation got its name. Share what you found with your den.</t>
        </r>
      </text>
    </comment>
    <comment ref="B67" authorId="0" shapeId="0">
      <text>
        <r>
          <rPr>
            <b/>
            <sz val="9"/>
            <color indexed="81"/>
            <rFont val="Tahoma"/>
            <family val="2"/>
          </rPr>
          <t>Detail:</t>
        </r>
        <r>
          <rPr>
            <sz val="9"/>
            <color indexed="81"/>
            <rFont val="Tahoma"/>
            <family val="2"/>
          </rPr>
          <t xml:space="preserve">
With your adult partner, plan and make a good snack choice or other nutritious food to share with your den.</t>
        </r>
      </text>
    </comment>
    <comment ref="F67" authorId="0" shapeId="0">
      <text>
        <r>
          <rPr>
            <b/>
            <sz val="9"/>
            <color indexed="81"/>
            <rFont val="Tahoma"/>
            <family val="2"/>
          </rPr>
          <t>Detail:</t>
        </r>
        <r>
          <rPr>
            <sz val="9"/>
            <color indexed="81"/>
            <rFont val="Tahoma"/>
            <family val="2"/>
          </rPr>
          <t xml:space="preserve">
Create and name your own constellation.  Share your constellation with your den.</t>
        </r>
      </text>
    </comment>
    <comment ref="B69" authorId="0" shapeId="0">
      <text>
        <r>
          <rPr>
            <b/>
            <sz val="9"/>
            <color indexed="81"/>
            <rFont val="Tahoma"/>
            <family val="2"/>
          </rPr>
          <t>Detail:</t>
        </r>
        <r>
          <rPr>
            <sz val="9"/>
            <color indexed="81"/>
            <rFont val="Tahoma"/>
            <family val="2"/>
          </rPr>
          <t xml:space="preserve">
With your adult partner, name and collect the Cub Scout Six Essentials you need for a hike.  Tell your den leader what you would need to add to your list if it rains.</t>
        </r>
      </text>
    </comment>
    <comment ref="F69" authorId="0" shapeId="0">
      <text>
        <r>
          <rPr>
            <b/>
            <sz val="9"/>
            <color indexed="81"/>
            <rFont val="Tahoma"/>
            <family val="2"/>
          </rPr>
          <t>Detail:</t>
        </r>
        <r>
          <rPr>
            <sz val="9"/>
            <color indexed="81"/>
            <rFont val="Tahoma"/>
            <family val="2"/>
          </rPr>
          <t xml:space="preserve">
Find out about two jobs related to astronomy.  Share this information with your den.</t>
        </r>
      </text>
    </comment>
    <comment ref="B70" authorId="0" shapeId="0">
      <text>
        <r>
          <rPr>
            <b/>
            <sz val="9"/>
            <color indexed="81"/>
            <rFont val="Tahoma"/>
            <family val="2"/>
          </rPr>
          <t>Detail:</t>
        </r>
        <r>
          <rPr>
            <sz val="9"/>
            <color indexed="81"/>
            <rFont val="Tahoma"/>
            <family val="2"/>
          </rPr>
          <t xml:space="preserve">
Go for a short hike with your den or family, and carry your own gear. Show you know how to get ready for this hike.</t>
        </r>
      </text>
    </comment>
    <comment ref="F70" authorId="0" shapeId="0">
      <text>
        <r>
          <rPr>
            <b/>
            <sz val="9"/>
            <color indexed="81"/>
            <rFont val="Tahoma"/>
            <family val="2"/>
          </rPr>
          <t>Detail:</t>
        </r>
        <r>
          <rPr>
            <sz val="9"/>
            <color indexed="81"/>
            <rFont val="Tahoma"/>
            <family val="2"/>
          </rPr>
          <t xml:space="preserve">
Find out about two astronauts who were Scouts when they were younger. Share what you learned with your den.</t>
        </r>
      </text>
    </comment>
    <comment ref="B71" authorId="0" shapeId="0">
      <text>
        <r>
          <rPr>
            <b/>
            <sz val="9"/>
            <color indexed="81"/>
            <rFont val="Tahoma"/>
            <family val="2"/>
          </rPr>
          <t>Detail:</t>
        </r>
        <r>
          <rPr>
            <sz val="9"/>
            <color indexed="81"/>
            <rFont val="Tahoma"/>
            <family val="2"/>
          </rPr>
          <t xml:space="preserve">
Listen while your leader reads the Outdoor Code.  Talk about how you can be clean in your outdoor manners.</t>
        </r>
      </text>
    </comment>
    <comment ref="F71" authorId="0" shapeId="0">
      <text>
        <r>
          <rPr>
            <b/>
            <sz val="9"/>
            <color indexed="81"/>
            <rFont val="Tahoma"/>
            <family val="2"/>
          </rPr>
          <t>Detail:</t>
        </r>
        <r>
          <rPr>
            <sz val="9"/>
            <color indexed="81"/>
            <rFont val="Tahoma"/>
            <family val="2"/>
          </rPr>
          <t xml:space="preserve">
With your den or family, visit a planetarium, observatory, science museum, astronomy club, or college or high school astronomy teacher.  Before you go, write down questionsyou might want to ask.  Share what you learned with your family.</t>
        </r>
      </text>
    </comment>
    <comment ref="B72" authorId="0" shapeId="0">
      <text>
        <r>
          <rPr>
            <b/>
            <sz val="9"/>
            <color indexed="81"/>
            <rFont val="Tahoma"/>
            <family val="2"/>
          </rPr>
          <t>Detail:</t>
        </r>
        <r>
          <rPr>
            <sz val="9"/>
            <color indexed="81"/>
            <rFont val="Tahoma"/>
            <family val="2"/>
          </rPr>
          <t xml:space="preserve">
Listen while your leader reads the Leave No Trace Principals for Kids.  Discuss why you should "Trash Your Trash".</t>
        </r>
      </text>
    </comment>
    <comment ref="B73" authorId="0" shapeId="0">
      <text>
        <r>
          <rPr>
            <b/>
            <sz val="9"/>
            <color indexed="81"/>
            <rFont val="Tahoma"/>
            <family val="2"/>
          </rPr>
          <t>Detail:</t>
        </r>
        <r>
          <rPr>
            <sz val="9"/>
            <color indexed="81"/>
            <rFont val="Tahoma"/>
            <family val="2"/>
          </rPr>
          <t xml:space="preserve">
Apply the Outdoor Code and Leave No Trace Principles for Kids on your Tiger den and pack outings.  After one outing, share what you did to demonstrate the principles you discussed.</t>
        </r>
      </text>
    </comment>
    <comment ref="F73" authorId="0" shapeId="0">
      <text>
        <r>
          <rPr>
            <b/>
            <sz val="9"/>
            <color indexed="81"/>
            <rFont val="Tahoma"/>
            <family val="2"/>
          </rPr>
          <t>Detail:</t>
        </r>
        <r>
          <rPr>
            <sz val="9"/>
            <color indexed="81"/>
            <rFont val="Tahoma"/>
            <family val="2"/>
          </rPr>
          <t xml:space="preserve">
Visit an art gallery or a museum, explore an art website, or visit your library.  Do items 1a and 1b.  1a: Look at pictures of some abstract art with your family or den.  Decide what you like about the art, and share your ideas with the other Tigers.</t>
        </r>
      </text>
    </comment>
    <comment ref="B74" authorId="0" shapeId="0">
      <text>
        <r>
          <rPr>
            <b/>
            <sz val="9"/>
            <color indexed="81"/>
            <rFont val="Tahoma"/>
            <family val="2"/>
          </rPr>
          <t>Detail:</t>
        </r>
        <r>
          <rPr>
            <sz val="9"/>
            <color indexed="81"/>
            <rFont val="Tahoma"/>
            <family val="2"/>
          </rPr>
          <t xml:space="preserve">
While on a hike, find three different plants, animals, or signs that animals have been on the trail.  List what you saw in your Tiger handbook.</t>
        </r>
      </text>
    </comment>
    <comment ref="B75" authorId="0" shapeId="0">
      <text>
        <r>
          <rPr>
            <b/>
            <sz val="9"/>
            <color indexed="81"/>
            <rFont val="Tahoma"/>
            <family val="2"/>
          </rPr>
          <t>Detail:</t>
        </r>
        <r>
          <rPr>
            <sz val="9"/>
            <color indexed="81"/>
            <rFont val="Tahoma"/>
            <family val="2"/>
          </rPr>
          <t xml:space="preserve">
Participate in an outdoor pack meeting or pack campout campfire. Sing a song or perform a skit with your den as part of the program.</t>
        </r>
      </text>
    </comment>
    <comment ref="B76" authorId="0" shapeId="0">
      <text>
        <r>
          <rPr>
            <b/>
            <sz val="9"/>
            <color indexed="81"/>
            <rFont val="Tahoma"/>
            <family val="2"/>
          </rPr>
          <t>Detail:</t>
        </r>
        <r>
          <rPr>
            <sz val="9"/>
            <color indexed="81"/>
            <rFont val="Tahoma"/>
            <family val="2"/>
          </rPr>
          <t xml:space="preserve">
Find two different trees and two different types of plants that grow in your area.  Write their names in your Tiger handbook.</t>
        </r>
      </text>
    </comment>
    <comment ref="B77" authorId="0" shapeId="0">
      <text>
        <r>
          <rPr>
            <b/>
            <sz val="9"/>
            <color indexed="81"/>
            <rFont val="Tahoma"/>
            <family val="2"/>
          </rPr>
          <t>Detail:</t>
        </r>
        <r>
          <rPr>
            <sz val="9"/>
            <color indexed="81"/>
            <rFont val="Tahoma"/>
            <family val="2"/>
          </rPr>
          <t xml:space="preserve">
Visit a nearby nature center, zoo, or another outside place with your family or den.  Learn more about two animals, and write down two interesting things about them in your Tiger handbook.</t>
        </r>
      </text>
    </comment>
  </commentList>
</comments>
</file>

<file path=xl/sharedStrings.xml><?xml version="1.0" encoding="utf-8"?>
<sst xmlns="http://schemas.openxmlformats.org/spreadsheetml/2006/main" count="3826" uniqueCount="258">
  <si>
    <t>Status: (P)artial or (C)omplete</t>
  </si>
  <si>
    <r>
      <t xml:space="preserve">   Enter </t>
    </r>
    <r>
      <rPr>
        <b/>
        <sz val="10"/>
        <rFont val="Arial"/>
        <family val="2"/>
      </rPr>
      <t>A</t>
    </r>
    <r>
      <rPr>
        <sz val="10"/>
        <rFont val="Arial"/>
        <family val="2"/>
      </rPr>
      <t xml:space="preserve"> for achievement credit</t>
    </r>
  </si>
  <si>
    <t>First, please enter your Pack Number in the box:</t>
  </si>
  <si>
    <t>Next, please enter your Den number in this box:</t>
  </si>
  <si>
    <t>How to enter Scout Names in the spreadsheet:</t>
  </si>
  <si>
    <t>What's the purpose of the Summary page?</t>
  </si>
  <si>
    <r>
      <t>Instructions and FAQs</t>
    </r>
    <r>
      <rPr>
        <b/>
        <sz val="10"/>
        <rFont val="Arial"/>
        <family val="2"/>
      </rPr>
      <t>:</t>
    </r>
  </si>
  <si>
    <t>What's the purpose of the individual scout pages?</t>
  </si>
  <si>
    <t>The summary page is for keeping track, at a glance, of where you are awards-wise.  You can see what the boys have earned and what you have already awarded them.  If you enter dates, you can see when you gave them that award.  That also means you can see what awards you still owe them.</t>
  </si>
  <si>
    <t>What's the password?</t>
  </si>
  <si>
    <t>Awards</t>
  </si>
  <si>
    <t>What about sharing and editing this sheet?</t>
  </si>
  <si>
    <t>1.  You have my permission to share this spreadsheet, absolutely free of charge, to any scouter anywhere.</t>
  </si>
  <si>
    <t>4.  You have my permission to e-mail me with suggestions for improvements you'd like to see, but please don't be offended if I don't use your suggestions.</t>
  </si>
  <si>
    <t>Earned</t>
  </si>
  <si>
    <t>Awarded</t>
  </si>
  <si>
    <t>How can you contact me?</t>
  </si>
  <si>
    <t>Show &amp; explain Cub Scout Sign</t>
  </si>
  <si>
    <t>Show &amp; explain Cub Handshake</t>
  </si>
  <si>
    <t>Say &amp; explain Cub Scout Motto</t>
  </si>
  <si>
    <t>Give &amp; explain Cub Scout Salute</t>
  </si>
  <si>
    <t>Complete booklet exercises</t>
  </si>
  <si>
    <t>Tiger Badge</t>
  </si>
  <si>
    <t>Bobcat Badge</t>
  </si>
  <si>
    <t>Summary
Page</t>
  </si>
  <si>
    <t>Bobcat</t>
  </si>
  <si>
    <t>Bobcat Rank</t>
  </si>
  <si>
    <t>Primary Adult</t>
  </si>
  <si>
    <t>Second Adult</t>
  </si>
  <si>
    <t xml:space="preserve">Relationship: </t>
  </si>
  <si>
    <t xml:space="preserve">Name: </t>
  </si>
  <si>
    <t xml:space="preserve">Address: </t>
  </si>
  <si>
    <t xml:space="preserve">City, State  ZIP: </t>
  </si>
  <si>
    <t xml:space="preserve">Home Phone: </t>
  </si>
  <si>
    <t xml:space="preserve">Work Phone: </t>
  </si>
  <si>
    <t xml:space="preserve">Cell Phone: </t>
  </si>
  <si>
    <t xml:space="preserve">Home e-mail: </t>
  </si>
  <si>
    <t xml:space="preserve">Work e-mail: </t>
  </si>
  <si>
    <t>The Parent Contact Info page is simply there to give you a place to collect parent info for your scouts.  Use it or not.  It will have no effect on the rest of the sheet.  This is just there as a tool for you.</t>
  </si>
  <si>
    <t>Attendance    Attendance    Attendance    Attendance    Attendance    Attendance    Attendance    Attendance    Attendance    Attendance    Attendance    Attendance    Attendance    Attendance    Attendance    Attendance    Attendance</t>
  </si>
  <si>
    <t>Attendance</t>
  </si>
  <si>
    <r>
      <t xml:space="preserve">   Enter </t>
    </r>
    <r>
      <rPr>
        <b/>
        <sz val="10"/>
        <rFont val="Arial"/>
        <family val="2"/>
      </rPr>
      <t>A</t>
    </r>
    <r>
      <rPr>
        <sz val="10"/>
        <rFont val="Arial"/>
        <family val="2"/>
      </rPr>
      <t xml:space="preserve"> to indicated Attendance at the Event.</t>
    </r>
  </si>
  <si>
    <t>Date</t>
  </si>
  <si>
    <t>Event Attended (Den Meeting, Field Trip, Day Camp, etc)</t>
  </si>
  <si>
    <t>The Parent Contact Info page:</t>
  </si>
  <si>
    <t>The Attendance page:</t>
  </si>
  <si>
    <t>The Attendance page is used to help you keep track of who was present at various events, such as Den Meetings, Den Outings, Pack Meetings, Campouts, etc.</t>
  </si>
  <si>
    <r>
      <t xml:space="preserve">You will </t>
    </r>
    <r>
      <rPr>
        <b/>
        <sz val="10"/>
        <rFont val="Arial"/>
        <family val="2"/>
      </rPr>
      <t>never</t>
    </r>
    <r>
      <rPr>
        <sz val="10"/>
        <rFont val="Arial"/>
        <family val="2"/>
      </rPr>
      <t xml:space="preserve"> enter any information on the individual scout pages.  Those pages are for you to occasionally print out and hand to the parents.  You can use them to let a parent know what their son has and has not completed.  You can also use that page to make homework assignments for boys that are behind the other boys in the den.</t>
    </r>
  </si>
  <si>
    <t>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t>
  </si>
  <si>
    <t xml:space="preserve">Scout's Full Name: </t>
  </si>
  <si>
    <t xml:space="preserve">Birthday: </t>
  </si>
  <si>
    <t>Key</t>
  </si>
  <si>
    <r>
      <t>C</t>
    </r>
    <r>
      <rPr>
        <sz val="10"/>
        <rFont val="Arial"/>
        <family val="2"/>
      </rPr>
      <t xml:space="preserve"> = Complete</t>
    </r>
  </si>
  <si>
    <r>
      <t>P</t>
    </r>
    <r>
      <rPr>
        <sz val="10"/>
        <rFont val="Arial"/>
        <family val="2"/>
      </rPr>
      <t xml:space="preserve"> = Partially Complete</t>
    </r>
  </si>
  <si>
    <t>Recharter    Recharter    Recharter</t>
  </si>
  <si>
    <r>
      <t xml:space="preserve">Enter a </t>
    </r>
    <r>
      <rPr>
        <b/>
        <sz val="10"/>
        <rFont val="Arial"/>
        <family val="2"/>
      </rPr>
      <t>P</t>
    </r>
    <r>
      <rPr>
        <sz val="10"/>
        <rFont val="Arial"/>
        <family val="2"/>
      </rPr>
      <t xml:space="preserve"> to indicate Paid</t>
    </r>
  </si>
  <si>
    <t>National Dues</t>
  </si>
  <si>
    <t>Boy's Life</t>
  </si>
  <si>
    <t>Pack Dues</t>
  </si>
  <si>
    <t>Insurance</t>
  </si>
  <si>
    <t xml:space="preserve">Enter amount for National Dues: </t>
  </si>
  <si>
    <t xml:space="preserve">Enter amount for Boy's Life: </t>
  </si>
  <si>
    <t xml:space="preserve">Enter amount for Pack Dues: </t>
  </si>
  <si>
    <t xml:space="preserve">Enter amount for Insurance: </t>
  </si>
  <si>
    <t>Troubleshooting &amp; Frequently Asked Questions</t>
  </si>
  <si>
    <t>Double-Click on the Tabs at the bottom of the page that say "Scout 1", "Scout 2", etc.  That will hightlight the text.  Simply type the boy's name on the tab.  That will cause his name to proliferate thoughout the spreadsheet.  If you're using OpenOffice Calc, you'll need to unprotect the sheet, right-click on the tab, choose rename and change the name, then re-protect the sheet.</t>
  </si>
  <si>
    <t>Learn &amp; Say the Scout Oath</t>
  </si>
  <si>
    <t>Learn &amp; Say the Scout Law</t>
  </si>
  <si>
    <t>Learn &amp; Say Scout Oath</t>
  </si>
  <si>
    <t>Tiger CORE Adventures</t>
  </si>
  <si>
    <t>Tiger Core Adventures</t>
  </si>
  <si>
    <t>Complete Booklet Exercises</t>
  </si>
  <si>
    <t>Cyber Chip</t>
  </si>
  <si>
    <t>Tiger Elective Adventures</t>
  </si>
  <si>
    <t>Curiosity, Intrigue, and Magical Mysteries</t>
  </si>
  <si>
    <t>Earning Your Stripes</t>
  </si>
  <si>
    <t>Family Stories</t>
  </si>
  <si>
    <t>Floats and Boats</t>
  </si>
  <si>
    <t>Good Knights</t>
  </si>
  <si>
    <t>Rolling Tigers</t>
  </si>
  <si>
    <t>Sky is the Limit</t>
  </si>
  <si>
    <t>Stories in Shapes</t>
  </si>
  <si>
    <t>Tiger-iffic</t>
  </si>
  <si>
    <t>Tiger: Safe and Smart</t>
  </si>
  <si>
    <t>Tiger Tag</t>
  </si>
  <si>
    <t>Tiger Tales</t>
  </si>
  <si>
    <t>Tiger Theater</t>
  </si>
  <si>
    <t>Backyard Jungle</t>
  </si>
  <si>
    <t>Games Tigers Play</t>
  </si>
  <si>
    <t>1a</t>
  </si>
  <si>
    <t>1b</t>
  </si>
  <si>
    <t>1c</t>
  </si>
  <si>
    <t>Team Tiger</t>
  </si>
  <si>
    <t>Tiger Bites</t>
  </si>
  <si>
    <t>Tigers in the Wild</t>
  </si>
  <si>
    <t>3a</t>
  </si>
  <si>
    <t>3b</t>
  </si>
  <si>
    <t>3c</t>
  </si>
  <si>
    <r>
      <t>A</t>
    </r>
    <r>
      <rPr>
        <sz val="10"/>
        <rFont val="Arial"/>
        <family val="2"/>
      </rPr>
      <t xml:space="preserve"> = Adventure Item Completed</t>
    </r>
  </si>
  <si>
    <t xml:space="preserve"> </t>
  </si>
  <si>
    <t>2a</t>
  </si>
  <si>
    <t>2b</t>
  </si>
  <si>
    <t>Tiger-iffic (1-3 and one from 4-6)</t>
  </si>
  <si>
    <t>4a</t>
  </si>
  <si>
    <t>4b</t>
  </si>
  <si>
    <t>4c</t>
  </si>
  <si>
    <t>2c</t>
  </si>
  <si>
    <t>Take a 1-foot hike</t>
  </si>
  <si>
    <t>Two different birds in your area</t>
  </si>
  <si>
    <t>Plant a tree or plant in your neighborhood</t>
  </si>
  <si>
    <t>Build and hang a birdhouse</t>
  </si>
  <si>
    <t>On a walk, pick out two sounds</t>
  </si>
  <si>
    <t>Play two games with your den</t>
  </si>
  <si>
    <t>Listen to the rules and follow directions</t>
  </si>
  <si>
    <t>What did you learn? How did you help?</t>
  </si>
  <si>
    <t>Make up a game with your den.</t>
  </si>
  <si>
    <t>Make up a new game and play it.</t>
  </si>
  <si>
    <t>Ask why it is important to be active</t>
  </si>
  <si>
    <t>Bring a nutritious snack to a den meeting.</t>
  </si>
  <si>
    <t>My Family's Duty to God (1 + 2 from 2-4)</t>
  </si>
  <si>
    <t>What does Duty to God mean?</t>
  </si>
  <si>
    <t>How is each of your family special?</t>
  </si>
  <si>
    <t>Make a project that shows your beliefs.</t>
  </si>
  <si>
    <t>Participate in a worship activity.</t>
  </si>
  <si>
    <t>List your teams</t>
  </si>
  <si>
    <t>Make a den job chart</t>
  </si>
  <si>
    <t>Do two chores at home</t>
  </si>
  <si>
    <t>3 ways Tiger members are different</t>
  </si>
  <si>
    <t>Do an activity to help your community</t>
  </si>
  <si>
    <t>3 good food choices, 3 bad food choices</t>
  </si>
  <si>
    <t>Contrast a fruit and a vegetable</t>
  </si>
  <si>
    <t>Pick a job to help at mealtime.</t>
  </si>
  <si>
    <t>Keep yourself and your area clean</t>
  </si>
  <si>
    <t>What can you eat with your fingers?</t>
  </si>
  <si>
    <t>Make a good snack and share with den.</t>
  </si>
  <si>
    <t>Gather the 6 essentials for a hike</t>
  </si>
  <si>
    <t>Get ready and go for a short hike</t>
  </si>
  <si>
    <t>Listen to the Outdoor Code and discuss.</t>
  </si>
  <si>
    <t>Listen to Leave No Trace for Kids</t>
  </si>
  <si>
    <t xml:space="preserve">Apply the Code and Principles </t>
  </si>
  <si>
    <t>Find 3 plants or animals while on a hike</t>
  </si>
  <si>
    <t>Perform a song or skit with your den</t>
  </si>
  <si>
    <t>Identify 2 trees and 2 plants in your area</t>
  </si>
  <si>
    <t>Learn and write about 2 animals</t>
  </si>
  <si>
    <t>Learn a magic trick</t>
  </si>
  <si>
    <t>Put on a magic show</t>
  </si>
  <si>
    <t>Create a secret code</t>
  </si>
  <si>
    <t>Crack a code you didn't create</t>
  </si>
  <si>
    <t>Spell your name in sign &amp; Braille</t>
  </si>
  <si>
    <t>Create a magic show invitation</t>
  </si>
  <si>
    <t>Conduct a science demonstration</t>
  </si>
  <si>
    <t>Discuss your demonstration</t>
  </si>
  <si>
    <t>Bring in five orange items</t>
  </si>
  <si>
    <t>Demonstrate loyalty and discuss</t>
  </si>
  <si>
    <t>Do a task to help your family</t>
  </si>
  <si>
    <t>Discuss politeness</t>
  </si>
  <si>
    <t>Play a game with your den</t>
  </si>
  <si>
    <t>Work on a service project</t>
  </si>
  <si>
    <t>Discuss your family heritage</t>
  </si>
  <si>
    <t>Make a family crest</t>
  </si>
  <si>
    <t>Research your heritage</t>
  </si>
  <si>
    <t>Interview a family elder</t>
  </si>
  <si>
    <t>Make a family tree</t>
  </si>
  <si>
    <t>Share how you got your name</t>
  </si>
  <si>
    <t>Share a snack from your heritage</t>
  </si>
  <si>
    <t>Learn where your family is from</t>
  </si>
  <si>
    <t>Identify five different boat types</t>
  </si>
  <si>
    <t>Build a boat</t>
  </si>
  <si>
    <t>Say the SCOUT water safety chant</t>
  </si>
  <si>
    <t>Play the buddy game with your den</t>
  </si>
  <si>
    <t>Put on a lifejacket the correct way</t>
  </si>
  <si>
    <t>Show how to help someone in water</t>
  </si>
  <si>
    <t>Show basic swimming moves</t>
  </si>
  <si>
    <t>Describe a point of the Scout Law</t>
  </si>
  <si>
    <t>Make a den code of conduct</t>
  </si>
  <si>
    <t>Create a den and personal shield</t>
  </si>
  <si>
    <t>Design and build a small castle</t>
  </si>
  <si>
    <t>Help your den make an obstacle course</t>
  </si>
  <si>
    <t>Participate in a service project</t>
  </si>
  <si>
    <t>Discuss two types of bicycles</t>
  </si>
  <si>
    <t>Try on bicycle safety gear</t>
  </si>
  <si>
    <t>Demonstrate biking safety tips</t>
  </si>
  <si>
    <t>Demonstrate proper hand signals</t>
  </si>
  <si>
    <t>Do a safety check on your bike</t>
  </si>
  <si>
    <t xml:space="preserve">Go on a bicycle hike, act safely </t>
  </si>
  <si>
    <t>Learn about a bike race or cyclist</t>
  </si>
  <si>
    <t>Learn about bicycle-riding laws</t>
  </si>
  <si>
    <t>Identify two jobs that use bicycles.</t>
  </si>
  <si>
    <t>Observe the night sky.</t>
  </si>
  <si>
    <t>Look through a telescope or binoculars</t>
  </si>
  <si>
    <t>Observe and describe 2 constellations</t>
  </si>
  <si>
    <t>Create your own constellation</t>
  </si>
  <si>
    <t>Create a homemade constellation</t>
  </si>
  <si>
    <t>Describe two astronomy jobs</t>
  </si>
  <si>
    <t>Identify 2 astronauts that were Scouts</t>
  </si>
  <si>
    <t>Visit an astronomy expert</t>
  </si>
  <si>
    <t>View abstract art.</t>
  </si>
  <si>
    <t>Create an art piece</t>
  </si>
  <si>
    <t>Create an art piece using shapes</t>
  </si>
  <si>
    <t>Use tangrams to create shapes</t>
  </si>
  <si>
    <t>Play two games by yourself</t>
  </si>
  <si>
    <t>Play a game with a den member</t>
  </si>
  <si>
    <t>Play a problem-solving game</t>
  </si>
  <si>
    <t>Play a video game family tournament</t>
  </si>
  <si>
    <t>List 3 tips to play a video game</t>
  </si>
  <si>
    <t>Play a video game for 30 min</t>
  </si>
  <si>
    <t>Invent or change a game</t>
  </si>
  <si>
    <t>Play a team game with your den</t>
  </si>
  <si>
    <t>Memorize your address</t>
  </si>
  <si>
    <t>Memorize an emergency phone number</t>
  </si>
  <si>
    <t>Take the 911 safety quiz</t>
  </si>
  <si>
    <t>Show how to put someone else out</t>
  </si>
  <si>
    <t>Make a fire escape map with your adult</t>
  </si>
  <si>
    <t>Try a practice fire drill at home</t>
  </si>
  <si>
    <t>Find the smoke detectors at home</t>
  </si>
  <si>
    <t>Visit an emergency responder station</t>
  </si>
  <si>
    <t>Choose one active game</t>
  </si>
  <si>
    <t>Show you can "Stop, Drop, and Roll"</t>
  </si>
  <si>
    <t xml:space="preserve">Play two relay games with your den </t>
  </si>
  <si>
    <t>What did you like best about the games</t>
  </si>
  <si>
    <t>Play a relay game everyone likes</t>
  </si>
  <si>
    <t>Select an active outside game</t>
  </si>
  <si>
    <t>Discuss being a good sport</t>
  </si>
  <si>
    <t>Create a tall tale with your den.</t>
  </si>
  <si>
    <t>Create your own tall tale and share</t>
  </si>
  <si>
    <t>Read a tall tale with your adult partner</t>
  </si>
  <si>
    <t>Create a piece of art from a tall tale</t>
  </si>
  <si>
    <t>Play a game from the past</t>
  </si>
  <si>
    <t>Sing two folk songs</t>
  </si>
  <si>
    <t>Visit a historical museum or landmark</t>
  </si>
  <si>
    <t>Discuss types of theater</t>
  </si>
  <si>
    <t>Play a game of one-word charades</t>
  </si>
  <si>
    <t>Make a puppet to show your den</t>
  </si>
  <si>
    <t>Perform simple reader's theater</t>
  </si>
  <si>
    <t>Watch a play or attend story time</t>
  </si>
  <si>
    <t>P=Partial, C=Complete</t>
  </si>
  <si>
    <t xml:space="preserve">Tiger Core Adventures   Tiger Core Adventures   Tiger Core Adventures   Tiger Core Adventures   Tiger Core Adventures   Tiger Core Adventures   Tiger Core Adventures   </t>
  </si>
  <si>
    <t xml:space="preserve">Tiger Elective Adventures   Tiger Elective Adventures   Tiger Elective Adventures   Tiger Elective Adventures   Tiger Elective Adventures   Tiger Elective Adventures   Tiger Elective Adventures   Tiger Elective Adventures   Tiger Elective Adventures   Tiger Elective Adventures   Tiger Elective Adventures   Tiger Elective Adventures   Tiger Elective Adventures </t>
  </si>
  <si>
    <t>My Family's Duty to God</t>
  </si>
  <si>
    <t>3.  You have my permission to modify this sheet in any way to suit your own needs, however, if you do, please change the name of the document and remove all references to me before posting it anywhere.</t>
  </si>
  <si>
    <r>
      <t xml:space="preserve">2.  You have my permission to post this spreadsheet on any server willing to host it.  </t>
    </r>
    <r>
      <rPr>
        <u/>
        <sz val="10"/>
        <rFont val="Arial"/>
        <family val="2"/>
      </rPr>
      <t/>
    </r>
  </si>
  <si>
    <t>1. Read, commit to, and sign the Level I Internet Safety Pledge. (BSA Cyber Chip blue card)</t>
  </si>
  <si>
    <t>2. Watch the video “Bad Netiquette Stinks.” (NetSmartz.org/scouting)</t>
  </si>
  <si>
    <t>3. Play the Router’s Birthday Surprise Interactive Adventure, and print the completion certificate to give to your den leader. (NetSmartz.org/scouting)</t>
  </si>
  <si>
    <t>4. Show and tell your family, den leader, den, or pack what you have learned.</t>
  </si>
  <si>
    <t>Note: All Cyber Chips will expire annually. Each Scout will need to “recharge” the chip by going back to the Netsmartz Recharge area. This space will hold new information, news, and a place for the Scout to recommit to net safety and netiquette. Then, with the unit leader, the Scout can add the new date to the Cyber Chip card or certificate.</t>
  </si>
  <si>
    <t>How to enter credit on the Core Adventures, Elective Adventures, Cyber Chip and Bobcat pages:</t>
  </si>
  <si>
    <r>
      <t xml:space="preserve">To enter credit, enter an </t>
    </r>
    <r>
      <rPr>
        <b/>
        <sz val="10"/>
        <rFont val="Arial"/>
        <family val="2"/>
      </rPr>
      <t>A</t>
    </r>
    <r>
      <rPr>
        <sz val="10"/>
        <rFont val="Arial"/>
        <family val="2"/>
      </rPr>
      <t xml:space="preserve"> in the appropriate box as a boy completes each requirement.</t>
    </r>
  </si>
  <si>
    <t>Steve Coker</t>
  </si>
  <si>
    <t>Tiger Cub Den Leader</t>
  </si>
  <si>
    <t>Pack 415, Suwanee, GA</t>
  </si>
  <si>
    <t>First, most issues can be solved by carefully reading these instructions.  I encourage you to re-read this entire page before you do anything else.  This spreadsheet was designed using Excel 2013 and I have not tested it using other spreadsheets.  If you need some help, please email me at:</t>
  </si>
  <si>
    <t>First, I wouldn't recommend unprotecting the spreadsheet.  It has been locked for your protection.  Basically, it has been locked to keep you from messing up the formulas.  It's designed as such that if you are getting a message telling you that a cell is protected, then you are trying to type in the wrong box.  But if you must know, the password is:  "tiger".</t>
  </si>
  <si>
    <t>stevecoker67@gmail.com</t>
  </si>
  <si>
    <t>Complete booklet exercises (Bobcat portion)</t>
  </si>
  <si>
    <t>First of all, a big THANK YOU to Frank Steele for all of his hard work on the CubTrax spreadsheets.  I used his TigerTrax spreadsheet as a base template to build this one, and some of his original formulas and commentary are still present.  I have removed Frank's information from the rest of this spreadsheet as he is not accountable for any errors I might have made and cannot help you correct my work.  If you see any issues, please let me know and do not contact Frank about it.</t>
  </si>
  <si>
    <t>Core Adventures</t>
  </si>
  <si>
    <t>Elective Adventures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</si>
</sst>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yy;@"/>
    <numFmt numFmtId="165" formatCode="m/d/yy;@"/>
    <numFmt numFmtId="166" formatCode="mm/dd/yy;@"/>
    <numFmt numFmtId="167" formatCode="&quot;$&quot;#,##0.00"/>
  </numFmts>
  <fonts count="37">
    <font>
      <sz val="10"/>
      <name val="Arial"/>
    </font>
    <font>
      <sz val="10"/>
      <name val="Arial"/>
      <family val="2"/>
    </font>
    <font>
      <sz val="8"/>
      <name val="Arial"/>
      <family val="2"/>
    </font>
    <font>
      <b/>
      <sz val="10"/>
      <name val="Arial"/>
      <family val="2"/>
    </font>
    <font>
      <sz val="10"/>
      <name val="Arial"/>
      <family val="2"/>
    </font>
    <font>
      <b/>
      <sz val="12"/>
      <name val="Arial"/>
      <family val="2"/>
    </font>
    <font>
      <sz val="10"/>
      <name val="Geneva"/>
    </font>
    <font>
      <b/>
      <sz val="11"/>
      <name val="Arial"/>
      <family val="2"/>
    </font>
    <font>
      <b/>
      <sz val="8"/>
      <name val="Arial"/>
      <family val="2"/>
    </font>
    <font>
      <sz val="8"/>
      <name val="Arial"/>
      <family val="2"/>
    </font>
    <font>
      <b/>
      <u/>
      <sz val="10"/>
      <name val="Arial"/>
      <family val="2"/>
    </font>
    <font>
      <sz val="9"/>
      <name val="Arial"/>
      <family val="2"/>
    </font>
    <font>
      <b/>
      <sz val="14"/>
      <name val="Arial"/>
      <family val="2"/>
    </font>
    <font>
      <u/>
      <sz val="10"/>
      <name val="Arial"/>
      <family val="2"/>
    </font>
    <font>
      <u/>
      <sz val="10"/>
      <color indexed="12"/>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81"/>
      <name val="Tahoma"/>
      <family val="2"/>
    </font>
    <font>
      <b/>
      <sz val="9"/>
      <color indexed="81"/>
      <name val="Tahoma"/>
      <family val="2"/>
    </font>
    <font>
      <b/>
      <sz val="16"/>
      <color rgb="FFFFFF00"/>
      <name val="Arial"/>
      <family val="2"/>
    </font>
    <font>
      <b/>
      <sz val="14"/>
      <color rgb="FFFFFF00"/>
      <name val="Arial"/>
      <family val="2"/>
    </font>
    <font>
      <sz val="10"/>
      <color theme="1"/>
      <name val="Arial"/>
      <family val="2"/>
    </font>
  </fonts>
  <fills count="2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7"/>
        <bgColor indexed="64"/>
      </patternFill>
    </fill>
    <fill>
      <patternFill patternType="solid">
        <fgColor theme="4" tint="-0.249977111117893"/>
        <bgColor indexed="64"/>
      </patternFill>
    </fill>
    <fill>
      <patternFill patternType="solid">
        <fgColor rgb="FFFF99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4"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4"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11"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9" fillId="16" borderId="1" applyNumberFormat="0" applyAlignment="0" applyProtection="0"/>
    <xf numFmtId="0" fontId="20" fillId="17" borderId="2" applyNumberFormat="0" applyAlignment="0" applyProtection="0"/>
    <xf numFmtId="0" fontId="21" fillId="0" borderId="0" applyNumberFormat="0" applyFill="0" applyBorder="0" applyAlignment="0" applyProtection="0"/>
    <xf numFmtId="0" fontId="22" fillId="6"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4" fillId="0" borderId="0" applyNumberFormat="0" applyFill="0" applyBorder="0" applyAlignment="0" applyProtection="0">
      <alignment vertical="top"/>
      <protection locked="0"/>
    </xf>
    <xf numFmtId="0" fontId="26" fillId="7" borderId="1" applyNumberFormat="0" applyAlignment="0" applyProtection="0"/>
    <xf numFmtId="0" fontId="27" fillId="0" borderId="6" applyNumberFormat="0" applyFill="0" applyAlignment="0" applyProtection="0"/>
    <xf numFmtId="0" fontId="28" fillId="7" borderId="0" applyNumberFormat="0" applyBorder="0" applyAlignment="0" applyProtection="0"/>
    <xf numFmtId="0" fontId="6" fillId="0" borderId="0"/>
    <xf numFmtId="0" fontId="1" fillId="4" borderId="7" applyNumberFormat="0" applyFont="0" applyAlignment="0" applyProtection="0"/>
    <xf numFmtId="0" fontId="29" fillId="16"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27" fillId="0" borderId="0" applyNumberFormat="0" applyFill="0" applyBorder="0" applyAlignment="0" applyProtection="0"/>
  </cellStyleXfs>
  <cellXfs count="289">
    <xf numFmtId="0" fontId="0" fillId="0" borderId="0" xfId="0"/>
    <xf numFmtId="0" fontId="3" fillId="0" borderId="0" xfId="0" applyFont="1"/>
    <xf numFmtId="0" fontId="0" fillId="0" borderId="0" xfId="0" applyBorder="1"/>
    <xf numFmtId="0" fontId="0" fillId="0" borderId="10" xfId="0" applyBorder="1" applyAlignment="1">
      <alignment horizontal="left"/>
    </xf>
    <xf numFmtId="0" fontId="0" fillId="0" borderId="10" xfId="0" applyBorder="1" applyAlignment="1" applyProtection="1">
      <alignment horizontal="center" vertical="center"/>
      <protection locked="0"/>
    </xf>
    <xf numFmtId="0" fontId="5" fillId="0" borderId="11" xfId="0" applyFont="1" applyBorder="1" applyAlignment="1" applyProtection="1"/>
    <xf numFmtId="0" fontId="7" fillId="0" borderId="13" xfId="0" applyFont="1" applyBorder="1" applyAlignment="1" applyProtection="1">
      <alignment horizontal="left"/>
    </xf>
    <xf numFmtId="0" fontId="0" fillId="0" borderId="14" xfId="0" applyBorder="1" applyProtection="1"/>
    <xf numFmtId="0" fontId="3" fillId="0" borderId="15" xfId="0" applyFont="1" applyBorder="1" applyAlignment="1" applyProtection="1">
      <alignment horizontal="left" wrapText="1"/>
    </xf>
    <xf numFmtId="0" fontId="0" fillId="0" borderId="0" xfId="0" applyBorder="1" applyProtection="1"/>
    <xf numFmtId="0" fontId="0" fillId="0" borderId="0" xfId="0" applyBorder="1" applyAlignment="1" applyProtection="1">
      <alignment horizontal="center" textRotation="90"/>
    </xf>
    <xf numFmtId="0" fontId="0" fillId="0" borderId="0" xfId="0" applyProtection="1"/>
    <xf numFmtId="0" fontId="0" fillId="0" borderId="0" xfId="0" applyAlignment="1">
      <alignment horizontal="center"/>
    </xf>
    <xf numFmtId="0" fontId="4" fillId="0" borderId="0" xfId="0" applyFont="1"/>
    <xf numFmtId="0" fontId="0" fillId="0" borderId="0" xfId="0" applyBorder="1" applyAlignment="1">
      <alignment horizontal="center"/>
    </xf>
    <xf numFmtId="0" fontId="0" fillId="0" borderId="10" xfId="0" applyBorder="1" applyAlignment="1">
      <alignment horizontal="center"/>
    </xf>
    <xf numFmtId="0" fontId="0" fillId="0" borderId="17" xfId="0" applyBorder="1" applyAlignment="1">
      <alignment horizontal="center"/>
    </xf>
    <xf numFmtId="0" fontId="0" fillId="0" borderId="17" xfId="0" applyBorder="1" applyAlignment="1">
      <alignment horizontal="left"/>
    </xf>
    <xf numFmtId="0" fontId="4" fillId="0" borderId="10" xfId="0" applyFont="1" applyBorder="1"/>
    <xf numFmtId="0" fontId="6" fillId="0" borderId="20" xfId="0" applyFont="1" applyBorder="1" applyAlignment="1">
      <alignment horizontal="right"/>
    </xf>
    <xf numFmtId="0" fontId="4" fillId="0" borderId="19" xfId="0" applyFont="1" applyBorder="1" applyAlignment="1">
      <alignment horizontal="left"/>
    </xf>
    <xf numFmtId="0" fontId="4" fillId="0" borderId="17" xfId="0" applyFont="1" applyBorder="1" applyAlignment="1">
      <alignment horizontal="left"/>
    </xf>
    <xf numFmtId="0" fontId="6" fillId="0" borderId="10" xfId="0" applyFont="1" applyBorder="1" applyAlignment="1">
      <alignment horizontal="center"/>
    </xf>
    <xf numFmtId="0" fontId="6" fillId="0" borderId="19" xfId="0" applyFont="1" applyBorder="1" applyAlignment="1">
      <alignment horizontal="center"/>
    </xf>
    <xf numFmtId="0" fontId="4" fillId="0" borderId="10" xfId="0" applyFont="1" applyBorder="1" applyAlignment="1">
      <alignment horizontal="center"/>
    </xf>
    <xf numFmtId="0" fontId="0" fillId="0" borderId="10" xfId="0" applyBorder="1" applyAlignment="1" applyProtection="1">
      <alignment horizontal="center"/>
      <protection locked="0"/>
    </xf>
    <xf numFmtId="0" fontId="0" fillId="0" borderId="19" xfId="0" applyBorder="1" applyAlignment="1" applyProtection="1">
      <alignment horizontal="center"/>
      <protection locked="0"/>
    </xf>
    <xf numFmtId="164" fontId="0" fillId="0" borderId="21" xfId="0" applyNumberFormat="1" applyBorder="1" applyAlignment="1" applyProtection="1">
      <alignment horizontal="center"/>
      <protection locked="0"/>
    </xf>
    <xf numFmtId="164" fontId="0" fillId="0" borderId="24" xfId="0" applyNumberFormat="1" applyBorder="1" applyAlignment="1" applyProtection="1">
      <alignment horizontal="center"/>
      <protection locked="0"/>
    </xf>
    <xf numFmtId="0" fontId="3" fillId="0" borderId="0" xfId="0" applyFont="1" applyAlignment="1" applyProtection="1"/>
    <xf numFmtId="0" fontId="0" fillId="0" borderId="25" xfId="0" applyBorder="1" applyAlignment="1" applyProtection="1"/>
    <xf numFmtId="0" fontId="0" fillId="0" borderId="26" xfId="0" applyBorder="1" applyAlignment="1" applyProtection="1"/>
    <xf numFmtId="0" fontId="0" fillId="0" borderId="0" xfId="0" applyBorder="1" applyAlignment="1" applyProtection="1"/>
    <xf numFmtId="0" fontId="0" fillId="0" borderId="15" xfId="0" applyBorder="1" applyAlignment="1" applyProtection="1"/>
    <xf numFmtId="0" fontId="0" fillId="0" borderId="0" xfId="0" applyFill="1" applyProtection="1"/>
    <xf numFmtId="0" fontId="0" fillId="0" borderId="27" xfId="0" applyBorder="1" applyProtection="1"/>
    <xf numFmtId="0" fontId="3" fillId="0" borderId="0" xfId="0" applyFont="1" applyBorder="1" applyAlignment="1"/>
    <xf numFmtId="0" fontId="0" fillId="0" borderId="29" xfId="0" applyBorder="1" applyAlignment="1"/>
    <xf numFmtId="0" fontId="0" fillId="0" borderId="20" xfId="0" applyBorder="1" applyAlignment="1">
      <alignment horizontal="right"/>
    </xf>
    <xf numFmtId="0" fontId="0" fillId="0" borderId="19" xfId="0" applyBorder="1" applyAlignment="1">
      <alignment horizontal="right"/>
    </xf>
    <xf numFmtId="0" fontId="4" fillId="0" borderId="0" xfId="0" applyFont="1" applyBorder="1" applyAlignment="1">
      <alignment horizontal="left"/>
    </xf>
    <xf numFmtId="0" fontId="4" fillId="0" borderId="0" xfId="0" applyFont="1" applyBorder="1" applyAlignment="1">
      <alignment horizontal="center"/>
    </xf>
    <xf numFmtId="0" fontId="0" fillId="0" borderId="15" xfId="0" applyBorder="1" applyProtection="1"/>
    <xf numFmtId="0" fontId="3" fillId="0" borderId="16" xfId="0" applyFont="1" applyBorder="1" applyAlignment="1" applyProtection="1">
      <alignment horizontal="center"/>
    </xf>
    <xf numFmtId="0" fontId="3" fillId="0" borderId="12" xfId="0" applyFont="1" applyBorder="1" applyAlignment="1" applyProtection="1"/>
    <xf numFmtId="0" fontId="4" fillId="0" borderId="18" xfId="0" applyFont="1" applyBorder="1" applyAlignment="1" applyProtection="1"/>
    <xf numFmtId="0" fontId="3" fillId="0" borderId="0" xfId="0" applyFont="1" applyBorder="1" applyAlignment="1" applyProtection="1"/>
    <xf numFmtId="0" fontId="0" fillId="0" borderId="15" xfId="0" applyBorder="1" applyAlignment="1" applyProtection="1">
      <alignment horizontal="right"/>
    </xf>
    <xf numFmtId="0" fontId="0" fillId="0" borderId="15" xfId="0" quotePrefix="1" applyBorder="1" applyAlignment="1" applyProtection="1">
      <alignment horizontal="right"/>
    </xf>
    <xf numFmtId="0" fontId="0" fillId="0" borderId="0" xfId="0" applyAlignment="1" applyProtection="1"/>
    <xf numFmtId="0" fontId="3" fillId="0" borderId="0" xfId="0" applyFont="1" applyBorder="1" applyAlignment="1">
      <alignment horizontal="right"/>
    </xf>
    <xf numFmtId="0" fontId="3" fillId="0" borderId="0" xfId="0" applyFont="1" applyAlignment="1"/>
    <xf numFmtId="0" fontId="0" fillId="0" borderId="10" xfId="0" applyFill="1" applyBorder="1" applyAlignment="1" applyProtection="1">
      <alignment horizontal="center"/>
      <protection locked="0"/>
    </xf>
    <xf numFmtId="0" fontId="5" fillId="0" borderId="0" xfId="0" applyFont="1"/>
    <xf numFmtId="0" fontId="0" fillId="0" borderId="15" xfId="0" applyBorder="1" applyProtection="1">
      <protection locked="0"/>
    </xf>
    <xf numFmtId="0" fontId="0" fillId="0" borderId="0" xfId="0" applyBorder="1" applyProtection="1">
      <protection locked="0"/>
    </xf>
    <xf numFmtId="0" fontId="3" fillId="0" borderId="25" xfId="0" applyFont="1" applyBorder="1" applyAlignment="1">
      <alignment horizontal="right"/>
    </xf>
    <xf numFmtId="0" fontId="0" fillId="0" borderId="26" xfId="0" applyBorder="1" applyProtection="1">
      <protection locked="0"/>
    </xf>
    <xf numFmtId="0" fontId="0" fillId="0" borderId="25" xfId="0" applyBorder="1" applyProtection="1">
      <protection locked="0"/>
    </xf>
    <xf numFmtId="0" fontId="3" fillId="0" borderId="0" xfId="0" applyFont="1" applyAlignment="1" applyProtection="1">
      <alignment horizontal="center"/>
    </xf>
    <xf numFmtId="0" fontId="5" fillId="0" borderId="11" xfId="0" applyFont="1" applyFill="1" applyBorder="1" applyAlignment="1" applyProtection="1">
      <alignment horizontal="center" textRotation="90"/>
    </xf>
    <xf numFmtId="0" fontId="5" fillId="0" borderId="13" xfId="0" applyFont="1" applyBorder="1" applyAlignment="1" applyProtection="1"/>
    <xf numFmtId="0" fontId="0" fillId="0" borderId="26" xfId="0" applyBorder="1" applyProtection="1"/>
    <xf numFmtId="0" fontId="3" fillId="0" borderId="17" xfId="0" applyFont="1" applyFill="1" applyBorder="1" applyAlignment="1" applyProtection="1">
      <alignment horizontal="center"/>
    </xf>
    <xf numFmtId="0" fontId="0" fillId="0" borderId="18" xfId="0" applyBorder="1" applyAlignment="1" applyProtection="1">
      <protection locked="0"/>
    </xf>
    <xf numFmtId="0" fontId="0" fillId="0" borderId="18" xfId="0" applyBorder="1" applyAlignment="1" applyProtection="1">
      <alignment horizontal="left"/>
      <protection locked="0"/>
    </xf>
    <xf numFmtId="0" fontId="0" fillId="0" borderId="10" xfId="0" applyBorder="1" applyAlignment="1" applyProtection="1">
      <alignment horizontal="left"/>
      <protection locked="0"/>
    </xf>
    <xf numFmtId="0" fontId="4" fillId="0" borderId="10" xfId="0" applyFont="1" applyBorder="1" applyAlignment="1" applyProtection="1">
      <alignment horizontal="center"/>
      <protection locked="0"/>
    </xf>
    <xf numFmtId="0" fontId="0" fillId="0" borderId="18" xfId="0" applyFill="1" applyBorder="1" applyAlignment="1" applyProtection="1">
      <alignment horizontal="left"/>
      <protection locked="0"/>
    </xf>
    <xf numFmtId="0" fontId="0" fillId="0" borderId="10" xfId="0" applyBorder="1" applyProtection="1">
      <protection locked="0"/>
    </xf>
    <xf numFmtId="0" fontId="11" fillId="0" borderId="18" xfId="0" applyFont="1" applyFill="1" applyBorder="1" applyAlignment="1" applyProtection="1">
      <alignment horizontal="left"/>
      <protection locked="0"/>
    </xf>
    <xf numFmtId="0" fontId="1" fillId="0" borderId="18" xfId="0" applyFont="1" applyBorder="1" applyAlignment="1" applyProtection="1">
      <alignment horizontal="left"/>
      <protection locked="0"/>
    </xf>
    <xf numFmtId="0" fontId="11" fillId="0" borderId="18" xfId="0" applyFont="1" applyBorder="1" applyAlignment="1" applyProtection="1">
      <alignment horizontal="left"/>
      <protection locked="0"/>
    </xf>
    <xf numFmtId="0" fontId="0" fillId="0" borderId="30" xfId="0" applyBorder="1" applyAlignment="1" applyProtection="1">
      <alignment horizontal="left"/>
      <protection locked="0"/>
    </xf>
    <xf numFmtId="0" fontId="0" fillId="0" borderId="30" xfId="0" applyBorder="1" applyProtection="1">
      <protection locked="0"/>
    </xf>
    <xf numFmtId="0" fontId="3" fillId="0" borderId="0" xfId="0" applyFont="1" applyAlignment="1">
      <alignment horizontal="center"/>
    </xf>
    <xf numFmtId="166" fontId="4" fillId="0" borderId="10" xfId="0" applyNumberFormat="1" applyFont="1" applyFill="1" applyBorder="1" applyAlignment="1" applyProtection="1">
      <alignment horizontal="center"/>
      <protection locked="0"/>
    </xf>
    <xf numFmtId="0" fontId="3" fillId="0" borderId="0" xfId="0" applyFont="1" applyAlignment="1">
      <alignment horizontal="right"/>
    </xf>
    <xf numFmtId="0" fontId="0" fillId="0" borderId="0" xfId="0" applyProtection="1">
      <protection locked="0"/>
    </xf>
    <xf numFmtId="0" fontId="3" fillId="0" borderId="25" xfId="0" applyFont="1" applyBorder="1"/>
    <xf numFmtId="0" fontId="0" fillId="0" borderId="25" xfId="0" applyBorder="1" applyProtection="1"/>
    <xf numFmtId="0" fontId="3" fillId="0" borderId="14" xfId="0" applyFont="1" applyBorder="1"/>
    <xf numFmtId="0" fontId="3" fillId="0" borderId="27" xfId="0" applyFont="1" applyBorder="1"/>
    <xf numFmtId="0" fontId="0" fillId="18" borderId="16" xfId="0" applyFill="1" applyBorder="1" applyProtection="1">
      <protection locked="0"/>
    </xf>
    <xf numFmtId="0" fontId="0" fillId="0" borderId="11" xfId="0" applyBorder="1"/>
    <xf numFmtId="0" fontId="0" fillId="0" borderId="29" xfId="0" applyBorder="1" applyProtection="1">
      <protection locked="0"/>
    </xf>
    <xf numFmtId="0" fontId="0" fillId="0" borderId="0" xfId="0" applyAlignment="1">
      <alignment vertical="center"/>
    </xf>
    <xf numFmtId="0" fontId="0" fillId="0" borderId="19" xfId="0" applyBorder="1" applyAlignment="1">
      <alignment horizontal="center"/>
    </xf>
    <xf numFmtId="0" fontId="0" fillId="0" borderId="19" xfId="0" applyBorder="1" applyAlignment="1">
      <alignment horizontal="left"/>
    </xf>
    <xf numFmtId="0" fontId="4" fillId="0" borderId="17" xfId="0" applyFont="1" applyBorder="1" applyAlignment="1">
      <alignment horizontal="center"/>
    </xf>
    <xf numFmtId="0" fontId="0" fillId="0" borderId="12" xfId="0" applyBorder="1" applyAlignment="1">
      <alignment horizontal="center"/>
    </xf>
    <xf numFmtId="0" fontId="12" fillId="0" borderId="0" xfId="0" applyFont="1" applyFill="1" applyAlignment="1">
      <alignment vertical="center"/>
    </xf>
    <xf numFmtId="0" fontId="6" fillId="0" borderId="0" xfId="0" applyFont="1" applyBorder="1" applyAlignment="1">
      <alignment horizontal="center"/>
    </xf>
    <xf numFmtId="0" fontId="0" fillId="0" borderId="11" xfId="0" applyBorder="1" applyAlignment="1"/>
    <xf numFmtId="0" fontId="0" fillId="0" borderId="12" xfId="0" applyBorder="1" applyAlignment="1"/>
    <xf numFmtId="0" fontId="6" fillId="0" borderId="12" xfId="0" applyFont="1" applyBorder="1" applyAlignment="1">
      <alignment horizontal="right"/>
    </xf>
    <xf numFmtId="0" fontId="6" fillId="0" borderId="12" xfId="0" applyFont="1" applyBorder="1" applyAlignment="1">
      <alignment horizontal="center"/>
    </xf>
    <xf numFmtId="0" fontId="12" fillId="0" borderId="0" xfId="0" applyFont="1" applyFill="1" applyAlignment="1">
      <alignment horizontal="center" vertical="center"/>
    </xf>
    <xf numFmtId="0" fontId="4" fillId="0" borderId="10" xfId="0" applyFont="1" applyBorder="1" applyAlignment="1">
      <alignment horizontal="left"/>
    </xf>
    <xf numFmtId="0" fontId="4" fillId="0" borderId="17" xfId="0" applyFont="1" applyBorder="1"/>
    <xf numFmtId="0" fontId="4" fillId="0" borderId="19" xfId="0" applyFont="1" applyBorder="1"/>
    <xf numFmtId="0" fontId="4" fillId="0" borderId="0" xfId="0" applyFont="1" applyBorder="1"/>
    <xf numFmtId="0" fontId="4" fillId="0" borderId="10" xfId="0" applyFont="1" applyBorder="1" applyAlignment="1">
      <alignment horizontal="right"/>
    </xf>
    <xf numFmtId="0" fontId="4" fillId="0" borderId="10" xfId="0" applyFont="1" applyFill="1" applyBorder="1" applyAlignment="1">
      <alignment horizontal="left"/>
    </xf>
    <xf numFmtId="0" fontId="34" fillId="19" borderId="0" xfId="0" applyFont="1" applyFill="1"/>
    <xf numFmtId="0" fontId="3" fillId="20" borderId="25" xfId="0" applyFont="1" applyFill="1" applyBorder="1" applyAlignment="1">
      <alignment horizontal="left"/>
    </xf>
    <xf numFmtId="0" fontId="3" fillId="20" borderId="18" xfId="0" applyFont="1" applyFill="1" applyBorder="1" applyAlignment="1">
      <alignment horizontal="left"/>
    </xf>
    <xf numFmtId="0" fontId="3" fillId="20" borderId="15" xfId="0" applyFont="1" applyFill="1" applyBorder="1" applyAlignment="1">
      <alignment horizontal="left"/>
    </xf>
    <xf numFmtId="0" fontId="0" fillId="20" borderId="0" xfId="0" applyFill="1"/>
    <xf numFmtId="0" fontId="0" fillId="20" borderId="0" xfId="0" applyFill="1" applyBorder="1" applyAlignment="1">
      <alignment horizontal="left"/>
    </xf>
    <xf numFmtId="0" fontId="0" fillId="20" borderId="0" xfId="0" applyFill="1" applyBorder="1" applyAlignment="1">
      <alignment horizontal="center"/>
    </xf>
    <xf numFmtId="0" fontId="0" fillId="20" borderId="18" xfId="0" applyFill="1" applyBorder="1" applyAlignment="1">
      <alignment horizontal="center"/>
    </xf>
    <xf numFmtId="0" fontId="4" fillId="20" borderId="0" xfId="0" applyFont="1" applyFill="1" applyBorder="1"/>
    <xf numFmtId="0" fontId="4" fillId="20" borderId="18" xfId="0" applyFont="1" applyFill="1" applyBorder="1"/>
    <xf numFmtId="0" fontId="3" fillId="20" borderId="30" xfId="0" applyFont="1" applyFill="1" applyBorder="1" applyAlignment="1">
      <alignment horizontal="left"/>
    </xf>
    <xf numFmtId="0" fontId="0" fillId="0" borderId="0" xfId="0" applyAlignment="1">
      <alignment horizontal="center"/>
    </xf>
    <xf numFmtId="0" fontId="0" fillId="0" borderId="29" xfId="0" applyBorder="1" applyAlignment="1"/>
    <xf numFmtId="0" fontId="4" fillId="20" borderId="18" xfId="0" applyFont="1" applyFill="1" applyBorder="1" applyAlignment="1" applyProtection="1"/>
    <xf numFmtId="0" fontId="0" fillId="20" borderId="10" xfId="0" applyFill="1" applyBorder="1" applyAlignment="1" applyProtection="1">
      <alignment horizontal="left"/>
    </xf>
    <xf numFmtId="0" fontId="3" fillId="20" borderId="0" xfId="0" applyFont="1" applyFill="1" applyBorder="1" applyAlignment="1" applyProtection="1">
      <alignment horizontal="center"/>
    </xf>
    <xf numFmtId="0" fontId="4" fillId="20" borderId="25" xfId="0" applyFont="1" applyFill="1" applyBorder="1" applyAlignment="1" applyProtection="1"/>
    <xf numFmtId="0" fontId="0" fillId="20" borderId="0" xfId="0" applyFill="1" applyBorder="1" applyProtection="1"/>
    <xf numFmtId="0" fontId="0" fillId="20" borderId="0" xfId="0" applyFill="1" applyProtection="1"/>
    <xf numFmtId="0" fontId="0" fillId="0" borderId="27" xfId="0" applyBorder="1" applyAlignment="1" applyProtection="1"/>
    <xf numFmtId="0" fontId="0" fillId="20" borderId="0" xfId="0" applyFill="1" applyBorder="1" applyAlignment="1" applyProtection="1">
      <alignment horizontal="left"/>
    </xf>
    <xf numFmtId="1" fontId="6" fillId="20" borderId="10" xfId="38" applyNumberFormat="1" applyFont="1" applyFill="1" applyBorder="1" applyAlignment="1" applyProtection="1"/>
    <xf numFmtId="0" fontId="4" fillId="0" borderId="10" xfId="0" applyFont="1" applyBorder="1" applyAlignment="1" applyProtection="1">
      <alignment horizontal="center" vertical="center"/>
      <protection locked="0"/>
    </xf>
    <xf numFmtId="0" fontId="0" fillId="20" borderId="0" xfId="0" applyFill="1" applyBorder="1" applyAlignment="1" applyProtection="1">
      <alignment horizontal="center" textRotation="90"/>
    </xf>
    <xf numFmtId="0" fontId="0" fillId="0" borderId="0" xfId="0" applyAlignment="1">
      <alignment horizontal="center"/>
    </xf>
    <xf numFmtId="0" fontId="0" fillId="0" borderId="29" xfId="0" applyBorder="1" applyAlignment="1"/>
    <xf numFmtId="0" fontId="0" fillId="0" borderId="0" xfId="0" applyAlignment="1">
      <alignment horizontal="center"/>
    </xf>
    <xf numFmtId="0" fontId="0" fillId="0" borderId="29" xfId="0" applyBorder="1" applyAlignment="1"/>
    <xf numFmtId="0" fontId="12" fillId="20" borderId="0" xfId="0" applyFont="1" applyFill="1" applyAlignment="1">
      <alignment vertical="center"/>
    </xf>
    <xf numFmtId="0" fontId="0" fillId="0" borderId="0" xfId="0" applyAlignment="1">
      <alignment horizontal="center"/>
    </xf>
    <xf numFmtId="0" fontId="0" fillId="0" borderId="29" xfId="0" applyBorder="1" applyAlignment="1"/>
    <xf numFmtId="0" fontId="0" fillId="0" borderId="30" xfId="0" applyBorder="1" applyProtection="1"/>
    <xf numFmtId="0" fontId="14" fillId="0" borderId="0" xfId="34" applyAlignment="1" applyProtection="1"/>
    <xf numFmtId="0" fontId="7" fillId="0" borderId="12" xfId="0" applyFont="1" applyBorder="1" applyAlignment="1" applyProtection="1">
      <alignment horizontal="center"/>
    </xf>
    <xf numFmtId="0" fontId="3" fillId="0" borderId="0" xfId="0" applyFont="1" applyBorder="1" applyAlignment="1" applyProtection="1">
      <alignment horizontal="center"/>
    </xf>
    <xf numFmtId="0" fontId="0" fillId="0" borderId="0" xfId="0" applyFill="1" applyBorder="1" applyAlignment="1" applyProtection="1">
      <alignment horizontal="center"/>
    </xf>
    <xf numFmtId="0" fontId="0" fillId="0" borderId="15" xfId="0" applyBorder="1" applyAlignment="1" applyProtection="1">
      <alignment horizontal="left" wrapText="1"/>
    </xf>
    <xf numFmtId="0" fontId="0" fillId="0" borderId="10" xfId="0" applyBorder="1" applyAlignment="1" applyProtection="1">
      <alignment horizontal="left" wrapText="1"/>
      <protection locked="0"/>
    </xf>
    <xf numFmtId="0" fontId="0" fillId="0" borderId="0" xfId="0" applyAlignment="1" applyProtection="1">
      <alignment horizontal="left" wrapText="1"/>
    </xf>
    <xf numFmtId="0" fontId="0" fillId="0" borderId="15" xfId="0" quotePrefix="1" applyBorder="1" applyAlignment="1" applyProtection="1">
      <alignment horizontal="left" wrapText="1"/>
    </xf>
    <xf numFmtId="0" fontId="0" fillId="0" borderId="10" xfId="0" applyBorder="1" applyAlignment="1" applyProtection="1">
      <alignment horizontal="center"/>
    </xf>
    <xf numFmtId="0" fontId="36" fillId="0" borderId="0" xfId="0" applyFont="1" applyAlignment="1" applyProtection="1">
      <alignment vertical="top" wrapText="1"/>
    </xf>
    <xf numFmtId="0" fontId="3" fillId="20" borderId="25" xfId="0" applyFont="1" applyFill="1" applyBorder="1" applyAlignment="1" applyProtection="1">
      <alignment horizontal="left"/>
    </xf>
    <xf numFmtId="0" fontId="4" fillId="0" borderId="10" xfId="0" applyFont="1" applyBorder="1" applyAlignment="1" applyProtection="1">
      <alignment horizontal="left"/>
    </xf>
    <xf numFmtId="0" fontId="4" fillId="0" borderId="10" xfId="0" applyFont="1" applyBorder="1" applyAlignment="1" applyProtection="1">
      <alignment horizontal="center"/>
    </xf>
    <xf numFmtId="0" fontId="0" fillId="0" borderId="19" xfId="0" applyBorder="1" applyAlignment="1" applyProtection="1">
      <alignment horizontal="center"/>
    </xf>
    <xf numFmtId="0" fontId="4" fillId="0" borderId="19" xfId="0" applyFont="1" applyBorder="1" applyAlignment="1" applyProtection="1">
      <alignment horizontal="left"/>
    </xf>
    <xf numFmtId="0" fontId="0" fillId="0" borderId="12" xfId="0" applyBorder="1" applyAlignment="1" applyProtection="1">
      <alignment horizontal="center"/>
    </xf>
    <xf numFmtId="0" fontId="3" fillId="0" borderId="12" xfId="0" applyFont="1" applyBorder="1" applyAlignment="1" applyProtection="1">
      <alignment horizontal="left"/>
    </xf>
    <xf numFmtId="0" fontId="4" fillId="0" borderId="12" xfId="0" applyFont="1" applyBorder="1" applyAlignment="1" applyProtection="1">
      <alignment horizontal="left"/>
    </xf>
    <xf numFmtId="0" fontId="3" fillId="20" borderId="18" xfId="0" applyFont="1" applyFill="1" applyBorder="1" applyAlignment="1" applyProtection="1">
      <alignment horizontal="left"/>
    </xf>
    <xf numFmtId="0" fontId="4" fillId="0" borderId="17" xfId="0" applyFont="1" applyBorder="1" applyAlignment="1" applyProtection="1">
      <alignment horizontal="center"/>
    </xf>
    <xf numFmtId="0" fontId="4" fillId="0" borderId="17" xfId="0" applyFont="1" applyBorder="1" applyAlignment="1" applyProtection="1">
      <alignment horizontal="left"/>
    </xf>
    <xf numFmtId="0" fontId="0" fillId="0" borderId="17" xfId="0" applyBorder="1" applyAlignment="1" applyProtection="1">
      <alignment horizontal="center"/>
    </xf>
    <xf numFmtId="0" fontId="0" fillId="0" borderId="17" xfId="0" applyBorder="1" applyAlignment="1" applyProtection="1">
      <alignment horizontal="left"/>
    </xf>
    <xf numFmtId="0" fontId="0" fillId="0" borderId="10" xfId="0" applyBorder="1" applyAlignment="1" applyProtection="1">
      <alignment horizontal="left"/>
    </xf>
    <xf numFmtId="0" fontId="0" fillId="0" borderId="18" xfId="0" applyBorder="1" applyAlignment="1" applyProtection="1">
      <alignment horizontal="center"/>
    </xf>
    <xf numFmtId="0" fontId="0" fillId="0" borderId="18" xfId="0" applyBorder="1" applyAlignment="1" applyProtection="1">
      <alignment horizontal="left"/>
    </xf>
    <xf numFmtId="0" fontId="0" fillId="0" borderId="19" xfId="0" applyBorder="1" applyAlignment="1" applyProtection="1">
      <alignment horizontal="left"/>
    </xf>
    <xf numFmtId="0" fontId="0" fillId="0" borderId="12" xfId="0" applyBorder="1" applyAlignment="1" applyProtection="1">
      <alignment horizontal="left"/>
    </xf>
    <xf numFmtId="0" fontId="1" fillId="0" borderId="10" xfId="0" applyFont="1" applyBorder="1" applyAlignment="1" applyProtection="1">
      <alignment horizontal="center"/>
      <protection locked="0"/>
    </xf>
    <xf numFmtId="0" fontId="0" fillId="0" borderId="0" xfId="0" applyBorder="1" applyAlignment="1" applyProtection="1">
      <alignment horizontal="right"/>
    </xf>
    <xf numFmtId="0" fontId="3" fillId="20" borderId="12" xfId="0" applyFont="1" applyFill="1" applyBorder="1" applyAlignment="1" applyProtection="1"/>
    <xf numFmtId="0" fontId="3" fillId="0" borderId="0" xfId="0" applyFont="1" applyAlignment="1" applyProtection="1">
      <alignment horizontal="left"/>
    </xf>
    <xf numFmtId="0" fontId="3" fillId="0" borderId="0" xfId="0" applyFont="1" applyBorder="1" applyAlignment="1" applyProtection="1">
      <alignment horizontal="left"/>
    </xf>
    <xf numFmtId="0" fontId="0" fillId="0" borderId="0" xfId="0" applyFill="1" applyBorder="1" applyProtection="1"/>
    <xf numFmtId="0" fontId="0" fillId="0" borderId="0" xfId="0" applyAlignment="1" applyProtection="1">
      <alignment wrapText="1"/>
    </xf>
    <xf numFmtId="0" fontId="3" fillId="0" borderId="0" xfId="0" applyFont="1" applyProtection="1"/>
    <xf numFmtId="0" fontId="10" fillId="0" borderId="0" xfId="0" applyFont="1" applyAlignment="1" applyProtection="1"/>
    <xf numFmtId="166" fontId="0" fillId="0" borderId="0" xfId="0" applyNumberFormat="1" applyAlignment="1" applyProtection="1">
      <alignment horizontal="center"/>
    </xf>
    <xf numFmtId="0" fontId="0" fillId="0" borderId="0" xfId="0" quotePrefix="1" applyProtection="1"/>
    <xf numFmtId="0" fontId="3" fillId="0" borderId="0" xfId="0" applyFont="1" applyAlignment="1" applyProtection="1">
      <alignment vertical="top"/>
    </xf>
    <xf numFmtId="166" fontId="0" fillId="0" borderId="0" xfId="0" applyNumberFormat="1" applyAlignment="1" applyProtection="1">
      <alignment horizontal="center" vertical="top"/>
    </xf>
    <xf numFmtId="165" fontId="0" fillId="0" borderId="0" xfId="0" applyNumberFormat="1" applyAlignment="1" applyProtection="1">
      <alignment horizontal="center"/>
    </xf>
    <xf numFmtId="0" fontId="4" fillId="0" borderId="10" xfId="0" applyFont="1" applyBorder="1" applyProtection="1"/>
    <xf numFmtId="0" fontId="4" fillId="0" borderId="19" xfId="0" applyFont="1" applyBorder="1" applyProtection="1"/>
    <xf numFmtId="0" fontId="4" fillId="0" borderId="30" xfId="0" applyFont="1" applyBorder="1" applyProtection="1"/>
    <xf numFmtId="0" fontId="3" fillId="0" borderId="18" xfId="0" applyFont="1" applyBorder="1" applyAlignment="1" applyProtection="1">
      <alignment horizontal="left"/>
    </xf>
    <xf numFmtId="0" fontId="4" fillId="0" borderId="12" xfId="0" applyFont="1" applyBorder="1" applyProtection="1"/>
    <xf numFmtId="0" fontId="4" fillId="0" borderId="0" xfId="0" applyFont="1" applyBorder="1" applyProtection="1"/>
    <xf numFmtId="0" fontId="4" fillId="0" borderId="17" xfId="0" applyFont="1" applyBorder="1" applyProtection="1"/>
    <xf numFmtId="0" fontId="4" fillId="0" borderId="15" xfId="0" applyFont="1" applyBorder="1" applyProtection="1"/>
    <xf numFmtId="0" fontId="3" fillId="20" borderId="15" xfId="0" applyFont="1" applyFill="1" applyBorder="1" applyAlignment="1" applyProtection="1">
      <alignment horizontal="left"/>
    </xf>
    <xf numFmtId="0" fontId="4" fillId="0" borderId="10" xfId="0" applyFont="1" applyBorder="1" applyAlignment="1" applyProtection="1">
      <alignment horizontal="right"/>
    </xf>
    <xf numFmtId="0" fontId="4" fillId="0" borderId="30" xfId="0" applyFont="1" applyBorder="1" applyAlignment="1" applyProtection="1">
      <alignment horizontal="right"/>
    </xf>
    <xf numFmtId="0" fontId="4" fillId="0" borderId="15" xfId="0" applyFont="1" applyBorder="1" applyAlignment="1" applyProtection="1">
      <alignment horizontal="right"/>
    </xf>
    <xf numFmtId="0" fontId="4" fillId="20" borderId="0" xfId="0" applyFont="1" applyFill="1" applyBorder="1" applyProtection="1"/>
    <xf numFmtId="0" fontId="4" fillId="20" borderId="18" xfId="0" applyFont="1" applyFill="1" applyBorder="1" applyProtection="1"/>
    <xf numFmtId="0" fontId="4" fillId="0" borderId="13" xfId="0" applyFont="1" applyBorder="1" applyProtection="1"/>
    <xf numFmtId="0" fontId="3" fillId="20" borderId="30" xfId="0" applyFont="1" applyFill="1" applyBorder="1" applyAlignment="1" applyProtection="1">
      <alignment horizontal="left"/>
    </xf>
    <xf numFmtId="164" fontId="0" fillId="20" borderId="21" xfId="0" applyNumberFormat="1" applyFill="1" applyBorder="1" applyAlignment="1" applyProtection="1">
      <alignment horizontal="center"/>
      <protection locked="0"/>
    </xf>
    <xf numFmtId="164" fontId="0" fillId="20" borderId="24" xfId="0" applyNumberFormat="1" applyFill="1" applyBorder="1" applyAlignment="1" applyProtection="1">
      <alignment horizontal="center"/>
      <protection locked="0"/>
    </xf>
    <xf numFmtId="0" fontId="3" fillId="0" borderId="28" xfId="0" applyFont="1" applyBorder="1" applyAlignment="1" applyProtection="1">
      <alignment horizontal="center" vertical="center" wrapText="1"/>
    </xf>
    <xf numFmtId="0" fontId="0" fillId="0" borderId="23" xfId="0" applyBorder="1" applyProtection="1"/>
    <xf numFmtId="0" fontId="0" fillId="0" borderId="22" xfId="0" applyBorder="1" applyAlignment="1" applyProtection="1">
      <alignment horizontal="center" textRotation="90"/>
    </xf>
    <xf numFmtId="0" fontId="0" fillId="0" borderId="21" xfId="0" applyBorder="1" applyAlignment="1" applyProtection="1">
      <alignment horizontal="center" textRotation="90"/>
    </xf>
    <xf numFmtId="0" fontId="0" fillId="0" borderId="24" xfId="0" applyBorder="1" applyAlignment="1" applyProtection="1">
      <alignment horizontal="center" textRotation="90"/>
    </xf>
    <xf numFmtId="0" fontId="3" fillId="0" borderId="23" xfId="0" applyFont="1" applyBorder="1" applyProtection="1"/>
    <xf numFmtId="0" fontId="0" fillId="0" borderId="22" xfId="0" applyBorder="1" applyAlignment="1" applyProtection="1">
      <alignment horizontal="center" vertical="center"/>
    </xf>
    <xf numFmtId="0" fontId="3" fillId="20" borderId="23" xfId="0" applyFont="1" applyFill="1" applyBorder="1" applyProtection="1"/>
    <xf numFmtId="0" fontId="0" fillId="20" borderId="22" xfId="0" applyFill="1" applyBorder="1" applyAlignment="1" applyProtection="1">
      <alignment horizontal="center" vertical="center"/>
    </xf>
    <xf numFmtId="0" fontId="4" fillId="0" borderId="18" xfId="0" applyFont="1" applyBorder="1" applyAlignment="1" applyProtection="1">
      <alignment horizontal="left"/>
    </xf>
    <xf numFmtId="0" fontId="4" fillId="0" borderId="10" xfId="0" applyFont="1" applyFill="1" applyBorder="1" applyAlignment="1" applyProtection="1">
      <alignment horizontal="left"/>
    </xf>
    <xf numFmtId="0" fontId="0" fillId="0" borderId="0" xfId="0" applyAlignment="1" applyProtection="1">
      <alignment horizontal="center" vertical="center"/>
    </xf>
    <xf numFmtId="164" fontId="0" fillId="0" borderId="0" xfId="0" applyNumberFormat="1" applyBorder="1" applyAlignment="1" applyProtection="1">
      <alignment horizontal="center"/>
    </xf>
    <xf numFmtId="0" fontId="0" fillId="0" borderId="0" xfId="0" applyBorder="1" applyAlignment="1" applyProtection="1">
      <alignment horizontal="center" vertical="center"/>
    </xf>
    <xf numFmtId="164" fontId="0" fillId="0" borderId="0" xfId="0" applyNumberFormat="1" applyAlignment="1" applyProtection="1">
      <alignment horizontal="center"/>
    </xf>
    <xf numFmtId="0" fontId="0" fillId="0" borderId="0" xfId="0" applyBorder="1" applyAlignment="1" applyProtection="1">
      <alignment horizontal="center"/>
    </xf>
    <xf numFmtId="0" fontId="0" fillId="0" borderId="0" xfId="0" applyAlignment="1" applyProtection="1">
      <alignment horizontal="center"/>
    </xf>
    <xf numFmtId="0" fontId="0" fillId="0" borderId="0" xfId="0" quotePrefix="1" applyAlignment="1" applyProtection="1">
      <alignment horizontal="left" vertical="top" wrapText="1"/>
    </xf>
    <xf numFmtId="0" fontId="0" fillId="0" borderId="0" xfId="0" applyAlignment="1" applyProtection="1">
      <alignment horizontal="left" vertical="top" wrapText="1"/>
    </xf>
    <xf numFmtId="0" fontId="0" fillId="0" borderId="0" xfId="0" quotePrefix="1" applyAlignment="1" applyProtection="1">
      <alignment horizontal="left"/>
    </xf>
    <xf numFmtId="0" fontId="0" fillId="0" borderId="0" xfId="0" applyAlignment="1" applyProtection="1">
      <alignment horizontal="left"/>
    </xf>
    <xf numFmtId="0" fontId="0" fillId="0" borderId="0" xfId="0" quotePrefix="1" applyAlignment="1" applyProtection="1">
      <alignment vertical="top" wrapText="1"/>
    </xf>
    <xf numFmtId="0" fontId="0" fillId="0" borderId="0" xfId="0" applyAlignment="1" applyProtection="1">
      <alignment vertical="top" wrapText="1"/>
    </xf>
    <xf numFmtId="0" fontId="0" fillId="0" borderId="0" xfId="0" quotePrefix="1" applyAlignment="1" applyProtection="1">
      <alignment horizontal="left" vertical="top"/>
    </xf>
    <xf numFmtId="0" fontId="3" fillId="0" borderId="0" xfId="0" applyFont="1" applyAlignment="1" applyProtection="1">
      <alignment horizontal="left"/>
    </xf>
    <xf numFmtId="0" fontId="1" fillId="0" borderId="0" xfId="0" applyFont="1" applyAlignment="1" applyProtection="1">
      <alignment horizontal="left" vertical="top" wrapText="1"/>
    </xf>
    <xf numFmtId="0" fontId="0" fillId="0" borderId="0" xfId="0" applyAlignment="1" applyProtection="1">
      <alignment wrapText="1"/>
    </xf>
    <xf numFmtId="0" fontId="0" fillId="0" borderId="0" xfId="0" applyAlignment="1" applyProtection="1">
      <alignment horizontal="left" vertical="center" wrapText="1"/>
    </xf>
    <xf numFmtId="0" fontId="0" fillId="0" borderId="0" xfId="0" applyAlignment="1" applyProtection="1">
      <alignment horizontal="left" wrapText="1"/>
    </xf>
    <xf numFmtId="0" fontId="10" fillId="0" borderId="0" xfId="0" applyFont="1" applyAlignment="1" applyProtection="1">
      <alignment horizontal="left"/>
    </xf>
    <xf numFmtId="0" fontId="3" fillId="0" borderId="31" xfId="0" applyFont="1" applyBorder="1" applyAlignment="1" applyProtection="1">
      <alignment horizontal="left"/>
    </xf>
    <xf numFmtId="0" fontId="3" fillId="0" borderId="0" xfId="0" applyFont="1" applyAlignment="1" applyProtection="1">
      <alignment horizontal="left" wrapText="1"/>
    </xf>
    <xf numFmtId="0" fontId="14" fillId="0" borderId="0" xfId="34" applyAlignment="1" applyProtection="1">
      <alignment horizontal="left"/>
    </xf>
    <xf numFmtId="0" fontId="0" fillId="0" borderId="0" xfId="0" applyAlignment="1" applyProtection="1">
      <alignment vertical="center" wrapText="1"/>
    </xf>
    <xf numFmtId="0" fontId="5" fillId="20" borderId="0" xfId="0" applyNumberFormat="1" applyFont="1" applyFill="1" applyBorder="1" applyAlignment="1" applyProtection="1">
      <alignment horizontal="center" textRotation="90"/>
    </xf>
    <xf numFmtId="0" fontId="5" fillId="20" borderId="14" xfId="0" applyFont="1" applyFill="1" applyBorder="1" applyAlignment="1" applyProtection="1">
      <alignment horizontal="center" textRotation="90"/>
    </xf>
    <xf numFmtId="0" fontId="15" fillId="0" borderId="19" xfId="0" applyFont="1" applyBorder="1" applyAlignment="1" applyProtection="1">
      <alignment horizontal="center" textRotation="90"/>
    </xf>
    <xf numFmtId="0" fontId="15" fillId="0" borderId="20" xfId="0" applyFont="1" applyBorder="1" applyAlignment="1" applyProtection="1">
      <alignment horizontal="center" textRotation="90"/>
    </xf>
    <xf numFmtId="0" fontId="15" fillId="0" borderId="17" xfId="0" applyFont="1" applyBorder="1" applyAlignment="1" applyProtection="1">
      <alignment horizontal="center" textRotation="90"/>
    </xf>
    <xf numFmtId="0" fontId="0" fillId="0" borderId="14" xfId="0" applyBorder="1" applyAlignment="1" applyProtection="1">
      <alignment horizontal="center" vertical="top"/>
    </xf>
    <xf numFmtId="0" fontId="0" fillId="0" borderId="15" xfId="0" applyBorder="1" applyAlignment="1" applyProtection="1">
      <alignment horizontal="center" vertical="top"/>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20" borderId="0" xfId="0" applyFont="1" applyFill="1" applyBorder="1" applyAlignment="1" applyProtection="1">
      <alignment horizontal="center" textRotation="90"/>
    </xf>
    <xf numFmtId="0" fontId="5" fillId="20" borderId="19" xfId="0" applyFont="1" applyFill="1" applyBorder="1" applyAlignment="1">
      <alignment horizontal="center" textRotation="90"/>
    </xf>
    <xf numFmtId="0" fontId="5" fillId="20" borderId="20" xfId="0" applyFont="1" applyFill="1" applyBorder="1" applyAlignment="1">
      <alignment horizontal="center" textRotation="90"/>
    </xf>
    <xf numFmtId="0" fontId="5" fillId="20" borderId="17" xfId="0" applyFont="1" applyFill="1" applyBorder="1" applyAlignment="1">
      <alignment horizontal="center" textRotation="90"/>
    </xf>
    <xf numFmtId="0" fontId="0" fillId="0" borderId="10" xfId="0" applyBorder="1" applyAlignment="1">
      <alignment horizontal="left" vertical="top"/>
    </xf>
    <xf numFmtId="0" fontId="3" fillId="0" borderId="0" xfId="0" applyFont="1" applyAlignment="1">
      <alignment horizontal="right" vertical="center"/>
    </xf>
    <xf numFmtId="167" fontId="0" fillId="0" borderId="25" xfId="0" applyNumberFormat="1" applyBorder="1" applyAlignment="1" applyProtection="1">
      <alignment horizontal="center" vertical="center"/>
      <protection locked="0"/>
    </xf>
    <xf numFmtId="0" fontId="0" fillId="0" borderId="10" xfId="0" applyBorder="1" applyAlignment="1">
      <alignment horizontal="left" vertical="center"/>
    </xf>
    <xf numFmtId="0" fontId="0" fillId="0" borderId="14" xfId="0" applyBorder="1" applyAlignment="1">
      <alignment horizontal="center"/>
    </xf>
    <xf numFmtId="0" fontId="0" fillId="0" borderId="0" xfId="0" applyAlignment="1">
      <alignment horizontal="center"/>
    </xf>
    <xf numFmtId="0" fontId="7" fillId="0" borderId="12" xfId="0" applyFont="1" applyBorder="1" applyAlignment="1" applyProtection="1">
      <alignment horizontal="center"/>
    </xf>
    <xf numFmtId="0" fontId="7" fillId="0" borderId="13" xfId="0" applyFont="1" applyBorder="1" applyAlignment="1" applyProtection="1">
      <alignment horizontal="center"/>
    </xf>
    <xf numFmtId="0" fontId="3" fillId="0" borderId="0" xfId="0" applyFont="1" applyBorder="1" applyAlignment="1" applyProtection="1">
      <alignment horizontal="center"/>
    </xf>
    <xf numFmtId="0" fontId="3" fillId="0" borderId="15" xfId="0" applyFont="1" applyBorder="1" applyAlignment="1" applyProtection="1">
      <alignment horizontal="center"/>
    </xf>
    <xf numFmtId="167" fontId="0" fillId="0" borderId="18" xfId="0" applyNumberFormat="1" applyBorder="1" applyAlignment="1" applyProtection="1">
      <alignment horizontal="center" vertical="center"/>
      <protection locked="0"/>
    </xf>
    <xf numFmtId="0" fontId="0" fillId="0" borderId="29" xfId="0" applyBorder="1" applyAlignment="1" applyProtection="1"/>
    <xf numFmtId="0" fontId="0" fillId="0" borderId="30" xfId="0" applyBorder="1" applyAlignment="1" applyProtection="1"/>
    <xf numFmtId="0" fontId="0" fillId="0" borderId="29" xfId="0" applyBorder="1" applyAlignment="1" applyProtection="1">
      <alignment wrapText="1"/>
    </xf>
    <xf numFmtId="0" fontId="0" fillId="0" borderId="30" xfId="0" applyBorder="1" applyAlignment="1" applyProtection="1">
      <alignment wrapText="1"/>
    </xf>
    <xf numFmtId="0" fontId="3" fillId="0" borderId="29" xfId="0" applyFont="1" applyBorder="1" applyAlignment="1" applyProtection="1">
      <alignment horizontal="center"/>
    </xf>
    <xf numFmtId="0" fontId="3" fillId="0" borderId="33" xfId="0" applyFont="1" applyBorder="1" applyAlignment="1" applyProtection="1">
      <alignment horizontal="center"/>
    </xf>
    <xf numFmtId="0" fontId="8" fillId="20" borderId="18" xfId="0" applyFont="1" applyFill="1" applyBorder="1" applyAlignment="1" applyProtection="1">
      <alignment horizontal="left" wrapText="1"/>
    </xf>
    <xf numFmtId="0" fontId="9" fillId="20" borderId="18" xfId="0" applyFont="1" applyFill="1" applyBorder="1" applyAlignment="1" applyProtection="1">
      <alignment horizontal="left" wrapText="1"/>
    </xf>
    <xf numFmtId="0" fontId="0" fillId="0" borderId="14" xfId="0" applyBorder="1" applyAlignment="1" applyProtection="1">
      <alignment horizontal="left"/>
    </xf>
    <xf numFmtId="0" fontId="0" fillId="0" borderId="0" xfId="0" applyBorder="1" applyAlignment="1" applyProtection="1">
      <alignment horizontal="left"/>
    </xf>
    <xf numFmtId="0" fontId="0" fillId="0" borderId="15" xfId="0" applyBorder="1" applyAlignment="1" applyProtection="1">
      <alignment horizontal="left"/>
    </xf>
    <xf numFmtId="0" fontId="0" fillId="0" borderId="27" xfId="0" applyBorder="1" applyAlignment="1" applyProtection="1">
      <alignment horizontal="left"/>
    </xf>
    <xf numFmtId="0" fontId="0" fillId="0" borderId="25" xfId="0" applyBorder="1" applyAlignment="1" applyProtection="1">
      <alignment horizontal="left"/>
    </xf>
    <xf numFmtId="0" fontId="0" fillId="0" borderId="26" xfId="0" applyBorder="1" applyAlignment="1" applyProtection="1">
      <alignment horizontal="left"/>
    </xf>
    <xf numFmtId="0" fontId="5" fillId="20" borderId="0" xfId="0" applyFont="1" applyFill="1" applyBorder="1" applyAlignment="1" applyProtection="1">
      <alignment horizontal="center" vertical="center" textRotation="90"/>
    </xf>
    <xf numFmtId="0" fontId="8" fillId="0" borderId="18" xfId="0" applyFont="1" applyBorder="1" applyAlignment="1" applyProtection="1">
      <alignment horizontal="left" wrapText="1"/>
    </xf>
    <xf numFmtId="0" fontId="9" fillId="0" borderId="18" xfId="0" applyFont="1" applyBorder="1" applyAlignment="1" applyProtection="1">
      <alignment horizontal="left" wrapText="1"/>
    </xf>
    <xf numFmtId="0" fontId="36" fillId="0" borderId="29" xfId="0" applyFont="1" applyBorder="1" applyAlignment="1" applyProtection="1">
      <alignment horizontal="left" vertical="top" wrapText="1"/>
    </xf>
    <xf numFmtId="0" fontId="36" fillId="0" borderId="30" xfId="0" applyFont="1" applyBorder="1" applyAlignment="1" applyProtection="1">
      <alignment horizontal="left" vertical="top" wrapText="1"/>
    </xf>
    <xf numFmtId="0" fontId="36" fillId="0" borderId="29" xfId="34" applyFont="1" applyBorder="1" applyAlignment="1" applyProtection="1">
      <alignment horizontal="left" vertical="top" wrapText="1"/>
    </xf>
    <xf numFmtId="0" fontId="36" fillId="0" borderId="30" xfId="34" applyFont="1" applyBorder="1" applyAlignment="1" applyProtection="1">
      <alignment horizontal="left" vertical="top" wrapText="1"/>
    </xf>
    <xf numFmtId="0" fontId="36" fillId="0" borderId="27" xfId="0" applyFont="1" applyBorder="1" applyAlignment="1" applyProtection="1">
      <alignment horizontal="left" vertical="top" wrapText="1"/>
    </xf>
    <xf numFmtId="0" fontId="36" fillId="0" borderId="26" xfId="0" applyFont="1" applyBorder="1" applyAlignment="1" applyProtection="1">
      <alignment horizontal="left" vertical="top" wrapText="1"/>
    </xf>
    <xf numFmtId="0" fontId="5" fillId="20" borderId="0" xfId="0" applyFont="1" applyFill="1" applyBorder="1" applyAlignment="1" applyProtection="1">
      <alignment horizontal="center" vertical="top" textRotation="90"/>
    </xf>
    <xf numFmtId="0" fontId="8" fillId="0" borderId="25" xfId="0" applyFont="1" applyBorder="1" applyAlignment="1" applyProtection="1">
      <alignment horizontal="left" wrapText="1"/>
    </xf>
    <xf numFmtId="0" fontId="9" fillId="0" borderId="25" xfId="0" applyFont="1" applyBorder="1" applyAlignment="1" applyProtection="1">
      <alignment horizontal="left" wrapText="1"/>
    </xf>
    <xf numFmtId="0" fontId="0" fillId="0" borderId="0" xfId="0" applyFill="1" applyBorder="1" applyAlignment="1" applyProtection="1">
      <alignment horizontal="center" textRotation="90"/>
    </xf>
    <xf numFmtId="0" fontId="0" fillId="0" borderId="0" xfId="0" applyFill="1" applyBorder="1" applyAlignment="1" applyProtection="1">
      <alignment horizontal="center"/>
    </xf>
    <xf numFmtId="0" fontId="5" fillId="20" borderId="0" xfId="0" applyFont="1" applyFill="1" applyAlignment="1" applyProtection="1">
      <alignment horizontal="center" textRotation="90"/>
    </xf>
    <xf numFmtId="0" fontId="15" fillId="0" borderId="29" xfId="0" applyFont="1" applyBorder="1" applyAlignment="1" applyProtection="1">
      <alignment horizontal="center" textRotation="90"/>
    </xf>
    <xf numFmtId="0" fontId="15" fillId="0" borderId="30" xfId="0" applyFont="1" applyBorder="1" applyAlignment="1" applyProtection="1">
      <alignment horizontal="center" textRotation="90"/>
    </xf>
    <xf numFmtId="0" fontId="15" fillId="0" borderId="32" xfId="0" applyFont="1" applyBorder="1" applyAlignment="1" applyProtection="1">
      <alignment horizontal="center" textRotation="90"/>
    </xf>
    <xf numFmtId="0" fontId="35" fillId="19" borderId="0" xfId="0" applyFont="1" applyFill="1" applyBorder="1" applyAlignment="1">
      <alignment horizontal="center" vertical="center"/>
    </xf>
    <xf numFmtId="0" fontId="35" fillId="19" borderId="25" xfId="0" applyFont="1" applyFill="1" applyBorder="1" applyAlignment="1">
      <alignment horizontal="center" vertical="center"/>
    </xf>
    <xf numFmtId="0" fontId="12" fillId="20" borderId="0" xfId="0" applyFont="1" applyFill="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Electives"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
    <dxf>
      <font>
        <b/>
        <i val="0"/>
        <condense val="0"/>
        <extend val="0"/>
        <color indexed="9"/>
      </font>
      <fill>
        <patternFill>
          <bgColor indexed="2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evecoker67@gmail.com" TargetMode="External"/><Relationship Id="rId2" Type="http://schemas.openxmlformats.org/officeDocument/2006/relationships/hyperlink" Target="http://www.geocities.com/~pack215/cub-tracker.html" TargetMode="External"/><Relationship Id="rId1" Type="http://schemas.openxmlformats.org/officeDocument/2006/relationships/hyperlink" Target="mailto:stevecoker67@gmail.com"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8"/>
  <sheetViews>
    <sheetView showGridLines="0" tabSelected="1" zoomScale="115" zoomScaleNormal="115" workbookViewId="0">
      <selection activeCell="F3" sqref="F3"/>
    </sheetView>
  </sheetViews>
  <sheetFormatPr defaultRowHeight="12.75"/>
  <cols>
    <col min="1" max="1" width="4.140625" style="11" customWidth="1"/>
    <col min="2" max="2" width="13.42578125" style="11" customWidth="1"/>
    <col min="3" max="3" width="8" style="11" customWidth="1"/>
    <col min="4" max="4" width="9.140625" style="11"/>
    <col min="5" max="5" width="11" style="11" customWidth="1"/>
    <col min="6" max="9" width="9.140625" style="11"/>
    <col min="10" max="10" width="8.42578125" style="11" customWidth="1"/>
    <col min="11" max="16384" width="9.140625" style="11"/>
  </cols>
  <sheetData>
    <row r="1" spans="1:10">
      <c r="A1" s="225" t="s">
        <v>6</v>
      </c>
      <c r="B1" s="225"/>
      <c r="C1" s="225"/>
      <c r="D1" s="225"/>
      <c r="E1" s="225"/>
      <c r="F1" s="225"/>
      <c r="G1" s="225"/>
      <c r="H1" s="225"/>
      <c r="I1" s="225"/>
      <c r="J1" s="225"/>
    </row>
    <row r="2" spans="1:10" ht="9" customHeight="1" thickBot="1"/>
    <row r="3" spans="1:10" ht="13.5" thickBot="1">
      <c r="A3" s="220" t="s">
        <v>2</v>
      </c>
      <c r="B3" s="220"/>
      <c r="C3" s="220"/>
      <c r="D3" s="220"/>
      <c r="E3" s="226"/>
      <c r="F3" s="83"/>
    </row>
    <row r="4" spans="1:10" ht="9" customHeight="1" thickBot="1"/>
    <row r="5" spans="1:10" ht="13.5" thickBot="1">
      <c r="A5" s="220" t="s">
        <v>3</v>
      </c>
      <c r="B5" s="220"/>
      <c r="C5" s="220"/>
      <c r="D5" s="220"/>
      <c r="E5" s="226"/>
      <c r="F5" s="83"/>
    </row>
    <row r="6" spans="1:10">
      <c r="A6" s="167"/>
      <c r="B6" s="167"/>
      <c r="C6" s="167"/>
      <c r="D6" s="167"/>
      <c r="E6" s="168"/>
      <c r="F6" s="169"/>
    </row>
    <row r="7" spans="1:10" s="170" customFormat="1" ht="71.25" customHeight="1">
      <c r="A7" s="227" t="s">
        <v>255</v>
      </c>
      <c r="B7" s="227"/>
      <c r="C7" s="227"/>
      <c r="D7" s="227"/>
      <c r="E7" s="227"/>
      <c r="F7" s="227"/>
      <c r="G7" s="227"/>
      <c r="H7" s="227"/>
      <c r="I7" s="227"/>
      <c r="J7" s="227"/>
    </row>
    <row r="8" spans="1:10" ht="12.75" customHeight="1"/>
    <row r="9" spans="1:10">
      <c r="A9" s="220" t="s">
        <v>4</v>
      </c>
      <c r="B9" s="220"/>
      <c r="C9" s="220"/>
      <c r="D9" s="220"/>
      <c r="E9" s="220"/>
      <c r="F9" s="220"/>
      <c r="G9" s="220"/>
      <c r="H9" s="220"/>
      <c r="I9" s="220"/>
      <c r="J9" s="220"/>
    </row>
    <row r="10" spans="1:10" ht="51" customHeight="1">
      <c r="B10" s="214" t="s">
        <v>65</v>
      </c>
      <c r="C10" s="214"/>
      <c r="D10" s="214"/>
      <c r="E10" s="214"/>
      <c r="F10" s="214"/>
      <c r="G10" s="214"/>
      <c r="H10" s="214"/>
      <c r="I10" s="214"/>
      <c r="J10" s="214"/>
    </row>
    <row r="11" spans="1:10" ht="20.25" customHeight="1">
      <c r="A11" s="220" t="s">
        <v>246</v>
      </c>
      <c r="B11" s="220"/>
      <c r="C11" s="220"/>
      <c r="D11" s="220"/>
      <c r="E11" s="220"/>
      <c r="F11" s="220"/>
      <c r="G11" s="220"/>
      <c r="H11" s="220"/>
      <c r="I11" s="220"/>
      <c r="J11" s="220"/>
    </row>
    <row r="12" spans="1:10" ht="12.75" customHeight="1">
      <c r="B12" s="221" t="s">
        <v>247</v>
      </c>
      <c r="C12" s="214"/>
      <c r="D12" s="214"/>
      <c r="E12" s="214"/>
      <c r="F12" s="214"/>
      <c r="G12" s="214"/>
      <c r="H12" s="214"/>
      <c r="I12" s="214"/>
      <c r="J12" s="214"/>
    </row>
    <row r="13" spans="1:10" ht="20.25" customHeight="1">
      <c r="A13" s="220" t="s">
        <v>44</v>
      </c>
      <c r="B13" s="220"/>
      <c r="C13" s="220"/>
      <c r="D13" s="220"/>
      <c r="E13" s="220"/>
      <c r="F13" s="220"/>
      <c r="G13" s="220"/>
      <c r="H13" s="220"/>
      <c r="I13" s="220"/>
      <c r="J13" s="220"/>
    </row>
    <row r="14" spans="1:10" ht="25.5" customHeight="1">
      <c r="B14" s="214" t="s">
        <v>38</v>
      </c>
      <c r="C14" s="214"/>
      <c r="D14" s="214"/>
      <c r="E14" s="214"/>
      <c r="F14" s="214"/>
      <c r="G14" s="214"/>
      <c r="H14" s="214"/>
      <c r="I14" s="214"/>
      <c r="J14" s="214"/>
    </row>
    <row r="15" spans="1:10" ht="20.25" customHeight="1">
      <c r="A15" s="220" t="s">
        <v>45</v>
      </c>
      <c r="B15" s="220"/>
      <c r="C15" s="220"/>
      <c r="D15" s="220"/>
      <c r="E15" s="220"/>
      <c r="F15" s="220"/>
      <c r="G15" s="220"/>
      <c r="H15" s="220"/>
      <c r="I15" s="220"/>
      <c r="J15" s="220"/>
    </row>
    <row r="16" spans="1:10" ht="25.5" customHeight="1">
      <c r="B16" s="214" t="s">
        <v>46</v>
      </c>
      <c r="C16" s="214"/>
      <c r="D16" s="214"/>
      <c r="E16" s="214"/>
      <c r="F16" s="214"/>
      <c r="G16" s="214"/>
      <c r="H16" s="214"/>
      <c r="I16" s="214"/>
      <c r="J16" s="214"/>
    </row>
    <row r="17" spans="1:10" ht="20.25" customHeight="1">
      <c r="A17" s="220" t="s">
        <v>5</v>
      </c>
      <c r="B17" s="220"/>
      <c r="C17" s="220"/>
      <c r="D17" s="220"/>
      <c r="E17" s="220"/>
      <c r="F17" s="220"/>
      <c r="G17" s="220"/>
      <c r="H17" s="220"/>
      <c r="I17" s="220"/>
      <c r="J17" s="220"/>
    </row>
    <row r="18" spans="1:10" ht="38.25" customHeight="1">
      <c r="B18" s="224" t="s">
        <v>8</v>
      </c>
      <c r="C18" s="224"/>
      <c r="D18" s="224"/>
      <c r="E18" s="224"/>
      <c r="F18" s="224"/>
      <c r="G18" s="224"/>
      <c r="H18" s="224"/>
      <c r="I18" s="224"/>
      <c r="J18" s="224"/>
    </row>
    <row r="19" spans="1:10" ht="20.25" customHeight="1">
      <c r="A19" s="220" t="s">
        <v>7</v>
      </c>
      <c r="B19" s="220"/>
      <c r="C19" s="220"/>
      <c r="D19" s="220"/>
      <c r="E19" s="220"/>
      <c r="F19" s="220"/>
      <c r="G19" s="220"/>
      <c r="H19" s="220"/>
      <c r="I19" s="220"/>
      <c r="J19" s="220"/>
    </row>
    <row r="20" spans="1:10" ht="51" customHeight="1">
      <c r="B20" s="224" t="s">
        <v>47</v>
      </c>
      <c r="C20" s="224"/>
      <c r="D20" s="224"/>
      <c r="E20" s="224"/>
      <c r="F20" s="224"/>
      <c r="G20" s="224"/>
      <c r="H20" s="224"/>
      <c r="I20" s="224"/>
      <c r="J20" s="224"/>
    </row>
    <row r="21" spans="1:10" ht="20.25" customHeight="1">
      <c r="A21" s="171" t="s">
        <v>64</v>
      </c>
      <c r="B21" s="142"/>
      <c r="C21" s="142"/>
      <c r="D21" s="142"/>
      <c r="E21" s="142"/>
      <c r="F21" s="142"/>
      <c r="G21" s="142"/>
      <c r="H21" s="142"/>
      <c r="I21" s="142"/>
      <c r="J21" s="142"/>
    </row>
    <row r="22" spans="1:10" ht="42.75" customHeight="1">
      <c r="A22" s="171"/>
      <c r="B22" s="222" t="s">
        <v>251</v>
      </c>
      <c r="C22" s="222"/>
      <c r="D22" s="222"/>
      <c r="E22" s="222"/>
      <c r="F22" s="222"/>
      <c r="G22" s="222"/>
      <c r="H22" s="222"/>
      <c r="I22" s="222"/>
      <c r="J22" s="222"/>
    </row>
    <row r="23" spans="1:10" ht="15" customHeight="1">
      <c r="B23" s="136" t="s">
        <v>253</v>
      </c>
    </row>
    <row r="24" spans="1:10" ht="20.25" customHeight="1">
      <c r="A24" s="220" t="s">
        <v>9</v>
      </c>
      <c r="B24" s="220"/>
      <c r="C24" s="220"/>
      <c r="D24" s="220"/>
      <c r="E24" s="220"/>
      <c r="F24" s="220"/>
      <c r="G24" s="220"/>
      <c r="H24" s="220"/>
      <c r="I24" s="220"/>
      <c r="J24" s="220"/>
    </row>
    <row r="25" spans="1:10" ht="66" customHeight="1">
      <c r="B25" s="222" t="s">
        <v>252</v>
      </c>
      <c r="C25" s="222"/>
      <c r="D25" s="222"/>
      <c r="E25" s="222"/>
      <c r="F25" s="222"/>
      <c r="G25" s="222"/>
      <c r="H25" s="222"/>
      <c r="I25" s="222"/>
      <c r="J25" s="222"/>
    </row>
    <row r="26" spans="1:10" ht="25.5" customHeight="1">
      <c r="A26" s="220" t="s">
        <v>11</v>
      </c>
      <c r="B26" s="220"/>
      <c r="C26" s="220"/>
      <c r="D26" s="220"/>
      <c r="E26" s="220"/>
      <c r="F26" s="220"/>
      <c r="G26" s="220"/>
      <c r="H26" s="220"/>
      <c r="I26" s="220"/>
      <c r="J26" s="220"/>
    </row>
    <row r="27" spans="1:10" s="170" customFormat="1" ht="28.5" customHeight="1">
      <c r="B27" s="223" t="s">
        <v>12</v>
      </c>
      <c r="C27" s="223"/>
      <c r="D27" s="223"/>
      <c r="E27" s="223"/>
      <c r="F27" s="223"/>
      <c r="G27" s="223"/>
      <c r="H27" s="223"/>
      <c r="I27" s="223"/>
      <c r="J27" s="223"/>
    </row>
    <row r="28" spans="1:10" ht="18.75" customHeight="1">
      <c r="B28" s="223" t="s">
        <v>240</v>
      </c>
      <c r="C28" s="223"/>
      <c r="D28" s="223"/>
      <c r="E28" s="223"/>
      <c r="F28" s="223"/>
      <c r="G28" s="223"/>
      <c r="H28" s="223"/>
      <c r="I28" s="223"/>
      <c r="J28" s="223"/>
    </row>
    <row r="29" spans="1:10" ht="24" customHeight="1">
      <c r="B29" s="229" t="s">
        <v>239</v>
      </c>
      <c r="C29" s="229"/>
      <c r="D29" s="229"/>
      <c r="E29" s="229"/>
      <c r="F29" s="229"/>
      <c r="G29" s="229"/>
      <c r="H29" s="229"/>
      <c r="I29" s="229"/>
      <c r="J29" s="229"/>
    </row>
    <row r="30" spans="1:10" ht="42.75" customHeight="1">
      <c r="B30" s="223" t="s">
        <v>13</v>
      </c>
      <c r="C30" s="223"/>
      <c r="D30" s="223"/>
      <c r="E30" s="223"/>
      <c r="F30" s="223"/>
      <c r="G30" s="223"/>
      <c r="H30" s="223"/>
      <c r="I30" s="223"/>
      <c r="J30" s="223"/>
    </row>
    <row r="31" spans="1:10" ht="20.25" customHeight="1">
      <c r="A31" s="220" t="s">
        <v>16</v>
      </c>
      <c r="B31" s="220"/>
      <c r="C31" s="220"/>
      <c r="D31" s="220"/>
      <c r="E31" s="220"/>
      <c r="F31" s="220"/>
      <c r="G31" s="220"/>
      <c r="H31" s="220"/>
      <c r="I31" s="220"/>
      <c r="J31" s="220"/>
    </row>
    <row r="32" spans="1:10">
      <c r="B32" s="228" t="s">
        <v>253</v>
      </c>
      <c r="C32" s="228"/>
      <c r="D32" s="228"/>
      <c r="E32" s="228"/>
      <c r="F32" s="228"/>
      <c r="G32" s="228"/>
      <c r="H32" s="228"/>
      <c r="I32" s="228"/>
      <c r="J32" s="228"/>
    </row>
    <row r="34" spans="1:10">
      <c r="A34" s="172" t="s">
        <v>248</v>
      </c>
      <c r="B34" s="172"/>
      <c r="C34" s="172"/>
      <c r="D34" s="172"/>
      <c r="E34" s="172"/>
      <c r="F34" s="172"/>
      <c r="G34" s="172"/>
      <c r="H34" s="172"/>
      <c r="I34" s="172"/>
      <c r="J34" s="172"/>
    </row>
    <row r="35" spans="1:10">
      <c r="A35" s="11" t="s">
        <v>249</v>
      </c>
      <c r="B35" s="171"/>
      <c r="C35" s="173"/>
      <c r="D35" s="174"/>
    </row>
    <row r="36" spans="1:10">
      <c r="A36" s="11" t="s">
        <v>250</v>
      </c>
      <c r="C36" s="173"/>
    </row>
    <row r="37" spans="1:10">
      <c r="B37" s="171"/>
      <c r="C37" s="173"/>
      <c r="D37" s="174"/>
    </row>
    <row r="38" spans="1:10">
      <c r="C38" s="173"/>
    </row>
    <row r="39" spans="1:10">
      <c r="B39" s="171"/>
      <c r="C39" s="173"/>
      <c r="D39" s="174"/>
    </row>
    <row r="40" spans="1:10">
      <c r="C40" s="173"/>
      <c r="D40" s="174"/>
    </row>
    <row r="41" spans="1:10">
      <c r="C41" s="173"/>
    </row>
    <row r="42" spans="1:10" ht="25.5" customHeight="1">
      <c r="B42" s="175"/>
      <c r="C42" s="176"/>
      <c r="D42" s="217"/>
      <c r="E42" s="218"/>
      <c r="F42" s="218"/>
      <c r="G42" s="218"/>
      <c r="H42" s="218"/>
      <c r="I42" s="218"/>
      <c r="J42" s="218"/>
    </row>
    <row r="43" spans="1:10">
      <c r="C43" s="173"/>
    </row>
    <row r="44" spans="1:10" ht="25.5" customHeight="1">
      <c r="B44" s="175"/>
      <c r="C44" s="176"/>
      <c r="D44" s="217"/>
      <c r="E44" s="218"/>
      <c r="F44" s="218"/>
      <c r="G44" s="218"/>
      <c r="H44" s="218"/>
      <c r="I44" s="218"/>
      <c r="J44" s="218"/>
    </row>
    <row r="45" spans="1:10">
      <c r="C45" s="173"/>
      <c r="D45" s="174"/>
    </row>
    <row r="46" spans="1:10">
      <c r="C46" s="173"/>
    </row>
    <row r="47" spans="1:10" ht="12.75" customHeight="1">
      <c r="B47" s="175"/>
      <c r="C47" s="176"/>
      <c r="D47" s="217"/>
      <c r="E47" s="218"/>
      <c r="F47" s="218"/>
      <c r="G47" s="218"/>
      <c r="H47" s="218"/>
      <c r="I47" s="218"/>
      <c r="J47" s="218"/>
    </row>
    <row r="48" spans="1:10">
      <c r="C48" s="173"/>
    </row>
    <row r="49" spans="2:10">
      <c r="B49" s="175"/>
      <c r="C49" s="176"/>
      <c r="D49" s="217"/>
      <c r="E49" s="218"/>
      <c r="F49" s="218"/>
      <c r="G49" s="218"/>
      <c r="H49" s="218"/>
      <c r="I49" s="218"/>
      <c r="J49" s="218"/>
    </row>
    <row r="50" spans="2:10">
      <c r="C50" s="177"/>
    </row>
    <row r="51" spans="2:10">
      <c r="B51" s="175"/>
      <c r="C51" s="176"/>
      <c r="D51" s="217"/>
      <c r="E51" s="218"/>
      <c r="F51" s="218"/>
      <c r="G51" s="218"/>
      <c r="H51" s="218"/>
      <c r="I51" s="218"/>
      <c r="J51" s="218"/>
    </row>
    <row r="52" spans="2:10">
      <c r="C52" s="177"/>
    </row>
    <row r="53" spans="2:10">
      <c r="B53" s="175"/>
      <c r="C53" s="176"/>
      <c r="D53" s="217"/>
      <c r="E53" s="218"/>
      <c r="F53" s="218"/>
      <c r="G53" s="218"/>
      <c r="H53" s="218"/>
      <c r="I53" s="218"/>
      <c r="J53" s="218"/>
    </row>
    <row r="54" spans="2:10" ht="25.5" customHeight="1">
      <c r="C54" s="177"/>
      <c r="D54" s="213"/>
      <c r="E54" s="213"/>
      <c r="F54" s="213"/>
      <c r="G54" s="213"/>
      <c r="H54" s="213"/>
      <c r="I54" s="213"/>
      <c r="J54" s="213"/>
    </row>
    <row r="55" spans="2:10">
      <c r="C55" s="177"/>
    </row>
    <row r="56" spans="2:10">
      <c r="B56" s="175"/>
      <c r="C56" s="176"/>
      <c r="D56" s="217"/>
      <c r="E56" s="218"/>
      <c r="F56" s="218"/>
      <c r="G56" s="218"/>
      <c r="H56" s="218"/>
      <c r="I56" s="218"/>
      <c r="J56" s="218"/>
    </row>
    <row r="57" spans="2:10">
      <c r="C57" s="177"/>
      <c r="D57" s="213"/>
      <c r="E57" s="213"/>
      <c r="F57" s="213"/>
      <c r="G57" s="213"/>
      <c r="H57" s="213"/>
      <c r="I57" s="213"/>
      <c r="J57" s="213"/>
    </row>
    <row r="58" spans="2:10" ht="25.5" customHeight="1">
      <c r="C58" s="177"/>
      <c r="D58" s="213"/>
      <c r="E58" s="213"/>
      <c r="F58" s="213"/>
      <c r="G58" s="213"/>
      <c r="H58" s="213"/>
      <c r="I58" s="213"/>
      <c r="J58" s="213"/>
    </row>
    <row r="59" spans="2:10">
      <c r="C59" s="177"/>
    </row>
    <row r="60" spans="2:10" ht="12.75" customHeight="1">
      <c r="B60" s="175"/>
      <c r="C60" s="176"/>
      <c r="D60" s="219"/>
      <c r="E60" s="219"/>
      <c r="F60" s="219"/>
      <c r="G60" s="219"/>
      <c r="H60" s="219"/>
      <c r="I60" s="219"/>
      <c r="J60" s="219"/>
    </row>
    <row r="61" spans="2:10">
      <c r="C61" s="177"/>
      <c r="D61" s="174"/>
    </row>
    <row r="62" spans="2:10">
      <c r="C62" s="177"/>
    </row>
    <row r="63" spans="2:10" ht="25.5" customHeight="1">
      <c r="B63" s="175"/>
      <c r="C63" s="176"/>
      <c r="D63" s="213"/>
      <c r="E63" s="213"/>
      <c r="F63" s="213"/>
      <c r="G63" s="213"/>
      <c r="H63" s="213"/>
      <c r="I63" s="213"/>
      <c r="J63" s="213"/>
    </row>
    <row r="64" spans="2:10">
      <c r="C64" s="177"/>
    </row>
    <row r="65" spans="2:10" ht="25.5" customHeight="1">
      <c r="B65" s="175"/>
      <c r="C65" s="176"/>
      <c r="D65" s="213"/>
      <c r="E65" s="214"/>
      <c r="F65" s="214"/>
      <c r="G65" s="214"/>
      <c r="H65" s="214"/>
      <c r="I65" s="214"/>
      <c r="J65" s="214"/>
    </row>
    <row r="66" spans="2:10">
      <c r="C66" s="177"/>
      <c r="D66" s="215"/>
      <c r="E66" s="216"/>
      <c r="F66" s="216"/>
      <c r="G66" s="216"/>
      <c r="H66" s="216"/>
      <c r="I66" s="216"/>
      <c r="J66" s="216"/>
    </row>
    <row r="67" spans="2:10">
      <c r="C67" s="177"/>
    </row>
    <row r="68" spans="2:10">
      <c r="B68" s="175"/>
      <c r="C68" s="176"/>
      <c r="D68" s="213"/>
      <c r="E68" s="214"/>
      <c r="F68" s="214"/>
      <c r="G68" s="214"/>
      <c r="H68" s="214"/>
      <c r="I68" s="214"/>
      <c r="J68" s="214"/>
    </row>
    <row r="69" spans="2:10">
      <c r="C69" s="177"/>
      <c r="D69" s="174"/>
    </row>
    <row r="70" spans="2:10">
      <c r="C70" s="177"/>
      <c r="D70" s="174"/>
    </row>
    <row r="71" spans="2:10" ht="25.5" customHeight="1">
      <c r="C71" s="177"/>
      <c r="D71" s="213"/>
      <c r="E71" s="213"/>
      <c r="F71" s="213"/>
      <c r="G71" s="213"/>
      <c r="H71" s="213"/>
      <c r="I71" s="213"/>
      <c r="J71" s="213"/>
    </row>
    <row r="72" spans="2:10">
      <c r="C72" s="177"/>
    </row>
    <row r="73" spans="2:10">
      <c r="B73" s="175"/>
      <c r="C73" s="176"/>
      <c r="D73" s="213"/>
      <c r="E73" s="214"/>
      <c r="F73" s="214"/>
      <c r="G73" s="214"/>
      <c r="H73" s="214"/>
      <c r="I73" s="214"/>
      <c r="J73" s="214"/>
    </row>
    <row r="74" spans="2:10">
      <c r="C74" s="177"/>
    </row>
    <row r="75" spans="2:10">
      <c r="B75" s="175"/>
      <c r="C75" s="176"/>
      <c r="D75" s="213"/>
      <c r="E75" s="214"/>
      <c r="F75" s="214"/>
      <c r="G75" s="214"/>
      <c r="H75" s="214"/>
      <c r="I75" s="214"/>
      <c r="J75" s="214"/>
    </row>
    <row r="76" spans="2:10" ht="25.5" customHeight="1">
      <c r="D76" s="217"/>
      <c r="E76" s="218"/>
      <c r="F76" s="218"/>
      <c r="G76" s="218"/>
      <c r="H76" s="218"/>
      <c r="I76" s="218"/>
      <c r="J76" s="218"/>
    </row>
    <row r="78" spans="2:10" ht="25.5" customHeight="1">
      <c r="B78" s="175"/>
      <c r="C78" s="176"/>
      <c r="D78" s="213"/>
      <c r="E78" s="214"/>
      <c r="F78" s="214"/>
      <c r="G78" s="214"/>
      <c r="H78" s="214"/>
      <c r="I78" s="214"/>
      <c r="J78" s="214"/>
    </row>
  </sheetData>
  <sheetProtection algorithmName="SHA-512" hashValue="vDlfoTMz3by2iTdP3E4NI+qHYZJZbxeQx0LaQZsWL1FDuuW1+fAMRzgqm11X3bIf5BknzBV+ybsY1ZBAzx5MkA==" saltValue="aekoTdxaGo1IkOiv9J6GcA==" spinCount="100000" sheet="1" objects="1" scenarios="1" selectLockedCells="1"/>
  <mergeCells count="46">
    <mergeCell ref="B28:J28"/>
    <mergeCell ref="B32:J32"/>
    <mergeCell ref="B29:J29"/>
    <mergeCell ref="B30:J30"/>
    <mergeCell ref="A31:J31"/>
    <mergeCell ref="A24:J24"/>
    <mergeCell ref="B20:J20"/>
    <mergeCell ref="A17:J17"/>
    <mergeCell ref="A19:J19"/>
    <mergeCell ref="B22:J22"/>
    <mergeCell ref="A9:J9"/>
    <mergeCell ref="A1:J1"/>
    <mergeCell ref="B10:J10"/>
    <mergeCell ref="A3:E3"/>
    <mergeCell ref="A5:E5"/>
    <mergeCell ref="A7:J7"/>
    <mergeCell ref="A11:J11"/>
    <mergeCell ref="B12:J12"/>
    <mergeCell ref="B25:J25"/>
    <mergeCell ref="D53:J53"/>
    <mergeCell ref="D51:J51"/>
    <mergeCell ref="D47:J47"/>
    <mergeCell ref="D44:J44"/>
    <mergeCell ref="A13:J13"/>
    <mergeCell ref="B14:J14"/>
    <mergeCell ref="D49:J49"/>
    <mergeCell ref="D42:J42"/>
    <mergeCell ref="A15:J15"/>
    <mergeCell ref="B16:J16"/>
    <mergeCell ref="A26:J26"/>
    <mergeCell ref="B27:J27"/>
    <mergeCell ref="B18:J18"/>
    <mergeCell ref="D54:J54"/>
    <mergeCell ref="D68:J68"/>
    <mergeCell ref="D63:J63"/>
    <mergeCell ref="D58:J58"/>
    <mergeCell ref="D57:J57"/>
    <mergeCell ref="D56:J56"/>
    <mergeCell ref="D60:J60"/>
    <mergeCell ref="D78:J78"/>
    <mergeCell ref="D75:J75"/>
    <mergeCell ref="D73:J73"/>
    <mergeCell ref="D65:J65"/>
    <mergeCell ref="D66:J66"/>
    <mergeCell ref="D71:J71"/>
    <mergeCell ref="D76:J76"/>
  </mergeCells>
  <phoneticPr fontId="2" type="noConversion"/>
  <hyperlinks>
    <hyperlink ref="B32" r:id="rId1"/>
    <hyperlink ref="E26" r:id="rId2" display="http://www.geocities.com/~pack215/cub-tracker.html"/>
    <hyperlink ref="B23" r:id="rId3"/>
  </hyperlinks>
  <pageMargins left="0.75" right="0.75" top="1" bottom="1" header="0.5" footer="0.5"/>
  <pageSetup scale="77" orientation="portrait" horizontalDpi="4294967293" r:id="rId4"/>
  <headerFooter alignWithMargins="0">
    <oddHeader xml:space="preserve">&amp;C&amp;"Arial,Bold"&amp;14Tiger Advancement&amp;12
&amp;10Version 1.00
for the Tiger Book (c)2014&amp;"Arial,Regular"
</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2"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1</v>
      </c>
      <c r="E1" s="286" t="s">
        <v>25</v>
      </c>
      <c r="F1" s="286"/>
      <c r="G1" s="286"/>
      <c r="I1" s="288" t="s">
        <v>73</v>
      </c>
      <c r="J1" s="288"/>
      <c r="K1" s="288"/>
    </row>
    <row r="2" spans="2:11" ht="7.5" customHeight="1">
      <c r="E2" s="287"/>
      <c r="F2" s="287"/>
      <c r="G2" s="287"/>
      <c r="I2" s="288"/>
      <c r="J2" s="288"/>
      <c r="K2" s="288"/>
    </row>
    <row r="3" spans="2:11">
      <c r="B3" s="1" t="s">
        <v>10</v>
      </c>
      <c r="E3" s="15">
        <v>1</v>
      </c>
      <c r="F3" s="37" t="s">
        <v>66</v>
      </c>
      <c r="G3" s="15" t="str">
        <f>IF(Bobcat!E6="A","A"," ")</f>
        <v xml:space="preserve"> </v>
      </c>
      <c r="H3" s="36"/>
      <c r="I3" s="107" t="s">
        <v>102</v>
      </c>
      <c r="J3" s="108"/>
      <c r="K3" s="108"/>
    </row>
    <row r="4" spans="2:11" ht="12.75" customHeight="1">
      <c r="B4" s="39" t="s">
        <v>26</v>
      </c>
      <c r="C4" s="15" t="str">
        <f>IF(COUNTIF(G3:G10,"A")&gt;6,"C",IF(COUNTIF(G3:G10,"A")&gt;0,"P"," "))</f>
        <v xml:space="preserve"> </v>
      </c>
      <c r="D4" s="14"/>
      <c r="E4" s="15">
        <v>2</v>
      </c>
      <c r="F4" s="37" t="s">
        <v>67</v>
      </c>
      <c r="G4" s="15" t="str">
        <f>IF(Bobcat!E7="A","A"," ")</f>
        <v xml:space="preserve"> </v>
      </c>
      <c r="I4" s="102">
        <v>1</v>
      </c>
      <c r="J4" s="18" t="s">
        <v>200</v>
      </c>
      <c r="K4" s="15" t="str">
        <f>T('Elective Adventures'!E86)</f>
        <v/>
      </c>
    </row>
    <row r="5" spans="2:11">
      <c r="B5" s="19" t="s">
        <v>70</v>
      </c>
      <c r="C5" s="22" t="str">
        <f>IF(COUNTIF(C12:C17,"C")&gt;5,"C",IF(COUNTIF(C12:C17,"C")&gt;0,"P",IF(COUNTIF(C12:C17,"P")&gt;0,"P"," ")))</f>
        <v xml:space="preserve"> </v>
      </c>
      <c r="D5" s="92"/>
      <c r="E5" s="15">
        <v>3</v>
      </c>
      <c r="F5" s="37" t="s">
        <v>17</v>
      </c>
      <c r="G5" s="15" t="str">
        <f>IF(Bobcat!E8="A","A"," ")</f>
        <v xml:space="preserve"> </v>
      </c>
      <c r="I5" s="102">
        <v>2</v>
      </c>
      <c r="J5" s="18" t="s">
        <v>201</v>
      </c>
      <c r="K5" s="15" t="str">
        <f>T('Elective Adventures'!E87)</f>
        <v/>
      </c>
    </row>
    <row r="6" spans="2:11">
      <c r="B6" s="38" t="s">
        <v>73</v>
      </c>
      <c r="C6" s="22" t="str">
        <f>IF(COUNTIF(C20:C32,"C")&gt;0,"C"," ")</f>
        <v xml:space="preserve"> </v>
      </c>
      <c r="D6" s="92"/>
      <c r="E6" s="15">
        <v>4</v>
      </c>
      <c r="F6" s="37" t="s">
        <v>18</v>
      </c>
      <c r="G6" s="15" t="str">
        <f>IF(Bobcat!E9="A","A"," ")</f>
        <v xml:space="preserve"> </v>
      </c>
      <c r="I6" s="102">
        <v>3</v>
      </c>
      <c r="J6" s="18" t="s">
        <v>202</v>
      </c>
      <c r="K6" s="15" t="str">
        <f>T('Elective Adventures'!E88)</f>
        <v/>
      </c>
    </row>
    <row r="7" spans="2:11">
      <c r="B7" s="19" t="s">
        <v>71</v>
      </c>
      <c r="C7" s="69"/>
      <c r="D7" s="2"/>
      <c r="E7" s="15">
        <v>5</v>
      </c>
      <c r="F7" s="37" t="s">
        <v>19</v>
      </c>
      <c r="G7" s="15" t="str">
        <f>IF(Bobcat!E10="A","A"," ")</f>
        <v xml:space="preserve"> </v>
      </c>
      <c r="I7" s="102" t="s">
        <v>103</v>
      </c>
      <c r="J7" s="18" t="s">
        <v>203</v>
      </c>
      <c r="K7" s="15" t="str">
        <f>T('Elective Adventures'!E89)</f>
        <v/>
      </c>
    </row>
    <row r="8" spans="2:11" ht="12.75" customHeight="1">
      <c r="B8" s="19" t="s">
        <v>72</v>
      </c>
      <c r="C8" s="23" t="str">
        <f>'Cyber Chip'!E10</f>
        <v xml:space="preserve"> </v>
      </c>
      <c r="D8" s="92"/>
      <c r="E8" s="15">
        <v>6</v>
      </c>
      <c r="F8" s="37" t="s">
        <v>20</v>
      </c>
      <c r="G8" s="15" t="str">
        <f>IF(Bobcat!E11="A","A"," ")</f>
        <v xml:space="preserve"> </v>
      </c>
      <c r="I8" s="102" t="s">
        <v>104</v>
      </c>
      <c r="J8" s="18" t="s">
        <v>204</v>
      </c>
      <c r="K8" s="15" t="str">
        <f>T('Elective Adventures'!E90)</f>
        <v/>
      </c>
    </row>
    <row r="9" spans="2:11" ht="12.75" customHeight="1">
      <c r="B9" s="19" t="s">
        <v>22</v>
      </c>
      <c r="C9" s="23" t="str">
        <f>IF(COUNTIF(C4:C8,"C")&gt;4,"C","")</f>
        <v/>
      </c>
      <c r="D9" s="92"/>
      <c r="E9" s="87">
        <v>7</v>
      </c>
      <c r="F9" s="93" t="s">
        <v>21</v>
      </c>
      <c r="G9" s="87" t="str">
        <f>IF(Bobcat!E12="A","A"," ")</f>
        <v xml:space="preserve"> </v>
      </c>
      <c r="I9" s="102" t="s">
        <v>105</v>
      </c>
      <c r="J9" s="18" t="s">
        <v>205</v>
      </c>
      <c r="K9" s="15" t="str">
        <f>T('Elective Adventures'!E91)</f>
        <v/>
      </c>
    </row>
    <row r="10" spans="2:11" ht="12" customHeight="1">
      <c r="B10" s="95"/>
      <c r="C10" s="96"/>
      <c r="D10" s="92"/>
      <c r="E10" s="90"/>
      <c r="F10" s="94"/>
      <c r="G10" s="90"/>
      <c r="I10" s="102">
        <v>5</v>
      </c>
      <c r="J10" s="18" t="s">
        <v>206</v>
      </c>
      <c r="K10" s="15" t="str">
        <f>T('Elective Adventures'!E92)</f>
        <v/>
      </c>
    </row>
    <row r="11" spans="2:11">
      <c r="B11" s="1" t="s">
        <v>69</v>
      </c>
      <c r="E11" s="288" t="s">
        <v>73</v>
      </c>
      <c r="F11" s="288"/>
      <c r="G11" s="288"/>
      <c r="I11" s="102">
        <v>6</v>
      </c>
      <c r="J11" s="18" t="s">
        <v>207</v>
      </c>
      <c r="K11" s="15" t="str">
        <f>T('Elective Adventures'!E93)</f>
        <v/>
      </c>
    </row>
    <row r="12" spans="2:11">
      <c r="B12" s="98" t="s">
        <v>87</v>
      </c>
      <c r="C12" s="24" t="str">
        <f>'Core Adventures'!E11</f>
        <v xml:space="preserve"> </v>
      </c>
      <c r="D12" s="41"/>
      <c r="E12" s="288"/>
      <c r="F12" s="288"/>
      <c r="G12" s="288"/>
      <c r="I12" s="107" t="s">
        <v>83</v>
      </c>
      <c r="J12" s="112"/>
      <c r="K12" s="110"/>
    </row>
    <row r="13" spans="2:11" ht="12.75" customHeight="1">
      <c r="B13" s="98" t="s">
        <v>88</v>
      </c>
      <c r="C13" s="24" t="str">
        <f>'Core Adventures'!E21</f>
        <v xml:space="preserve"> </v>
      </c>
      <c r="D13" s="41"/>
      <c r="E13" s="105" t="s">
        <v>74</v>
      </c>
      <c r="F13" s="108"/>
      <c r="G13" s="108"/>
      <c r="I13" s="102" t="s">
        <v>89</v>
      </c>
      <c r="J13" s="18" t="s">
        <v>208</v>
      </c>
      <c r="K13" s="15" t="str">
        <f>T('Elective Adventures'!E97)</f>
        <v/>
      </c>
    </row>
    <row r="14" spans="2:11" ht="12.75" customHeight="1">
      <c r="B14" s="98" t="s">
        <v>238</v>
      </c>
      <c r="C14" s="24" t="str">
        <f>'Core Adventures'!E28</f>
        <v xml:space="preserve"> </v>
      </c>
      <c r="D14" s="41"/>
      <c r="E14" s="18">
        <v>1</v>
      </c>
      <c r="F14" s="18" t="s">
        <v>144</v>
      </c>
      <c r="G14" s="15" t="str">
        <f>T('Elective Adventures'!E6)</f>
        <v/>
      </c>
      <c r="I14" s="102" t="s">
        <v>90</v>
      </c>
      <c r="J14" s="18" t="s">
        <v>209</v>
      </c>
      <c r="K14" s="15" t="str">
        <f>T('Elective Adventures'!E98)</f>
        <v/>
      </c>
    </row>
    <row r="15" spans="2:11">
      <c r="B15" s="98" t="s">
        <v>92</v>
      </c>
      <c r="C15" s="24" t="str">
        <f>'Core Adventures'!E36</f>
        <v xml:space="preserve"> </v>
      </c>
      <c r="D15" s="41"/>
      <c r="E15" s="18">
        <v>2</v>
      </c>
      <c r="F15" s="18" t="s">
        <v>149</v>
      </c>
      <c r="G15" s="15" t="str">
        <f>T('Elective Adventures'!E7)</f>
        <v/>
      </c>
      <c r="I15" s="102" t="s">
        <v>91</v>
      </c>
      <c r="J15" s="18" t="s">
        <v>210</v>
      </c>
      <c r="K15" s="15" t="str">
        <f>T('Elective Adventures'!E99)</f>
        <v/>
      </c>
    </row>
    <row r="16" spans="2:11">
      <c r="B16" s="98" t="s">
        <v>93</v>
      </c>
      <c r="C16" s="24" t="str">
        <f>'Core Adventures'!E45</f>
        <v xml:space="preserve"> </v>
      </c>
      <c r="D16" s="41"/>
      <c r="E16" s="18">
        <v>3</v>
      </c>
      <c r="F16" s="18" t="s">
        <v>145</v>
      </c>
      <c r="G16" s="15" t="str">
        <f>T('Elective Adventures'!E8)</f>
        <v/>
      </c>
      <c r="I16" s="102" t="s">
        <v>100</v>
      </c>
      <c r="J16" s="18" t="s">
        <v>217</v>
      </c>
      <c r="K16" s="15" t="str">
        <f>T('Elective Adventures'!E100)</f>
        <v/>
      </c>
    </row>
    <row r="17" spans="2:11">
      <c r="B17" s="98" t="s">
        <v>94</v>
      </c>
      <c r="C17" s="24" t="str">
        <f>'Core Adventures'!E57</f>
        <v xml:space="preserve"> </v>
      </c>
      <c r="D17" s="41"/>
      <c r="E17" s="18">
        <v>4</v>
      </c>
      <c r="F17" s="18" t="s">
        <v>146</v>
      </c>
      <c r="G17" s="15" t="str">
        <f>T('Elective Adventures'!E9)</f>
        <v/>
      </c>
      <c r="I17" s="102" t="s">
        <v>101</v>
      </c>
      <c r="J17" s="18" t="s">
        <v>211</v>
      </c>
      <c r="K17" s="15" t="str">
        <f>T('Elective Adventures'!E101)</f>
        <v/>
      </c>
    </row>
    <row r="18" spans="2:11">
      <c r="B18" s="40"/>
      <c r="C18" s="41"/>
      <c r="D18" s="41"/>
      <c r="E18" s="18">
        <v>5</v>
      </c>
      <c r="F18" s="18" t="s">
        <v>147</v>
      </c>
      <c r="G18" s="15" t="str">
        <f>T('Elective Adventures'!E10)</f>
        <v/>
      </c>
      <c r="I18" s="102">
        <v>3</v>
      </c>
      <c r="J18" s="18" t="s">
        <v>212</v>
      </c>
      <c r="K18" s="15" t="str">
        <f>T('Elective Adventures'!E102)</f>
        <v/>
      </c>
    </row>
    <row r="19" spans="2:11">
      <c r="B19" s="1" t="s">
        <v>73</v>
      </c>
      <c r="E19" s="18">
        <v>6</v>
      </c>
      <c r="F19" s="18" t="s">
        <v>148</v>
      </c>
      <c r="G19" s="15" t="str">
        <f>T('Elective Adventures'!E11)</f>
        <v/>
      </c>
      <c r="I19" s="102">
        <v>4</v>
      </c>
      <c r="J19" s="18" t="s">
        <v>213</v>
      </c>
      <c r="K19" s="15" t="str">
        <f>T('Elective Adventures'!E103)</f>
        <v/>
      </c>
    </row>
    <row r="20" spans="2:11">
      <c r="B20" s="98" t="s">
        <v>74</v>
      </c>
      <c r="C20" s="24" t="str">
        <f>'Elective Adventures'!E14</f>
        <v xml:space="preserve"> </v>
      </c>
      <c r="D20" s="41"/>
      <c r="E20" s="18">
        <v>7</v>
      </c>
      <c r="F20" s="18" t="s">
        <v>150</v>
      </c>
      <c r="G20" s="15" t="str">
        <f>T('Elective Adventures'!E12)</f>
        <v/>
      </c>
      <c r="I20" s="102">
        <v>5</v>
      </c>
      <c r="J20" s="18" t="s">
        <v>214</v>
      </c>
      <c r="K20" s="15" t="str">
        <f>T('Elective Adventures'!E104)</f>
        <v/>
      </c>
    </row>
    <row r="21" spans="2:11" ht="12.75" customHeight="1">
      <c r="B21" s="98" t="s">
        <v>75</v>
      </c>
      <c r="C21" s="24" t="str">
        <f>'Elective Adventures'!E23</f>
        <v xml:space="preserve"> </v>
      </c>
      <c r="D21" s="41"/>
      <c r="E21" s="100">
        <v>8</v>
      </c>
      <c r="F21" s="18" t="s">
        <v>151</v>
      </c>
      <c r="G21" s="15" t="str">
        <f>T('Elective Adventures'!E13)</f>
        <v/>
      </c>
      <c r="I21" s="102">
        <v>6</v>
      </c>
      <c r="J21" s="100" t="s">
        <v>215</v>
      </c>
      <c r="K21" s="15" t="str">
        <f>T('Elective Adventures'!E105)</f>
        <v/>
      </c>
    </row>
    <row r="22" spans="2:11" ht="12.75" customHeight="1">
      <c r="B22" s="98" t="s">
        <v>76</v>
      </c>
      <c r="C22" s="24" t="str">
        <f>'Elective Adventures'!E34</f>
        <v xml:space="preserve"> </v>
      </c>
      <c r="D22" s="41"/>
      <c r="E22" s="106" t="s">
        <v>75</v>
      </c>
      <c r="F22" s="108"/>
      <c r="G22" s="108"/>
      <c r="H22" s="13" t="s">
        <v>99</v>
      </c>
      <c r="I22" s="107" t="s">
        <v>84</v>
      </c>
      <c r="J22" s="113"/>
      <c r="K22" s="111"/>
    </row>
    <row r="23" spans="2:11" ht="12.75" customHeight="1">
      <c r="B23" s="98" t="s">
        <v>77</v>
      </c>
      <c r="C23" s="24" t="str">
        <f>'Elective Adventures'!E44</f>
        <v xml:space="preserve"> </v>
      </c>
      <c r="D23" s="41"/>
      <c r="E23" s="99">
        <v>1</v>
      </c>
      <c r="F23" s="18" t="s">
        <v>152</v>
      </c>
      <c r="G23" s="15" t="str">
        <f>T('Elective Adventures'!E17)</f>
        <v/>
      </c>
      <c r="I23" s="18">
        <v>1</v>
      </c>
      <c r="J23" s="99" t="s">
        <v>216</v>
      </c>
      <c r="K23" s="16" t="str">
        <f>T('Elective Adventures'!E109)</f>
        <v/>
      </c>
    </row>
    <row r="24" spans="2:11">
      <c r="B24" s="98" t="s">
        <v>78</v>
      </c>
      <c r="C24" s="24" t="str">
        <f>'Elective Adventures'!E53</f>
        <v xml:space="preserve"> </v>
      </c>
      <c r="D24" s="41"/>
      <c r="E24" s="18">
        <v>2</v>
      </c>
      <c r="F24" s="18" t="s">
        <v>153</v>
      </c>
      <c r="G24" s="15" t="str">
        <f>T('Elective Adventures'!E18)</f>
        <v/>
      </c>
      <c r="I24" s="102" t="s">
        <v>100</v>
      </c>
      <c r="J24" s="18" t="s">
        <v>218</v>
      </c>
      <c r="K24" s="16" t="str">
        <f>T('Elective Adventures'!E110)</f>
        <v/>
      </c>
    </row>
    <row r="25" spans="2:11">
      <c r="B25" s="98" t="s">
        <v>79</v>
      </c>
      <c r="C25" s="24" t="str">
        <f>'Elective Adventures'!E65</f>
        <v xml:space="preserve"> </v>
      </c>
      <c r="D25" s="41"/>
      <c r="E25" s="18">
        <v>3</v>
      </c>
      <c r="F25" s="18" t="s">
        <v>154</v>
      </c>
      <c r="G25" s="15" t="str">
        <f>T('Elective Adventures'!E19)</f>
        <v/>
      </c>
      <c r="I25" s="102" t="s">
        <v>101</v>
      </c>
      <c r="J25" s="18" t="s">
        <v>219</v>
      </c>
      <c r="K25" s="16" t="str">
        <f>T('Elective Adventures'!E111)</f>
        <v/>
      </c>
    </row>
    <row r="26" spans="2:11" ht="12.75" customHeight="1">
      <c r="B26" s="103" t="s">
        <v>80</v>
      </c>
      <c r="C26" s="24" t="str">
        <f>'Elective Adventures'!E76</f>
        <v xml:space="preserve"> </v>
      </c>
      <c r="D26" s="41"/>
      <c r="E26" s="18">
        <v>4</v>
      </c>
      <c r="F26" s="18" t="s">
        <v>155</v>
      </c>
      <c r="G26" s="15" t="str">
        <f>T('Elective Adventures'!E20)</f>
        <v/>
      </c>
      <c r="I26" s="102" t="s">
        <v>106</v>
      </c>
      <c r="J26" s="18" t="s">
        <v>220</v>
      </c>
      <c r="K26" s="16" t="str">
        <f>T('Elective Adventures'!E112)</f>
        <v/>
      </c>
    </row>
    <row r="27" spans="2:11" ht="12.75" customHeight="1">
      <c r="B27" s="103" t="s">
        <v>81</v>
      </c>
      <c r="C27" s="24" t="str">
        <f>'Elective Adventures'!E83</f>
        <v xml:space="preserve"> </v>
      </c>
      <c r="D27" s="41"/>
      <c r="E27" s="18">
        <v>5</v>
      </c>
      <c r="F27" s="18" t="s">
        <v>156</v>
      </c>
      <c r="G27" s="15" t="str">
        <f>T('Elective Adventures'!E21)</f>
        <v/>
      </c>
      <c r="I27" s="18">
        <v>3</v>
      </c>
      <c r="J27" s="18" t="s">
        <v>221</v>
      </c>
      <c r="K27" s="16" t="str">
        <f>T('Elective Adventures'!E113)</f>
        <v/>
      </c>
    </row>
    <row r="28" spans="2:11">
      <c r="B28" s="103" t="s">
        <v>82</v>
      </c>
      <c r="C28" s="24" t="str">
        <f>'Elective Adventures'!E94</f>
        <v xml:space="preserve"> </v>
      </c>
      <c r="D28" s="41"/>
      <c r="E28" s="18">
        <v>6</v>
      </c>
      <c r="F28" s="18" t="s">
        <v>157</v>
      </c>
      <c r="G28" s="15" t="str">
        <f>T('Elective Adventures'!E22)</f>
        <v/>
      </c>
      <c r="I28" s="100">
        <v>4</v>
      </c>
      <c r="J28" s="100" t="s">
        <v>222</v>
      </c>
      <c r="K28" s="16" t="str">
        <f>T('Elective Adventures'!E114)</f>
        <v/>
      </c>
    </row>
    <row r="29" spans="2:11">
      <c r="B29" s="103" t="s">
        <v>83</v>
      </c>
      <c r="C29" s="24" t="str">
        <f>'Elective Adventures'!E106</f>
        <v xml:space="preserve"> </v>
      </c>
      <c r="D29" s="41"/>
      <c r="E29" s="107" t="s">
        <v>76</v>
      </c>
      <c r="F29" s="108"/>
      <c r="G29" s="108"/>
      <c r="I29" s="114" t="s">
        <v>85</v>
      </c>
      <c r="J29" s="113"/>
      <c r="K29" s="111"/>
    </row>
    <row r="30" spans="2:11" ht="12.75" customHeight="1">
      <c r="B30" s="103" t="s">
        <v>84</v>
      </c>
      <c r="C30" s="24" t="str">
        <f>'Elective Adventures'!E115</f>
        <v xml:space="preserve"> </v>
      </c>
      <c r="D30" s="41"/>
      <c r="E30" s="18">
        <v>1</v>
      </c>
      <c r="F30" s="18" t="s">
        <v>158</v>
      </c>
      <c r="G30" s="15" t="str">
        <f>T('Elective Adventures'!E26)</f>
        <v/>
      </c>
      <c r="I30" s="99">
        <v>1</v>
      </c>
      <c r="J30" s="99" t="s">
        <v>223</v>
      </c>
      <c r="K30" s="16" t="str">
        <f>T('Elective Adventures'!E118)</f>
        <v/>
      </c>
    </row>
    <row r="31" spans="2:11" ht="12.75" customHeight="1">
      <c r="B31" s="103" t="s">
        <v>85</v>
      </c>
      <c r="C31" s="24" t="str">
        <f>'Elective Adventures'!E125</f>
        <v xml:space="preserve"> </v>
      </c>
      <c r="D31" s="41"/>
      <c r="E31" s="18">
        <v>2</v>
      </c>
      <c r="F31" s="18" t="s">
        <v>159</v>
      </c>
      <c r="G31" s="15" t="str">
        <f>T('Elective Adventures'!E27)</f>
        <v/>
      </c>
      <c r="I31" s="18">
        <v>2</v>
      </c>
      <c r="J31" s="18" t="s">
        <v>224</v>
      </c>
      <c r="K31" s="16" t="str">
        <f>T('Elective Adventures'!E119)</f>
        <v/>
      </c>
    </row>
    <row r="32" spans="2:11">
      <c r="B32" s="103" t="s">
        <v>86</v>
      </c>
      <c r="C32" s="24" t="str">
        <f>'Elective Adventures'!E133</f>
        <v xml:space="preserve"> </v>
      </c>
      <c r="D32" s="41"/>
      <c r="E32" s="18">
        <v>3</v>
      </c>
      <c r="F32" s="18" t="s">
        <v>160</v>
      </c>
      <c r="G32" s="15" t="str">
        <f>T('Elective Adventures'!E28)</f>
        <v/>
      </c>
      <c r="I32" s="18">
        <v>3</v>
      </c>
      <c r="J32" s="18" t="s">
        <v>225</v>
      </c>
      <c r="K32" s="16" t="str">
        <f>T('Elective Adventures'!E120)</f>
        <v/>
      </c>
    </row>
    <row r="33" spans="1:11" ht="12.75" customHeight="1">
      <c r="B33" s="2"/>
      <c r="C33" s="41"/>
      <c r="D33" s="41"/>
      <c r="E33" s="18">
        <v>4</v>
      </c>
      <c r="F33" s="18" t="s">
        <v>161</v>
      </c>
      <c r="G33" s="15" t="str">
        <f>T('Elective Adventures'!E29)</f>
        <v/>
      </c>
      <c r="I33" s="18">
        <v>4</v>
      </c>
      <c r="J33" s="18" t="s">
        <v>226</v>
      </c>
      <c r="K33" s="16" t="str">
        <f>T('Elective Adventures'!E121)</f>
        <v/>
      </c>
    </row>
    <row r="34" spans="1:11" ht="12.75" customHeight="1">
      <c r="A34" s="288" t="s">
        <v>69</v>
      </c>
      <c r="B34" s="288"/>
      <c r="C34" s="288"/>
      <c r="D34" s="9"/>
      <c r="E34" s="18">
        <v>5</v>
      </c>
      <c r="F34" s="18" t="s">
        <v>162</v>
      </c>
      <c r="G34" s="15" t="str">
        <f>T('Elective Adventures'!E30)</f>
        <v/>
      </c>
      <c r="I34" s="18">
        <v>5</v>
      </c>
      <c r="J34" s="18" t="s">
        <v>227</v>
      </c>
      <c r="K34" s="16" t="str">
        <f>T('Elective Adventures'!E122)</f>
        <v/>
      </c>
    </row>
    <row r="35" spans="1:11" ht="18" customHeight="1">
      <c r="A35" s="288"/>
      <c r="B35" s="288"/>
      <c r="C35" s="288"/>
      <c r="D35" s="9"/>
      <c r="E35" s="18">
        <v>6</v>
      </c>
      <c r="F35" s="18" t="s">
        <v>163</v>
      </c>
      <c r="G35" s="15" t="str">
        <f>T('Elective Adventures'!E31)</f>
        <v/>
      </c>
      <c r="I35" s="18">
        <v>6</v>
      </c>
      <c r="J35" s="18" t="s">
        <v>228</v>
      </c>
      <c r="K35" s="16" t="str">
        <f>T('Elective Adventures'!E123)</f>
        <v/>
      </c>
    </row>
    <row r="36" spans="1:11" ht="12.75" customHeight="1">
      <c r="A36" s="105" t="s">
        <v>87</v>
      </c>
      <c r="B36" s="105"/>
      <c r="C36" s="110"/>
      <c r="D36" s="9"/>
      <c r="E36" s="18">
        <v>7</v>
      </c>
      <c r="F36" s="18" t="s">
        <v>164</v>
      </c>
      <c r="G36" s="15" t="str">
        <f>T('Elective Adventures'!E32)</f>
        <v/>
      </c>
      <c r="I36" s="100">
        <v>7</v>
      </c>
      <c r="J36" s="100" t="s">
        <v>229</v>
      </c>
      <c r="K36" s="16" t="str">
        <f>T('Elective Adventures'!E124)</f>
        <v/>
      </c>
    </row>
    <row r="37" spans="1:11">
      <c r="A37" s="15">
        <v>1</v>
      </c>
      <c r="B37" s="98" t="s">
        <v>107</v>
      </c>
      <c r="C37" s="15" t="str">
        <f>T('Core Adventures'!E6)</f>
        <v/>
      </c>
      <c r="D37" s="9"/>
      <c r="E37" s="18">
        <v>8</v>
      </c>
      <c r="F37" s="18" t="s">
        <v>165</v>
      </c>
      <c r="G37" s="15" t="str">
        <f>T('Elective Adventures'!E33)</f>
        <v/>
      </c>
      <c r="I37" s="114" t="s">
        <v>86</v>
      </c>
      <c r="J37" s="113"/>
      <c r="K37" s="111"/>
    </row>
    <row r="38" spans="1:11" ht="12.75" customHeight="1">
      <c r="A38" s="15">
        <v>2</v>
      </c>
      <c r="B38" s="98" t="s">
        <v>108</v>
      </c>
      <c r="C38" s="15" t="str">
        <f>T('Core Adventures'!E7)</f>
        <v/>
      </c>
      <c r="D38" s="91"/>
      <c r="E38" s="107" t="s">
        <v>77</v>
      </c>
      <c r="F38" s="108"/>
      <c r="G38" s="108"/>
      <c r="I38" s="99">
        <v>1</v>
      </c>
      <c r="J38" s="99" t="s">
        <v>230</v>
      </c>
      <c r="K38" s="16" t="str">
        <f>T('Elective Adventures'!E128)</f>
        <v/>
      </c>
    </row>
    <row r="39" spans="1:11" ht="12.75" customHeight="1">
      <c r="A39" s="15">
        <v>3</v>
      </c>
      <c r="B39" s="98" t="s">
        <v>109</v>
      </c>
      <c r="C39" s="15" t="str">
        <f>T('Core Adventures'!E8)</f>
        <v/>
      </c>
      <c r="D39" s="91"/>
      <c r="E39" s="18">
        <v>1</v>
      </c>
      <c r="F39" s="18" t="s">
        <v>166</v>
      </c>
      <c r="G39" s="15" t="str">
        <f>T('Elective Adventures'!E37)</f>
        <v/>
      </c>
      <c r="I39" s="18">
        <v>2</v>
      </c>
      <c r="J39" s="18" t="s">
        <v>231</v>
      </c>
      <c r="K39" s="16" t="str">
        <f>T('Elective Adventures'!E129)</f>
        <v/>
      </c>
    </row>
    <row r="40" spans="1:11" ht="12.75" customHeight="1">
      <c r="A40" s="15">
        <v>4</v>
      </c>
      <c r="B40" s="98" t="s">
        <v>110</v>
      </c>
      <c r="C40" s="15" t="str">
        <f>T('Core Adventures'!E9)</f>
        <v/>
      </c>
      <c r="E40" s="18">
        <v>2</v>
      </c>
      <c r="F40" s="18" t="s">
        <v>167</v>
      </c>
      <c r="G40" s="15" t="str">
        <f>T('Elective Adventures'!E38)</f>
        <v/>
      </c>
      <c r="I40" s="18">
        <v>3</v>
      </c>
      <c r="J40" s="18" t="s">
        <v>232</v>
      </c>
      <c r="K40" s="16" t="str">
        <f>T('Elective Adventures'!E130)</f>
        <v/>
      </c>
    </row>
    <row r="41" spans="1:11">
      <c r="A41" s="87">
        <v>5</v>
      </c>
      <c r="B41" s="20" t="s">
        <v>111</v>
      </c>
      <c r="C41" s="15" t="str">
        <f>T('Core Adventures'!E10)</f>
        <v/>
      </c>
      <c r="E41" s="18">
        <v>3</v>
      </c>
      <c r="F41" s="18" t="s">
        <v>168</v>
      </c>
      <c r="G41" s="15" t="str">
        <f>T('Elective Adventures'!E39)</f>
        <v/>
      </c>
      <c r="I41" s="18">
        <v>4</v>
      </c>
      <c r="J41" s="18" t="s">
        <v>233</v>
      </c>
      <c r="K41" s="16" t="str">
        <f>T('Elective Adventures'!E131)</f>
        <v/>
      </c>
    </row>
    <row r="42" spans="1:11" ht="12.75" customHeight="1">
      <c r="A42" s="106" t="s">
        <v>88</v>
      </c>
      <c r="B42" s="106"/>
      <c r="C42" s="111"/>
      <c r="E42" s="18">
        <v>4</v>
      </c>
      <c r="F42" s="18" t="s">
        <v>169</v>
      </c>
      <c r="G42" s="15" t="str">
        <f>T('Elective Adventures'!E40)</f>
        <v/>
      </c>
      <c r="I42" s="18">
        <v>5</v>
      </c>
      <c r="J42" s="18" t="s">
        <v>234</v>
      </c>
      <c r="K42" s="16" t="str">
        <f>T('Elective Adventures'!E132)</f>
        <v/>
      </c>
    </row>
    <row r="43" spans="1:11">
      <c r="A43" s="89" t="s">
        <v>89</v>
      </c>
      <c r="B43" s="21" t="s">
        <v>112</v>
      </c>
      <c r="C43" s="15" t="str">
        <f>T('Core Adventures'!E14)</f>
        <v/>
      </c>
      <c r="E43" s="18">
        <v>5</v>
      </c>
      <c r="F43" s="18" t="s">
        <v>170</v>
      </c>
      <c r="G43" s="15" t="str">
        <f>T('Elective Adventures'!E41)</f>
        <v/>
      </c>
    </row>
    <row r="44" spans="1:11">
      <c r="A44" s="24" t="s">
        <v>90</v>
      </c>
      <c r="B44" s="98" t="s">
        <v>113</v>
      </c>
      <c r="C44" s="15" t="str">
        <f>T('Core Adventures'!E15)</f>
        <v/>
      </c>
      <c r="E44" s="18">
        <v>6</v>
      </c>
      <c r="F44" s="18" t="s">
        <v>171</v>
      </c>
      <c r="G44" s="15" t="str">
        <f>T('Elective Adventures'!E42)</f>
        <v/>
      </c>
    </row>
    <row r="45" spans="1:11" ht="12.75" customHeight="1">
      <c r="A45" s="24" t="s">
        <v>91</v>
      </c>
      <c r="B45" s="98" t="s">
        <v>114</v>
      </c>
      <c r="C45" s="15" t="str">
        <f>T('Core Adventures'!E16)</f>
        <v/>
      </c>
      <c r="E45" s="18">
        <v>7</v>
      </c>
      <c r="F45" s="18" t="s">
        <v>172</v>
      </c>
      <c r="G45" s="15" t="str">
        <f>T('Elective Adventures'!E43)</f>
        <v/>
      </c>
      <c r="I45" s="101"/>
      <c r="J45" s="101"/>
      <c r="K45" s="14"/>
    </row>
    <row r="46" spans="1:11" ht="12.75" customHeight="1">
      <c r="A46" s="15">
        <v>2</v>
      </c>
      <c r="B46" s="98" t="s">
        <v>115</v>
      </c>
      <c r="C46" s="15" t="str">
        <f>T('Core Adventures'!E17)</f>
        <v/>
      </c>
      <c r="E46" s="107" t="s">
        <v>78</v>
      </c>
      <c r="F46" s="109"/>
      <c r="G46" s="110"/>
      <c r="I46" s="101"/>
      <c r="J46" s="101"/>
      <c r="K46" s="14"/>
    </row>
    <row r="47" spans="1:11">
      <c r="A47" s="15">
        <v>3</v>
      </c>
      <c r="B47" s="98" t="s">
        <v>116</v>
      </c>
      <c r="C47" s="15" t="str">
        <f>T('Core Adventures'!E18)</f>
        <v/>
      </c>
      <c r="E47" s="102" t="s">
        <v>89</v>
      </c>
      <c r="F47" s="18" t="s">
        <v>173</v>
      </c>
      <c r="G47" s="15" t="str">
        <f>T('Elective Adventures'!E47)</f>
        <v/>
      </c>
      <c r="I47" s="101"/>
      <c r="J47" s="101"/>
      <c r="K47" s="14"/>
    </row>
    <row r="48" spans="1:11">
      <c r="A48" s="15">
        <v>4</v>
      </c>
      <c r="B48" s="98" t="s">
        <v>117</v>
      </c>
      <c r="C48" s="15" t="str">
        <f>T('Core Adventures'!E19)</f>
        <v/>
      </c>
      <c r="E48" s="102" t="s">
        <v>90</v>
      </c>
      <c r="F48" s="18" t="s">
        <v>174</v>
      </c>
      <c r="G48" s="15" t="str">
        <f>T('Elective Adventures'!E48)</f>
        <v/>
      </c>
      <c r="I48" s="101"/>
      <c r="J48" s="79" t="s">
        <v>51</v>
      </c>
      <c r="K48" s="80"/>
    </row>
    <row r="49" spans="1:11">
      <c r="A49" s="87">
        <v>5</v>
      </c>
      <c r="B49" s="20" t="s">
        <v>118</v>
      </c>
      <c r="C49" s="15" t="str">
        <f>T('Core Adventures'!E20)</f>
        <v/>
      </c>
      <c r="E49" s="102">
        <v>2</v>
      </c>
      <c r="F49" s="18" t="s">
        <v>175</v>
      </c>
      <c r="G49" s="15" t="str">
        <f>T('Elective Adventures'!E49)</f>
        <v/>
      </c>
      <c r="I49" s="101"/>
      <c r="J49" s="81" t="s">
        <v>52</v>
      </c>
      <c r="K49" s="42"/>
    </row>
    <row r="50" spans="1:11" ht="12.75" customHeight="1">
      <c r="A50" s="106" t="s">
        <v>119</v>
      </c>
      <c r="B50" s="106"/>
      <c r="C50" s="111"/>
      <c r="E50" s="102">
        <v>3</v>
      </c>
      <c r="F50" s="18" t="s">
        <v>176</v>
      </c>
      <c r="G50" s="15" t="str">
        <f>T('Elective Adventures'!E50)</f>
        <v/>
      </c>
      <c r="J50" s="81" t="s">
        <v>53</v>
      </c>
      <c r="K50" s="42"/>
    </row>
    <row r="51" spans="1:11" ht="12.75" customHeight="1">
      <c r="A51" s="16">
        <v>1</v>
      </c>
      <c r="B51" s="21" t="s">
        <v>120</v>
      </c>
      <c r="C51" s="16" t="str">
        <f>T('Core Adventures'!E24)</f>
        <v/>
      </c>
      <c r="D51" s="97"/>
      <c r="E51" s="102">
        <v>4</v>
      </c>
      <c r="F51" s="18" t="s">
        <v>177</v>
      </c>
      <c r="G51" s="15" t="str">
        <f>T('Elective Adventures'!E51)</f>
        <v/>
      </c>
      <c r="J51" s="82" t="s">
        <v>98</v>
      </c>
      <c r="K51" s="62"/>
    </row>
    <row r="52" spans="1:11" ht="12.75" customHeight="1">
      <c r="A52" s="15">
        <v>2</v>
      </c>
      <c r="B52" s="98" t="s">
        <v>121</v>
      </c>
      <c r="C52" s="16" t="str">
        <f>T('Core Adventures'!E25)</f>
        <v/>
      </c>
      <c r="D52" s="97"/>
      <c r="E52" s="102">
        <v>5</v>
      </c>
      <c r="F52" s="18" t="s">
        <v>178</v>
      </c>
      <c r="G52" s="15" t="str">
        <f>T('Elective Adventures'!E52)</f>
        <v/>
      </c>
    </row>
    <row r="53" spans="1:11">
      <c r="A53" s="15">
        <v>3</v>
      </c>
      <c r="B53" s="98" t="s">
        <v>122</v>
      </c>
      <c r="C53" s="16" t="str">
        <f>T('Core Adventures'!E26)</f>
        <v/>
      </c>
      <c r="D53" s="14"/>
      <c r="E53" s="107" t="s">
        <v>79</v>
      </c>
      <c r="F53" s="109"/>
      <c r="G53" s="110"/>
    </row>
    <row r="54" spans="1:11" ht="12.75" customHeight="1">
      <c r="A54" s="87">
        <v>4</v>
      </c>
      <c r="B54" s="20" t="s">
        <v>123</v>
      </c>
      <c r="C54" s="16" t="str">
        <f>T('Core Adventures'!E27)</f>
        <v/>
      </c>
      <c r="D54" s="14"/>
      <c r="E54" s="18">
        <v>1</v>
      </c>
      <c r="F54" s="18" t="s">
        <v>179</v>
      </c>
      <c r="G54" s="15" t="str">
        <f>T('Elective Adventures'!E56)</f>
        <v/>
      </c>
    </row>
    <row r="55" spans="1:11" ht="12.75" customHeight="1">
      <c r="A55" s="106" t="s">
        <v>92</v>
      </c>
      <c r="B55" s="106"/>
      <c r="C55" s="111"/>
      <c r="D55" s="14"/>
      <c r="E55" s="18">
        <v>2</v>
      </c>
      <c r="F55" s="18" t="s">
        <v>180</v>
      </c>
      <c r="G55" s="15" t="str">
        <f>T('Elective Adventures'!E57)</f>
        <v/>
      </c>
    </row>
    <row r="56" spans="1:11">
      <c r="A56" s="16">
        <v>1</v>
      </c>
      <c r="B56" s="17" t="s">
        <v>124</v>
      </c>
      <c r="C56" s="16" t="str">
        <f>T('Core Adventures'!E31)</f>
        <v/>
      </c>
      <c r="D56" s="14"/>
      <c r="E56" s="18">
        <v>3</v>
      </c>
      <c r="F56" s="18" t="s">
        <v>181</v>
      </c>
      <c r="G56" s="15" t="str">
        <f>T('Elective Adventures'!E58)</f>
        <v/>
      </c>
    </row>
    <row r="57" spans="1:11">
      <c r="A57" s="15">
        <v>2</v>
      </c>
      <c r="B57" s="3" t="s">
        <v>125</v>
      </c>
      <c r="C57" s="16" t="str">
        <f>T('Core Adventures'!E32)</f>
        <v/>
      </c>
      <c r="D57" s="14"/>
      <c r="E57" s="18">
        <v>4</v>
      </c>
      <c r="F57" s="18" t="s">
        <v>182</v>
      </c>
      <c r="G57" s="15" t="str">
        <f>T('Elective Adventures'!E59)</f>
        <v/>
      </c>
    </row>
    <row r="58" spans="1:11">
      <c r="A58" s="15">
        <v>3</v>
      </c>
      <c r="B58" s="3" t="s">
        <v>126</v>
      </c>
      <c r="C58" s="16" t="str">
        <f>T('Core Adventures'!E33)</f>
        <v/>
      </c>
      <c r="D58" s="14"/>
      <c r="E58" s="18">
        <v>5</v>
      </c>
      <c r="F58" s="18" t="s">
        <v>183</v>
      </c>
      <c r="G58" s="15" t="str">
        <f>T('Elective Adventures'!E60)</f>
        <v/>
      </c>
    </row>
    <row r="59" spans="1:11">
      <c r="A59" s="15">
        <v>4</v>
      </c>
      <c r="B59" s="3" t="s">
        <v>127</v>
      </c>
      <c r="C59" s="16" t="str">
        <f>T('Core Adventures'!E34)</f>
        <v/>
      </c>
      <c r="D59" s="14"/>
      <c r="E59" s="18">
        <v>6</v>
      </c>
      <c r="F59" s="18" t="s">
        <v>184</v>
      </c>
      <c r="G59" s="15" t="str">
        <f>T('Elective Adventures'!E61)</f>
        <v/>
      </c>
    </row>
    <row r="60" spans="1:11" ht="12.75" customHeight="1">
      <c r="A60" s="15">
        <v>5</v>
      </c>
      <c r="B60" s="3" t="s">
        <v>128</v>
      </c>
      <c r="C60" s="16" t="str">
        <f>T('Core Adventures'!E35)</f>
        <v/>
      </c>
      <c r="D60" s="14"/>
      <c r="E60" s="18">
        <v>7</v>
      </c>
      <c r="F60" s="18" t="s">
        <v>185</v>
      </c>
      <c r="G60" s="15" t="str">
        <f>T('Elective Adventures'!E62)</f>
        <v/>
      </c>
    </row>
    <row r="61" spans="1:11" ht="12.75" customHeight="1">
      <c r="A61" s="106" t="s">
        <v>93</v>
      </c>
      <c r="B61" s="106"/>
      <c r="C61" s="110"/>
      <c r="D61" s="14"/>
      <c r="E61" s="18">
        <v>8</v>
      </c>
      <c r="F61" s="18" t="s">
        <v>186</v>
      </c>
      <c r="G61" s="15" t="str">
        <f>T('Elective Adventures'!E63)</f>
        <v/>
      </c>
      <c r="I61" s="13"/>
      <c r="J61" s="13"/>
    </row>
    <row r="62" spans="1:11">
      <c r="A62" s="15">
        <v>1</v>
      </c>
      <c r="B62" s="3" t="s">
        <v>129</v>
      </c>
      <c r="C62" s="15" t="str">
        <f>T('Core Adventures'!E39)</f>
        <v/>
      </c>
      <c r="D62" s="14"/>
      <c r="E62" s="18">
        <v>9</v>
      </c>
      <c r="F62" s="18" t="s">
        <v>187</v>
      </c>
      <c r="G62" s="15" t="str">
        <f>T('Elective Adventures'!E64)</f>
        <v/>
      </c>
    </row>
    <row r="63" spans="1:11">
      <c r="A63" s="15">
        <v>2</v>
      </c>
      <c r="B63" s="3" t="s">
        <v>130</v>
      </c>
      <c r="C63" s="15" t="str">
        <f>T('Core Adventures'!E40)</f>
        <v/>
      </c>
      <c r="D63" s="14"/>
      <c r="E63" s="107" t="s">
        <v>80</v>
      </c>
      <c r="F63" s="108"/>
      <c r="G63" s="108"/>
    </row>
    <row r="64" spans="1:11">
      <c r="A64" s="15">
        <v>3</v>
      </c>
      <c r="B64" s="3" t="s">
        <v>131</v>
      </c>
      <c r="C64" s="15" t="str">
        <f>T('Core Adventures'!E41)</f>
        <v/>
      </c>
      <c r="D64" s="14"/>
      <c r="E64" s="18">
        <v>1</v>
      </c>
      <c r="F64" s="18" t="s">
        <v>188</v>
      </c>
      <c r="G64" s="15" t="str">
        <f>T('Elective Adventures'!E68)</f>
        <v/>
      </c>
    </row>
    <row r="65" spans="1:7">
      <c r="A65" s="15">
        <v>4</v>
      </c>
      <c r="B65" s="3" t="s">
        <v>132</v>
      </c>
      <c r="C65" s="15" t="str">
        <f>T('Core Adventures'!E42)</f>
        <v/>
      </c>
      <c r="D65" s="14"/>
      <c r="E65" s="18">
        <v>2</v>
      </c>
      <c r="F65" s="18" t="s">
        <v>189</v>
      </c>
      <c r="G65" s="15" t="str">
        <f>T('Elective Adventures'!E69)</f>
        <v/>
      </c>
    </row>
    <row r="66" spans="1:7">
      <c r="A66" s="15">
        <v>5</v>
      </c>
      <c r="B66" s="3" t="s">
        <v>133</v>
      </c>
      <c r="C66" s="15" t="str">
        <f>T('Core Adventures'!E43)</f>
        <v/>
      </c>
      <c r="D66" s="14"/>
      <c r="E66" s="18">
        <v>3</v>
      </c>
      <c r="F66" s="18" t="s">
        <v>190</v>
      </c>
      <c r="G66" s="15" t="str">
        <f>T('Elective Adventures'!E70)</f>
        <v/>
      </c>
    </row>
    <row r="67" spans="1:7" ht="12.75" customHeight="1">
      <c r="A67" s="87">
        <v>6</v>
      </c>
      <c r="B67" s="88" t="s">
        <v>134</v>
      </c>
      <c r="C67" s="15" t="str">
        <f>T('Core Adventures'!E44)</f>
        <v/>
      </c>
      <c r="D67" s="14"/>
      <c r="E67" s="18">
        <v>4</v>
      </c>
      <c r="F67" s="18" t="s">
        <v>191</v>
      </c>
      <c r="G67" s="15" t="str">
        <f>T('Elective Adventures'!E71)</f>
        <v/>
      </c>
    </row>
    <row r="68" spans="1:7" ht="12.75" customHeight="1">
      <c r="A68" s="106" t="s">
        <v>94</v>
      </c>
      <c r="B68" s="106"/>
      <c r="C68" s="111"/>
      <c r="D68" s="14"/>
      <c r="E68" s="18">
        <v>5</v>
      </c>
      <c r="F68" s="18" t="s">
        <v>192</v>
      </c>
      <c r="G68" s="15" t="str">
        <f>T('Elective Adventures'!E72)</f>
        <v/>
      </c>
    </row>
    <row r="69" spans="1:7" ht="12.75" customHeight="1">
      <c r="A69" s="16">
        <v>1</v>
      </c>
      <c r="B69" s="17" t="s">
        <v>135</v>
      </c>
      <c r="C69" s="16" t="str">
        <f>T('Core Adventures'!E48)</f>
        <v/>
      </c>
      <c r="D69" s="14"/>
      <c r="E69" s="18">
        <v>6</v>
      </c>
      <c r="F69" s="18" t="s">
        <v>193</v>
      </c>
      <c r="G69" s="15" t="str">
        <f>T('Elective Adventures'!E73)</f>
        <v/>
      </c>
    </row>
    <row r="70" spans="1:7">
      <c r="A70" s="15">
        <v>2</v>
      </c>
      <c r="B70" s="3" t="s">
        <v>136</v>
      </c>
      <c r="C70" s="16" t="str">
        <f>T('Core Adventures'!E49)</f>
        <v/>
      </c>
      <c r="D70" s="14"/>
      <c r="E70" s="18">
        <v>7</v>
      </c>
      <c r="F70" s="18" t="s">
        <v>194</v>
      </c>
      <c r="G70" s="15" t="str">
        <f>T('Elective Adventures'!E74)</f>
        <v/>
      </c>
    </row>
    <row r="71" spans="1:7">
      <c r="A71" s="24" t="s">
        <v>95</v>
      </c>
      <c r="B71" s="3" t="s">
        <v>137</v>
      </c>
      <c r="C71" s="16" t="str">
        <f>T('Core Adventures'!E50)</f>
        <v/>
      </c>
      <c r="D71" s="14"/>
      <c r="E71" s="18">
        <v>8</v>
      </c>
      <c r="F71" s="18" t="s">
        <v>195</v>
      </c>
      <c r="G71" s="15" t="str">
        <f>T('Elective Adventures'!E75)</f>
        <v/>
      </c>
    </row>
    <row r="72" spans="1:7">
      <c r="A72" s="24" t="s">
        <v>96</v>
      </c>
      <c r="B72" s="3" t="s">
        <v>138</v>
      </c>
      <c r="C72" s="16" t="str">
        <f>T('Core Adventures'!E51)</f>
        <v/>
      </c>
      <c r="D72" s="14"/>
      <c r="E72" s="107" t="s">
        <v>81</v>
      </c>
      <c r="F72" s="108"/>
      <c r="G72" s="108"/>
    </row>
    <row r="73" spans="1:7">
      <c r="A73" s="24" t="s">
        <v>97</v>
      </c>
      <c r="B73" s="3" t="s">
        <v>139</v>
      </c>
      <c r="C73" s="16" t="str">
        <f>T('Core Adventures'!E52)</f>
        <v/>
      </c>
      <c r="D73" s="14"/>
      <c r="E73" s="102" t="s">
        <v>89</v>
      </c>
      <c r="F73" s="18" t="s">
        <v>196</v>
      </c>
      <c r="G73" s="15" t="str">
        <f>T('Elective Adventures'!E79)</f>
        <v/>
      </c>
    </row>
    <row r="74" spans="1:7">
      <c r="A74" s="15">
        <v>4</v>
      </c>
      <c r="B74" s="3" t="s">
        <v>140</v>
      </c>
      <c r="C74" s="16" t="str">
        <f>T('Core Adventures'!E53)</f>
        <v/>
      </c>
      <c r="D74" s="14"/>
      <c r="E74" s="102" t="s">
        <v>90</v>
      </c>
      <c r="F74" s="18" t="s">
        <v>197</v>
      </c>
      <c r="G74" s="15" t="str">
        <f>T('Elective Adventures'!E80)</f>
        <v/>
      </c>
    </row>
    <row r="75" spans="1:7">
      <c r="A75" s="15">
        <v>5</v>
      </c>
      <c r="B75" s="3" t="s">
        <v>141</v>
      </c>
      <c r="C75" s="16" t="str">
        <f>T('Core Adventures'!E54)</f>
        <v/>
      </c>
      <c r="D75" s="14"/>
      <c r="E75" s="102" t="s">
        <v>100</v>
      </c>
      <c r="F75" s="18" t="s">
        <v>198</v>
      </c>
      <c r="G75" s="15" t="str">
        <f>T('Elective Adventures'!E81)</f>
        <v/>
      </c>
    </row>
    <row r="76" spans="1:7">
      <c r="A76" s="15">
        <v>6</v>
      </c>
      <c r="B76" s="3" t="s">
        <v>142</v>
      </c>
      <c r="C76" s="16" t="str">
        <f>T('Core Adventures'!E55)</f>
        <v/>
      </c>
      <c r="D76" s="14"/>
      <c r="E76" s="102" t="s">
        <v>101</v>
      </c>
      <c r="F76" s="18" t="s">
        <v>199</v>
      </c>
      <c r="G76" s="15" t="str">
        <f>T('Elective Adventures'!E82)</f>
        <v/>
      </c>
    </row>
    <row r="77" spans="1:7">
      <c r="A77" s="15">
        <v>7</v>
      </c>
      <c r="B77" s="3" t="s">
        <v>143</v>
      </c>
      <c r="C77" s="16" t="str">
        <f>T('Core Adventures'!E56)</f>
        <v/>
      </c>
      <c r="D77" s="14"/>
    </row>
    <row r="78" spans="1:7" ht="12.75" customHeight="1">
      <c r="D78" s="14"/>
    </row>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QVkC14NzpKUZ0wdEk8HtebMIwpn/xvU27vHCw2f5NPDPqGWt9srvxtavR0z5XlQpUeDsPxtFdSK2MACGJm8JEw==" saltValue="dL7rib3ODYyLliTs0yqdgg==" spinCount="100000" sheet="1" objects="1" scenarios="1" selectLockedCells="1"/>
  <mergeCells count="4">
    <mergeCell ref="E1:G2"/>
    <mergeCell ref="E11:G12"/>
    <mergeCell ref="I1:K2"/>
    <mergeCell ref="A34:C35"/>
  </mergeCells>
  <phoneticPr fontId="2" type="noConversion"/>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15"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2</v>
      </c>
      <c r="E1" s="286" t="s">
        <v>25</v>
      </c>
      <c r="F1" s="286"/>
      <c r="G1" s="286"/>
      <c r="I1" s="288" t="s">
        <v>73</v>
      </c>
      <c r="J1" s="288"/>
      <c r="K1" s="288"/>
    </row>
    <row r="2" spans="2:11" ht="7.5" customHeight="1">
      <c r="E2" s="287"/>
      <c r="F2" s="287"/>
      <c r="G2" s="287"/>
      <c r="I2" s="288"/>
      <c r="J2" s="288"/>
      <c r="K2" s="288"/>
    </row>
    <row r="3" spans="2:11">
      <c r="B3" s="1" t="s">
        <v>10</v>
      </c>
      <c r="E3" s="15">
        <v>1</v>
      </c>
      <c r="F3" s="116" t="s">
        <v>66</v>
      </c>
      <c r="G3" s="15" t="str">
        <f>T(Bobcat!F6)</f>
        <v/>
      </c>
      <c r="H3" s="36"/>
      <c r="I3" s="107" t="s">
        <v>102</v>
      </c>
      <c r="J3" s="108"/>
      <c r="K3" s="108"/>
    </row>
    <row r="4" spans="2:11" ht="12.75" customHeight="1">
      <c r="B4" s="39" t="s">
        <v>26</v>
      </c>
      <c r="C4" s="15" t="str">
        <f>IF(COUNTIF(G3:G10,"A")&gt;6,"C",IF(COUNTIF(G3:G10,"A")&gt;0,"P"," "))</f>
        <v xml:space="preserve"> </v>
      </c>
      <c r="D4" s="14"/>
      <c r="E4" s="15">
        <v>2</v>
      </c>
      <c r="F4" s="116" t="s">
        <v>67</v>
      </c>
      <c r="G4" s="15" t="str">
        <f>T(Bobcat!F7)</f>
        <v/>
      </c>
      <c r="I4" s="102">
        <v>1</v>
      </c>
      <c r="J4" s="18" t="s">
        <v>200</v>
      </c>
      <c r="K4" s="15" t="str">
        <f>T('Elective Adventures'!F86)</f>
        <v/>
      </c>
    </row>
    <row r="5" spans="2:11">
      <c r="B5" s="19" t="s">
        <v>70</v>
      </c>
      <c r="C5" s="22" t="str">
        <f>IF(COUNTIF(C12:C17,"C")&gt;5,"C",IF(COUNTIF(C12:C17,"C")&gt;0,"P",IF(COUNTIF(C12:C17,"P")&gt;0,"P"," ")))</f>
        <v xml:space="preserve"> </v>
      </c>
      <c r="D5" s="92"/>
      <c r="E5" s="15">
        <v>3</v>
      </c>
      <c r="F5" s="116" t="s">
        <v>17</v>
      </c>
      <c r="G5" s="15" t="str">
        <f>T(Bobcat!F8)</f>
        <v/>
      </c>
      <c r="I5" s="102">
        <v>2</v>
      </c>
      <c r="J5" s="18" t="s">
        <v>201</v>
      </c>
      <c r="K5" s="15" t="str">
        <f>T('Elective Adventures'!F87)</f>
        <v/>
      </c>
    </row>
    <row r="6" spans="2:11">
      <c r="B6" s="38" t="s">
        <v>73</v>
      </c>
      <c r="C6" s="22" t="str">
        <f>IF(COUNTIF(C20:C32,"C")&gt;0,"C"," ")</f>
        <v xml:space="preserve"> </v>
      </c>
      <c r="D6" s="92"/>
      <c r="E6" s="15">
        <v>4</v>
      </c>
      <c r="F6" s="116" t="s">
        <v>18</v>
      </c>
      <c r="G6" s="15" t="str">
        <f>T(Bobcat!F9)</f>
        <v/>
      </c>
      <c r="I6" s="102">
        <v>3</v>
      </c>
      <c r="J6" s="18" t="s">
        <v>202</v>
      </c>
      <c r="K6" s="15" t="str">
        <f>T('Elective Adventures'!F88)</f>
        <v/>
      </c>
    </row>
    <row r="7" spans="2:11">
      <c r="B7" s="19" t="s">
        <v>71</v>
      </c>
      <c r="C7" s="69"/>
      <c r="D7" s="2"/>
      <c r="E7" s="15">
        <v>5</v>
      </c>
      <c r="F7" s="116" t="s">
        <v>19</v>
      </c>
      <c r="G7" s="15" t="str">
        <f>T(Bobcat!F10)</f>
        <v/>
      </c>
      <c r="I7" s="102" t="s">
        <v>103</v>
      </c>
      <c r="J7" s="18" t="s">
        <v>203</v>
      </c>
      <c r="K7" s="15" t="str">
        <f>T('Elective Adventures'!F89)</f>
        <v/>
      </c>
    </row>
    <row r="8" spans="2:11" ht="12.75" customHeight="1">
      <c r="B8" s="19" t="s">
        <v>72</v>
      </c>
      <c r="C8" s="23" t="str">
        <f>'Cyber Chip'!F10</f>
        <v xml:space="preserve"> </v>
      </c>
      <c r="D8" s="92"/>
      <c r="E8" s="15">
        <v>6</v>
      </c>
      <c r="F8" s="116" t="s">
        <v>20</v>
      </c>
      <c r="G8" s="15" t="str">
        <f>T(Bobcat!F11)</f>
        <v/>
      </c>
      <c r="I8" s="102" t="s">
        <v>104</v>
      </c>
      <c r="J8" s="18" t="s">
        <v>204</v>
      </c>
      <c r="K8" s="15" t="str">
        <f>T('Elective Adventures'!F90)</f>
        <v/>
      </c>
    </row>
    <row r="9" spans="2:11" ht="12.75" customHeight="1">
      <c r="B9" s="19" t="s">
        <v>22</v>
      </c>
      <c r="C9" s="23" t="str">
        <f>IF(COUNTIF(C4:C8,"C")&gt;4,"C","")</f>
        <v/>
      </c>
      <c r="D9" s="92"/>
      <c r="E9" s="87">
        <v>7</v>
      </c>
      <c r="F9" s="93" t="s">
        <v>21</v>
      </c>
      <c r="G9" s="15" t="str">
        <f>T(Bobcat!F12)</f>
        <v/>
      </c>
      <c r="I9" s="102" t="s">
        <v>105</v>
      </c>
      <c r="J9" s="18" t="s">
        <v>205</v>
      </c>
      <c r="K9" s="15" t="str">
        <f>T('Elective Adventures'!F91)</f>
        <v/>
      </c>
    </row>
    <row r="10" spans="2:11" ht="12" customHeight="1">
      <c r="B10" s="95"/>
      <c r="C10" s="96"/>
      <c r="D10" s="92"/>
      <c r="E10" s="90"/>
      <c r="F10" s="94"/>
      <c r="G10" s="90"/>
      <c r="I10" s="102">
        <v>5</v>
      </c>
      <c r="J10" s="18" t="s">
        <v>206</v>
      </c>
      <c r="K10" s="15" t="str">
        <f>T('Elective Adventures'!F92)</f>
        <v/>
      </c>
    </row>
    <row r="11" spans="2:11">
      <c r="B11" s="1" t="s">
        <v>69</v>
      </c>
      <c r="E11" s="288" t="s">
        <v>73</v>
      </c>
      <c r="F11" s="288"/>
      <c r="G11" s="288"/>
      <c r="I11" s="102">
        <v>6</v>
      </c>
      <c r="J11" s="18" t="s">
        <v>207</v>
      </c>
      <c r="K11" s="15" t="str">
        <f>T('Elective Adventures'!F93)</f>
        <v/>
      </c>
    </row>
    <row r="12" spans="2:11">
      <c r="B12" s="98" t="s">
        <v>87</v>
      </c>
      <c r="C12" s="24" t="str">
        <f>'Core Adventures'!F11</f>
        <v xml:space="preserve"> </v>
      </c>
      <c r="E12" s="288"/>
      <c r="F12" s="288"/>
      <c r="G12" s="288"/>
      <c r="I12" s="107" t="s">
        <v>83</v>
      </c>
      <c r="J12" s="112"/>
      <c r="K12" s="110"/>
    </row>
    <row r="13" spans="2:11" ht="12.75" customHeight="1">
      <c r="B13" s="98" t="s">
        <v>88</v>
      </c>
      <c r="C13" s="24" t="str">
        <f>'Core Adventures'!F21</f>
        <v xml:space="preserve"> </v>
      </c>
      <c r="E13" s="105" t="s">
        <v>74</v>
      </c>
      <c r="F13" s="108"/>
      <c r="G13" s="108"/>
      <c r="I13" s="102" t="s">
        <v>89</v>
      </c>
      <c r="J13" s="18" t="s">
        <v>208</v>
      </c>
      <c r="K13" s="15" t="str">
        <f>T('Elective Adventures'!F97)</f>
        <v/>
      </c>
    </row>
    <row r="14" spans="2:11" ht="12.75" customHeight="1">
      <c r="B14" s="98" t="s">
        <v>238</v>
      </c>
      <c r="C14" s="24" t="str">
        <f>'Core Adventures'!F28</f>
        <v xml:space="preserve"> </v>
      </c>
      <c r="E14" s="18">
        <v>1</v>
      </c>
      <c r="F14" s="18" t="s">
        <v>144</v>
      </c>
      <c r="G14" s="15" t="str">
        <f>T('Elective Adventures'!F6)</f>
        <v/>
      </c>
      <c r="I14" s="102" t="s">
        <v>90</v>
      </c>
      <c r="J14" s="18" t="s">
        <v>209</v>
      </c>
      <c r="K14" s="15" t="str">
        <f>T('Elective Adventures'!F98)</f>
        <v/>
      </c>
    </row>
    <row r="15" spans="2:11">
      <c r="B15" s="98" t="s">
        <v>92</v>
      </c>
      <c r="C15" s="24" t="str">
        <f>'Core Adventures'!F36</f>
        <v xml:space="preserve"> </v>
      </c>
      <c r="E15" s="18">
        <v>2</v>
      </c>
      <c r="F15" s="18" t="s">
        <v>149</v>
      </c>
      <c r="G15" s="15" t="str">
        <f>T('Elective Adventures'!F7)</f>
        <v/>
      </c>
      <c r="I15" s="102" t="s">
        <v>91</v>
      </c>
      <c r="J15" s="18" t="s">
        <v>210</v>
      </c>
      <c r="K15" s="15" t="str">
        <f>T('Elective Adventures'!F99)</f>
        <v/>
      </c>
    </row>
    <row r="16" spans="2:11">
      <c r="B16" s="98" t="s">
        <v>93</v>
      </c>
      <c r="C16" s="24" t="str">
        <f>'Core Adventures'!F45</f>
        <v xml:space="preserve"> </v>
      </c>
      <c r="E16" s="18">
        <v>3</v>
      </c>
      <c r="F16" s="18" t="s">
        <v>145</v>
      </c>
      <c r="G16" s="15" t="str">
        <f>T('Elective Adventures'!F8)</f>
        <v/>
      </c>
      <c r="I16" s="102" t="s">
        <v>100</v>
      </c>
      <c r="J16" s="18" t="s">
        <v>217</v>
      </c>
      <c r="K16" s="15" t="str">
        <f>T('Elective Adventures'!F100)</f>
        <v/>
      </c>
    </row>
    <row r="17" spans="2:11">
      <c r="B17" s="98" t="s">
        <v>94</v>
      </c>
      <c r="C17" s="24" t="str">
        <f>'Core Adventures'!F57</f>
        <v xml:space="preserve"> </v>
      </c>
      <c r="E17" s="18">
        <v>4</v>
      </c>
      <c r="F17" s="18" t="s">
        <v>146</v>
      </c>
      <c r="G17" s="15" t="str">
        <f>T('Elective Adventures'!F9)</f>
        <v/>
      </c>
      <c r="I17" s="102" t="s">
        <v>101</v>
      </c>
      <c r="J17" s="18" t="s">
        <v>211</v>
      </c>
      <c r="K17" s="15" t="str">
        <f>T('Elective Adventures'!F101)</f>
        <v/>
      </c>
    </row>
    <row r="18" spans="2:11">
      <c r="B18" s="40"/>
      <c r="C18" s="41"/>
      <c r="E18" s="18">
        <v>5</v>
      </c>
      <c r="F18" s="18" t="s">
        <v>147</v>
      </c>
      <c r="G18" s="15" t="str">
        <f>T('Elective Adventures'!F10)</f>
        <v/>
      </c>
      <c r="I18" s="102">
        <v>3</v>
      </c>
      <c r="J18" s="18" t="s">
        <v>212</v>
      </c>
      <c r="K18" s="15" t="str">
        <f>T('Elective Adventures'!F102)</f>
        <v/>
      </c>
    </row>
    <row r="19" spans="2:11">
      <c r="B19" s="1" t="s">
        <v>73</v>
      </c>
      <c r="E19" s="18">
        <v>6</v>
      </c>
      <c r="F19" s="18" t="s">
        <v>148</v>
      </c>
      <c r="G19" s="15" t="str">
        <f>T('Elective Adventures'!F11)</f>
        <v/>
      </c>
      <c r="I19" s="102">
        <v>4</v>
      </c>
      <c r="J19" s="18" t="s">
        <v>213</v>
      </c>
      <c r="K19" s="15" t="str">
        <f>T('Elective Adventures'!F103)</f>
        <v/>
      </c>
    </row>
    <row r="20" spans="2:11">
      <c r="B20" s="98" t="s">
        <v>74</v>
      </c>
      <c r="C20" s="24" t="str">
        <f>'Elective Adventures'!F14</f>
        <v xml:space="preserve"> </v>
      </c>
      <c r="E20" s="18">
        <v>7</v>
      </c>
      <c r="F20" s="18" t="s">
        <v>150</v>
      </c>
      <c r="G20" s="15" t="str">
        <f>T('Elective Adventures'!F12)</f>
        <v/>
      </c>
      <c r="I20" s="102">
        <v>5</v>
      </c>
      <c r="J20" s="18" t="s">
        <v>214</v>
      </c>
      <c r="K20" s="15" t="str">
        <f>T('Elective Adventures'!F104)</f>
        <v/>
      </c>
    </row>
    <row r="21" spans="2:11" ht="12.75" customHeight="1">
      <c r="B21" s="98" t="s">
        <v>75</v>
      </c>
      <c r="C21" s="24" t="str">
        <f>'Elective Adventures'!F23</f>
        <v xml:space="preserve"> </v>
      </c>
      <c r="E21" s="100">
        <v>8</v>
      </c>
      <c r="F21" s="18" t="s">
        <v>151</v>
      </c>
      <c r="G21" s="15" t="str">
        <f>T('Elective Adventures'!F13)</f>
        <v/>
      </c>
      <c r="I21" s="102">
        <v>6</v>
      </c>
      <c r="J21" s="100" t="s">
        <v>215</v>
      </c>
      <c r="K21" s="15" t="str">
        <f>T('Elective Adventures'!F105)</f>
        <v/>
      </c>
    </row>
    <row r="22" spans="2:11" ht="12.75" customHeight="1">
      <c r="B22" s="98" t="s">
        <v>76</v>
      </c>
      <c r="C22" s="24" t="str">
        <f>'Elective Adventures'!F34</f>
        <v xml:space="preserve"> </v>
      </c>
      <c r="E22" s="106" t="s">
        <v>75</v>
      </c>
      <c r="F22" s="108"/>
      <c r="G22" s="108"/>
      <c r="I22" s="107" t="s">
        <v>84</v>
      </c>
      <c r="J22" s="113"/>
      <c r="K22" s="111"/>
    </row>
    <row r="23" spans="2:11" ht="12.75" customHeight="1">
      <c r="B23" s="98" t="s">
        <v>77</v>
      </c>
      <c r="C23" s="24" t="str">
        <f>'Elective Adventures'!F44</f>
        <v xml:space="preserve"> </v>
      </c>
      <c r="E23" s="99">
        <v>1</v>
      </c>
      <c r="F23" s="18" t="s">
        <v>152</v>
      </c>
      <c r="G23" s="15" t="str">
        <f>T('Elective Adventures'!F17)</f>
        <v/>
      </c>
      <c r="I23" s="18">
        <v>1</v>
      </c>
      <c r="J23" s="99" t="s">
        <v>216</v>
      </c>
      <c r="K23" s="16" t="str">
        <f>T('Elective Adventures'!F109)</f>
        <v/>
      </c>
    </row>
    <row r="24" spans="2:11">
      <c r="B24" s="98" t="s">
        <v>78</v>
      </c>
      <c r="C24" s="24" t="str">
        <f>'Elective Adventures'!F53</f>
        <v xml:space="preserve"> </v>
      </c>
      <c r="E24" s="18">
        <v>2</v>
      </c>
      <c r="F24" s="18" t="s">
        <v>153</v>
      </c>
      <c r="G24" s="15" t="str">
        <f>T('Elective Adventures'!F18)</f>
        <v/>
      </c>
      <c r="I24" s="102" t="s">
        <v>100</v>
      </c>
      <c r="J24" s="18" t="s">
        <v>218</v>
      </c>
      <c r="K24" s="16" t="str">
        <f>T('Elective Adventures'!F110)</f>
        <v/>
      </c>
    </row>
    <row r="25" spans="2:11">
      <c r="B25" s="98" t="s">
        <v>79</v>
      </c>
      <c r="C25" s="24" t="str">
        <f>'Elective Adventures'!F65</f>
        <v xml:space="preserve"> </v>
      </c>
      <c r="E25" s="18">
        <v>3</v>
      </c>
      <c r="F25" s="18" t="s">
        <v>154</v>
      </c>
      <c r="G25" s="15" t="str">
        <f>T('Elective Adventures'!F19)</f>
        <v/>
      </c>
      <c r="I25" s="102" t="s">
        <v>101</v>
      </c>
      <c r="J25" s="18" t="s">
        <v>219</v>
      </c>
      <c r="K25" s="16" t="str">
        <f>T('Elective Adventures'!F111)</f>
        <v/>
      </c>
    </row>
    <row r="26" spans="2:11" ht="12.75" customHeight="1">
      <c r="B26" s="103" t="s">
        <v>80</v>
      </c>
      <c r="C26" s="24" t="str">
        <f>'Elective Adventures'!F76</f>
        <v xml:space="preserve"> </v>
      </c>
      <c r="E26" s="18">
        <v>4</v>
      </c>
      <c r="F26" s="18" t="s">
        <v>155</v>
      </c>
      <c r="G26" s="15" t="str">
        <f>T('Elective Adventures'!F20)</f>
        <v/>
      </c>
      <c r="I26" s="102" t="s">
        <v>106</v>
      </c>
      <c r="J26" s="18" t="s">
        <v>220</v>
      </c>
      <c r="K26" s="16" t="str">
        <f>T('Elective Adventures'!F112)</f>
        <v/>
      </c>
    </row>
    <row r="27" spans="2:11" ht="12.75" customHeight="1">
      <c r="B27" s="103" t="s">
        <v>81</v>
      </c>
      <c r="C27" s="24" t="str">
        <f>'Elective Adventures'!F83</f>
        <v xml:space="preserve"> </v>
      </c>
      <c r="E27" s="18">
        <v>5</v>
      </c>
      <c r="F27" s="18" t="s">
        <v>156</v>
      </c>
      <c r="G27" s="15" t="str">
        <f>T('Elective Adventures'!F21)</f>
        <v/>
      </c>
      <c r="I27" s="18">
        <v>3</v>
      </c>
      <c r="J27" s="18" t="s">
        <v>221</v>
      </c>
      <c r="K27" s="16" t="str">
        <f>T('Elective Adventures'!F113)</f>
        <v/>
      </c>
    </row>
    <row r="28" spans="2:11">
      <c r="B28" s="103" t="s">
        <v>82</v>
      </c>
      <c r="C28" s="24" t="str">
        <f>'Elective Adventures'!F94</f>
        <v xml:space="preserve"> </v>
      </c>
      <c r="E28" s="18">
        <v>6</v>
      </c>
      <c r="F28" s="18" t="s">
        <v>157</v>
      </c>
      <c r="G28" s="15" t="str">
        <f>T('Elective Adventures'!F22)</f>
        <v/>
      </c>
      <c r="I28" s="100">
        <v>4</v>
      </c>
      <c r="J28" s="100" t="s">
        <v>222</v>
      </c>
      <c r="K28" s="16" t="str">
        <f>T('Elective Adventures'!F114)</f>
        <v/>
      </c>
    </row>
    <row r="29" spans="2:11">
      <c r="B29" s="103" t="s">
        <v>83</v>
      </c>
      <c r="C29" s="24" t="str">
        <f>'Elective Adventures'!F106</f>
        <v xml:space="preserve"> </v>
      </c>
      <c r="E29" s="107" t="s">
        <v>76</v>
      </c>
      <c r="F29" s="108"/>
      <c r="G29" s="108"/>
      <c r="I29" s="114" t="s">
        <v>85</v>
      </c>
      <c r="J29" s="113"/>
      <c r="K29" s="111"/>
    </row>
    <row r="30" spans="2:11" ht="12.75" customHeight="1">
      <c r="B30" s="103" t="s">
        <v>84</v>
      </c>
      <c r="C30" s="24" t="str">
        <f>'Elective Adventures'!F115</f>
        <v xml:space="preserve"> </v>
      </c>
      <c r="E30" s="18">
        <v>1</v>
      </c>
      <c r="F30" s="18" t="s">
        <v>158</v>
      </c>
      <c r="G30" s="15" t="str">
        <f>T('Elective Adventures'!F26)</f>
        <v/>
      </c>
      <c r="I30" s="99">
        <v>1</v>
      </c>
      <c r="J30" s="99" t="s">
        <v>223</v>
      </c>
      <c r="K30" s="16" t="str">
        <f>T('Elective Adventures'!F118)</f>
        <v/>
      </c>
    </row>
    <row r="31" spans="2:11" ht="12.75" customHeight="1">
      <c r="B31" s="103" t="s">
        <v>85</v>
      </c>
      <c r="C31" s="24" t="str">
        <f>'Elective Adventures'!F125</f>
        <v xml:space="preserve"> </v>
      </c>
      <c r="E31" s="18">
        <v>2</v>
      </c>
      <c r="F31" s="18" t="s">
        <v>159</v>
      </c>
      <c r="G31" s="15" t="str">
        <f>T('Elective Adventures'!F27)</f>
        <v/>
      </c>
      <c r="I31" s="18">
        <v>2</v>
      </c>
      <c r="J31" s="18" t="s">
        <v>224</v>
      </c>
      <c r="K31" s="16" t="str">
        <f>T('Elective Adventures'!F119)</f>
        <v/>
      </c>
    </row>
    <row r="32" spans="2:11">
      <c r="B32" s="103" t="s">
        <v>86</v>
      </c>
      <c r="C32" s="24" t="str">
        <f>'Elective Adventures'!F133</f>
        <v xml:space="preserve"> </v>
      </c>
      <c r="E32" s="18">
        <v>3</v>
      </c>
      <c r="F32" s="18" t="s">
        <v>160</v>
      </c>
      <c r="G32" s="15" t="str">
        <f>T('Elective Adventures'!F28)</f>
        <v/>
      </c>
      <c r="I32" s="18">
        <v>3</v>
      </c>
      <c r="J32" s="18" t="s">
        <v>225</v>
      </c>
      <c r="K32" s="16" t="str">
        <f>T('Elective Adventures'!F120)</f>
        <v/>
      </c>
    </row>
    <row r="33" spans="1:11" ht="12.75" customHeight="1">
      <c r="B33" s="2"/>
      <c r="C33" s="41"/>
      <c r="D33" s="41"/>
      <c r="E33" s="18">
        <v>4</v>
      </c>
      <c r="F33" s="18" t="s">
        <v>161</v>
      </c>
      <c r="G33" s="15" t="str">
        <f>T('Elective Adventures'!F29)</f>
        <v/>
      </c>
      <c r="I33" s="18">
        <v>4</v>
      </c>
      <c r="J33" s="18" t="s">
        <v>226</v>
      </c>
      <c r="K33" s="16" t="str">
        <f>T('Elective Adventures'!F121)</f>
        <v/>
      </c>
    </row>
    <row r="34" spans="1:11" ht="12.75" customHeight="1">
      <c r="A34" s="288" t="s">
        <v>69</v>
      </c>
      <c r="B34" s="288"/>
      <c r="C34" s="288"/>
      <c r="D34" s="9"/>
      <c r="E34" s="18">
        <v>5</v>
      </c>
      <c r="F34" s="18" t="s">
        <v>162</v>
      </c>
      <c r="G34" s="15" t="str">
        <f>T('Elective Adventures'!F30)</f>
        <v/>
      </c>
      <c r="I34" s="18">
        <v>5</v>
      </c>
      <c r="J34" s="18" t="s">
        <v>227</v>
      </c>
      <c r="K34" s="16" t="str">
        <f>T('Elective Adventures'!F122)</f>
        <v/>
      </c>
    </row>
    <row r="35" spans="1:11" ht="18" customHeight="1">
      <c r="A35" s="288"/>
      <c r="B35" s="288"/>
      <c r="C35" s="288"/>
      <c r="D35" s="9"/>
      <c r="E35" s="18">
        <v>6</v>
      </c>
      <c r="F35" s="18" t="s">
        <v>163</v>
      </c>
      <c r="G35" s="15" t="str">
        <f>T('Elective Adventures'!F31)</f>
        <v/>
      </c>
      <c r="I35" s="18">
        <v>6</v>
      </c>
      <c r="J35" s="18" t="s">
        <v>228</v>
      </c>
      <c r="K35" s="16" t="str">
        <f>T('Elective Adventures'!F123)</f>
        <v/>
      </c>
    </row>
    <row r="36" spans="1:11" ht="12.75" customHeight="1">
      <c r="A36" s="105" t="s">
        <v>87</v>
      </c>
      <c r="B36" s="105"/>
      <c r="C36" s="110"/>
      <c r="D36" s="9"/>
      <c r="E36" s="18">
        <v>7</v>
      </c>
      <c r="F36" s="18" t="s">
        <v>164</v>
      </c>
      <c r="G36" s="15" t="str">
        <f>T('Elective Adventures'!F32)</f>
        <v/>
      </c>
      <c r="I36" s="100">
        <v>7</v>
      </c>
      <c r="J36" s="100" t="s">
        <v>229</v>
      </c>
      <c r="K36" s="16" t="str">
        <f>T('Elective Adventures'!F124)</f>
        <v/>
      </c>
    </row>
    <row r="37" spans="1:11">
      <c r="A37" s="15">
        <v>1</v>
      </c>
      <c r="B37" s="98" t="s">
        <v>107</v>
      </c>
      <c r="C37" s="15" t="str">
        <f>T('Core Adventures'!F6)</f>
        <v/>
      </c>
      <c r="E37" s="18">
        <v>8</v>
      </c>
      <c r="F37" s="18" t="s">
        <v>165</v>
      </c>
      <c r="G37" s="15" t="str">
        <f>T('Elective Adventures'!F33)</f>
        <v/>
      </c>
      <c r="I37" s="114" t="s">
        <v>86</v>
      </c>
      <c r="J37" s="113"/>
      <c r="K37" s="111"/>
    </row>
    <row r="38" spans="1:11" ht="12.75" customHeight="1">
      <c r="A38" s="15">
        <v>2</v>
      </c>
      <c r="B38" s="98" t="s">
        <v>108</v>
      </c>
      <c r="C38" s="15" t="str">
        <f>T('Core Adventures'!F7)</f>
        <v/>
      </c>
      <c r="E38" s="107" t="s">
        <v>77</v>
      </c>
      <c r="F38" s="108"/>
      <c r="G38" s="108"/>
      <c r="I38" s="99">
        <v>1</v>
      </c>
      <c r="J38" s="99" t="s">
        <v>230</v>
      </c>
      <c r="K38" s="16" t="str">
        <f>T('Elective Adventures'!F128)</f>
        <v/>
      </c>
    </row>
    <row r="39" spans="1:11" ht="12.75" customHeight="1">
      <c r="A39" s="15">
        <v>3</v>
      </c>
      <c r="B39" s="98" t="s">
        <v>109</v>
      </c>
      <c r="C39" s="15" t="str">
        <f>T('Core Adventures'!F8)</f>
        <v/>
      </c>
      <c r="E39" s="18">
        <v>1</v>
      </c>
      <c r="F39" s="18" t="s">
        <v>166</v>
      </c>
      <c r="G39" s="15" t="str">
        <f>T('Elective Adventures'!F37)</f>
        <v/>
      </c>
      <c r="I39" s="18">
        <v>2</v>
      </c>
      <c r="J39" s="18" t="s">
        <v>231</v>
      </c>
      <c r="K39" s="16" t="str">
        <f>T('Elective Adventures'!F129)</f>
        <v/>
      </c>
    </row>
    <row r="40" spans="1:11" ht="12.75" customHeight="1">
      <c r="A40" s="15">
        <v>4</v>
      </c>
      <c r="B40" s="98" t="s">
        <v>110</v>
      </c>
      <c r="C40" s="15" t="str">
        <f>T('Core Adventures'!F9)</f>
        <v/>
      </c>
      <c r="E40" s="18">
        <v>2</v>
      </c>
      <c r="F40" s="18" t="s">
        <v>167</v>
      </c>
      <c r="G40" s="15" t="str">
        <f>T('Elective Adventures'!F38)</f>
        <v/>
      </c>
      <c r="I40" s="18">
        <v>3</v>
      </c>
      <c r="J40" s="18" t="s">
        <v>232</v>
      </c>
      <c r="K40" s="16" t="str">
        <f>T('Elective Adventures'!F130)</f>
        <v/>
      </c>
    </row>
    <row r="41" spans="1:11">
      <c r="A41" s="87">
        <v>5</v>
      </c>
      <c r="B41" s="20" t="s">
        <v>111</v>
      </c>
      <c r="C41" s="15" t="str">
        <f>T('Core Adventures'!F10)</f>
        <v/>
      </c>
      <c r="E41" s="18">
        <v>3</v>
      </c>
      <c r="F41" s="18" t="s">
        <v>168</v>
      </c>
      <c r="G41" s="15" t="str">
        <f>T('Elective Adventures'!F39)</f>
        <v/>
      </c>
      <c r="I41" s="18">
        <v>4</v>
      </c>
      <c r="J41" s="18" t="s">
        <v>233</v>
      </c>
      <c r="K41" s="16" t="str">
        <f>T('Elective Adventures'!F131)</f>
        <v/>
      </c>
    </row>
    <row r="42" spans="1:11" ht="12.75" customHeight="1">
      <c r="A42" s="106" t="s">
        <v>88</v>
      </c>
      <c r="B42" s="106"/>
      <c r="C42" s="111"/>
      <c r="E42" s="18">
        <v>4</v>
      </c>
      <c r="F42" s="18" t="s">
        <v>169</v>
      </c>
      <c r="G42" s="15" t="str">
        <f>T('Elective Adventures'!F40)</f>
        <v/>
      </c>
      <c r="I42" s="18">
        <v>5</v>
      </c>
      <c r="J42" s="18" t="s">
        <v>234</v>
      </c>
      <c r="K42" s="16" t="str">
        <f>T('Elective Adventures'!F132)</f>
        <v/>
      </c>
    </row>
    <row r="43" spans="1:11">
      <c r="A43" s="89" t="s">
        <v>89</v>
      </c>
      <c r="B43" s="21" t="s">
        <v>112</v>
      </c>
      <c r="C43" s="15" t="str">
        <f>T('Core Adventures'!F14)</f>
        <v/>
      </c>
      <c r="E43" s="18">
        <v>5</v>
      </c>
      <c r="F43" s="18" t="s">
        <v>170</v>
      </c>
      <c r="G43" s="15" t="str">
        <f>T('Elective Adventures'!F41)</f>
        <v/>
      </c>
    </row>
    <row r="44" spans="1:11">
      <c r="A44" s="24" t="s">
        <v>90</v>
      </c>
      <c r="B44" s="98" t="s">
        <v>113</v>
      </c>
      <c r="C44" s="15" t="str">
        <f>T('Core Adventures'!F15)</f>
        <v/>
      </c>
      <c r="E44" s="18">
        <v>6</v>
      </c>
      <c r="F44" s="18" t="s">
        <v>171</v>
      </c>
      <c r="G44" s="15" t="str">
        <f>T('Elective Adventures'!F42)</f>
        <v/>
      </c>
    </row>
    <row r="45" spans="1:11" ht="12.75" customHeight="1">
      <c r="A45" s="24" t="s">
        <v>91</v>
      </c>
      <c r="B45" s="98" t="s">
        <v>114</v>
      </c>
      <c r="C45" s="15" t="str">
        <f>T('Core Adventures'!F16)</f>
        <v/>
      </c>
      <c r="E45" s="18">
        <v>7</v>
      </c>
      <c r="F45" s="18" t="s">
        <v>172</v>
      </c>
      <c r="G45" s="15" t="str">
        <f>T('Elective Adventures'!F43)</f>
        <v/>
      </c>
      <c r="I45" s="101"/>
      <c r="J45" s="101"/>
      <c r="K45" s="14"/>
    </row>
    <row r="46" spans="1:11" ht="12.75" customHeight="1">
      <c r="A46" s="15">
        <v>2</v>
      </c>
      <c r="B46" s="98" t="s">
        <v>115</v>
      </c>
      <c r="C46" s="15" t="str">
        <f>T('Core Adventures'!F17)</f>
        <v/>
      </c>
      <c r="E46" s="107" t="s">
        <v>78</v>
      </c>
      <c r="F46" s="109"/>
      <c r="G46" s="110"/>
      <c r="I46" s="101"/>
      <c r="J46" s="101"/>
      <c r="K46" s="14"/>
    </row>
    <row r="47" spans="1:11">
      <c r="A47" s="15">
        <v>3</v>
      </c>
      <c r="B47" s="98" t="s">
        <v>116</v>
      </c>
      <c r="C47" s="15" t="str">
        <f>T('Core Adventures'!F18)</f>
        <v/>
      </c>
      <c r="E47" s="102" t="s">
        <v>89</v>
      </c>
      <c r="F47" s="18" t="s">
        <v>173</v>
      </c>
      <c r="G47" s="15" t="str">
        <f>T('Elective Adventures'!F47)</f>
        <v/>
      </c>
      <c r="I47" s="101"/>
      <c r="J47" s="101"/>
      <c r="K47" s="14"/>
    </row>
    <row r="48" spans="1:11">
      <c r="A48" s="15">
        <v>4</v>
      </c>
      <c r="B48" s="98" t="s">
        <v>117</v>
      </c>
      <c r="C48" s="15" t="str">
        <f>T('Core Adventures'!F19)</f>
        <v/>
      </c>
      <c r="E48" s="102" t="s">
        <v>90</v>
      </c>
      <c r="F48" s="18" t="s">
        <v>174</v>
      </c>
      <c r="G48" s="15" t="str">
        <f>T('Elective Adventures'!F48)</f>
        <v/>
      </c>
      <c r="I48" s="101"/>
      <c r="J48" s="79" t="s">
        <v>51</v>
      </c>
      <c r="K48" s="80"/>
    </row>
    <row r="49" spans="1:11">
      <c r="A49" s="87">
        <v>5</v>
      </c>
      <c r="B49" s="20" t="s">
        <v>118</v>
      </c>
      <c r="C49" s="15" t="str">
        <f>T('Core Adventures'!F20)</f>
        <v/>
      </c>
      <c r="E49" s="102">
        <v>2</v>
      </c>
      <c r="F49" s="18" t="s">
        <v>175</v>
      </c>
      <c r="G49" s="15" t="str">
        <f>T('Elective Adventures'!F49)</f>
        <v/>
      </c>
      <c r="I49" s="101"/>
      <c r="J49" s="81" t="s">
        <v>52</v>
      </c>
      <c r="K49" s="42"/>
    </row>
    <row r="50" spans="1:11" ht="12.75" customHeight="1">
      <c r="A50" s="106" t="s">
        <v>119</v>
      </c>
      <c r="B50" s="106"/>
      <c r="C50" s="111"/>
      <c r="E50" s="102">
        <v>3</v>
      </c>
      <c r="F50" s="18" t="s">
        <v>176</v>
      </c>
      <c r="G50" s="15" t="str">
        <f>T('Elective Adventures'!F50)</f>
        <v/>
      </c>
      <c r="J50" s="81" t="s">
        <v>53</v>
      </c>
      <c r="K50" s="42"/>
    </row>
    <row r="51" spans="1:11" ht="12.75" customHeight="1">
      <c r="A51" s="16">
        <v>1</v>
      </c>
      <c r="B51" s="21" t="s">
        <v>120</v>
      </c>
      <c r="C51" s="16" t="str">
        <f>T('Core Adventures'!F24)</f>
        <v/>
      </c>
      <c r="E51" s="102">
        <v>4</v>
      </c>
      <c r="F51" s="18" t="s">
        <v>177</v>
      </c>
      <c r="G51" s="15" t="str">
        <f>T('Elective Adventures'!F51)</f>
        <v/>
      </c>
      <c r="J51" s="82" t="s">
        <v>98</v>
      </c>
      <c r="K51" s="62"/>
    </row>
    <row r="52" spans="1:11" ht="12.75" customHeight="1">
      <c r="A52" s="15">
        <v>2</v>
      </c>
      <c r="B52" s="98" t="s">
        <v>121</v>
      </c>
      <c r="C52" s="16" t="str">
        <f>T('Core Adventures'!F25)</f>
        <v/>
      </c>
      <c r="E52" s="102">
        <v>5</v>
      </c>
      <c r="F52" s="18" t="s">
        <v>178</v>
      </c>
      <c r="G52" s="15" t="str">
        <f>T('Elective Adventures'!F52)</f>
        <v/>
      </c>
    </row>
    <row r="53" spans="1:11">
      <c r="A53" s="15">
        <v>3</v>
      </c>
      <c r="B53" s="98" t="s">
        <v>122</v>
      </c>
      <c r="C53" s="16" t="str">
        <f>T('Core Adventures'!F26)</f>
        <v/>
      </c>
      <c r="E53" s="107" t="s">
        <v>79</v>
      </c>
      <c r="F53" s="109"/>
      <c r="G53" s="110"/>
    </row>
    <row r="54" spans="1:11" ht="12.75" customHeight="1">
      <c r="A54" s="87">
        <v>4</v>
      </c>
      <c r="B54" s="20" t="s">
        <v>123</v>
      </c>
      <c r="C54" s="16" t="str">
        <f>T('Core Adventures'!F27)</f>
        <v/>
      </c>
      <c r="E54" s="18">
        <v>1</v>
      </c>
      <c r="F54" s="18" t="s">
        <v>179</v>
      </c>
      <c r="G54" s="15" t="str">
        <f>T('Elective Adventures'!F56)</f>
        <v/>
      </c>
    </row>
    <row r="55" spans="1:11" ht="12.75" customHeight="1">
      <c r="A55" s="106" t="s">
        <v>92</v>
      </c>
      <c r="B55" s="106"/>
      <c r="C55" s="111"/>
      <c r="E55" s="18">
        <v>2</v>
      </c>
      <c r="F55" s="18" t="s">
        <v>180</v>
      </c>
      <c r="G55" s="15" t="str">
        <f>T('Elective Adventures'!F57)</f>
        <v/>
      </c>
    </row>
    <row r="56" spans="1:11">
      <c r="A56" s="16">
        <v>1</v>
      </c>
      <c r="B56" s="17" t="s">
        <v>124</v>
      </c>
      <c r="C56" s="16" t="str">
        <f>T('Core Adventures'!F31)</f>
        <v/>
      </c>
      <c r="E56" s="18">
        <v>3</v>
      </c>
      <c r="F56" s="18" t="s">
        <v>181</v>
      </c>
      <c r="G56" s="15" t="str">
        <f>T('Elective Adventures'!F58)</f>
        <v/>
      </c>
    </row>
    <row r="57" spans="1:11">
      <c r="A57" s="15">
        <v>2</v>
      </c>
      <c r="B57" s="3" t="s">
        <v>125</v>
      </c>
      <c r="C57" s="16" t="str">
        <f>T('Core Adventures'!F32)</f>
        <v/>
      </c>
      <c r="E57" s="18">
        <v>4</v>
      </c>
      <c r="F57" s="18" t="s">
        <v>182</v>
      </c>
      <c r="G57" s="15" t="str">
        <f>T('Elective Adventures'!F59)</f>
        <v/>
      </c>
    </row>
    <row r="58" spans="1:11">
      <c r="A58" s="15">
        <v>3</v>
      </c>
      <c r="B58" s="3" t="s">
        <v>126</v>
      </c>
      <c r="C58" s="16" t="str">
        <f>T('Core Adventures'!F33)</f>
        <v/>
      </c>
      <c r="E58" s="18">
        <v>5</v>
      </c>
      <c r="F58" s="18" t="s">
        <v>183</v>
      </c>
      <c r="G58" s="15" t="str">
        <f>T('Elective Adventures'!F60)</f>
        <v/>
      </c>
    </row>
    <row r="59" spans="1:11">
      <c r="A59" s="15">
        <v>4</v>
      </c>
      <c r="B59" s="3" t="s">
        <v>127</v>
      </c>
      <c r="C59" s="16" t="str">
        <f>T('Core Adventures'!F34)</f>
        <v/>
      </c>
      <c r="E59" s="18">
        <v>6</v>
      </c>
      <c r="F59" s="18" t="s">
        <v>184</v>
      </c>
      <c r="G59" s="15" t="str">
        <f>T('Elective Adventures'!F61)</f>
        <v/>
      </c>
    </row>
    <row r="60" spans="1:11" ht="12.75" customHeight="1">
      <c r="A60" s="15">
        <v>5</v>
      </c>
      <c r="B60" s="3" t="s">
        <v>128</v>
      </c>
      <c r="C60" s="16" t="str">
        <f>T('Core Adventures'!F35)</f>
        <v/>
      </c>
      <c r="E60" s="18">
        <v>7</v>
      </c>
      <c r="F60" s="18" t="s">
        <v>185</v>
      </c>
      <c r="G60" s="15" t="str">
        <f>T('Elective Adventures'!F62)</f>
        <v/>
      </c>
    </row>
    <row r="61" spans="1:11" ht="12.75" customHeight="1">
      <c r="A61" s="106" t="s">
        <v>93</v>
      </c>
      <c r="B61" s="106"/>
      <c r="C61" s="110"/>
      <c r="E61" s="18">
        <v>8</v>
      </c>
      <c r="F61" s="18" t="s">
        <v>186</v>
      </c>
      <c r="G61" s="15" t="str">
        <f>T('Elective Adventures'!F63)</f>
        <v/>
      </c>
      <c r="I61" s="13"/>
      <c r="J61" s="13"/>
    </row>
    <row r="62" spans="1:11">
      <c r="A62" s="15">
        <v>1</v>
      </c>
      <c r="B62" s="3" t="s">
        <v>129</v>
      </c>
      <c r="C62" s="15" t="str">
        <f>T('Core Adventures'!F39)</f>
        <v/>
      </c>
      <c r="E62" s="18">
        <v>9</v>
      </c>
      <c r="F62" s="18" t="s">
        <v>187</v>
      </c>
      <c r="G62" s="15" t="str">
        <f>T('Elective Adventures'!F64)</f>
        <v/>
      </c>
    </row>
    <row r="63" spans="1:11">
      <c r="A63" s="15">
        <v>2</v>
      </c>
      <c r="B63" s="3" t="s">
        <v>130</v>
      </c>
      <c r="C63" s="15" t="str">
        <f>T('Core Adventures'!F40)</f>
        <v/>
      </c>
      <c r="E63" s="107" t="s">
        <v>80</v>
      </c>
      <c r="F63" s="108"/>
      <c r="G63" s="108"/>
    </row>
    <row r="64" spans="1:11">
      <c r="A64" s="15">
        <v>3</v>
      </c>
      <c r="B64" s="3" t="s">
        <v>131</v>
      </c>
      <c r="C64" s="15" t="str">
        <f>T('Core Adventures'!F41)</f>
        <v/>
      </c>
      <c r="E64" s="18">
        <v>1</v>
      </c>
      <c r="F64" s="18" t="s">
        <v>188</v>
      </c>
      <c r="G64" s="15" t="str">
        <f>T('Elective Adventures'!F68)</f>
        <v/>
      </c>
    </row>
    <row r="65" spans="1:7">
      <c r="A65" s="15">
        <v>4</v>
      </c>
      <c r="B65" s="3" t="s">
        <v>132</v>
      </c>
      <c r="C65" s="15" t="str">
        <f>T('Core Adventures'!F42)</f>
        <v/>
      </c>
      <c r="E65" s="18">
        <v>2</v>
      </c>
      <c r="F65" s="18" t="s">
        <v>189</v>
      </c>
      <c r="G65" s="15" t="str">
        <f>T('Elective Adventures'!F69)</f>
        <v/>
      </c>
    </row>
    <row r="66" spans="1:7">
      <c r="A66" s="15">
        <v>5</v>
      </c>
      <c r="B66" s="3" t="s">
        <v>133</v>
      </c>
      <c r="C66" s="15" t="str">
        <f>T('Core Adventures'!F43)</f>
        <v/>
      </c>
      <c r="E66" s="18">
        <v>3</v>
      </c>
      <c r="F66" s="18" t="s">
        <v>190</v>
      </c>
      <c r="G66" s="15" t="str">
        <f>T('Elective Adventures'!F70)</f>
        <v/>
      </c>
    </row>
    <row r="67" spans="1:7" ht="12.75" customHeight="1">
      <c r="A67" s="87">
        <v>6</v>
      </c>
      <c r="B67" s="88" t="s">
        <v>134</v>
      </c>
      <c r="C67" s="15" t="str">
        <f>T('Core Adventures'!F44)</f>
        <v/>
      </c>
      <c r="E67" s="18">
        <v>4</v>
      </c>
      <c r="F67" s="18" t="s">
        <v>191</v>
      </c>
      <c r="G67" s="15" t="str">
        <f>T('Elective Adventures'!F71)</f>
        <v/>
      </c>
    </row>
    <row r="68" spans="1:7" ht="12.75" customHeight="1">
      <c r="A68" s="106" t="s">
        <v>94</v>
      </c>
      <c r="B68" s="106"/>
      <c r="C68" s="111"/>
      <c r="E68" s="18">
        <v>5</v>
      </c>
      <c r="F68" s="18" t="s">
        <v>192</v>
      </c>
      <c r="G68" s="15" t="str">
        <f>T('Elective Adventures'!F72)</f>
        <v/>
      </c>
    </row>
    <row r="69" spans="1:7" ht="12.75" customHeight="1">
      <c r="A69" s="16">
        <v>1</v>
      </c>
      <c r="B69" s="17" t="s">
        <v>135</v>
      </c>
      <c r="C69" s="16" t="str">
        <f>T('Core Adventures'!F48)</f>
        <v/>
      </c>
      <c r="E69" s="18">
        <v>6</v>
      </c>
      <c r="F69" s="18" t="s">
        <v>193</v>
      </c>
      <c r="G69" s="15" t="str">
        <f>T('Elective Adventures'!F73)</f>
        <v/>
      </c>
    </row>
    <row r="70" spans="1:7">
      <c r="A70" s="15">
        <v>2</v>
      </c>
      <c r="B70" s="3" t="s">
        <v>136</v>
      </c>
      <c r="C70" s="16" t="str">
        <f>T('Core Adventures'!F49)</f>
        <v/>
      </c>
      <c r="E70" s="18">
        <v>7</v>
      </c>
      <c r="F70" s="18" t="s">
        <v>194</v>
      </c>
      <c r="G70" s="15" t="str">
        <f>T('Elective Adventures'!F74)</f>
        <v/>
      </c>
    </row>
    <row r="71" spans="1:7">
      <c r="A71" s="24" t="s">
        <v>95</v>
      </c>
      <c r="B71" s="3" t="s">
        <v>137</v>
      </c>
      <c r="C71" s="16" t="str">
        <f>T('Core Adventures'!F50)</f>
        <v/>
      </c>
      <c r="E71" s="18">
        <v>8</v>
      </c>
      <c r="F71" s="18" t="s">
        <v>195</v>
      </c>
      <c r="G71" s="15" t="str">
        <f>T('Elective Adventures'!F75)</f>
        <v/>
      </c>
    </row>
    <row r="72" spans="1:7">
      <c r="A72" s="24" t="s">
        <v>96</v>
      </c>
      <c r="B72" s="3" t="s">
        <v>138</v>
      </c>
      <c r="C72" s="16" t="str">
        <f>T('Core Adventures'!F51)</f>
        <v/>
      </c>
      <c r="E72" s="107" t="s">
        <v>81</v>
      </c>
      <c r="F72" s="108"/>
      <c r="G72" s="108"/>
    </row>
    <row r="73" spans="1:7">
      <c r="A73" s="24" t="s">
        <v>97</v>
      </c>
      <c r="B73" s="3" t="s">
        <v>139</v>
      </c>
      <c r="C73" s="16" t="str">
        <f>T('Core Adventures'!F52)</f>
        <v/>
      </c>
      <c r="E73" s="102" t="s">
        <v>89</v>
      </c>
      <c r="F73" s="18" t="s">
        <v>196</v>
      </c>
      <c r="G73" s="15" t="str">
        <f>T('Elective Adventures'!F79)</f>
        <v/>
      </c>
    </row>
    <row r="74" spans="1:7">
      <c r="A74" s="15">
        <v>4</v>
      </c>
      <c r="B74" s="3" t="s">
        <v>140</v>
      </c>
      <c r="C74" s="16" t="str">
        <f>T('Core Adventures'!F53)</f>
        <v/>
      </c>
      <c r="E74" s="102" t="s">
        <v>90</v>
      </c>
      <c r="F74" s="18" t="s">
        <v>197</v>
      </c>
      <c r="G74" s="15" t="str">
        <f>T('Elective Adventures'!F80)</f>
        <v/>
      </c>
    </row>
    <row r="75" spans="1:7">
      <c r="A75" s="15">
        <v>5</v>
      </c>
      <c r="B75" s="3" t="s">
        <v>141</v>
      </c>
      <c r="C75" s="16" t="str">
        <f>T('Core Adventures'!F54)</f>
        <v/>
      </c>
      <c r="E75" s="102" t="s">
        <v>100</v>
      </c>
      <c r="F75" s="18" t="s">
        <v>198</v>
      </c>
      <c r="G75" s="15" t="str">
        <f>T('Elective Adventures'!F81)</f>
        <v/>
      </c>
    </row>
    <row r="76" spans="1:7">
      <c r="A76" s="15">
        <v>6</v>
      </c>
      <c r="B76" s="3" t="s">
        <v>142</v>
      </c>
      <c r="C76" s="16" t="str">
        <f>T('Core Adventures'!F55)</f>
        <v/>
      </c>
      <c r="E76" s="102" t="s">
        <v>101</v>
      </c>
      <c r="F76" s="18" t="s">
        <v>199</v>
      </c>
      <c r="G76" s="15" t="str">
        <f>T('Elective Adventures'!F82)</f>
        <v/>
      </c>
    </row>
    <row r="77" spans="1:7">
      <c r="A77" s="15">
        <v>7</v>
      </c>
      <c r="B77" s="3" t="s">
        <v>143</v>
      </c>
      <c r="C77" s="16" t="str">
        <f>T('Core Adventures'!F56)</f>
        <v/>
      </c>
    </row>
    <row r="78" spans="1:7" ht="12.75" customHeight="1">
      <c r="D78" s="14"/>
    </row>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gp2iPV0NJdIFhs9cHN4HIpr32RCWWBzK/ZPw2MOa0rF6QdDF551BfRYl4snwc7j5xwWisVh5g9zmZWIsgxPWDA==" saltValue="DfT7+uCKceSbhq4bMFxLEw==" spinCount="100000" sheet="1" objects="1" scenarios="1" selectLockedCells="1"/>
  <mergeCells count="4">
    <mergeCell ref="E1:G2"/>
    <mergeCell ref="I1:K2"/>
    <mergeCell ref="E11:G12"/>
    <mergeCell ref="A34:C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28"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3</v>
      </c>
      <c r="E1" s="286" t="s">
        <v>25</v>
      </c>
      <c r="F1" s="286"/>
      <c r="G1" s="286"/>
      <c r="I1" s="288" t="s">
        <v>73</v>
      </c>
      <c r="J1" s="288"/>
      <c r="K1" s="288"/>
    </row>
    <row r="2" spans="2:11" ht="7.5" customHeight="1">
      <c r="E2" s="287"/>
      <c r="F2" s="287"/>
      <c r="G2" s="287"/>
      <c r="I2" s="288"/>
      <c r="J2" s="288"/>
      <c r="K2" s="288"/>
    </row>
    <row r="3" spans="2:11">
      <c r="B3" s="1" t="s">
        <v>10</v>
      </c>
      <c r="E3" s="15">
        <v>1</v>
      </c>
      <c r="F3" s="129" t="s">
        <v>66</v>
      </c>
      <c r="G3" s="15" t="str">
        <f>T(Bobcat!G6)</f>
        <v/>
      </c>
      <c r="I3" s="107" t="s">
        <v>102</v>
      </c>
      <c r="J3" s="108"/>
      <c r="K3" s="108"/>
    </row>
    <row r="4" spans="2:11" ht="12.75" customHeight="1">
      <c r="B4" s="39" t="s">
        <v>26</v>
      </c>
      <c r="C4" s="15" t="str">
        <f>IF(COUNTIF(G3:G10,"A")&gt;6,"C",IF(COUNTIF(G3:G10,"A")&gt;0,"P"," "))</f>
        <v xml:space="preserve"> </v>
      </c>
      <c r="D4" s="14"/>
      <c r="E4" s="15">
        <v>2</v>
      </c>
      <c r="F4" s="129" t="s">
        <v>67</v>
      </c>
      <c r="G4" s="15" t="str">
        <f>T(Bobcat!G7)</f>
        <v/>
      </c>
      <c r="I4" s="102">
        <v>1</v>
      </c>
      <c r="J4" s="18" t="s">
        <v>200</v>
      </c>
      <c r="K4" s="15" t="str">
        <f>T('Elective Adventures'!G86)</f>
        <v/>
      </c>
    </row>
    <row r="5" spans="2:11">
      <c r="B5" s="19" t="s">
        <v>70</v>
      </c>
      <c r="C5" s="22" t="str">
        <f>IF(COUNTIF(C12:C17,"C")&gt;5,"C",IF(COUNTIF(C12:C17,"C")&gt;0,"P",IF(COUNTIF(C12:C17,"P")&gt;0,"P"," ")))</f>
        <v xml:space="preserve"> </v>
      </c>
      <c r="D5" s="92"/>
      <c r="E5" s="15">
        <v>3</v>
      </c>
      <c r="F5" s="129" t="s">
        <v>17</v>
      </c>
      <c r="G5" s="15" t="str">
        <f>T(Bobcat!G8)</f>
        <v/>
      </c>
      <c r="I5" s="102">
        <v>2</v>
      </c>
      <c r="J5" s="18" t="s">
        <v>201</v>
      </c>
      <c r="K5" s="15" t="str">
        <f>T('Elective Adventures'!G87)</f>
        <v/>
      </c>
    </row>
    <row r="6" spans="2:11">
      <c r="B6" s="38" t="s">
        <v>73</v>
      </c>
      <c r="C6" s="22" t="str">
        <f>IF(COUNTIF(C20:C32,"C")&gt;0,"C"," ")</f>
        <v xml:space="preserve"> </v>
      </c>
      <c r="D6" s="92"/>
      <c r="E6" s="15">
        <v>4</v>
      </c>
      <c r="F6" s="129" t="s">
        <v>18</v>
      </c>
      <c r="G6" s="15" t="str">
        <f>T(Bobcat!G9)</f>
        <v/>
      </c>
      <c r="I6" s="102">
        <v>3</v>
      </c>
      <c r="J6" s="18" t="s">
        <v>202</v>
      </c>
      <c r="K6" s="15" t="str">
        <f>T('Elective Adventures'!G88)</f>
        <v/>
      </c>
    </row>
    <row r="7" spans="2:11">
      <c r="B7" s="19" t="s">
        <v>71</v>
      </c>
      <c r="C7" s="25"/>
      <c r="D7" s="2"/>
      <c r="E7" s="15">
        <v>5</v>
      </c>
      <c r="F7" s="129" t="s">
        <v>19</v>
      </c>
      <c r="G7" s="15" t="str">
        <f>T(Bobcat!G10)</f>
        <v/>
      </c>
      <c r="I7" s="102" t="s">
        <v>103</v>
      </c>
      <c r="J7" s="18" t="s">
        <v>203</v>
      </c>
      <c r="K7" s="15" t="str">
        <f>T('Elective Adventures'!G89)</f>
        <v/>
      </c>
    </row>
    <row r="8" spans="2:11" ht="12.75" customHeight="1">
      <c r="B8" s="19" t="s">
        <v>72</v>
      </c>
      <c r="C8" s="23" t="str">
        <f>'Cyber Chip'!G10</f>
        <v xml:space="preserve"> </v>
      </c>
      <c r="D8" s="92"/>
      <c r="E8" s="15">
        <v>6</v>
      </c>
      <c r="F8" s="129" t="s">
        <v>20</v>
      </c>
      <c r="G8" s="15" t="str">
        <f>T(Bobcat!G11)</f>
        <v/>
      </c>
      <c r="I8" s="102" t="s">
        <v>104</v>
      </c>
      <c r="J8" s="18" t="s">
        <v>204</v>
      </c>
      <c r="K8" s="15" t="str">
        <f>T('Elective Adventures'!G90)</f>
        <v/>
      </c>
    </row>
    <row r="9" spans="2:11" ht="12.75" customHeight="1">
      <c r="B9" s="19" t="s">
        <v>22</v>
      </c>
      <c r="C9" s="23" t="str">
        <f>IF(COUNTIF(C4:C8,"C")&gt;4,"C","")</f>
        <v/>
      </c>
      <c r="D9" s="92"/>
      <c r="E9" s="87">
        <v>7</v>
      </c>
      <c r="F9" s="93" t="s">
        <v>21</v>
      </c>
      <c r="G9" s="15" t="str">
        <f>T(Bobcat!G12)</f>
        <v/>
      </c>
      <c r="I9" s="102" t="s">
        <v>105</v>
      </c>
      <c r="J9" s="18" t="s">
        <v>205</v>
      </c>
      <c r="K9" s="15" t="str">
        <f>T('Elective Adventures'!G91)</f>
        <v/>
      </c>
    </row>
    <row r="10" spans="2:11" ht="12" customHeight="1">
      <c r="B10" s="95"/>
      <c r="C10" s="96"/>
      <c r="D10" s="92"/>
      <c r="E10" s="90"/>
      <c r="F10" s="94"/>
      <c r="G10" s="90"/>
      <c r="I10" s="102">
        <v>5</v>
      </c>
      <c r="J10" s="18" t="s">
        <v>206</v>
      </c>
      <c r="K10" s="15" t="str">
        <f>T('Elective Adventures'!G92)</f>
        <v/>
      </c>
    </row>
    <row r="11" spans="2:11" ht="12.75" customHeight="1">
      <c r="B11" s="1" t="s">
        <v>69</v>
      </c>
      <c r="E11" s="288" t="s">
        <v>73</v>
      </c>
      <c r="F11" s="288"/>
      <c r="G11" s="132"/>
      <c r="I11" s="102">
        <v>6</v>
      </c>
      <c r="J11" s="18" t="s">
        <v>207</v>
      </c>
      <c r="K11" s="15" t="str">
        <f>T('Elective Adventures'!G93)</f>
        <v/>
      </c>
    </row>
    <row r="12" spans="2:11" ht="12.75" customHeight="1">
      <c r="B12" s="98" t="s">
        <v>87</v>
      </c>
      <c r="C12" s="24" t="str">
        <f>'Core Adventures'!G11</f>
        <v xml:space="preserve"> </v>
      </c>
      <c r="E12" s="288"/>
      <c r="F12" s="288"/>
      <c r="G12" s="132"/>
      <c r="I12" s="107" t="s">
        <v>83</v>
      </c>
      <c r="J12" s="112"/>
      <c r="K12" s="110"/>
    </row>
    <row r="13" spans="2:11" ht="12.75" customHeight="1">
      <c r="B13" s="98" t="s">
        <v>88</v>
      </c>
      <c r="C13" s="24" t="str">
        <f>'Core Adventures'!G21</f>
        <v xml:space="preserve"> </v>
      </c>
      <c r="E13" s="105" t="s">
        <v>74</v>
      </c>
      <c r="F13" s="108"/>
      <c r="G13" s="108"/>
      <c r="I13" s="102" t="s">
        <v>89</v>
      </c>
      <c r="J13" s="18" t="s">
        <v>208</v>
      </c>
      <c r="K13" s="15" t="str">
        <f>T('Elective Adventures'!G97)</f>
        <v/>
      </c>
    </row>
    <row r="14" spans="2:11" ht="12.75" customHeight="1">
      <c r="B14" s="98" t="s">
        <v>238</v>
      </c>
      <c r="C14" s="24" t="str">
        <f>'Core Adventures'!G28</f>
        <v xml:space="preserve"> </v>
      </c>
      <c r="E14" s="18">
        <v>1</v>
      </c>
      <c r="F14" s="18" t="s">
        <v>144</v>
      </c>
      <c r="G14" s="15" t="str">
        <f>T('Elective Adventures'!G6)</f>
        <v/>
      </c>
      <c r="I14" s="102" t="s">
        <v>90</v>
      </c>
      <c r="J14" s="18" t="s">
        <v>209</v>
      </c>
      <c r="K14" s="15" t="str">
        <f>T('Elective Adventures'!G98)</f>
        <v/>
      </c>
    </row>
    <row r="15" spans="2:11">
      <c r="B15" s="98" t="s">
        <v>92</v>
      </c>
      <c r="C15" s="24" t="str">
        <f>'Core Adventures'!G36</f>
        <v xml:space="preserve"> </v>
      </c>
      <c r="E15" s="18">
        <v>2</v>
      </c>
      <c r="F15" s="18" t="s">
        <v>149</v>
      </c>
      <c r="G15" s="15" t="str">
        <f>T('Elective Adventures'!G7)</f>
        <v/>
      </c>
      <c r="I15" s="102" t="s">
        <v>91</v>
      </c>
      <c r="J15" s="18" t="s">
        <v>210</v>
      </c>
      <c r="K15" s="15" t="str">
        <f>T('Elective Adventures'!G99)</f>
        <v/>
      </c>
    </row>
    <row r="16" spans="2:11">
      <c r="B16" s="98" t="s">
        <v>93</v>
      </c>
      <c r="C16" s="24" t="str">
        <f>'Core Adventures'!G45</f>
        <v xml:space="preserve"> </v>
      </c>
      <c r="E16" s="18">
        <v>3</v>
      </c>
      <c r="F16" s="18" t="s">
        <v>145</v>
      </c>
      <c r="G16" s="15" t="str">
        <f>T('Elective Adventures'!G8)</f>
        <v/>
      </c>
      <c r="I16" s="102" t="s">
        <v>100</v>
      </c>
      <c r="J16" s="18" t="s">
        <v>217</v>
      </c>
      <c r="K16" s="15" t="str">
        <f>T('Elective Adventures'!G100)</f>
        <v/>
      </c>
    </row>
    <row r="17" spans="2:11">
      <c r="B17" s="98" t="s">
        <v>94</v>
      </c>
      <c r="C17" s="24" t="str">
        <f>'Core Adventures'!G57</f>
        <v xml:space="preserve"> </v>
      </c>
      <c r="E17" s="18">
        <v>4</v>
      </c>
      <c r="F17" s="18" t="s">
        <v>146</v>
      </c>
      <c r="G17" s="15" t="str">
        <f>T('Elective Adventures'!G9)</f>
        <v/>
      </c>
      <c r="I17" s="102" t="s">
        <v>101</v>
      </c>
      <c r="J17" s="18" t="s">
        <v>211</v>
      </c>
      <c r="K17" s="15" t="str">
        <f>T('Elective Adventures'!G101)</f>
        <v/>
      </c>
    </row>
    <row r="18" spans="2:11">
      <c r="B18" s="40"/>
      <c r="C18" s="41"/>
      <c r="E18" s="18">
        <v>5</v>
      </c>
      <c r="F18" s="18" t="s">
        <v>147</v>
      </c>
      <c r="G18" s="15" t="str">
        <f>T('Elective Adventures'!G10)</f>
        <v/>
      </c>
      <c r="I18" s="102">
        <v>3</v>
      </c>
      <c r="J18" s="18" t="s">
        <v>212</v>
      </c>
      <c r="K18" s="15" t="str">
        <f>T('Elective Adventures'!G102)</f>
        <v/>
      </c>
    </row>
    <row r="19" spans="2:11">
      <c r="B19" s="1" t="s">
        <v>73</v>
      </c>
      <c r="E19" s="18">
        <v>6</v>
      </c>
      <c r="F19" s="18" t="s">
        <v>148</v>
      </c>
      <c r="G19" s="15" t="str">
        <f>T('Elective Adventures'!G11)</f>
        <v/>
      </c>
      <c r="I19" s="102">
        <v>4</v>
      </c>
      <c r="J19" s="18" t="s">
        <v>213</v>
      </c>
      <c r="K19" s="15" t="str">
        <f>T('Elective Adventures'!G103)</f>
        <v/>
      </c>
    </row>
    <row r="20" spans="2:11">
      <c r="B20" s="98" t="s">
        <v>74</v>
      </c>
      <c r="C20" s="24" t="str">
        <f>'Elective Adventures'!G14</f>
        <v xml:space="preserve"> </v>
      </c>
      <c r="E20" s="18">
        <v>7</v>
      </c>
      <c r="F20" s="18" t="s">
        <v>150</v>
      </c>
      <c r="G20" s="15" t="str">
        <f>T('Elective Adventures'!G12)</f>
        <v/>
      </c>
      <c r="I20" s="102">
        <v>5</v>
      </c>
      <c r="J20" s="18" t="s">
        <v>214</v>
      </c>
      <c r="K20" s="15" t="str">
        <f>T('Elective Adventures'!G104)</f>
        <v/>
      </c>
    </row>
    <row r="21" spans="2:11" ht="12.75" customHeight="1">
      <c r="B21" s="98" t="s">
        <v>75</v>
      </c>
      <c r="C21" s="24" t="str">
        <f>'Elective Adventures'!G23</f>
        <v xml:space="preserve"> </v>
      </c>
      <c r="E21" s="100">
        <v>8</v>
      </c>
      <c r="F21" s="18" t="s">
        <v>151</v>
      </c>
      <c r="G21" s="15" t="str">
        <f>T('Elective Adventures'!G13)</f>
        <v/>
      </c>
      <c r="I21" s="102">
        <v>6</v>
      </c>
      <c r="J21" s="100" t="s">
        <v>215</v>
      </c>
      <c r="K21" s="15" t="str">
        <f>T('Elective Adventures'!G105)</f>
        <v/>
      </c>
    </row>
    <row r="22" spans="2:11" ht="12.75" customHeight="1">
      <c r="B22" s="98" t="s">
        <v>76</v>
      </c>
      <c r="C22" s="24" t="str">
        <f>'Elective Adventures'!G34</f>
        <v xml:space="preserve"> </v>
      </c>
      <c r="E22" s="106" t="s">
        <v>75</v>
      </c>
      <c r="F22" s="108"/>
      <c r="G22" s="108"/>
      <c r="I22" s="107" t="s">
        <v>84</v>
      </c>
      <c r="J22" s="113"/>
      <c r="K22" s="111"/>
    </row>
    <row r="23" spans="2:11" ht="12.75" customHeight="1">
      <c r="B23" s="98" t="s">
        <v>77</v>
      </c>
      <c r="C23" s="24" t="str">
        <f>'Elective Adventures'!G44</f>
        <v xml:space="preserve"> </v>
      </c>
      <c r="E23" s="99">
        <v>1</v>
      </c>
      <c r="F23" s="18" t="s">
        <v>152</v>
      </c>
      <c r="G23" s="15" t="str">
        <f>T('Elective Adventures'!G17)</f>
        <v/>
      </c>
      <c r="I23" s="18">
        <v>1</v>
      </c>
      <c r="J23" s="99" t="s">
        <v>216</v>
      </c>
      <c r="K23" s="16" t="str">
        <f>T('Elective Adventures'!G109)</f>
        <v/>
      </c>
    </row>
    <row r="24" spans="2:11">
      <c r="B24" s="98" t="s">
        <v>78</v>
      </c>
      <c r="C24" s="24" t="str">
        <f>'Elective Adventures'!G53</f>
        <v xml:space="preserve"> </v>
      </c>
      <c r="E24" s="18">
        <v>2</v>
      </c>
      <c r="F24" s="18" t="s">
        <v>153</v>
      </c>
      <c r="G24" s="15" t="str">
        <f>T('Elective Adventures'!G18)</f>
        <v/>
      </c>
      <c r="I24" s="102" t="s">
        <v>100</v>
      </c>
      <c r="J24" s="18" t="s">
        <v>218</v>
      </c>
      <c r="K24" s="16" t="str">
        <f>T('Elective Adventures'!G110)</f>
        <v/>
      </c>
    </row>
    <row r="25" spans="2:11">
      <c r="B25" s="98" t="s">
        <v>79</v>
      </c>
      <c r="C25" s="24" t="str">
        <f>'Elective Adventures'!G65</f>
        <v xml:space="preserve"> </v>
      </c>
      <c r="E25" s="18">
        <v>3</v>
      </c>
      <c r="F25" s="18" t="s">
        <v>154</v>
      </c>
      <c r="G25" s="15" t="str">
        <f>T('Elective Adventures'!G19)</f>
        <v/>
      </c>
      <c r="I25" s="102" t="s">
        <v>101</v>
      </c>
      <c r="J25" s="18" t="s">
        <v>219</v>
      </c>
      <c r="K25" s="16" t="str">
        <f>T('Elective Adventures'!G111)</f>
        <v/>
      </c>
    </row>
    <row r="26" spans="2:11" ht="12.75" customHeight="1">
      <c r="B26" s="103" t="s">
        <v>80</v>
      </c>
      <c r="C26" s="24" t="str">
        <f>'Elective Adventures'!G76</f>
        <v xml:space="preserve"> </v>
      </c>
      <c r="E26" s="18">
        <v>4</v>
      </c>
      <c r="F26" s="18" t="s">
        <v>155</v>
      </c>
      <c r="G26" s="15" t="str">
        <f>T('Elective Adventures'!G20)</f>
        <v/>
      </c>
      <c r="I26" s="102" t="s">
        <v>106</v>
      </c>
      <c r="J26" s="18" t="s">
        <v>220</v>
      </c>
      <c r="K26" s="16" t="str">
        <f>T('Elective Adventures'!G112)</f>
        <v/>
      </c>
    </row>
    <row r="27" spans="2:11" ht="12.75" customHeight="1">
      <c r="B27" s="103" t="s">
        <v>81</v>
      </c>
      <c r="C27" s="24" t="str">
        <f>'Elective Adventures'!G83</f>
        <v xml:space="preserve"> </v>
      </c>
      <c r="E27" s="18">
        <v>5</v>
      </c>
      <c r="F27" s="18" t="s">
        <v>156</v>
      </c>
      <c r="G27" s="15" t="str">
        <f>T('Elective Adventures'!G21)</f>
        <v/>
      </c>
      <c r="I27" s="18">
        <v>3</v>
      </c>
      <c r="J27" s="18" t="s">
        <v>221</v>
      </c>
      <c r="K27" s="16" t="str">
        <f>T('Elective Adventures'!G113)</f>
        <v/>
      </c>
    </row>
    <row r="28" spans="2:11">
      <c r="B28" s="103" t="s">
        <v>82</v>
      </c>
      <c r="C28" s="24" t="str">
        <f>'Elective Adventures'!G94</f>
        <v xml:space="preserve"> </v>
      </c>
      <c r="E28" s="18">
        <v>6</v>
      </c>
      <c r="F28" s="18" t="s">
        <v>157</v>
      </c>
      <c r="G28" s="15" t="str">
        <f>T('Elective Adventures'!G22)</f>
        <v/>
      </c>
      <c r="I28" s="100">
        <v>4</v>
      </c>
      <c r="J28" s="100" t="s">
        <v>222</v>
      </c>
      <c r="K28" s="16" t="str">
        <f>T('Elective Adventures'!G114)</f>
        <v/>
      </c>
    </row>
    <row r="29" spans="2:11">
      <c r="B29" s="103" t="s">
        <v>83</v>
      </c>
      <c r="C29" s="24" t="str">
        <f>'Elective Adventures'!G106</f>
        <v xml:space="preserve"> </v>
      </c>
      <c r="E29" s="107" t="s">
        <v>76</v>
      </c>
      <c r="F29" s="108"/>
      <c r="G29" s="108"/>
      <c r="I29" s="114" t="s">
        <v>85</v>
      </c>
      <c r="J29" s="113"/>
      <c r="K29" s="111"/>
    </row>
    <row r="30" spans="2:11" ht="12.75" customHeight="1">
      <c r="B30" s="103" t="s">
        <v>84</v>
      </c>
      <c r="C30" s="24" t="str">
        <f>'Elective Adventures'!G115</f>
        <v xml:space="preserve"> </v>
      </c>
      <c r="E30" s="18">
        <v>1</v>
      </c>
      <c r="F30" s="18" t="s">
        <v>158</v>
      </c>
      <c r="G30" s="15" t="str">
        <f>T('Elective Adventures'!G26)</f>
        <v/>
      </c>
      <c r="I30" s="99">
        <v>1</v>
      </c>
      <c r="J30" s="99" t="s">
        <v>223</v>
      </c>
      <c r="K30" s="16" t="str">
        <f>T('Elective Adventures'!G118)</f>
        <v/>
      </c>
    </row>
    <row r="31" spans="2:11" ht="12.75" customHeight="1">
      <c r="B31" s="103" t="s">
        <v>85</v>
      </c>
      <c r="C31" s="24" t="str">
        <f>'Elective Adventures'!G125</f>
        <v xml:space="preserve"> </v>
      </c>
      <c r="E31" s="18">
        <v>2</v>
      </c>
      <c r="F31" s="18" t="s">
        <v>159</v>
      </c>
      <c r="G31" s="15" t="str">
        <f>T('Elective Adventures'!G27)</f>
        <v/>
      </c>
      <c r="I31" s="18">
        <v>2</v>
      </c>
      <c r="J31" s="18" t="s">
        <v>224</v>
      </c>
      <c r="K31" s="16" t="str">
        <f>T('Elective Adventures'!G119)</f>
        <v/>
      </c>
    </row>
    <row r="32" spans="2:11">
      <c r="B32" s="103" t="s">
        <v>86</v>
      </c>
      <c r="C32" s="24" t="str">
        <f>'Elective Adventures'!G133</f>
        <v xml:space="preserve"> </v>
      </c>
      <c r="E32" s="18">
        <v>3</v>
      </c>
      <c r="F32" s="18" t="s">
        <v>160</v>
      </c>
      <c r="G32" s="15" t="str">
        <f>T('Elective Adventures'!G28)</f>
        <v/>
      </c>
      <c r="I32" s="18">
        <v>3</v>
      </c>
      <c r="J32" s="18" t="s">
        <v>225</v>
      </c>
      <c r="K32" s="16" t="str">
        <f>T('Elective Adventures'!G120)</f>
        <v/>
      </c>
    </row>
    <row r="33" spans="1:11" ht="12.75" customHeight="1">
      <c r="B33" s="2"/>
      <c r="C33" s="41"/>
      <c r="D33" s="41"/>
      <c r="E33" s="18">
        <v>4</v>
      </c>
      <c r="F33" s="18" t="s">
        <v>161</v>
      </c>
      <c r="G33" s="15" t="str">
        <f>T('Elective Adventures'!G29)</f>
        <v/>
      </c>
      <c r="I33" s="18">
        <v>4</v>
      </c>
      <c r="J33" s="18" t="s">
        <v>226</v>
      </c>
      <c r="K33" s="16" t="str">
        <f>T('Elective Adventures'!G121)</f>
        <v/>
      </c>
    </row>
    <row r="34" spans="1:11" ht="12.75" customHeight="1">
      <c r="A34" s="288" t="s">
        <v>69</v>
      </c>
      <c r="B34" s="288"/>
      <c r="C34" s="132"/>
      <c r="D34" s="9"/>
      <c r="E34" s="18">
        <v>5</v>
      </c>
      <c r="F34" s="18" t="s">
        <v>162</v>
      </c>
      <c r="G34" s="15" t="str">
        <f>T('Elective Adventures'!G30)</f>
        <v/>
      </c>
      <c r="I34" s="18">
        <v>5</v>
      </c>
      <c r="J34" s="18" t="s">
        <v>227</v>
      </c>
      <c r="K34" s="16" t="str">
        <f>T('Elective Adventures'!G122)</f>
        <v/>
      </c>
    </row>
    <row r="35" spans="1:11" ht="15.75" customHeight="1">
      <c r="A35" s="288"/>
      <c r="B35" s="288"/>
      <c r="C35" s="132"/>
      <c r="D35" s="9"/>
      <c r="E35" s="18">
        <v>6</v>
      </c>
      <c r="F35" s="18" t="s">
        <v>163</v>
      </c>
      <c r="G35" s="15" t="str">
        <f>T('Elective Adventures'!G31)</f>
        <v/>
      </c>
      <c r="I35" s="18">
        <v>6</v>
      </c>
      <c r="J35" s="18" t="s">
        <v>228</v>
      </c>
      <c r="K35" s="16" t="str">
        <f>T('Elective Adventures'!G123)</f>
        <v/>
      </c>
    </row>
    <row r="36" spans="1:11" ht="12.75" customHeight="1">
      <c r="A36" s="105" t="s">
        <v>87</v>
      </c>
      <c r="B36" s="105"/>
      <c r="C36" s="110"/>
      <c r="D36" s="9"/>
      <c r="E36" s="18">
        <v>7</v>
      </c>
      <c r="F36" s="18" t="s">
        <v>164</v>
      </c>
      <c r="G36" s="15" t="str">
        <f>T('Elective Adventures'!G32)</f>
        <v/>
      </c>
      <c r="I36" s="100">
        <v>7</v>
      </c>
      <c r="J36" s="100" t="s">
        <v>229</v>
      </c>
      <c r="K36" s="16" t="str">
        <f>T('Elective Adventures'!G124)</f>
        <v/>
      </c>
    </row>
    <row r="37" spans="1:11">
      <c r="A37" s="15">
        <v>1</v>
      </c>
      <c r="B37" s="98" t="s">
        <v>107</v>
      </c>
      <c r="C37" s="15" t="str">
        <f>T('Core Adventures'!G6)</f>
        <v/>
      </c>
      <c r="E37" s="18">
        <v>8</v>
      </c>
      <c r="F37" s="18" t="s">
        <v>165</v>
      </c>
      <c r="G37" s="15" t="str">
        <f>T('Elective Adventures'!G33)</f>
        <v/>
      </c>
      <c r="I37" s="114" t="s">
        <v>86</v>
      </c>
      <c r="J37" s="113"/>
      <c r="K37" s="111"/>
    </row>
    <row r="38" spans="1:11" ht="12.75" customHeight="1">
      <c r="A38" s="15">
        <v>2</v>
      </c>
      <c r="B38" s="98" t="s">
        <v>108</v>
      </c>
      <c r="C38" s="15" t="str">
        <f>T('Core Adventures'!G7)</f>
        <v/>
      </c>
      <c r="E38" s="107" t="s">
        <v>77</v>
      </c>
      <c r="F38" s="108"/>
      <c r="G38" s="108"/>
      <c r="I38" s="99">
        <v>1</v>
      </c>
      <c r="J38" s="99" t="s">
        <v>230</v>
      </c>
      <c r="K38" s="16" t="str">
        <f>T('Elective Adventures'!G128)</f>
        <v/>
      </c>
    </row>
    <row r="39" spans="1:11" ht="12.75" customHeight="1">
      <c r="A39" s="15">
        <v>3</v>
      </c>
      <c r="B39" s="98" t="s">
        <v>109</v>
      </c>
      <c r="C39" s="15" t="str">
        <f>T('Core Adventures'!G8)</f>
        <v/>
      </c>
      <c r="E39" s="18">
        <v>1</v>
      </c>
      <c r="F39" s="18" t="s">
        <v>166</v>
      </c>
      <c r="G39" s="15" t="str">
        <f>T('Elective Adventures'!G37)</f>
        <v/>
      </c>
      <c r="I39" s="18">
        <v>2</v>
      </c>
      <c r="J39" s="18" t="s">
        <v>231</v>
      </c>
      <c r="K39" s="16" t="str">
        <f>T('Elective Adventures'!G129)</f>
        <v/>
      </c>
    </row>
    <row r="40" spans="1:11" ht="12.75" customHeight="1">
      <c r="A40" s="15">
        <v>4</v>
      </c>
      <c r="B40" s="98" t="s">
        <v>110</v>
      </c>
      <c r="C40" s="15" t="str">
        <f>T('Core Adventures'!G9)</f>
        <v/>
      </c>
      <c r="E40" s="18">
        <v>2</v>
      </c>
      <c r="F40" s="18" t="s">
        <v>167</v>
      </c>
      <c r="G40" s="15" t="str">
        <f>T('Elective Adventures'!G38)</f>
        <v/>
      </c>
      <c r="I40" s="18">
        <v>3</v>
      </c>
      <c r="J40" s="18" t="s">
        <v>232</v>
      </c>
      <c r="K40" s="16" t="str">
        <f>T('Elective Adventures'!G130)</f>
        <v/>
      </c>
    </row>
    <row r="41" spans="1:11">
      <c r="A41" s="87">
        <v>5</v>
      </c>
      <c r="B41" s="20" t="s">
        <v>111</v>
      </c>
      <c r="C41" s="15" t="str">
        <f>T('Core Adventures'!G10)</f>
        <v/>
      </c>
      <c r="E41" s="18">
        <v>3</v>
      </c>
      <c r="F41" s="18" t="s">
        <v>168</v>
      </c>
      <c r="G41" s="15" t="str">
        <f>T('Elective Adventures'!G39)</f>
        <v/>
      </c>
      <c r="I41" s="18">
        <v>4</v>
      </c>
      <c r="J41" s="18" t="s">
        <v>233</v>
      </c>
      <c r="K41" s="16" t="str">
        <f>T('Elective Adventures'!G131)</f>
        <v/>
      </c>
    </row>
    <row r="42" spans="1:11" ht="12.75" customHeight="1">
      <c r="A42" s="106" t="s">
        <v>88</v>
      </c>
      <c r="B42" s="106"/>
      <c r="C42" s="111"/>
      <c r="E42" s="18">
        <v>4</v>
      </c>
      <c r="F42" s="18" t="s">
        <v>169</v>
      </c>
      <c r="G42" s="15" t="str">
        <f>T('Elective Adventures'!G40)</f>
        <v/>
      </c>
      <c r="I42" s="18">
        <v>5</v>
      </c>
      <c r="J42" s="18" t="s">
        <v>234</v>
      </c>
      <c r="K42" s="16" t="str">
        <f>T('Elective Adventures'!G132)</f>
        <v/>
      </c>
    </row>
    <row r="43" spans="1:11">
      <c r="A43" s="89" t="s">
        <v>89</v>
      </c>
      <c r="B43" s="21" t="s">
        <v>112</v>
      </c>
      <c r="C43" s="15" t="str">
        <f>T('Core Adventures'!G14)</f>
        <v/>
      </c>
      <c r="E43" s="18">
        <v>5</v>
      </c>
      <c r="F43" s="18" t="s">
        <v>170</v>
      </c>
      <c r="G43" s="15" t="str">
        <f>T('Elective Adventures'!G41)</f>
        <v/>
      </c>
    </row>
    <row r="44" spans="1:11">
      <c r="A44" s="24" t="s">
        <v>90</v>
      </c>
      <c r="B44" s="98" t="s">
        <v>113</v>
      </c>
      <c r="C44" s="15" t="str">
        <f>T('Core Adventures'!G15)</f>
        <v/>
      </c>
      <c r="E44" s="18">
        <v>6</v>
      </c>
      <c r="F44" s="18" t="s">
        <v>171</v>
      </c>
      <c r="G44" s="15" t="str">
        <f>T('Elective Adventures'!G42)</f>
        <v/>
      </c>
    </row>
    <row r="45" spans="1:11" ht="12.75" customHeight="1">
      <c r="A45" s="24" t="s">
        <v>91</v>
      </c>
      <c r="B45" s="98" t="s">
        <v>114</v>
      </c>
      <c r="C45" s="15" t="str">
        <f>T('Core Adventures'!G16)</f>
        <v/>
      </c>
      <c r="E45" s="18">
        <v>7</v>
      </c>
      <c r="F45" s="18" t="s">
        <v>172</v>
      </c>
      <c r="G45" s="15" t="str">
        <f>T('Elective Adventures'!G43)</f>
        <v/>
      </c>
      <c r="I45" s="101"/>
      <c r="J45" s="101"/>
      <c r="K45" s="14"/>
    </row>
    <row r="46" spans="1:11" ht="12.75" customHeight="1">
      <c r="A46" s="15">
        <v>2</v>
      </c>
      <c r="B46" s="98" t="s">
        <v>115</v>
      </c>
      <c r="C46" s="15" t="str">
        <f>T('Core Adventures'!G17)</f>
        <v/>
      </c>
      <c r="E46" s="107" t="s">
        <v>78</v>
      </c>
      <c r="F46" s="109"/>
      <c r="G46" s="110"/>
      <c r="I46" s="101"/>
      <c r="J46" s="101"/>
      <c r="K46" s="14"/>
    </row>
    <row r="47" spans="1:11">
      <c r="A47" s="15">
        <v>3</v>
      </c>
      <c r="B47" s="98" t="s">
        <v>116</v>
      </c>
      <c r="C47" s="15" t="str">
        <f>T('Core Adventures'!G18)</f>
        <v/>
      </c>
      <c r="E47" s="102" t="s">
        <v>89</v>
      </c>
      <c r="F47" s="18" t="s">
        <v>173</v>
      </c>
      <c r="G47" s="15" t="str">
        <f>T('Elective Adventures'!G47)</f>
        <v/>
      </c>
      <c r="I47" s="101"/>
      <c r="J47" s="101"/>
      <c r="K47" s="14"/>
    </row>
    <row r="48" spans="1:11">
      <c r="A48" s="15">
        <v>4</v>
      </c>
      <c r="B48" s="98" t="s">
        <v>117</v>
      </c>
      <c r="C48" s="15" t="str">
        <f>T('Core Adventures'!G19)</f>
        <v/>
      </c>
      <c r="E48" s="102" t="s">
        <v>90</v>
      </c>
      <c r="F48" s="18" t="s">
        <v>174</v>
      </c>
      <c r="G48" s="15" t="str">
        <f>T('Elective Adventures'!G48)</f>
        <v/>
      </c>
      <c r="I48" s="101"/>
      <c r="J48" s="79" t="s">
        <v>51</v>
      </c>
      <c r="K48" s="80"/>
    </row>
    <row r="49" spans="1:11">
      <c r="A49" s="87">
        <v>5</v>
      </c>
      <c r="B49" s="20" t="s">
        <v>118</v>
      </c>
      <c r="C49" s="15" t="str">
        <f>T('Core Adventures'!G20)</f>
        <v/>
      </c>
      <c r="E49" s="102">
        <v>2</v>
      </c>
      <c r="F49" s="18" t="s">
        <v>175</v>
      </c>
      <c r="G49" s="15" t="str">
        <f>T('Elective Adventures'!G49)</f>
        <v/>
      </c>
      <c r="I49" s="101"/>
      <c r="J49" s="81" t="s">
        <v>52</v>
      </c>
      <c r="K49" s="42"/>
    </row>
    <row r="50" spans="1:11" ht="12.75" customHeight="1">
      <c r="A50" s="106" t="s">
        <v>119</v>
      </c>
      <c r="B50" s="106"/>
      <c r="C50" s="111"/>
      <c r="E50" s="102">
        <v>3</v>
      </c>
      <c r="F50" s="18" t="s">
        <v>176</v>
      </c>
      <c r="G50" s="15" t="str">
        <f>T('Elective Adventures'!G50)</f>
        <v/>
      </c>
      <c r="J50" s="81" t="s">
        <v>53</v>
      </c>
      <c r="K50" s="42"/>
    </row>
    <row r="51" spans="1:11" ht="12.75" customHeight="1">
      <c r="A51" s="16">
        <v>1</v>
      </c>
      <c r="B51" s="21" t="s">
        <v>120</v>
      </c>
      <c r="C51" s="16" t="str">
        <f>T('Core Adventures'!G24)</f>
        <v/>
      </c>
      <c r="E51" s="102">
        <v>4</v>
      </c>
      <c r="F51" s="18" t="s">
        <v>177</v>
      </c>
      <c r="G51" s="15" t="str">
        <f>T('Elective Adventures'!G51)</f>
        <v/>
      </c>
      <c r="J51" s="82" t="s">
        <v>98</v>
      </c>
      <c r="K51" s="62"/>
    </row>
    <row r="52" spans="1:11" ht="12.75" customHeight="1">
      <c r="A52" s="15">
        <v>2</v>
      </c>
      <c r="B52" s="98" t="s">
        <v>121</v>
      </c>
      <c r="C52" s="16" t="str">
        <f>T('Core Adventures'!G25)</f>
        <v/>
      </c>
      <c r="E52" s="102">
        <v>5</v>
      </c>
      <c r="F52" s="18" t="s">
        <v>178</v>
      </c>
      <c r="G52" s="15" t="str">
        <f>T('Elective Adventures'!G52)</f>
        <v/>
      </c>
    </row>
    <row r="53" spans="1:11">
      <c r="A53" s="15">
        <v>3</v>
      </c>
      <c r="B53" s="98" t="s">
        <v>122</v>
      </c>
      <c r="C53" s="16" t="str">
        <f>T('Core Adventures'!G26)</f>
        <v/>
      </c>
      <c r="E53" s="107" t="s">
        <v>79</v>
      </c>
      <c r="F53" s="109"/>
      <c r="G53" s="110"/>
    </row>
    <row r="54" spans="1:11" ht="12.75" customHeight="1">
      <c r="A54" s="87">
        <v>4</v>
      </c>
      <c r="B54" s="20" t="s">
        <v>123</v>
      </c>
      <c r="C54" s="16" t="str">
        <f>T('Core Adventures'!G27)</f>
        <v/>
      </c>
      <c r="E54" s="18">
        <v>1</v>
      </c>
      <c r="F54" s="18" t="s">
        <v>179</v>
      </c>
      <c r="G54" s="15" t="str">
        <f>T('Elective Adventures'!G56)</f>
        <v/>
      </c>
    </row>
    <row r="55" spans="1:11" ht="12.75" customHeight="1">
      <c r="A55" s="106" t="s">
        <v>92</v>
      </c>
      <c r="B55" s="106"/>
      <c r="C55" s="111"/>
      <c r="E55" s="18">
        <v>2</v>
      </c>
      <c r="F55" s="18" t="s">
        <v>180</v>
      </c>
      <c r="G55" s="15" t="str">
        <f>T('Elective Adventures'!G57)</f>
        <v/>
      </c>
    </row>
    <row r="56" spans="1:11">
      <c r="A56" s="16">
        <v>1</v>
      </c>
      <c r="B56" s="17" t="s">
        <v>124</v>
      </c>
      <c r="C56" s="16" t="str">
        <f>T('Core Adventures'!G31)</f>
        <v/>
      </c>
      <c r="E56" s="18">
        <v>3</v>
      </c>
      <c r="F56" s="18" t="s">
        <v>181</v>
      </c>
      <c r="G56" s="15" t="str">
        <f>T('Elective Adventures'!G58)</f>
        <v/>
      </c>
    </row>
    <row r="57" spans="1:11">
      <c r="A57" s="15">
        <v>2</v>
      </c>
      <c r="B57" s="3" t="s">
        <v>125</v>
      </c>
      <c r="C57" s="16" t="str">
        <f>T('Core Adventures'!G32)</f>
        <v/>
      </c>
      <c r="E57" s="18">
        <v>4</v>
      </c>
      <c r="F57" s="18" t="s">
        <v>182</v>
      </c>
      <c r="G57" s="15" t="str">
        <f>T('Elective Adventures'!G59)</f>
        <v/>
      </c>
    </row>
    <row r="58" spans="1:11">
      <c r="A58" s="15">
        <v>3</v>
      </c>
      <c r="B58" s="3" t="s">
        <v>126</v>
      </c>
      <c r="C58" s="16" t="str">
        <f>T('Core Adventures'!G33)</f>
        <v/>
      </c>
      <c r="E58" s="18">
        <v>5</v>
      </c>
      <c r="F58" s="18" t="s">
        <v>183</v>
      </c>
      <c r="G58" s="15" t="str">
        <f>T('Elective Adventures'!G60)</f>
        <v/>
      </c>
    </row>
    <row r="59" spans="1:11">
      <c r="A59" s="15">
        <v>4</v>
      </c>
      <c r="B59" s="3" t="s">
        <v>127</v>
      </c>
      <c r="C59" s="16" t="str">
        <f>T('Core Adventures'!G34)</f>
        <v/>
      </c>
      <c r="E59" s="18">
        <v>6</v>
      </c>
      <c r="F59" s="18" t="s">
        <v>184</v>
      </c>
      <c r="G59" s="15" t="str">
        <f>T('Elective Adventures'!G61)</f>
        <v/>
      </c>
    </row>
    <row r="60" spans="1:11" ht="12.75" customHeight="1">
      <c r="A60" s="15">
        <v>5</v>
      </c>
      <c r="B60" s="3" t="s">
        <v>128</v>
      </c>
      <c r="C60" s="16" t="str">
        <f>T('Core Adventures'!G35)</f>
        <v/>
      </c>
      <c r="E60" s="18">
        <v>7</v>
      </c>
      <c r="F60" s="18" t="s">
        <v>185</v>
      </c>
      <c r="G60" s="15" t="str">
        <f>T('Elective Adventures'!G62)</f>
        <v/>
      </c>
    </row>
    <row r="61" spans="1:11" ht="12.75" customHeight="1">
      <c r="A61" s="106" t="s">
        <v>93</v>
      </c>
      <c r="B61" s="106"/>
      <c r="C61" s="110"/>
      <c r="E61" s="18">
        <v>8</v>
      </c>
      <c r="F61" s="18" t="s">
        <v>186</v>
      </c>
      <c r="G61" s="15" t="str">
        <f>T('Elective Adventures'!G63)</f>
        <v/>
      </c>
      <c r="I61" s="13"/>
      <c r="J61" s="13"/>
    </row>
    <row r="62" spans="1:11">
      <c r="A62" s="15">
        <v>1</v>
      </c>
      <c r="B62" s="3" t="s">
        <v>129</v>
      </c>
      <c r="C62" s="15" t="str">
        <f>T('Core Adventures'!G39)</f>
        <v/>
      </c>
      <c r="E62" s="18">
        <v>9</v>
      </c>
      <c r="F62" s="18" t="s">
        <v>187</v>
      </c>
      <c r="G62" s="15" t="str">
        <f>T('Elective Adventures'!G64)</f>
        <v/>
      </c>
    </row>
    <row r="63" spans="1:11">
      <c r="A63" s="15">
        <v>2</v>
      </c>
      <c r="B63" s="3" t="s">
        <v>130</v>
      </c>
      <c r="C63" s="15" t="str">
        <f>T('Core Adventures'!G40)</f>
        <v/>
      </c>
      <c r="E63" s="107" t="s">
        <v>80</v>
      </c>
      <c r="F63" s="108"/>
      <c r="G63" s="108"/>
    </row>
    <row r="64" spans="1:11">
      <c r="A64" s="15">
        <v>3</v>
      </c>
      <c r="B64" s="3" t="s">
        <v>131</v>
      </c>
      <c r="C64" s="15" t="str">
        <f>T('Core Adventures'!G41)</f>
        <v/>
      </c>
      <c r="E64" s="18">
        <v>1</v>
      </c>
      <c r="F64" s="18" t="s">
        <v>188</v>
      </c>
      <c r="G64" s="15" t="str">
        <f>T('Elective Adventures'!G68)</f>
        <v/>
      </c>
    </row>
    <row r="65" spans="1:7">
      <c r="A65" s="15">
        <v>4</v>
      </c>
      <c r="B65" s="3" t="s">
        <v>132</v>
      </c>
      <c r="C65" s="15" t="str">
        <f>T('Core Adventures'!G42)</f>
        <v/>
      </c>
      <c r="E65" s="18">
        <v>2</v>
      </c>
      <c r="F65" s="18" t="s">
        <v>189</v>
      </c>
      <c r="G65" s="15" t="str">
        <f>T('Elective Adventures'!G69)</f>
        <v/>
      </c>
    </row>
    <row r="66" spans="1:7">
      <c r="A66" s="15">
        <v>5</v>
      </c>
      <c r="B66" s="3" t="s">
        <v>133</v>
      </c>
      <c r="C66" s="15" t="str">
        <f>T('Core Adventures'!G43)</f>
        <v/>
      </c>
      <c r="E66" s="18">
        <v>3</v>
      </c>
      <c r="F66" s="18" t="s">
        <v>190</v>
      </c>
      <c r="G66" s="15" t="str">
        <f>T('Elective Adventures'!G70)</f>
        <v/>
      </c>
    </row>
    <row r="67" spans="1:7" ht="12.75" customHeight="1">
      <c r="A67" s="87">
        <v>6</v>
      </c>
      <c r="B67" s="88" t="s">
        <v>134</v>
      </c>
      <c r="C67" s="15" t="str">
        <f>T('Core Adventures'!G44)</f>
        <v/>
      </c>
      <c r="E67" s="18">
        <v>4</v>
      </c>
      <c r="F67" s="18" t="s">
        <v>191</v>
      </c>
      <c r="G67" s="15" t="str">
        <f>T('Elective Adventures'!G71)</f>
        <v/>
      </c>
    </row>
    <row r="68" spans="1:7" ht="12.75" customHeight="1">
      <c r="A68" s="106" t="s">
        <v>94</v>
      </c>
      <c r="B68" s="106"/>
      <c r="C68" s="111"/>
      <c r="E68" s="18">
        <v>5</v>
      </c>
      <c r="F68" s="18" t="s">
        <v>192</v>
      </c>
      <c r="G68" s="15" t="str">
        <f>T('Elective Adventures'!G72)</f>
        <v/>
      </c>
    </row>
    <row r="69" spans="1:7" ht="12.75" customHeight="1">
      <c r="A69" s="16">
        <v>1</v>
      </c>
      <c r="B69" s="17" t="s">
        <v>135</v>
      </c>
      <c r="C69" s="16" t="str">
        <f>T('Core Adventures'!G48)</f>
        <v/>
      </c>
      <c r="E69" s="18">
        <v>6</v>
      </c>
      <c r="F69" s="18" t="s">
        <v>193</v>
      </c>
      <c r="G69" s="15" t="str">
        <f>T('Elective Adventures'!G73)</f>
        <v/>
      </c>
    </row>
    <row r="70" spans="1:7">
      <c r="A70" s="15">
        <v>2</v>
      </c>
      <c r="B70" s="3" t="s">
        <v>136</v>
      </c>
      <c r="C70" s="16" t="str">
        <f>T('Core Adventures'!G49)</f>
        <v/>
      </c>
      <c r="E70" s="18">
        <v>7</v>
      </c>
      <c r="F70" s="18" t="s">
        <v>194</v>
      </c>
      <c r="G70" s="15" t="str">
        <f>T('Elective Adventures'!G74)</f>
        <v/>
      </c>
    </row>
    <row r="71" spans="1:7">
      <c r="A71" s="24" t="s">
        <v>95</v>
      </c>
      <c r="B71" s="3" t="s">
        <v>137</v>
      </c>
      <c r="C71" s="16" t="str">
        <f>T('Core Adventures'!G50)</f>
        <v/>
      </c>
      <c r="E71" s="18">
        <v>8</v>
      </c>
      <c r="F71" s="18" t="s">
        <v>195</v>
      </c>
      <c r="G71" s="15" t="str">
        <f>T('Elective Adventures'!G75)</f>
        <v/>
      </c>
    </row>
    <row r="72" spans="1:7">
      <c r="A72" s="24" t="s">
        <v>96</v>
      </c>
      <c r="B72" s="3" t="s">
        <v>138</v>
      </c>
      <c r="C72" s="16" t="str">
        <f>T('Core Adventures'!G51)</f>
        <v/>
      </c>
      <c r="E72" s="107" t="s">
        <v>81</v>
      </c>
      <c r="F72" s="108"/>
      <c r="G72" s="108"/>
    </row>
    <row r="73" spans="1:7">
      <c r="A73" s="24" t="s">
        <v>97</v>
      </c>
      <c r="B73" s="3" t="s">
        <v>139</v>
      </c>
      <c r="C73" s="16" t="str">
        <f>T('Core Adventures'!G52)</f>
        <v/>
      </c>
      <c r="E73" s="102" t="s">
        <v>89</v>
      </c>
      <c r="F73" s="18" t="s">
        <v>196</v>
      </c>
      <c r="G73" s="15" t="str">
        <f>T('Elective Adventures'!G79)</f>
        <v/>
      </c>
    </row>
    <row r="74" spans="1:7">
      <c r="A74" s="15">
        <v>4</v>
      </c>
      <c r="B74" s="3" t="s">
        <v>140</v>
      </c>
      <c r="C74" s="16" t="str">
        <f>T('Core Adventures'!G53)</f>
        <v/>
      </c>
      <c r="E74" s="102" t="s">
        <v>90</v>
      </c>
      <c r="F74" s="18" t="s">
        <v>197</v>
      </c>
      <c r="G74" s="15" t="str">
        <f>T('Elective Adventures'!G80)</f>
        <v/>
      </c>
    </row>
    <row r="75" spans="1:7">
      <c r="A75" s="15">
        <v>5</v>
      </c>
      <c r="B75" s="3" t="s">
        <v>141</v>
      </c>
      <c r="C75" s="16" t="str">
        <f>T('Core Adventures'!G54)</f>
        <v/>
      </c>
      <c r="E75" s="102" t="s">
        <v>100</v>
      </c>
      <c r="F75" s="18" t="s">
        <v>198</v>
      </c>
      <c r="G75" s="15" t="str">
        <f>T('Elective Adventures'!G81)</f>
        <v/>
      </c>
    </row>
    <row r="76" spans="1:7">
      <c r="A76" s="15">
        <v>6</v>
      </c>
      <c r="B76" s="3" t="s">
        <v>142</v>
      </c>
      <c r="C76" s="16" t="str">
        <f>T('Core Adventures'!G55)</f>
        <v/>
      </c>
      <c r="E76" s="102" t="s">
        <v>101</v>
      </c>
      <c r="F76" s="18" t="s">
        <v>199</v>
      </c>
      <c r="G76" s="15" t="str">
        <f>T('Elective Adventures'!G82)</f>
        <v/>
      </c>
    </row>
    <row r="77" spans="1:7">
      <c r="A77" s="15">
        <v>7</v>
      </c>
      <c r="B77" s="3" t="s">
        <v>143</v>
      </c>
      <c r="C77" s="16" t="str">
        <f>T('Core Adventures'!G56)</f>
        <v/>
      </c>
    </row>
    <row r="78" spans="1:7" ht="12.75" customHeight="1">
      <c r="D78" s="14"/>
    </row>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uvwRDpO/EoZ6SQQofu7tWVk2IAeIuBJaAPbutBQtnUs/LDEAIcP6GUrXCmF1Pb0QzGFoQdZmxpJxF+3yw2FJjA==" saltValue="oQQJ7yPGU+GTJjzXNUgEXw==" spinCount="100000" sheet="1" objects="1" scenarios="1" selectLockedCells="1"/>
  <mergeCells count="4">
    <mergeCell ref="E1:G2"/>
    <mergeCell ref="I1:K2"/>
    <mergeCell ref="A34:B35"/>
    <mergeCell ref="E11:F12"/>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0"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4</v>
      </c>
      <c r="E1" s="286" t="s">
        <v>25</v>
      </c>
      <c r="F1" s="286"/>
      <c r="G1" s="286"/>
      <c r="I1" s="288" t="s">
        <v>73</v>
      </c>
      <c r="J1" s="288"/>
      <c r="K1" s="288"/>
    </row>
    <row r="2" spans="2:11" ht="7.5" customHeight="1">
      <c r="E2" s="287"/>
      <c r="F2" s="287"/>
      <c r="G2" s="287"/>
      <c r="I2" s="288"/>
      <c r="J2" s="288"/>
      <c r="K2" s="288"/>
    </row>
    <row r="3" spans="2:11">
      <c r="B3" s="1" t="s">
        <v>10</v>
      </c>
      <c r="E3" s="15">
        <v>1</v>
      </c>
      <c r="F3" s="131" t="s">
        <v>66</v>
      </c>
      <c r="G3" s="15" t="str">
        <f>T(Bobcat!H6)</f>
        <v/>
      </c>
      <c r="I3" s="107" t="s">
        <v>102</v>
      </c>
      <c r="J3" s="108"/>
      <c r="K3" s="108"/>
    </row>
    <row r="4" spans="2:11" ht="12.75" customHeight="1">
      <c r="B4" s="39" t="s">
        <v>26</v>
      </c>
      <c r="C4" s="15" t="str">
        <f>IF(COUNTIF(G3:G10,"A")&gt;6,"C",IF(COUNTIF(G3:G10,"A")&gt;0,"P"," "))</f>
        <v xml:space="preserve"> </v>
      </c>
      <c r="D4" s="14"/>
      <c r="E4" s="15">
        <v>2</v>
      </c>
      <c r="F4" s="131" t="s">
        <v>67</v>
      </c>
      <c r="G4" s="15" t="str">
        <f>T(Bobcat!H7)</f>
        <v/>
      </c>
      <c r="I4" s="102">
        <v>1</v>
      </c>
      <c r="J4" s="18" t="s">
        <v>200</v>
      </c>
      <c r="K4" s="15" t="str">
        <f>T('Elective Adventures'!H86)</f>
        <v/>
      </c>
    </row>
    <row r="5" spans="2:11">
      <c r="B5" s="19" t="s">
        <v>70</v>
      </c>
      <c r="C5" s="22" t="str">
        <f>IF(COUNTIF(C12:C17,"C")&gt;5,"C",IF(COUNTIF(C12:C17,"C")&gt;0,"P",IF(COUNTIF(C12:C17,"P")&gt;0,"P"," ")))</f>
        <v xml:space="preserve"> </v>
      </c>
      <c r="D5" s="92"/>
      <c r="E5" s="15">
        <v>3</v>
      </c>
      <c r="F5" s="131" t="s">
        <v>17</v>
      </c>
      <c r="G5" s="15" t="str">
        <f>T(Bobcat!H8)</f>
        <v/>
      </c>
      <c r="I5" s="102">
        <v>2</v>
      </c>
      <c r="J5" s="18" t="s">
        <v>201</v>
      </c>
      <c r="K5" s="15" t="str">
        <f>T('Elective Adventures'!H87)</f>
        <v/>
      </c>
    </row>
    <row r="6" spans="2:11">
      <c r="B6" s="38" t="s">
        <v>73</v>
      </c>
      <c r="C6" s="22" t="str">
        <f>IF(COUNTIF(C20:C32,"C")&gt;0,"C"," ")</f>
        <v xml:space="preserve"> </v>
      </c>
      <c r="D6" s="92"/>
      <c r="E6" s="15">
        <v>4</v>
      </c>
      <c r="F6" s="131" t="s">
        <v>18</v>
      </c>
      <c r="G6" s="15" t="str">
        <f>T(Bobcat!H9)</f>
        <v/>
      </c>
      <c r="I6" s="102">
        <v>3</v>
      </c>
      <c r="J6" s="18" t="s">
        <v>202</v>
      </c>
      <c r="K6" s="15" t="str">
        <f>T('Elective Adventures'!H88)</f>
        <v/>
      </c>
    </row>
    <row r="7" spans="2:11">
      <c r="B7" s="19" t="s">
        <v>71</v>
      </c>
      <c r="C7" s="69"/>
      <c r="D7" s="2"/>
      <c r="E7" s="15">
        <v>5</v>
      </c>
      <c r="F7" s="131" t="s">
        <v>19</v>
      </c>
      <c r="G7" s="15" t="str">
        <f>T(Bobcat!H10)</f>
        <v/>
      </c>
      <c r="I7" s="102" t="s">
        <v>103</v>
      </c>
      <c r="J7" s="18" t="s">
        <v>203</v>
      </c>
      <c r="K7" s="15" t="str">
        <f>T('Elective Adventures'!H89)</f>
        <v/>
      </c>
    </row>
    <row r="8" spans="2:11" ht="12.75" customHeight="1">
      <c r="B8" s="19" t="s">
        <v>72</v>
      </c>
      <c r="C8" s="23" t="str">
        <f>'Cyber Chip'!H10</f>
        <v xml:space="preserve"> </v>
      </c>
      <c r="D8" s="92"/>
      <c r="E8" s="15">
        <v>6</v>
      </c>
      <c r="F8" s="131" t="s">
        <v>20</v>
      </c>
      <c r="G8" s="15" t="str">
        <f>T(Bobcat!H11)</f>
        <v/>
      </c>
      <c r="I8" s="102" t="s">
        <v>104</v>
      </c>
      <c r="J8" s="18" t="s">
        <v>204</v>
      </c>
      <c r="K8" s="15" t="str">
        <f>T('Elective Adventures'!H90)</f>
        <v/>
      </c>
    </row>
    <row r="9" spans="2:11" ht="12.75" customHeight="1">
      <c r="B9" s="19" t="s">
        <v>22</v>
      </c>
      <c r="C9" s="23" t="str">
        <f>IF(COUNTIF(C4:C8,"C")&gt;4,"C","")</f>
        <v/>
      </c>
      <c r="D9" s="92"/>
      <c r="E9" s="87">
        <v>7</v>
      </c>
      <c r="F9" s="93" t="s">
        <v>21</v>
      </c>
      <c r="G9" s="15" t="str">
        <f>T(Bobcat!H12)</f>
        <v/>
      </c>
      <c r="I9" s="102" t="s">
        <v>105</v>
      </c>
      <c r="J9" s="18" t="s">
        <v>205</v>
      </c>
      <c r="K9" s="15" t="str">
        <f>T('Elective Adventures'!H91)</f>
        <v/>
      </c>
    </row>
    <row r="10" spans="2:11" ht="12" customHeight="1">
      <c r="B10" s="95"/>
      <c r="C10" s="96"/>
      <c r="D10" s="92"/>
      <c r="E10" s="90"/>
      <c r="F10" s="94"/>
      <c r="G10" s="90"/>
      <c r="I10" s="102">
        <v>5</v>
      </c>
      <c r="J10" s="18" t="s">
        <v>206</v>
      </c>
      <c r="K10" s="15" t="str">
        <f>T('Elective Adventures'!H92)</f>
        <v/>
      </c>
    </row>
    <row r="11" spans="2:11" ht="12.75" customHeight="1">
      <c r="B11" s="1" t="s">
        <v>69</v>
      </c>
      <c r="E11" s="288" t="s">
        <v>73</v>
      </c>
      <c r="F11" s="288"/>
      <c r="G11" s="132"/>
      <c r="I11" s="102">
        <v>6</v>
      </c>
      <c r="J11" s="18" t="s">
        <v>207</v>
      </c>
      <c r="K11" s="15" t="str">
        <f>T('Elective Adventures'!H93)</f>
        <v/>
      </c>
    </row>
    <row r="12" spans="2:11" ht="12.75" customHeight="1">
      <c r="B12" s="98" t="s">
        <v>87</v>
      </c>
      <c r="C12" s="24" t="str">
        <f>'Core Adventures'!H11</f>
        <v xml:space="preserve"> </v>
      </c>
      <c r="E12" s="288"/>
      <c r="F12" s="288"/>
      <c r="G12" s="132"/>
      <c r="I12" s="107" t="s">
        <v>83</v>
      </c>
      <c r="J12" s="112"/>
      <c r="K12" s="110"/>
    </row>
    <row r="13" spans="2:11" ht="12.75" customHeight="1">
      <c r="B13" s="98" t="s">
        <v>88</v>
      </c>
      <c r="C13" s="24" t="str">
        <f>'Core Adventures'!H21</f>
        <v xml:space="preserve"> </v>
      </c>
      <c r="E13" s="105" t="s">
        <v>74</v>
      </c>
      <c r="F13" s="108"/>
      <c r="G13" s="108"/>
      <c r="I13" s="102" t="s">
        <v>89</v>
      </c>
      <c r="J13" s="18" t="s">
        <v>208</v>
      </c>
      <c r="K13" s="15" t="str">
        <f>T('Elective Adventures'!H97)</f>
        <v/>
      </c>
    </row>
    <row r="14" spans="2:11" ht="12.75" customHeight="1">
      <c r="B14" s="98" t="s">
        <v>238</v>
      </c>
      <c r="C14" s="24" t="str">
        <f>'Core Adventures'!H28</f>
        <v xml:space="preserve"> </v>
      </c>
      <c r="E14" s="18">
        <v>1</v>
      </c>
      <c r="F14" s="18" t="s">
        <v>144</v>
      </c>
      <c r="G14" s="15" t="str">
        <f>T('Elective Adventures'!H6)</f>
        <v/>
      </c>
      <c r="I14" s="102" t="s">
        <v>90</v>
      </c>
      <c r="J14" s="18" t="s">
        <v>209</v>
      </c>
      <c r="K14" s="15" t="str">
        <f>T('Elective Adventures'!H98)</f>
        <v/>
      </c>
    </row>
    <row r="15" spans="2:11">
      <c r="B15" s="98" t="s">
        <v>92</v>
      </c>
      <c r="C15" s="24" t="str">
        <f>'Core Adventures'!H36</f>
        <v xml:space="preserve"> </v>
      </c>
      <c r="E15" s="18">
        <v>2</v>
      </c>
      <c r="F15" s="18" t="s">
        <v>149</v>
      </c>
      <c r="G15" s="15" t="str">
        <f>T('Elective Adventures'!H7)</f>
        <v/>
      </c>
      <c r="I15" s="102" t="s">
        <v>91</v>
      </c>
      <c r="J15" s="18" t="s">
        <v>210</v>
      </c>
      <c r="K15" s="15" t="str">
        <f>T('Elective Adventures'!H99)</f>
        <v/>
      </c>
    </row>
    <row r="16" spans="2:11">
      <c r="B16" s="98" t="s">
        <v>93</v>
      </c>
      <c r="C16" s="24" t="str">
        <f>'Core Adventures'!H45</f>
        <v xml:space="preserve"> </v>
      </c>
      <c r="E16" s="18">
        <v>3</v>
      </c>
      <c r="F16" s="18" t="s">
        <v>145</v>
      </c>
      <c r="G16" s="15" t="str">
        <f>T('Elective Adventures'!H8)</f>
        <v/>
      </c>
      <c r="I16" s="102" t="s">
        <v>100</v>
      </c>
      <c r="J16" s="18" t="s">
        <v>217</v>
      </c>
      <c r="K16" s="15" t="str">
        <f>T('Elective Adventures'!H100)</f>
        <v/>
      </c>
    </row>
    <row r="17" spans="2:11">
      <c r="B17" s="98" t="s">
        <v>94</v>
      </c>
      <c r="C17" s="24" t="str">
        <f>'Core Adventures'!H57</f>
        <v xml:space="preserve"> </v>
      </c>
      <c r="E17" s="18">
        <v>4</v>
      </c>
      <c r="F17" s="18" t="s">
        <v>146</v>
      </c>
      <c r="G17" s="15" t="str">
        <f>T('Elective Adventures'!H9)</f>
        <v/>
      </c>
      <c r="I17" s="102" t="s">
        <v>101</v>
      </c>
      <c r="J17" s="18" t="s">
        <v>211</v>
      </c>
      <c r="K17" s="15" t="str">
        <f>T('Elective Adventures'!H101)</f>
        <v/>
      </c>
    </row>
    <row r="18" spans="2:11">
      <c r="B18" s="40"/>
      <c r="C18" s="41"/>
      <c r="E18" s="18">
        <v>5</v>
      </c>
      <c r="F18" s="18" t="s">
        <v>147</v>
      </c>
      <c r="G18" s="15" t="str">
        <f>T('Elective Adventures'!H10)</f>
        <v/>
      </c>
      <c r="I18" s="102">
        <v>3</v>
      </c>
      <c r="J18" s="18" t="s">
        <v>212</v>
      </c>
      <c r="K18" s="15" t="str">
        <f>T('Elective Adventures'!H102)</f>
        <v/>
      </c>
    </row>
    <row r="19" spans="2:11">
      <c r="B19" s="1" t="s">
        <v>73</v>
      </c>
      <c r="E19" s="18">
        <v>6</v>
      </c>
      <c r="F19" s="18" t="s">
        <v>148</v>
      </c>
      <c r="G19" s="15" t="str">
        <f>T('Elective Adventures'!H11)</f>
        <v/>
      </c>
      <c r="I19" s="102">
        <v>4</v>
      </c>
      <c r="J19" s="18" t="s">
        <v>213</v>
      </c>
      <c r="K19" s="15" t="str">
        <f>T('Elective Adventures'!H103)</f>
        <v/>
      </c>
    </row>
    <row r="20" spans="2:11">
      <c r="B20" s="98" t="s">
        <v>74</v>
      </c>
      <c r="C20" s="24" t="str">
        <f>'Elective Adventures'!H14</f>
        <v xml:space="preserve"> </v>
      </c>
      <c r="E20" s="18">
        <v>7</v>
      </c>
      <c r="F20" s="18" t="s">
        <v>150</v>
      </c>
      <c r="G20" s="15" t="str">
        <f>T('Elective Adventures'!H12)</f>
        <v/>
      </c>
      <c r="I20" s="102">
        <v>5</v>
      </c>
      <c r="J20" s="18" t="s">
        <v>214</v>
      </c>
      <c r="K20" s="15" t="str">
        <f>T('Elective Adventures'!H104)</f>
        <v/>
      </c>
    </row>
    <row r="21" spans="2:11" ht="12.75" customHeight="1">
      <c r="B21" s="98" t="s">
        <v>75</v>
      </c>
      <c r="C21" s="24" t="str">
        <f>'Elective Adventures'!H23</f>
        <v xml:space="preserve"> </v>
      </c>
      <c r="E21" s="100">
        <v>8</v>
      </c>
      <c r="F21" s="18" t="s">
        <v>151</v>
      </c>
      <c r="G21" s="15" t="str">
        <f>T('Elective Adventures'!H13)</f>
        <v/>
      </c>
      <c r="I21" s="102">
        <v>6</v>
      </c>
      <c r="J21" s="100" t="s">
        <v>215</v>
      </c>
      <c r="K21" s="15" t="str">
        <f>T('Elective Adventures'!H105)</f>
        <v/>
      </c>
    </row>
    <row r="22" spans="2:11" ht="12.75" customHeight="1">
      <c r="B22" s="98" t="s">
        <v>76</v>
      </c>
      <c r="C22" s="24" t="str">
        <f>'Elective Adventures'!H34</f>
        <v xml:space="preserve"> </v>
      </c>
      <c r="E22" s="106" t="s">
        <v>75</v>
      </c>
      <c r="F22" s="108"/>
      <c r="G22" s="108"/>
      <c r="I22" s="107" t="s">
        <v>84</v>
      </c>
      <c r="J22" s="113"/>
      <c r="K22" s="111"/>
    </row>
    <row r="23" spans="2:11" ht="12.75" customHeight="1">
      <c r="B23" s="98" t="s">
        <v>77</v>
      </c>
      <c r="C23" s="24" t="str">
        <f>'Elective Adventures'!H44</f>
        <v xml:space="preserve"> </v>
      </c>
      <c r="E23" s="99">
        <v>1</v>
      </c>
      <c r="F23" s="18" t="s">
        <v>152</v>
      </c>
      <c r="G23" s="15" t="str">
        <f>T('Elective Adventures'!H17)</f>
        <v/>
      </c>
      <c r="I23" s="18">
        <v>1</v>
      </c>
      <c r="J23" s="99" t="s">
        <v>216</v>
      </c>
      <c r="K23" s="16" t="str">
        <f>T('Elective Adventures'!H109)</f>
        <v/>
      </c>
    </row>
    <row r="24" spans="2:11">
      <c r="B24" s="98" t="s">
        <v>78</v>
      </c>
      <c r="C24" s="24" t="str">
        <f>'Elective Adventures'!H53</f>
        <v xml:space="preserve"> </v>
      </c>
      <c r="E24" s="18">
        <v>2</v>
      </c>
      <c r="F24" s="18" t="s">
        <v>153</v>
      </c>
      <c r="G24" s="15" t="str">
        <f>T('Elective Adventures'!H18)</f>
        <v/>
      </c>
      <c r="I24" s="102" t="s">
        <v>100</v>
      </c>
      <c r="J24" s="18" t="s">
        <v>218</v>
      </c>
      <c r="K24" s="16" t="str">
        <f>T('Elective Adventures'!H110)</f>
        <v/>
      </c>
    </row>
    <row r="25" spans="2:11">
      <c r="B25" s="98" t="s">
        <v>79</v>
      </c>
      <c r="C25" s="24" t="str">
        <f>'Elective Adventures'!H65</f>
        <v xml:space="preserve"> </v>
      </c>
      <c r="E25" s="18">
        <v>3</v>
      </c>
      <c r="F25" s="18" t="s">
        <v>154</v>
      </c>
      <c r="G25" s="15" t="str">
        <f>T('Elective Adventures'!H19)</f>
        <v/>
      </c>
      <c r="I25" s="102" t="s">
        <v>101</v>
      </c>
      <c r="J25" s="18" t="s">
        <v>219</v>
      </c>
      <c r="K25" s="16" t="str">
        <f>T('Elective Adventures'!H111)</f>
        <v/>
      </c>
    </row>
    <row r="26" spans="2:11" ht="12.75" customHeight="1">
      <c r="B26" s="103" t="s">
        <v>80</v>
      </c>
      <c r="C26" s="24" t="str">
        <f>'Elective Adventures'!H76</f>
        <v xml:space="preserve"> </v>
      </c>
      <c r="E26" s="18">
        <v>4</v>
      </c>
      <c r="F26" s="18" t="s">
        <v>155</v>
      </c>
      <c r="G26" s="15" t="str">
        <f>T('Elective Adventures'!H20)</f>
        <v/>
      </c>
      <c r="I26" s="102" t="s">
        <v>106</v>
      </c>
      <c r="J26" s="18" t="s">
        <v>220</v>
      </c>
      <c r="K26" s="16" t="str">
        <f>T('Elective Adventures'!H112)</f>
        <v/>
      </c>
    </row>
    <row r="27" spans="2:11" ht="12.75" customHeight="1">
      <c r="B27" s="103" t="s">
        <v>81</v>
      </c>
      <c r="C27" s="24" t="str">
        <f>'Elective Adventures'!H83</f>
        <v xml:space="preserve"> </v>
      </c>
      <c r="E27" s="18">
        <v>5</v>
      </c>
      <c r="F27" s="18" t="s">
        <v>156</v>
      </c>
      <c r="G27" s="15" t="str">
        <f>T('Elective Adventures'!H21)</f>
        <v/>
      </c>
      <c r="I27" s="18">
        <v>3</v>
      </c>
      <c r="J27" s="18" t="s">
        <v>221</v>
      </c>
      <c r="K27" s="16" t="str">
        <f>T('Elective Adventures'!H113)</f>
        <v/>
      </c>
    </row>
    <row r="28" spans="2:11">
      <c r="B28" s="103" t="s">
        <v>82</v>
      </c>
      <c r="C28" s="24" t="str">
        <f>'Elective Adventures'!H94</f>
        <v xml:space="preserve"> </v>
      </c>
      <c r="E28" s="18">
        <v>6</v>
      </c>
      <c r="F28" s="18" t="s">
        <v>157</v>
      </c>
      <c r="G28" s="15" t="str">
        <f>T('Elective Adventures'!H22)</f>
        <v/>
      </c>
      <c r="I28" s="100">
        <v>4</v>
      </c>
      <c r="J28" s="100" t="s">
        <v>222</v>
      </c>
      <c r="K28" s="16" t="str">
        <f>T('Elective Adventures'!H114)</f>
        <v/>
      </c>
    </row>
    <row r="29" spans="2:11">
      <c r="B29" s="103" t="s">
        <v>83</v>
      </c>
      <c r="C29" s="24" t="str">
        <f>'Elective Adventures'!H106</f>
        <v xml:space="preserve"> </v>
      </c>
      <c r="E29" s="107" t="s">
        <v>76</v>
      </c>
      <c r="F29" s="108"/>
      <c r="G29" s="108"/>
      <c r="I29" s="114" t="s">
        <v>85</v>
      </c>
      <c r="J29" s="113"/>
      <c r="K29" s="111"/>
    </row>
    <row r="30" spans="2:11" ht="12.75" customHeight="1">
      <c r="B30" s="103" t="s">
        <v>84</v>
      </c>
      <c r="C30" s="24" t="str">
        <f>'Elective Adventures'!H115</f>
        <v xml:space="preserve"> </v>
      </c>
      <c r="E30" s="18">
        <v>1</v>
      </c>
      <c r="F30" s="18" t="s">
        <v>158</v>
      </c>
      <c r="G30" s="15" t="str">
        <f>T('Elective Adventures'!H26)</f>
        <v/>
      </c>
      <c r="I30" s="99">
        <v>1</v>
      </c>
      <c r="J30" s="99" t="s">
        <v>223</v>
      </c>
      <c r="K30" s="16" t="str">
        <f>T('Elective Adventures'!H118)</f>
        <v/>
      </c>
    </row>
    <row r="31" spans="2:11" ht="12.75" customHeight="1">
      <c r="B31" s="103" t="s">
        <v>85</v>
      </c>
      <c r="C31" s="24" t="str">
        <f>'Elective Adventures'!H125</f>
        <v xml:space="preserve"> </v>
      </c>
      <c r="E31" s="18">
        <v>2</v>
      </c>
      <c r="F31" s="18" t="s">
        <v>159</v>
      </c>
      <c r="G31" s="15" t="str">
        <f>T('Elective Adventures'!H27)</f>
        <v/>
      </c>
      <c r="I31" s="18">
        <v>2</v>
      </c>
      <c r="J31" s="18" t="s">
        <v>224</v>
      </c>
      <c r="K31" s="16" t="str">
        <f>T('Elective Adventures'!H119)</f>
        <v/>
      </c>
    </row>
    <row r="32" spans="2:11">
      <c r="B32" s="103" t="s">
        <v>86</v>
      </c>
      <c r="C32" s="24" t="str">
        <f>'Elective Adventures'!H133</f>
        <v xml:space="preserve"> </v>
      </c>
      <c r="E32" s="18">
        <v>3</v>
      </c>
      <c r="F32" s="18" t="s">
        <v>160</v>
      </c>
      <c r="G32" s="15" t="str">
        <f>T('Elective Adventures'!H28)</f>
        <v/>
      </c>
      <c r="I32" s="18">
        <v>3</v>
      </c>
      <c r="J32" s="18" t="s">
        <v>225</v>
      </c>
      <c r="K32" s="16" t="str">
        <f>T('Elective Adventures'!H120)</f>
        <v/>
      </c>
    </row>
    <row r="33" spans="1:11" ht="12.75" customHeight="1">
      <c r="B33" s="2"/>
      <c r="C33" s="41"/>
      <c r="E33" s="18">
        <v>4</v>
      </c>
      <c r="F33" s="18" t="s">
        <v>161</v>
      </c>
      <c r="G33" s="15" t="str">
        <f>T('Elective Adventures'!H29)</f>
        <v/>
      </c>
      <c r="I33" s="18">
        <v>4</v>
      </c>
      <c r="J33" s="18" t="s">
        <v>226</v>
      </c>
      <c r="K33" s="16" t="str">
        <f>T('Elective Adventures'!H121)</f>
        <v/>
      </c>
    </row>
    <row r="34" spans="1:11" ht="12.75" customHeight="1">
      <c r="A34" s="288" t="s">
        <v>69</v>
      </c>
      <c r="B34" s="288"/>
      <c r="C34" s="132"/>
      <c r="E34" s="18">
        <v>5</v>
      </c>
      <c r="F34" s="18" t="s">
        <v>162</v>
      </c>
      <c r="G34" s="15" t="str">
        <f>T('Elective Adventures'!H30)</f>
        <v/>
      </c>
      <c r="I34" s="18">
        <v>5</v>
      </c>
      <c r="J34" s="18" t="s">
        <v>227</v>
      </c>
      <c r="K34" s="16" t="str">
        <f>T('Elective Adventures'!H122)</f>
        <v/>
      </c>
    </row>
    <row r="35" spans="1:11" ht="15.75" customHeight="1">
      <c r="A35" s="288"/>
      <c r="B35" s="288"/>
      <c r="C35" s="132"/>
      <c r="E35" s="18">
        <v>6</v>
      </c>
      <c r="F35" s="18" t="s">
        <v>163</v>
      </c>
      <c r="G35" s="15" t="str">
        <f>T('Elective Adventures'!H31)</f>
        <v/>
      </c>
      <c r="I35" s="18">
        <v>6</v>
      </c>
      <c r="J35" s="18" t="s">
        <v>228</v>
      </c>
      <c r="K35" s="16" t="str">
        <f>T('Elective Adventures'!H123)</f>
        <v/>
      </c>
    </row>
    <row r="36" spans="1:11" ht="12.75" customHeight="1">
      <c r="A36" s="105" t="s">
        <v>87</v>
      </c>
      <c r="B36" s="105"/>
      <c r="C36" s="110"/>
      <c r="E36" s="18">
        <v>7</v>
      </c>
      <c r="F36" s="18" t="s">
        <v>164</v>
      </c>
      <c r="G36" s="15" t="str">
        <f>T('Elective Adventures'!H32)</f>
        <v/>
      </c>
      <c r="I36" s="100">
        <v>7</v>
      </c>
      <c r="J36" s="100" t="s">
        <v>229</v>
      </c>
      <c r="K36" s="16" t="str">
        <f>T('Elective Adventures'!H124)</f>
        <v/>
      </c>
    </row>
    <row r="37" spans="1:11">
      <c r="A37" s="15">
        <v>1</v>
      </c>
      <c r="B37" s="98" t="s">
        <v>107</v>
      </c>
      <c r="C37" s="15" t="str">
        <f>T('Core Adventures'!H6)</f>
        <v/>
      </c>
      <c r="E37" s="18">
        <v>8</v>
      </c>
      <c r="F37" s="18" t="s">
        <v>165</v>
      </c>
      <c r="G37" s="15" t="str">
        <f>T('Elective Adventures'!H33)</f>
        <v/>
      </c>
      <c r="I37" s="114" t="s">
        <v>86</v>
      </c>
      <c r="J37" s="113"/>
      <c r="K37" s="111"/>
    </row>
    <row r="38" spans="1:11" ht="12.75" customHeight="1">
      <c r="A38" s="15">
        <v>2</v>
      </c>
      <c r="B38" s="98" t="s">
        <v>108</v>
      </c>
      <c r="C38" s="15" t="str">
        <f>T('Core Adventures'!H7)</f>
        <v/>
      </c>
      <c r="E38" s="107" t="s">
        <v>77</v>
      </c>
      <c r="F38" s="108"/>
      <c r="G38" s="108"/>
      <c r="I38" s="99">
        <v>1</v>
      </c>
      <c r="J38" s="99" t="s">
        <v>230</v>
      </c>
      <c r="K38" s="16" t="str">
        <f>T('Elective Adventures'!H128)</f>
        <v/>
      </c>
    </row>
    <row r="39" spans="1:11" ht="12.75" customHeight="1">
      <c r="A39" s="15">
        <v>3</v>
      </c>
      <c r="B39" s="98" t="s">
        <v>109</v>
      </c>
      <c r="C39" s="15" t="str">
        <f>T('Core Adventures'!H8)</f>
        <v/>
      </c>
      <c r="E39" s="18">
        <v>1</v>
      </c>
      <c r="F39" s="18" t="s">
        <v>166</v>
      </c>
      <c r="G39" s="15" t="str">
        <f>T('Elective Adventures'!H37)</f>
        <v/>
      </c>
      <c r="I39" s="18">
        <v>2</v>
      </c>
      <c r="J39" s="18" t="s">
        <v>231</v>
      </c>
      <c r="K39" s="16" t="str">
        <f>T('Elective Adventures'!H129)</f>
        <v/>
      </c>
    </row>
    <row r="40" spans="1:11" ht="12.75" customHeight="1">
      <c r="A40" s="15">
        <v>4</v>
      </c>
      <c r="B40" s="98" t="s">
        <v>110</v>
      </c>
      <c r="C40" s="15" t="str">
        <f>T('Core Adventures'!H9)</f>
        <v/>
      </c>
      <c r="E40" s="18">
        <v>2</v>
      </c>
      <c r="F40" s="18" t="s">
        <v>167</v>
      </c>
      <c r="G40" s="15" t="str">
        <f>T('Elective Adventures'!H38)</f>
        <v/>
      </c>
      <c r="I40" s="18">
        <v>3</v>
      </c>
      <c r="J40" s="18" t="s">
        <v>232</v>
      </c>
      <c r="K40" s="16" t="str">
        <f>T('Elective Adventures'!H130)</f>
        <v/>
      </c>
    </row>
    <row r="41" spans="1:11">
      <c r="A41" s="87">
        <v>5</v>
      </c>
      <c r="B41" s="20" t="s">
        <v>111</v>
      </c>
      <c r="C41" s="15" t="str">
        <f>T('Core Adventures'!H10)</f>
        <v/>
      </c>
      <c r="E41" s="18">
        <v>3</v>
      </c>
      <c r="F41" s="18" t="s">
        <v>168</v>
      </c>
      <c r="G41" s="15" t="str">
        <f>T('Elective Adventures'!H39)</f>
        <v/>
      </c>
      <c r="I41" s="18">
        <v>4</v>
      </c>
      <c r="J41" s="18" t="s">
        <v>233</v>
      </c>
      <c r="K41" s="16" t="str">
        <f>T('Elective Adventures'!H131)</f>
        <v/>
      </c>
    </row>
    <row r="42" spans="1:11" ht="12.75" customHeight="1">
      <c r="A42" s="106" t="s">
        <v>88</v>
      </c>
      <c r="B42" s="106"/>
      <c r="C42" s="111"/>
      <c r="E42" s="18">
        <v>4</v>
      </c>
      <c r="F42" s="18" t="s">
        <v>169</v>
      </c>
      <c r="G42" s="15" t="str">
        <f>T('Elective Adventures'!H40)</f>
        <v/>
      </c>
      <c r="I42" s="18">
        <v>5</v>
      </c>
      <c r="J42" s="18" t="s">
        <v>234</v>
      </c>
      <c r="K42" s="16" t="str">
        <f>T('Elective Adventures'!H132)</f>
        <v/>
      </c>
    </row>
    <row r="43" spans="1:11">
      <c r="A43" s="89" t="s">
        <v>89</v>
      </c>
      <c r="B43" s="21" t="s">
        <v>112</v>
      </c>
      <c r="C43" s="15" t="str">
        <f>T('Core Adventures'!H14)</f>
        <v/>
      </c>
      <c r="E43" s="18">
        <v>5</v>
      </c>
      <c r="F43" s="18" t="s">
        <v>170</v>
      </c>
      <c r="G43" s="15" t="str">
        <f>T('Elective Adventures'!H41)</f>
        <v/>
      </c>
    </row>
    <row r="44" spans="1:11">
      <c r="A44" s="24" t="s">
        <v>90</v>
      </c>
      <c r="B44" s="98" t="s">
        <v>113</v>
      </c>
      <c r="C44" s="15" t="str">
        <f>T('Core Adventures'!H15)</f>
        <v/>
      </c>
      <c r="E44" s="18">
        <v>6</v>
      </c>
      <c r="F44" s="18" t="s">
        <v>171</v>
      </c>
      <c r="G44" s="15" t="str">
        <f>T('Elective Adventures'!H42)</f>
        <v/>
      </c>
    </row>
    <row r="45" spans="1:11" ht="12.75" customHeight="1">
      <c r="A45" s="24" t="s">
        <v>91</v>
      </c>
      <c r="B45" s="98" t="s">
        <v>114</v>
      </c>
      <c r="C45" s="15" t="str">
        <f>T('Core Adventures'!H16)</f>
        <v/>
      </c>
      <c r="E45" s="18">
        <v>7</v>
      </c>
      <c r="F45" s="18" t="s">
        <v>172</v>
      </c>
      <c r="G45" s="15" t="str">
        <f>T('Elective Adventures'!H43)</f>
        <v/>
      </c>
      <c r="I45" s="101"/>
      <c r="J45" s="101"/>
      <c r="K45" s="14"/>
    </row>
    <row r="46" spans="1:11" ht="12.75" customHeight="1">
      <c r="A46" s="15">
        <v>2</v>
      </c>
      <c r="B46" s="98" t="s">
        <v>115</v>
      </c>
      <c r="C46" s="15" t="str">
        <f>T('Core Adventures'!H17)</f>
        <v/>
      </c>
      <c r="E46" s="107" t="s">
        <v>78</v>
      </c>
      <c r="F46" s="109"/>
      <c r="G46" s="110"/>
      <c r="I46" s="101"/>
      <c r="J46" s="101"/>
      <c r="K46" s="14"/>
    </row>
    <row r="47" spans="1:11">
      <c r="A47" s="15">
        <v>3</v>
      </c>
      <c r="B47" s="98" t="s">
        <v>116</v>
      </c>
      <c r="C47" s="15" t="str">
        <f>T('Core Adventures'!H18)</f>
        <v/>
      </c>
      <c r="E47" s="102" t="s">
        <v>89</v>
      </c>
      <c r="F47" s="18" t="s">
        <v>173</v>
      </c>
      <c r="G47" s="15" t="str">
        <f>T('Elective Adventures'!H47)</f>
        <v/>
      </c>
      <c r="I47" s="101"/>
      <c r="J47" s="101"/>
      <c r="K47" s="14"/>
    </row>
    <row r="48" spans="1:11">
      <c r="A48" s="15">
        <v>4</v>
      </c>
      <c r="B48" s="98" t="s">
        <v>117</v>
      </c>
      <c r="C48" s="15" t="str">
        <f>T('Core Adventures'!H19)</f>
        <v/>
      </c>
      <c r="E48" s="102" t="s">
        <v>90</v>
      </c>
      <c r="F48" s="18" t="s">
        <v>174</v>
      </c>
      <c r="G48" s="15" t="str">
        <f>T('Elective Adventures'!H48)</f>
        <v/>
      </c>
      <c r="I48" s="101"/>
      <c r="J48" s="79" t="s">
        <v>51</v>
      </c>
      <c r="K48" s="80"/>
    </row>
    <row r="49" spans="1:11">
      <c r="A49" s="87">
        <v>5</v>
      </c>
      <c r="B49" s="20" t="s">
        <v>118</v>
      </c>
      <c r="C49" s="15" t="str">
        <f>T('Core Adventures'!H20)</f>
        <v/>
      </c>
      <c r="E49" s="102">
        <v>2</v>
      </c>
      <c r="F49" s="18" t="s">
        <v>175</v>
      </c>
      <c r="G49" s="15" t="str">
        <f>T('Elective Adventures'!H49)</f>
        <v/>
      </c>
      <c r="I49" s="101"/>
      <c r="J49" s="81" t="s">
        <v>52</v>
      </c>
      <c r="K49" s="42"/>
    </row>
    <row r="50" spans="1:11" ht="12.75" customHeight="1">
      <c r="A50" s="106" t="s">
        <v>119</v>
      </c>
      <c r="B50" s="106"/>
      <c r="C50" s="111"/>
      <c r="E50" s="102">
        <v>3</v>
      </c>
      <c r="F50" s="18" t="s">
        <v>176</v>
      </c>
      <c r="G50" s="15" t="str">
        <f>T('Elective Adventures'!H50)</f>
        <v/>
      </c>
      <c r="J50" s="81" t="s">
        <v>53</v>
      </c>
      <c r="K50" s="42"/>
    </row>
    <row r="51" spans="1:11" ht="12.75" customHeight="1">
      <c r="A51" s="16">
        <v>1</v>
      </c>
      <c r="B51" s="21" t="s">
        <v>120</v>
      </c>
      <c r="C51" s="16" t="str">
        <f>T('Core Adventures'!H24)</f>
        <v/>
      </c>
      <c r="E51" s="102">
        <v>4</v>
      </c>
      <c r="F51" s="18" t="s">
        <v>177</v>
      </c>
      <c r="G51" s="15" t="str">
        <f>T('Elective Adventures'!H51)</f>
        <v/>
      </c>
      <c r="J51" s="82" t="s">
        <v>98</v>
      </c>
      <c r="K51" s="62"/>
    </row>
    <row r="52" spans="1:11" ht="12.75" customHeight="1">
      <c r="A52" s="15">
        <v>2</v>
      </c>
      <c r="B52" s="98" t="s">
        <v>121</v>
      </c>
      <c r="C52" s="16" t="str">
        <f>T('Core Adventures'!H25)</f>
        <v/>
      </c>
      <c r="E52" s="102">
        <v>5</v>
      </c>
      <c r="F52" s="18" t="s">
        <v>178</v>
      </c>
      <c r="G52" s="15" t="str">
        <f>T('Elective Adventures'!H52)</f>
        <v/>
      </c>
    </row>
    <row r="53" spans="1:11">
      <c r="A53" s="15">
        <v>3</v>
      </c>
      <c r="B53" s="98" t="s">
        <v>122</v>
      </c>
      <c r="C53" s="16" t="str">
        <f>T('Core Adventures'!H26)</f>
        <v/>
      </c>
      <c r="E53" s="107" t="s">
        <v>79</v>
      </c>
      <c r="F53" s="109"/>
      <c r="G53" s="110"/>
    </row>
    <row r="54" spans="1:11" ht="12.75" customHeight="1">
      <c r="A54" s="87">
        <v>4</v>
      </c>
      <c r="B54" s="20" t="s">
        <v>123</v>
      </c>
      <c r="C54" s="16" t="str">
        <f>T('Core Adventures'!H27)</f>
        <v/>
      </c>
      <c r="E54" s="18">
        <v>1</v>
      </c>
      <c r="F54" s="18" t="s">
        <v>179</v>
      </c>
      <c r="G54" s="15" t="str">
        <f>T('Elective Adventures'!H56)</f>
        <v/>
      </c>
    </row>
    <row r="55" spans="1:11" ht="12.75" customHeight="1">
      <c r="A55" s="106" t="s">
        <v>92</v>
      </c>
      <c r="B55" s="106"/>
      <c r="C55" s="111"/>
      <c r="E55" s="18">
        <v>2</v>
      </c>
      <c r="F55" s="18" t="s">
        <v>180</v>
      </c>
      <c r="G55" s="15" t="str">
        <f>T('Elective Adventures'!H57)</f>
        <v/>
      </c>
    </row>
    <row r="56" spans="1:11">
      <c r="A56" s="16">
        <v>1</v>
      </c>
      <c r="B56" s="17" t="s">
        <v>124</v>
      </c>
      <c r="C56" s="16" t="str">
        <f>T('Core Adventures'!H31)</f>
        <v/>
      </c>
      <c r="E56" s="18">
        <v>3</v>
      </c>
      <c r="F56" s="18" t="s">
        <v>181</v>
      </c>
      <c r="G56" s="15" t="str">
        <f>T('Elective Adventures'!H58)</f>
        <v/>
      </c>
    </row>
    <row r="57" spans="1:11">
      <c r="A57" s="15">
        <v>2</v>
      </c>
      <c r="B57" s="3" t="s">
        <v>125</v>
      </c>
      <c r="C57" s="16" t="str">
        <f>T('Core Adventures'!H32)</f>
        <v/>
      </c>
      <c r="E57" s="18">
        <v>4</v>
      </c>
      <c r="F57" s="18" t="s">
        <v>182</v>
      </c>
      <c r="G57" s="15" t="str">
        <f>T('Elective Adventures'!H59)</f>
        <v/>
      </c>
    </row>
    <row r="58" spans="1:11">
      <c r="A58" s="15">
        <v>3</v>
      </c>
      <c r="B58" s="3" t="s">
        <v>126</v>
      </c>
      <c r="C58" s="16" t="str">
        <f>T('Core Adventures'!H33)</f>
        <v/>
      </c>
      <c r="E58" s="18">
        <v>5</v>
      </c>
      <c r="F58" s="18" t="s">
        <v>183</v>
      </c>
      <c r="G58" s="15" t="str">
        <f>T('Elective Adventures'!H60)</f>
        <v/>
      </c>
    </row>
    <row r="59" spans="1:11">
      <c r="A59" s="15">
        <v>4</v>
      </c>
      <c r="B59" s="3" t="s">
        <v>127</v>
      </c>
      <c r="C59" s="16" t="str">
        <f>T('Core Adventures'!H34)</f>
        <v/>
      </c>
      <c r="E59" s="18">
        <v>6</v>
      </c>
      <c r="F59" s="18" t="s">
        <v>184</v>
      </c>
      <c r="G59" s="15" t="str">
        <f>T('Elective Adventures'!H61)</f>
        <v/>
      </c>
    </row>
    <row r="60" spans="1:11" ht="12.75" customHeight="1">
      <c r="A60" s="15">
        <v>5</v>
      </c>
      <c r="B60" s="3" t="s">
        <v>128</v>
      </c>
      <c r="C60" s="16" t="str">
        <f>T('Core Adventures'!H35)</f>
        <v/>
      </c>
      <c r="E60" s="18">
        <v>7</v>
      </c>
      <c r="F60" s="18" t="s">
        <v>185</v>
      </c>
      <c r="G60" s="15" t="str">
        <f>T('Elective Adventures'!H62)</f>
        <v/>
      </c>
    </row>
    <row r="61" spans="1:11" ht="12.75" customHeight="1">
      <c r="A61" s="106" t="s">
        <v>93</v>
      </c>
      <c r="B61" s="106"/>
      <c r="C61" s="110"/>
      <c r="E61" s="18">
        <v>8</v>
      </c>
      <c r="F61" s="18" t="s">
        <v>186</v>
      </c>
      <c r="G61" s="15" t="str">
        <f>T('Elective Adventures'!H63)</f>
        <v/>
      </c>
      <c r="I61" s="13"/>
      <c r="J61" s="13"/>
    </row>
    <row r="62" spans="1:11">
      <c r="A62" s="15">
        <v>1</v>
      </c>
      <c r="B62" s="3" t="s">
        <v>129</v>
      </c>
      <c r="C62" s="15" t="str">
        <f>T('Core Adventures'!H39)</f>
        <v/>
      </c>
      <c r="E62" s="18">
        <v>9</v>
      </c>
      <c r="F62" s="18" t="s">
        <v>187</v>
      </c>
      <c r="G62" s="15" t="str">
        <f>T('Elective Adventures'!H64)</f>
        <v/>
      </c>
    </row>
    <row r="63" spans="1:11">
      <c r="A63" s="15">
        <v>2</v>
      </c>
      <c r="B63" s="3" t="s">
        <v>130</v>
      </c>
      <c r="C63" s="15" t="str">
        <f>T('Core Adventures'!H40)</f>
        <v/>
      </c>
      <c r="E63" s="107" t="s">
        <v>80</v>
      </c>
      <c r="F63" s="108"/>
      <c r="G63" s="108"/>
    </row>
    <row r="64" spans="1:11">
      <c r="A64" s="15">
        <v>3</v>
      </c>
      <c r="B64" s="3" t="s">
        <v>131</v>
      </c>
      <c r="C64" s="15" t="str">
        <f>T('Core Adventures'!H41)</f>
        <v/>
      </c>
      <c r="E64" s="18">
        <v>1</v>
      </c>
      <c r="F64" s="18" t="s">
        <v>188</v>
      </c>
      <c r="G64" s="15" t="str">
        <f>T('Elective Adventures'!H68)</f>
        <v/>
      </c>
    </row>
    <row r="65" spans="1:7">
      <c r="A65" s="15">
        <v>4</v>
      </c>
      <c r="B65" s="3" t="s">
        <v>132</v>
      </c>
      <c r="C65" s="15" t="str">
        <f>T('Core Adventures'!H42)</f>
        <v/>
      </c>
      <c r="E65" s="18">
        <v>2</v>
      </c>
      <c r="F65" s="18" t="s">
        <v>189</v>
      </c>
      <c r="G65" s="15" t="str">
        <f>T('Elective Adventures'!H69)</f>
        <v/>
      </c>
    </row>
    <row r="66" spans="1:7">
      <c r="A66" s="15">
        <v>5</v>
      </c>
      <c r="B66" s="3" t="s">
        <v>133</v>
      </c>
      <c r="C66" s="15" t="str">
        <f>T('Core Adventures'!H43)</f>
        <v/>
      </c>
      <c r="E66" s="18">
        <v>3</v>
      </c>
      <c r="F66" s="18" t="s">
        <v>190</v>
      </c>
      <c r="G66" s="15" t="str">
        <f>T('Elective Adventures'!H70)</f>
        <v/>
      </c>
    </row>
    <row r="67" spans="1:7" ht="12.75" customHeight="1">
      <c r="A67" s="87">
        <v>6</v>
      </c>
      <c r="B67" s="88" t="s">
        <v>134</v>
      </c>
      <c r="C67" s="15" t="str">
        <f>T('Core Adventures'!H44)</f>
        <v/>
      </c>
      <c r="E67" s="18">
        <v>4</v>
      </c>
      <c r="F67" s="18" t="s">
        <v>191</v>
      </c>
      <c r="G67" s="15" t="str">
        <f>T('Elective Adventures'!H71)</f>
        <v/>
      </c>
    </row>
    <row r="68" spans="1:7" ht="12.75" customHeight="1">
      <c r="A68" s="106" t="s">
        <v>94</v>
      </c>
      <c r="B68" s="106"/>
      <c r="C68" s="111"/>
      <c r="E68" s="18">
        <v>5</v>
      </c>
      <c r="F68" s="18" t="s">
        <v>192</v>
      </c>
      <c r="G68" s="15" t="str">
        <f>T('Elective Adventures'!H72)</f>
        <v/>
      </c>
    </row>
    <row r="69" spans="1:7" ht="12.75" customHeight="1">
      <c r="A69" s="16">
        <v>1</v>
      </c>
      <c r="B69" s="17" t="s">
        <v>135</v>
      </c>
      <c r="C69" s="16" t="str">
        <f>T('Core Adventures'!H48)</f>
        <v/>
      </c>
      <c r="E69" s="18">
        <v>6</v>
      </c>
      <c r="F69" s="18" t="s">
        <v>193</v>
      </c>
      <c r="G69" s="15" t="str">
        <f>T('Elective Adventures'!H73)</f>
        <v/>
      </c>
    </row>
    <row r="70" spans="1:7">
      <c r="A70" s="15">
        <v>2</v>
      </c>
      <c r="B70" s="3" t="s">
        <v>136</v>
      </c>
      <c r="C70" s="16" t="str">
        <f>T('Core Adventures'!H49)</f>
        <v/>
      </c>
      <c r="E70" s="18">
        <v>7</v>
      </c>
      <c r="F70" s="18" t="s">
        <v>194</v>
      </c>
      <c r="G70" s="15" t="str">
        <f>T('Elective Adventures'!H74)</f>
        <v/>
      </c>
    </row>
    <row r="71" spans="1:7">
      <c r="A71" s="24" t="s">
        <v>95</v>
      </c>
      <c r="B71" s="3" t="s">
        <v>137</v>
      </c>
      <c r="C71" s="16" t="str">
        <f>T('Core Adventures'!H50)</f>
        <v/>
      </c>
      <c r="E71" s="18">
        <v>8</v>
      </c>
      <c r="F71" s="18" t="s">
        <v>195</v>
      </c>
      <c r="G71" s="15" t="str">
        <f>T('Elective Adventures'!H75)</f>
        <v/>
      </c>
    </row>
    <row r="72" spans="1:7">
      <c r="A72" s="24" t="s">
        <v>96</v>
      </c>
      <c r="B72" s="3" t="s">
        <v>138</v>
      </c>
      <c r="C72" s="16" t="str">
        <f>T('Core Adventures'!H51)</f>
        <v/>
      </c>
      <c r="E72" s="107" t="s">
        <v>81</v>
      </c>
      <c r="F72" s="108"/>
      <c r="G72" s="108"/>
    </row>
    <row r="73" spans="1:7">
      <c r="A73" s="24" t="s">
        <v>97</v>
      </c>
      <c r="B73" s="3" t="s">
        <v>139</v>
      </c>
      <c r="C73" s="16" t="str">
        <f>T('Core Adventures'!H52)</f>
        <v/>
      </c>
      <c r="E73" s="102" t="s">
        <v>89</v>
      </c>
      <c r="F73" s="18" t="s">
        <v>196</v>
      </c>
      <c r="G73" s="15" t="str">
        <f>T('Elective Adventures'!H79)</f>
        <v/>
      </c>
    </row>
    <row r="74" spans="1:7">
      <c r="A74" s="15">
        <v>4</v>
      </c>
      <c r="B74" s="3" t="s">
        <v>140</v>
      </c>
      <c r="C74" s="16" t="str">
        <f>T('Core Adventures'!H53)</f>
        <v/>
      </c>
      <c r="E74" s="102" t="s">
        <v>90</v>
      </c>
      <c r="F74" s="18" t="s">
        <v>197</v>
      </c>
      <c r="G74" s="15" t="str">
        <f>T('Elective Adventures'!H80)</f>
        <v/>
      </c>
    </row>
    <row r="75" spans="1:7">
      <c r="A75" s="15">
        <v>5</v>
      </c>
      <c r="B75" s="3" t="s">
        <v>141</v>
      </c>
      <c r="C75" s="16" t="str">
        <f>T('Core Adventures'!H54)</f>
        <v/>
      </c>
      <c r="E75" s="102" t="s">
        <v>100</v>
      </c>
      <c r="F75" s="18" t="s">
        <v>198</v>
      </c>
      <c r="G75" s="15" t="str">
        <f>T('Elective Adventures'!H81)</f>
        <v/>
      </c>
    </row>
    <row r="76" spans="1:7">
      <c r="A76" s="15">
        <v>6</v>
      </c>
      <c r="B76" s="3" t="s">
        <v>142</v>
      </c>
      <c r="C76" s="16" t="str">
        <f>T('Core Adventures'!H55)</f>
        <v/>
      </c>
      <c r="E76" s="102" t="s">
        <v>101</v>
      </c>
      <c r="F76" s="18" t="s">
        <v>199</v>
      </c>
      <c r="G76" s="15" t="str">
        <f>T('Elective Adventures'!H82)</f>
        <v/>
      </c>
    </row>
    <row r="77" spans="1:7">
      <c r="A77" s="15">
        <v>7</v>
      </c>
      <c r="B77" s="3" t="s">
        <v>143</v>
      </c>
      <c r="C77" s="16" t="str">
        <f>T('Core Adventures'!H56)</f>
        <v/>
      </c>
    </row>
    <row r="78" spans="1:7" ht="12.75" customHeight="1">
      <c r="D78" s="14"/>
    </row>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uDWuIVZGhdP+Qqg64wj11LKo9eqinxNpoccvcnoUBsu6OaJcvkD3mWCP4hlvISOq1RhFRV78dYIqN985mj0ggA==" saltValue="AfvHHx5xPhRyP6CJHUK2Fw=="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0"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5</v>
      </c>
      <c r="E1" s="286" t="s">
        <v>25</v>
      </c>
      <c r="F1" s="286"/>
      <c r="G1" s="286"/>
      <c r="I1" s="288" t="s">
        <v>73</v>
      </c>
      <c r="J1" s="288"/>
      <c r="K1" s="288"/>
    </row>
    <row r="2" spans="2:11" ht="7.5" customHeight="1">
      <c r="E2" s="287"/>
      <c r="F2" s="287"/>
      <c r="G2" s="287"/>
      <c r="I2" s="288"/>
      <c r="J2" s="288"/>
      <c r="K2" s="288"/>
    </row>
    <row r="3" spans="2:11">
      <c r="B3" s="1" t="s">
        <v>10</v>
      </c>
      <c r="E3" s="15">
        <v>1</v>
      </c>
      <c r="F3" s="131" t="s">
        <v>66</v>
      </c>
      <c r="G3" s="15" t="str">
        <f>T(Bobcat!I6)</f>
        <v/>
      </c>
      <c r="I3" s="107" t="s">
        <v>102</v>
      </c>
      <c r="J3" s="108"/>
      <c r="K3" s="108"/>
    </row>
    <row r="4" spans="2:11" ht="12.75" customHeight="1">
      <c r="B4" s="39" t="s">
        <v>26</v>
      </c>
      <c r="C4" s="15" t="str">
        <f>IF(COUNTIF(G3:G10,"A")&gt;6,"C",IF(COUNTIF(G3:G10,"A")&gt;0,"P"," "))</f>
        <v xml:space="preserve"> </v>
      </c>
      <c r="D4" s="14"/>
      <c r="E4" s="15">
        <v>2</v>
      </c>
      <c r="F4" s="131" t="s">
        <v>67</v>
      </c>
      <c r="G4" s="15" t="str">
        <f>T(Bobcat!I7)</f>
        <v/>
      </c>
      <c r="I4" s="102">
        <v>1</v>
      </c>
      <c r="J4" s="18" t="s">
        <v>200</v>
      </c>
      <c r="K4" s="15" t="str">
        <f>T('Elective Adventures'!I86)</f>
        <v/>
      </c>
    </row>
    <row r="5" spans="2:11">
      <c r="B5" s="19" t="s">
        <v>70</v>
      </c>
      <c r="C5" s="22" t="str">
        <f>IF(COUNTIF(C12:C17,"C")&gt;5,"C",IF(COUNTIF(C12:C17,"C")&gt;0,"P",IF(COUNTIF(C12:C17,"P")&gt;0,"P"," ")))</f>
        <v xml:space="preserve"> </v>
      </c>
      <c r="D5" s="92"/>
      <c r="E5" s="15">
        <v>3</v>
      </c>
      <c r="F5" s="131" t="s">
        <v>17</v>
      </c>
      <c r="G5" s="15" t="str">
        <f>T(Bobcat!I8)</f>
        <v/>
      </c>
      <c r="I5" s="102">
        <v>2</v>
      </c>
      <c r="J5" s="18" t="s">
        <v>201</v>
      </c>
      <c r="K5" s="15" t="str">
        <f>T('Elective Adventures'!I87)</f>
        <v/>
      </c>
    </row>
    <row r="6" spans="2:11">
      <c r="B6" s="38" t="s">
        <v>73</v>
      </c>
      <c r="C6" s="22" t="str">
        <f>IF(COUNTIF(C20:C32,"C")&gt;0,"C"," ")</f>
        <v xml:space="preserve"> </v>
      </c>
      <c r="D6" s="92"/>
      <c r="E6" s="15">
        <v>4</v>
      </c>
      <c r="F6" s="131" t="s">
        <v>18</v>
      </c>
      <c r="G6" s="15" t="str">
        <f>T(Bobcat!I9)</f>
        <v/>
      </c>
      <c r="I6" s="102">
        <v>3</v>
      </c>
      <c r="J6" s="18" t="s">
        <v>202</v>
      </c>
      <c r="K6" s="15" t="str">
        <f>T('Elective Adventures'!I88)</f>
        <v/>
      </c>
    </row>
    <row r="7" spans="2:11">
      <c r="B7" s="19" t="s">
        <v>71</v>
      </c>
      <c r="C7" s="69"/>
      <c r="D7" s="2"/>
      <c r="E7" s="15">
        <v>5</v>
      </c>
      <c r="F7" s="131" t="s">
        <v>19</v>
      </c>
      <c r="G7" s="15" t="str">
        <f>T(Bobcat!I10)</f>
        <v/>
      </c>
      <c r="I7" s="102" t="s">
        <v>103</v>
      </c>
      <c r="J7" s="18" t="s">
        <v>203</v>
      </c>
      <c r="K7" s="15" t="str">
        <f>T('Elective Adventures'!I89)</f>
        <v/>
      </c>
    </row>
    <row r="8" spans="2:11" ht="12.75" customHeight="1">
      <c r="B8" s="19" t="s">
        <v>72</v>
      </c>
      <c r="C8" s="23" t="str">
        <f>'Cyber Chip'!I10</f>
        <v xml:space="preserve"> </v>
      </c>
      <c r="D8" s="92"/>
      <c r="E8" s="15">
        <v>6</v>
      </c>
      <c r="F8" s="131" t="s">
        <v>20</v>
      </c>
      <c r="G8" s="15" t="str">
        <f>T(Bobcat!I11)</f>
        <v/>
      </c>
      <c r="I8" s="102" t="s">
        <v>104</v>
      </c>
      <c r="J8" s="18" t="s">
        <v>204</v>
      </c>
      <c r="K8" s="15" t="str">
        <f>T('Elective Adventures'!I90)</f>
        <v/>
      </c>
    </row>
    <row r="9" spans="2:11" ht="12.75" customHeight="1">
      <c r="B9" s="19" t="s">
        <v>22</v>
      </c>
      <c r="C9" s="23" t="str">
        <f>IF(COUNTIF(C4:C8,"C")&gt;4,"C","")</f>
        <v/>
      </c>
      <c r="D9" s="92"/>
      <c r="E9" s="87">
        <v>7</v>
      </c>
      <c r="F9" s="93" t="s">
        <v>21</v>
      </c>
      <c r="G9" s="15" t="str">
        <f>T(Bobcat!I12)</f>
        <v/>
      </c>
      <c r="I9" s="102" t="s">
        <v>105</v>
      </c>
      <c r="J9" s="18" t="s">
        <v>205</v>
      </c>
      <c r="K9" s="15" t="str">
        <f>T('Elective Adventures'!I91)</f>
        <v/>
      </c>
    </row>
    <row r="10" spans="2:11" ht="12" customHeight="1">
      <c r="B10" s="95"/>
      <c r="C10" s="96"/>
      <c r="D10" s="92"/>
      <c r="E10" s="90"/>
      <c r="F10" s="94"/>
      <c r="G10" s="90"/>
      <c r="I10" s="102">
        <v>5</v>
      </c>
      <c r="J10" s="18" t="s">
        <v>206</v>
      </c>
      <c r="K10" s="15" t="str">
        <f>T('Elective Adventures'!I92)</f>
        <v/>
      </c>
    </row>
    <row r="11" spans="2:11" ht="12.75" customHeight="1">
      <c r="B11" s="1" t="s">
        <v>69</v>
      </c>
      <c r="E11" s="288" t="s">
        <v>73</v>
      </c>
      <c r="F11" s="288"/>
      <c r="G11" s="132"/>
      <c r="I11" s="102">
        <v>6</v>
      </c>
      <c r="J11" s="18" t="s">
        <v>207</v>
      </c>
      <c r="K11" s="15" t="str">
        <f>T('Elective Adventures'!I93)</f>
        <v/>
      </c>
    </row>
    <row r="12" spans="2:11" ht="12.75" customHeight="1">
      <c r="B12" s="98" t="s">
        <v>87</v>
      </c>
      <c r="C12" s="24" t="str">
        <f>'Core Adventures'!I11</f>
        <v xml:space="preserve"> </v>
      </c>
      <c r="E12" s="288"/>
      <c r="F12" s="288"/>
      <c r="G12" s="132"/>
      <c r="I12" s="107" t="s">
        <v>83</v>
      </c>
      <c r="J12" s="112"/>
      <c r="K12" s="110"/>
    </row>
    <row r="13" spans="2:11" ht="12.75" customHeight="1">
      <c r="B13" s="98" t="s">
        <v>88</v>
      </c>
      <c r="C13" s="24" t="str">
        <f>'Core Adventures'!I21</f>
        <v xml:space="preserve"> </v>
      </c>
      <c r="E13" s="105" t="s">
        <v>74</v>
      </c>
      <c r="F13" s="108"/>
      <c r="G13" s="108"/>
      <c r="I13" s="102" t="s">
        <v>89</v>
      </c>
      <c r="J13" s="18" t="s">
        <v>208</v>
      </c>
      <c r="K13" s="15" t="str">
        <f>T('Elective Adventures'!I97)</f>
        <v/>
      </c>
    </row>
    <row r="14" spans="2:11" ht="12.75" customHeight="1">
      <c r="B14" s="98" t="s">
        <v>238</v>
      </c>
      <c r="C14" s="24" t="str">
        <f>'Core Adventures'!I28</f>
        <v xml:space="preserve"> </v>
      </c>
      <c r="E14" s="18">
        <v>1</v>
      </c>
      <c r="F14" s="18" t="s">
        <v>144</v>
      </c>
      <c r="G14" s="15" t="str">
        <f>T('Elective Adventures'!I6)</f>
        <v/>
      </c>
      <c r="I14" s="102" t="s">
        <v>90</v>
      </c>
      <c r="J14" s="18" t="s">
        <v>209</v>
      </c>
      <c r="K14" s="15" t="str">
        <f>T('Elective Adventures'!I98)</f>
        <v/>
      </c>
    </row>
    <row r="15" spans="2:11">
      <c r="B15" s="98" t="s">
        <v>92</v>
      </c>
      <c r="C15" s="24" t="str">
        <f>'Core Adventures'!I36</f>
        <v xml:space="preserve"> </v>
      </c>
      <c r="E15" s="18">
        <v>2</v>
      </c>
      <c r="F15" s="18" t="s">
        <v>149</v>
      </c>
      <c r="G15" s="15" t="str">
        <f>T('Elective Adventures'!I7)</f>
        <v/>
      </c>
      <c r="I15" s="102" t="s">
        <v>91</v>
      </c>
      <c r="J15" s="18" t="s">
        <v>210</v>
      </c>
      <c r="K15" s="15" t="str">
        <f>T('Elective Adventures'!I99)</f>
        <v/>
      </c>
    </row>
    <row r="16" spans="2:11">
      <c r="B16" s="98" t="s">
        <v>93</v>
      </c>
      <c r="C16" s="24" t="str">
        <f>'Core Adventures'!I45</f>
        <v xml:space="preserve"> </v>
      </c>
      <c r="E16" s="18">
        <v>3</v>
      </c>
      <c r="F16" s="18" t="s">
        <v>145</v>
      </c>
      <c r="G16" s="15" t="str">
        <f>T('Elective Adventures'!I8)</f>
        <v/>
      </c>
      <c r="I16" s="102" t="s">
        <v>100</v>
      </c>
      <c r="J16" s="18" t="s">
        <v>217</v>
      </c>
      <c r="K16" s="15" t="str">
        <f>T('Elective Adventures'!I100)</f>
        <v/>
      </c>
    </row>
    <row r="17" spans="2:11">
      <c r="B17" s="98" t="s">
        <v>94</v>
      </c>
      <c r="C17" s="24" t="str">
        <f>'Core Adventures'!I57</f>
        <v xml:space="preserve"> </v>
      </c>
      <c r="E17" s="18">
        <v>4</v>
      </c>
      <c r="F17" s="18" t="s">
        <v>146</v>
      </c>
      <c r="G17" s="15" t="str">
        <f>T('Elective Adventures'!I9)</f>
        <v/>
      </c>
      <c r="I17" s="102" t="s">
        <v>101</v>
      </c>
      <c r="J17" s="18" t="s">
        <v>211</v>
      </c>
      <c r="K17" s="15" t="str">
        <f>T('Elective Adventures'!I101)</f>
        <v/>
      </c>
    </row>
    <row r="18" spans="2:11">
      <c r="B18" s="40"/>
      <c r="C18" s="41"/>
      <c r="E18" s="18">
        <v>5</v>
      </c>
      <c r="F18" s="18" t="s">
        <v>147</v>
      </c>
      <c r="G18" s="15" t="str">
        <f>T('Elective Adventures'!I10)</f>
        <v/>
      </c>
      <c r="I18" s="102">
        <v>3</v>
      </c>
      <c r="J18" s="18" t="s">
        <v>212</v>
      </c>
      <c r="K18" s="15" t="str">
        <f>T('Elective Adventures'!I102)</f>
        <v/>
      </c>
    </row>
    <row r="19" spans="2:11">
      <c r="B19" s="1" t="s">
        <v>73</v>
      </c>
      <c r="E19" s="18">
        <v>6</v>
      </c>
      <c r="F19" s="18" t="s">
        <v>148</v>
      </c>
      <c r="G19" s="15" t="str">
        <f>T('Elective Adventures'!I11)</f>
        <v/>
      </c>
      <c r="I19" s="102">
        <v>4</v>
      </c>
      <c r="J19" s="18" t="s">
        <v>213</v>
      </c>
      <c r="K19" s="15" t="str">
        <f>T('Elective Adventures'!I103)</f>
        <v/>
      </c>
    </row>
    <row r="20" spans="2:11">
      <c r="B20" s="98" t="s">
        <v>74</v>
      </c>
      <c r="C20" s="24" t="str">
        <f>'Elective Adventures'!I14</f>
        <v xml:space="preserve"> </v>
      </c>
      <c r="E20" s="18">
        <v>7</v>
      </c>
      <c r="F20" s="18" t="s">
        <v>150</v>
      </c>
      <c r="G20" s="15" t="str">
        <f>T('Elective Adventures'!I12)</f>
        <v/>
      </c>
      <c r="I20" s="102">
        <v>5</v>
      </c>
      <c r="J20" s="18" t="s">
        <v>214</v>
      </c>
      <c r="K20" s="15" t="str">
        <f>T('Elective Adventures'!I104)</f>
        <v/>
      </c>
    </row>
    <row r="21" spans="2:11" ht="12.75" customHeight="1">
      <c r="B21" s="98" t="s">
        <v>75</v>
      </c>
      <c r="C21" s="24" t="str">
        <f>'Elective Adventures'!I23</f>
        <v xml:space="preserve"> </v>
      </c>
      <c r="E21" s="100">
        <v>8</v>
      </c>
      <c r="F21" s="18" t="s">
        <v>151</v>
      </c>
      <c r="G21" s="15" t="str">
        <f>T('Elective Adventures'!I13)</f>
        <v/>
      </c>
      <c r="I21" s="102">
        <v>6</v>
      </c>
      <c r="J21" s="100" t="s">
        <v>215</v>
      </c>
      <c r="K21" s="15" t="str">
        <f>T('Elective Adventures'!I105)</f>
        <v/>
      </c>
    </row>
    <row r="22" spans="2:11" ht="12.75" customHeight="1">
      <c r="B22" s="98" t="s">
        <v>76</v>
      </c>
      <c r="C22" s="24" t="str">
        <f>'Elective Adventures'!I34</f>
        <v xml:space="preserve"> </v>
      </c>
      <c r="E22" s="106" t="s">
        <v>75</v>
      </c>
      <c r="F22" s="108"/>
      <c r="G22" s="108"/>
      <c r="I22" s="107" t="s">
        <v>84</v>
      </c>
      <c r="J22" s="113"/>
      <c r="K22" s="111"/>
    </row>
    <row r="23" spans="2:11" ht="12.75" customHeight="1">
      <c r="B23" s="98" t="s">
        <v>77</v>
      </c>
      <c r="C23" s="24" t="str">
        <f>'Elective Adventures'!I44</f>
        <v xml:space="preserve"> </v>
      </c>
      <c r="E23" s="99">
        <v>1</v>
      </c>
      <c r="F23" s="18" t="s">
        <v>152</v>
      </c>
      <c r="G23" s="15" t="str">
        <f>T('Elective Adventures'!I17)</f>
        <v/>
      </c>
      <c r="I23" s="18">
        <v>1</v>
      </c>
      <c r="J23" s="99" t="s">
        <v>216</v>
      </c>
      <c r="K23" s="16" t="str">
        <f>T('Elective Adventures'!I109)</f>
        <v/>
      </c>
    </row>
    <row r="24" spans="2:11">
      <c r="B24" s="98" t="s">
        <v>78</v>
      </c>
      <c r="C24" s="24" t="str">
        <f>'Elective Adventures'!I53</f>
        <v xml:space="preserve"> </v>
      </c>
      <c r="E24" s="18">
        <v>2</v>
      </c>
      <c r="F24" s="18" t="s">
        <v>153</v>
      </c>
      <c r="G24" s="15" t="str">
        <f>T('Elective Adventures'!I18)</f>
        <v/>
      </c>
      <c r="I24" s="102" t="s">
        <v>100</v>
      </c>
      <c r="J24" s="18" t="s">
        <v>218</v>
      </c>
      <c r="K24" s="16" t="str">
        <f>T('Elective Adventures'!I110)</f>
        <v/>
      </c>
    </row>
    <row r="25" spans="2:11">
      <c r="B25" s="98" t="s">
        <v>79</v>
      </c>
      <c r="C25" s="24" t="str">
        <f>'Elective Adventures'!I65</f>
        <v xml:space="preserve"> </v>
      </c>
      <c r="E25" s="18">
        <v>3</v>
      </c>
      <c r="F25" s="18" t="s">
        <v>154</v>
      </c>
      <c r="G25" s="15" t="str">
        <f>T('Elective Adventures'!I19)</f>
        <v/>
      </c>
      <c r="I25" s="102" t="s">
        <v>101</v>
      </c>
      <c r="J25" s="18" t="s">
        <v>219</v>
      </c>
      <c r="K25" s="16" t="str">
        <f>T('Elective Adventures'!I111)</f>
        <v/>
      </c>
    </row>
    <row r="26" spans="2:11" ht="12.75" customHeight="1">
      <c r="B26" s="103" t="s">
        <v>80</v>
      </c>
      <c r="C26" s="24" t="str">
        <f>'Elective Adventures'!I76</f>
        <v xml:space="preserve"> </v>
      </c>
      <c r="E26" s="18">
        <v>4</v>
      </c>
      <c r="F26" s="18" t="s">
        <v>155</v>
      </c>
      <c r="G26" s="15" t="str">
        <f>T('Elective Adventures'!I20)</f>
        <v/>
      </c>
      <c r="I26" s="102" t="s">
        <v>106</v>
      </c>
      <c r="J26" s="18" t="s">
        <v>220</v>
      </c>
      <c r="K26" s="16" t="str">
        <f>T('Elective Adventures'!I112)</f>
        <v/>
      </c>
    </row>
    <row r="27" spans="2:11" ht="12.75" customHeight="1">
      <c r="B27" s="103" t="s">
        <v>81</v>
      </c>
      <c r="C27" s="24" t="str">
        <f>'Elective Adventures'!I83</f>
        <v xml:space="preserve"> </v>
      </c>
      <c r="E27" s="18">
        <v>5</v>
      </c>
      <c r="F27" s="18" t="s">
        <v>156</v>
      </c>
      <c r="G27" s="15" t="str">
        <f>T('Elective Adventures'!I21)</f>
        <v/>
      </c>
      <c r="I27" s="18">
        <v>3</v>
      </c>
      <c r="J27" s="18" t="s">
        <v>221</v>
      </c>
      <c r="K27" s="16" t="str">
        <f>T('Elective Adventures'!I113)</f>
        <v/>
      </c>
    </row>
    <row r="28" spans="2:11">
      <c r="B28" s="103" t="s">
        <v>82</v>
      </c>
      <c r="C28" s="24" t="str">
        <f>'Elective Adventures'!I94</f>
        <v xml:space="preserve"> </v>
      </c>
      <c r="E28" s="18">
        <v>6</v>
      </c>
      <c r="F28" s="18" t="s">
        <v>157</v>
      </c>
      <c r="G28" s="15" t="str">
        <f>T('Elective Adventures'!I22)</f>
        <v/>
      </c>
      <c r="I28" s="100">
        <v>4</v>
      </c>
      <c r="J28" s="100" t="s">
        <v>222</v>
      </c>
      <c r="K28" s="16" t="str">
        <f>T('Elective Adventures'!I114)</f>
        <v/>
      </c>
    </row>
    <row r="29" spans="2:11">
      <c r="B29" s="103" t="s">
        <v>83</v>
      </c>
      <c r="C29" s="24" t="str">
        <f>'Elective Adventures'!I106</f>
        <v xml:space="preserve"> </v>
      </c>
      <c r="E29" s="107" t="s">
        <v>76</v>
      </c>
      <c r="F29" s="108"/>
      <c r="G29" s="108"/>
      <c r="I29" s="114" t="s">
        <v>85</v>
      </c>
      <c r="J29" s="113"/>
      <c r="K29" s="111"/>
    </row>
    <row r="30" spans="2:11" ht="12.75" customHeight="1">
      <c r="B30" s="103" t="s">
        <v>84</v>
      </c>
      <c r="C30" s="24" t="str">
        <f>'Elective Adventures'!I115</f>
        <v xml:space="preserve"> </v>
      </c>
      <c r="E30" s="18">
        <v>1</v>
      </c>
      <c r="F30" s="18" t="s">
        <v>158</v>
      </c>
      <c r="G30" s="15" t="str">
        <f>T('Elective Adventures'!I26)</f>
        <v/>
      </c>
      <c r="I30" s="99">
        <v>1</v>
      </c>
      <c r="J30" s="99" t="s">
        <v>223</v>
      </c>
      <c r="K30" s="16" t="str">
        <f>T('Elective Adventures'!I118)</f>
        <v/>
      </c>
    </row>
    <row r="31" spans="2:11" ht="12.75" customHeight="1">
      <c r="B31" s="103" t="s">
        <v>85</v>
      </c>
      <c r="C31" s="24" t="str">
        <f>'Elective Adventures'!I125</f>
        <v xml:space="preserve"> </v>
      </c>
      <c r="E31" s="18">
        <v>2</v>
      </c>
      <c r="F31" s="18" t="s">
        <v>159</v>
      </c>
      <c r="G31" s="15" t="str">
        <f>T('Elective Adventures'!I27)</f>
        <v/>
      </c>
      <c r="I31" s="18">
        <v>2</v>
      </c>
      <c r="J31" s="18" t="s">
        <v>224</v>
      </c>
      <c r="K31" s="16" t="str">
        <f>T('Elective Adventures'!I119)</f>
        <v/>
      </c>
    </row>
    <row r="32" spans="2:11">
      <c r="B32" s="103" t="s">
        <v>86</v>
      </c>
      <c r="C32" s="24" t="str">
        <f>'Elective Adventures'!I133</f>
        <v xml:space="preserve"> </v>
      </c>
      <c r="E32" s="18">
        <v>3</v>
      </c>
      <c r="F32" s="18" t="s">
        <v>160</v>
      </c>
      <c r="G32" s="15" t="str">
        <f>T('Elective Adventures'!I28)</f>
        <v/>
      </c>
      <c r="I32" s="18">
        <v>3</v>
      </c>
      <c r="J32" s="18" t="s">
        <v>225</v>
      </c>
      <c r="K32" s="16" t="str">
        <f>T('Elective Adventures'!I120)</f>
        <v/>
      </c>
    </row>
    <row r="33" spans="1:11" ht="12.75" customHeight="1">
      <c r="B33" s="2"/>
      <c r="C33" s="41"/>
      <c r="E33" s="18">
        <v>4</v>
      </c>
      <c r="F33" s="18" t="s">
        <v>161</v>
      </c>
      <c r="G33" s="15" t="str">
        <f>T('Elective Adventures'!I29)</f>
        <v/>
      </c>
      <c r="I33" s="18">
        <v>4</v>
      </c>
      <c r="J33" s="18" t="s">
        <v>226</v>
      </c>
      <c r="K33" s="16" t="str">
        <f>T('Elective Adventures'!I121)</f>
        <v/>
      </c>
    </row>
    <row r="34" spans="1:11" ht="12.75" customHeight="1">
      <c r="A34" s="288" t="s">
        <v>69</v>
      </c>
      <c r="B34" s="288"/>
      <c r="C34" s="132"/>
      <c r="E34" s="18">
        <v>5</v>
      </c>
      <c r="F34" s="18" t="s">
        <v>162</v>
      </c>
      <c r="G34" s="15" t="str">
        <f>T('Elective Adventures'!I30)</f>
        <v/>
      </c>
      <c r="I34" s="18">
        <v>5</v>
      </c>
      <c r="J34" s="18" t="s">
        <v>227</v>
      </c>
      <c r="K34" s="16" t="str">
        <f>T('Elective Adventures'!I122)</f>
        <v/>
      </c>
    </row>
    <row r="35" spans="1:11" ht="15.75" customHeight="1">
      <c r="A35" s="288"/>
      <c r="B35" s="288"/>
      <c r="C35" s="132"/>
      <c r="E35" s="18">
        <v>6</v>
      </c>
      <c r="F35" s="18" t="s">
        <v>163</v>
      </c>
      <c r="G35" s="15" t="str">
        <f>T('Elective Adventures'!I31)</f>
        <v/>
      </c>
      <c r="I35" s="18">
        <v>6</v>
      </c>
      <c r="J35" s="18" t="s">
        <v>228</v>
      </c>
      <c r="K35" s="16" t="str">
        <f>T('Elective Adventures'!I123)</f>
        <v/>
      </c>
    </row>
    <row r="36" spans="1:11" ht="12.75" customHeight="1">
      <c r="A36" s="105" t="s">
        <v>87</v>
      </c>
      <c r="B36" s="105"/>
      <c r="C36" s="110"/>
      <c r="E36" s="18">
        <v>7</v>
      </c>
      <c r="F36" s="18" t="s">
        <v>164</v>
      </c>
      <c r="G36" s="15" t="str">
        <f>T('Elective Adventures'!I32)</f>
        <v/>
      </c>
      <c r="I36" s="100">
        <v>7</v>
      </c>
      <c r="J36" s="100" t="s">
        <v>229</v>
      </c>
      <c r="K36" s="16" t="str">
        <f>T('Elective Adventures'!I124)</f>
        <v/>
      </c>
    </row>
    <row r="37" spans="1:11">
      <c r="A37" s="15">
        <v>1</v>
      </c>
      <c r="B37" s="98" t="s">
        <v>107</v>
      </c>
      <c r="C37" s="15" t="str">
        <f>T('Core Adventures'!I6)</f>
        <v/>
      </c>
      <c r="E37" s="18">
        <v>8</v>
      </c>
      <c r="F37" s="18" t="s">
        <v>165</v>
      </c>
      <c r="G37" s="15" t="str">
        <f>T('Elective Adventures'!I33)</f>
        <v/>
      </c>
      <c r="I37" s="114" t="s">
        <v>86</v>
      </c>
      <c r="J37" s="113"/>
      <c r="K37" s="111"/>
    </row>
    <row r="38" spans="1:11" ht="12.75" customHeight="1">
      <c r="A38" s="15">
        <v>2</v>
      </c>
      <c r="B38" s="98" t="s">
        <v>108</v>
      </c>
      <c r="C38" s="15" t="str">
        <f>T('Core Adventures'!I7)</f>
        <v/>
      </c>
      <c r="E38" s="107" t="s">
        <v>77</v>
      </c>
      <c r="F38" s="108"/>
      <c r="G38" s="108"/>
      <c r="I38" s="99">
        <v>1</v>
      </c>
      <c r="J38" s="99" t="s">
        <v>230</v>
      </c>
      <c r="K38" s="16" t="str">
        <f>T('Elective Adventures'!I128)</f>
        <v/>
      </c>
    </row>
    <row r="39" spans="1:11" ht="12.75" customHeight="1">
      <c r="A39" s="15">
        <v>3</v>
      </c>
      <c r="B39" s="98" t="s">
        <v>109</v>
      </c>
      <c r="C39" s="15" t="str">
        <f>T('Core Adventures'!I8)</f>
        <v/>
      </c>
      <c r="E39" s="18">
        <v>1</v>
      </c>
      <c r="F39" s="18" t="s">
        <v>166</v>
      </c>
      <c r="G39" s="15" t="str">
        <f>T('Elective Adventures'!I37)</f>
        <v/>
      </c>
      <c r="I39" s="18">
        <v>2</v>
      </c>
      <c r="J39" s="18" t="s">
        <v>231</v>
      </c>
      <c r="K39" s="16" t="str">
        <f>T('Elective Adventures'!I129)</f>
        <v/>
      </c>
    </row>
    <row r="40" spans="1:11" ht="12.75" customHeight="1">
      <c r="A40" s="15">
        <v>4</v>
      </c>
      <c r="B40" s="98" t="s">
        <v>110</v>
      </c>
      <c r="C40" s="15" t="str">
        <f>T('Core Adventures'!I9)</f>
        <v/>
      </c>
      <c r="E40" s="18">
        <v>2</v>
      </c>
      <c r="F40" s="18" t="s">
        <v>167</v>
      </c>
      <c r="G40" s="15" t="str">
        <f>T('Elective Adventures'!I38)</f>
        <v/>
      </c>
      <c r="I40" s="18">
        <v>3</v>
      </c>
      <c r="J40" s="18" t="s">
        <v>232</v>
      </c>
      <c r="K40" s="16" t="str">
        <f>T('Elective Adventures'!I130)</f>
        <v/>
      </c>
    </row>
    <row r="41" spans="1:11">
      <c r="A41" s="87">
        <v>5</v>
      </c>
      <c r="B41" s="20" t="s">
        <v>111</v>
      </c>
      <c r="C41" s="15" t="str">
        <f>T('Core Adventures'!I10)</f>
        <v/>
      </c>
      <c r="E41" s="18">
        <v>3</v>
      </c>
      <c r="F41" s="18" t="s">
        <v>168</v>
      </c>
      <c r="G41" s="15" t="str">
        <f>T('Elective Adventures'!I39)</f>
        <v/>
      </c>
      <c r="I41" s="18">
        <v>4</v>
      </c>
      <c r="J41" s="18" t="s">
        <v>233</v>
      </c>
      <c r="K41" s="16" t="str">
        <f>T('Elective Adventures'!I131)</f>
        <v/>
      </c>
    </row>
    <row r="42" spans="1:11" ht="12.75" customHeight="1">
      <c r="A42" s="106" t="s">
        <v>88</v>
      </c>
      <c r="B42" s="106"/>
      <c r="C42" s="111"/>
      <c r="E42" s="18">
        <v>4</v>
      </c>
      <c r="F42" s="18" t="s">
        <v>169</v>
      </c>
      <c r="G42" s="15" t="str">
        <f>T('Elective Adventures'!I40)</f>
        <v/>
      </c>
      <c r="I42" s="18">
        <v>5</v>
      </c>
      <c r="J42" s="18" t="s">
        <v>234</v>
      </c>
      <c r="K42" s="16" t="str">
        <f>T('Elective Adventures'!I132)</f>
        <v/>
      </c>
    </row>
    <row r="43" spans="1:11">
      <c r="A43" s="89" t="s">
        <v>89</v>
      </c>
      <c r="B43" s="21" t="s">
        <v>112</v>
      </c>
      <c r="C43" s="15" t="str">
        <f>T('Core Adventures'!I14)</f>
        <v/>
      </c>
      <c r="E43" s="18">
        <v>5</v>
      </c>
      <c r="F43" s="18" t="s">
        <v>170</v>
      </c>
      <c r="G43" s="15" t="str">
        <f>T('Elective Adventures'!I41)</f>
        <v/>
      </c>
    </row>
    <row r="44" spans="1:11">
      <c r="A44" s="24" t="s">
        <v>90</v>
      </c>
      <c r="B44" s="98" t="s">
        <v>113</v>
      </c>
      <c r="C44" s="15" t="str">
        <f>T('Core Adventures'!I15)</f>
        <v/>
      </c>
      <c r="E44" s="18">
        <v>6</v>
      </c>
      <c r="F44" s="18" t="s">
        <v>171</v>
      </c>
      <c r="G44" s="15" t="str">
        <f>T('Elective Adventures'!I42)</f>
        <v/>
      </c>
    </row>
    <row r="45" spans="1:11" ht="12.75" customHeight="1">
      <c r="A45" s="24" t="s">
        <v>91</v>
      </c>
      <c r="B45" s="98" t="s">
        <v>114</v>
      </c>
      <c r="C45" s="15" t="str">
        <f>T('Core Adventures'!I16)</f>
        <v/>
      </c>
      <c r="E45" s="18">
        <v>7</v>
      </c>
      <c r="F45" s="18" t="s">
        <v>172</v>
      </c>
      <c r="G45" s="15" t="str">
        <f>T('Elective Adventures'!I43)</f>
        <v/>
      </c>
      <c r="I45" s="101"/>
      <c r="J45" s="101"/>
      <c r="K45" s="14"/>
    </row>
    <row r="46" spans="1:11" ht="12.75" customHeight="1">
      <c r="A46" s="15">
        <v>2</v>
      </c>
      <c r="B46" s="98" t="s">
        <v>115</v>
      </c>
      <c r="C46" s="15" t="str">
        <f>T('Core Adventures'!I17)</f>
        <v/>
      </c>
      <c r="E46" s="107" t="s">
        <v>78</v>
      </c>
      <c r="F46" s="109"/>
      <c r="G46" s="110"/>
      <c r="I46" s="101"/>
      <c r="J46" s="101"/>
      <c r="K46" s="14"/>
    </row>
    <row r="47" spans="1:11">
      <c r="A47" s="15">
        <v>3</v>
      </c>
      <c r="B47" s="98" t="s">
        <v>116</v>
      </c>
      <c r="C47" s="15" t="str">
        <f>T('Core Adventures'!I18)</f>
        <v/>
      </c>
      <c r="E47" s="102" t="s">
        <v>89</v>
      </c>
      <c r="F47" s="18" t="s">
        <v>173</v>
      </c>
      <c r="G47" s="15" t="str">
        <f>T('Elective Adventures'!I47)</f>
        <v/>
      </c>
      <c r="I47" s="101"/>
      <c r="J47" s="101"/>
      <c r="K47" s="14"/>
    </row>
    <row r="48" spans="1:11">
      <c r="A48" s="15">
        <v>4</v>
      </c>
      <c r="B48" s="98" t="s">
        <v>117</v>
      </c>
      <c r="C48" s="15" t="str">
        <f>T('Core Adventures'!I19)</f>
        <v/>
      </c>
      <c r="E48" s="102" t="s">
        <v>90</v>
      </c>
      <c r="F48" s="18" t="s">
        <v>174</v>
      </c>
      <c r="G48" s="15" t="str">
        <f>T('Elective Adventures'!I48)</f>
        <v/>
      </c>
      <c r="I48" s="101"/>
      <c r="J48" s="79" t="s">
        <v>51</v>
      </c>
      <c r="K48" s="80"/>
    </row>
    <row r="49" spans="1:11">
      <c r="A49" s="87">
        <v>5</v>
      </c>
      <c r="B49" s="20" t="s">
        <v>118</v>
      </c>
      <c r="C49" s="15" t="str">
        <f>T('Core Adventures'!I20)</f>
        <v/>
      </c>
      <c r="E49" s="102">
        <v>2</v>
      </c>
      <c r="F49" s="18" t="s">
        <v>175</v>
      </c>
      <c r="G49" s="15" t="str">
        <f>T('Elective Adventures'!I49)</f>
        <v/>
      </c>
      <c r="I49" s="101"/>
      <c r="J49" s="81" t="s">
        <v>52</v>
      </c>
      <c r="K49" s="42"/>
    </row>
    <row r="50" spans="1:11" ht="12.75" customHeight="1">
      <c r="A50" s="106" t="s">
        <v>119</v>
      </c>
      <c r="B50" s="106"/>
      <c r="C50" s="111"/>
      <c r="E50" s="102">
        <v>3</v>
      </c>
      <c r="F50" s="18" t="s">
        <v>176</v>
      </c>
      <c r="G50" s="15" t="str">
        <f>T('Elective Adventures'!I50)</f>
        <v/>
      </c>
      <c r="J50" s="81" t="s">
        <v>53</v>
      </c>
      <c r="K50" s="42"/>
    </row>
    <row r="51" spans="1:11" ht="12.75" customHeight="1">
      <c r="A51" s="16">
        <v>1</v>
      </c>
      <c r="B51" s="21" t="s">
        <v>120</v>
      </c>
      <c r="C51" s="16" t="str">
        <f>T('Core Adventures'!I24)</f>
        <v/>
      </c>
      <c r="E51" s="102">
        <v>4</v>
      </c>
      <c r="F51" s="18" t="s">
        <v>177</v>
      </c>
      <c r="G51" s="15" t="str">
        <f>T('Elective Adventures'!I51)</f>
        <v/>
      </c>
      <c r="J51" s="82" t="s">
        <v>98</v>
      </c>
      <c r="K51" s="62"/>
    </row>
    <row r="52" spans="1:11" ht="12.75" customHeight="1">
      <c r="A52" s="15">
        <v>2</v>
      </c>
      <c r="B52" s="98" t="s">
        <v>121</v>
      </c>
      <c r="C52" s="16" t="str">
        <f>T('Core Adventures'!I25)</f>
        <v/>
      </c>
      <c r="E52" s="102">
        <v>5</v>
      </c>
      <c r="F52" s="18" t="s">
        <v>178</v>
      </c>
      <c r="G52" s="15" t="str">
        <f>T('Elective Adventures'!I52)</f>
        <v/>
      </c>
    </row>
    <row r="53" spans="1:11">
      <c r="A53" s="15">
        <v>3</v>
      </c>
      <c r="B53" s="98" t="s">
        <v>122</v>
      </c>
      <c r="C53" s="16" t="str">
        <f>T('Core Adventures'!I26)</f>
        <v/>
      </c>
      <c r="E53" s="107" t="s">
        <v>79</v>
      </c>
      <c r="F53" s="109"/>
      <c r="G53" s="110"/>
    </row>
    <row r="54" spans="1:11" ht="12.75" customHeight="1">
      <c r="A54" s="87">
        <v>4</v>
      </c>
      <c r="B54" s="20" t="s">
        <v>123</v>
      </c>
      <c r="C54" s="16" t="str">
        <f>T('Core Adventures'!I27)</f>
        <v/>
      </c>
      <c r="E54" s="18">
        <v>1</v>
      </c>
      <c r="F54" s="18" t="s">
        <v>179</v>
      </c>
      <c r="G54" s="15" t="str">
        <f>T('Elective Adventures'!I56)</f>
        <v/>
      </c>
    </row>
    <row r="55" spans="1:11" ht="12.75" customHeight="1">
      <c r="A55" s="106" t="s">
        <v>92</v>
      </c>
      <c r="B55" s="106"/>
      <c r="C55" s="111"/>
      <c r="E55" s="18">
        <v>2</v>
      </c>
      <c r="F55" s="18" t="s">
        <v>180</v>
      </c>
      <c r="G55" s="15" t="str">
        <f>T('Elective Adventures'!I57)</f>
        <v/>
      </c>
    </row>
    <row r="56" spans="1:11">
      <c r="A56" s="16">
        <v>1</v>
      </c>
      <c r="B56" s="17" t="s">
        <v>124</v>
      </c>
      <c r="C56" s="16" t="str">
        <f>T('Core Adventures'!I31)</f>
        <v/>
      </c>
      <c r="E56" s="18">
        <v>3</v>
      </c>
      <c r="F56" s="18" t="s">
        <v>181</v>
      </c>
      <c r="G56" s="15" t="str">
        <f>T('Elective Adventures'!I58)</f>
        <v/>
      </c>
    </row>
    <row r="57" spans="1:11">
      <c r="A57" s="15">
        <v>2</v>
      </c>
      <c r="B57" s="3" t="s">
        <v>125</v>
      </c>
      <c r="C57" s="16" t="str">
        <f>T('Core Adventures'!I32)</f>
        <v/>
      </c>
      <c r="E57" s="18">
        <v>4</v>
      </c>
      <c r="F57" s="18" t="s">
        <v>182</v>
      </c>
      <c r="G57" s="15" t="str">
        <f>T('Elective Adventures'!I59)</f>
        <v/>
      </c>
    </row>
    <row r="58" spans="1:11">
      <c r="A58" s="15">
        <v>3</v>
      </c>
      <c r="B58" s="3" t="s">
        <v>126</v>
      </c>
      <c r="C58" s="16" t="str">
        <f>T('Core Adventures'!I33)</f>
        <v/>
      </c>
      <c r="E58" s="18">
        <v>5</v>
      </c>
      <c r="F58" s="18" t="s">
        <v>183</v>
      </c>
      <c r="G58" s="15" t="str">
        <f>T('Elective Adventures'!I60)</f>
        <v/>
      </c>
    </row>
    <row r="59" spans="1:11">
      <c r="A59" s="15">
        <v>4</v>
      </c>
      <c r="B59" s="3" t="s">
        <v>127</v>
      </c>
      <c r="C59" s="16" t="str">
        <f>T('Core Adventures'!I34)</f>
        <v/>
      </c>
      <c r="E59" s="18">
        <v>6</v>
      </c>
      <c r="F59" s="18" t="s">
        <v>184</v>
      </c>
      <c r="G59" s="15" t="str">
        <f>T('Elective Adventures'!I61)</f>
        <v/>
      </c>
    </row>
    <row r="60" spans="1:11" ht="12.75" customHeight="1">
      <c r="A60" s="15">
        <v>5</v>
      </c>
      <c r="B60" s="3" t="s">
        <v>128</v>
      </c>
      <c r="C60" s="16" t="str">
        <f>T('Core Adventures'!I35)</f>
        <v/>
      </c>
      <c r="E60" s="18">
        <v>7</v>
      </c>
      <c r="F60" s="18" t="s">
        <v>185</v>
      </c>
      <c r="G60" s="15" t="str">
        <f>T('Elective Adventures'!I62)</f>
        <v/>
      </c>
    </row>
    <row r="61" spans="1:11" ht="12.75" customHeight="1">
      <c r="A61" s="106" t="s">
        <v>93</v>
      </c>
      <c r="B61" s="106"/>
      <c r="C61" s="110"/>
      <c r="E61" s="18">
        <v>8</v>
      </c>
      <c r="F61" s="18" t="s">
        <v>186</v>
      </c>
      <c r="G61" s="15" t="str">
        <f>T('Elective Adventures'!I63)</f>
        <v/>
      </c>
      <c r="I61" s="13"/>
      <c r="J61" s="13"/>
    </row>
    <row r="62" spans="1:11">
      <c r="A62" s="15">
        <v>1</v>
      </c>
      <c r="B62" s="3" t="s">
        <v>129</v>
      </c>
      <c r="C62" s="15" t="str">
        <f>T('Core Adventures'!I39)</f>
        <v/>
      </c>
      <c r="E62" s="18">
        <v>9</v>
      </c>
      <c r="F62" s="18" t="s">
        <v>187</v>
      </c>
      <c r="G62" s="15" t="str">
        <f>T('Elective Adventures'!I64)</f>
        <v/>
      </c>
    </row>
    <row r="63" spans="1:11">
      <c r="A63" s="15">
        <v>2</v>
      </c>
      <c r="B63" s="3" t="s">
        <v>130</v>
      </c>
      <c r="C63" s="15" t="str">
        <f>T('Core Adventures'!I40)</f>
        <v/>
      </c>
      <c r="E63" s="107" t="s">
        <v>80</v>
      </c>
      <c r="F63" s="108"/>
      <c r="G63" s="108"/>
    </row>
    <row r="64" spans="1:11">
      <c r="A64" s="15">
        <v>3</v>
      </c>
      <c r="B64" s="3" t="s">
        <v>131</v>
      </c>
      <c r="C64" s="15" t="str">
        <f>T('Core Adventures'!I41)</f>
        <v/>
      </c>
      <c r="E64" s="18">
        <v>1</v>
      </c>
      <c r="F64" s="18" t="s">
        <v>188</v>
      </c>
      <c r="G64" s="15" t="str">
        <f>T('Elective Adventures'!I68)</f>
        <v/>
      </c>
    </row>
    <row r="65" spans="1:7">
      <c r="A65" s="15">
        <v>4</v>
      </c>
      <c r="B65" s="3" t="s">
        <v>132</v>
      </c>
      <c r="C65" s="15" t="str">
        <f>T('Core Adventures'!I42)</f>
        <v/>
      </c>
      <c r="E65" s="18">
        <v>2</v>
      </c>
      <c r="F65" s="18" t="s">
        <v>189</v>
      </c>
      <c r="G65" s="15" t="str">
        <f>T('Elective Adventures'!I69)</f>
        <v/>
      </c>
    </row>
    <row r="66" spans="1:7">
      <c r="A66" s="15">
        <v>5</v>
      </c>
      <c r="B66" s="3" t="s">
        <v>133</v>
      </c>
      <c r="C66" s="15" t="str">
        <f>T('Core Adventures'!I43)</f>
        <v/>
      </c>
      <c r="E66" s="18">
        <v>3</v>
      </c>
      <c r="F66" s="18" t="s">
        <v>190</v>
      </c>
      <c r="G66" s="15" t="str">
        <f>T('Elective Adventures'!I70)</f>
        <v/>
      </c>
    </row>
    <row r="67" spans="1:7" ht="12.75" customHeight="1">
      <c r="A67" s="87">
        <v>6</v>
      </c>
      <c r="B67" s="88" t="s">
        <v>134</v>
      </c>
      <c r="C67" s="15" t="str">
        <f>T('Core Adventures'!I44)</f>
        <v/>
      </c>
      <c r="E67" s="18">
        <v>4</v>
      </c>
      <c r="F67" s="18" t="s">
        <v>191</v>
      </c>
      <c r="G67" s="15" t="str">
        <f>T('Elective Adventures'!I71)</f>
        <v/>
      </c>
    </row>
    <row r="68" spans="1:7" ht="12.75" customHeight="1">
      <c r="A68" s="106" t="s">
        <v>94</v>
      </c>
      <c r="B68" s="106"/>
      <c r="C68" s="111"/>
      <c r="E68" s="18">
        <v>5</v>
      </c>
      <c r="F68" s="18" t="s">
        <v>192</v>
      </c>
      <c r="G68" s="15" t="str">
        <f>T('Elective Adventures'!I72)</f>
        <v/>
      </c>
    </row>
    <row r="69" spans="1:7" ht="12.75" customHeight="1">
      <c r="A69" s="16">
        <v>1</v>
      </c>
      <c r="B69" s="17" t="s">
        <v>135</v>
      </c>
      <c r="C69" s="16" t="str">
        <f>T('Core Adventures'!I48)</f>
        <v/>
      </c>
      <c r="E69" s="18">
        <v>6</v>
      </c>
      <c r="F69" s="18" t="s">
        <v>193</v>
      </c>
      <c r="G69" s="15" t="str">
        <f>T('Elective Adventures'!I73)</f>
        <v/>
      </c>
    </row>
    <row r="70" spans="1:7">
      <c r="A70" s="15">
        <v>2</v>
      </c>
      <c r="B70" s="3" t="s">
        <v>136</v>
      </c>
      <c r="C70" s="16" t="str">
        <f>T('Core Adventures'!I49)</f>
        <v/>
      </c>
      <c r="E70" s="18">
        <v>7</v>
      </c>
      <c r="F70" s="18" t="s">
        <v>194</v>
      </c>
      <c r="G70" s="15" t="str">
        <f>T('Elective Adventures'!I74)</f>
        <v/>
      </c>
    </row>
    <row r="71" spans="1:7">
      <c r="A71" s="24" t="s">
        <v>95</v>
      </c>
      <c r="B71" s="3" t="s">
        <v>137</v>
      </c>
      <c r="C71" s="16" t="str">
        <f>T('Core Adventures'!I50)</f>
        <v/>
      </c>
      <c r="E71" s="18">
        <v>8</v>
      </c>
      <c r="F71" s="18" t="s">
        <v>195</v>
      </c>
      <c r="G71" s="15" t="str">
        <f>T('Elective Adventures'!I75)</f>
        <v/>
      </c>
    </row>
    <row r="72" spans="1:7">
      <c r="A72" s="24" t="s">
        <v>96</v>
      </c>
      <c r="B72" s="3" t="s">
        <v>138</v>
      </c>
      <c r="C72" s="16" t="str">
        <f>T('Core Adventures'!I51)</f>
        <v/>
      </c>
      <c r="E72" s="107" t="s">
        <v>81</v>
      </c>
      <c r="F72" s="108"/>
      <c r="G72" s="108"/>
    </row>
    <row r="73" spans="1:7">
      <c r="A73" s="24" t="s">
        <v>97</v>
      </c>
      <c r="B73" s="3" t="s">
        <v>139</v>
      </c>
      <c r="C73" s="16" t="str">
        <f>T('Core Adventures'!I52)</f>
        <v/>
      </c>
      <c r="E73" s="102" t="s">
        <v>89</v>
      </c>
      <c r="F73" s="18" t="s">
        <v>196</v>
      </c>
      <c r="G73" s="15" t="str">
        <f>T('Elective Adventures'!I79)</f>
        <v/>
      </c>
    </row>
    <row r="74" spans="1:7">
      <c r="A74" s="15">
        <v>4</v>
      </c>
      <c r="B74" s="3" t="s">
        <v>140</v>
      </c>
      <c r="C74" s="16" t="str">
        <f>T('Core Adventures'!I53)</f>
        <v/>
      </c>
      <c r="E74" s="102" t="s">
        <v>90</v>
      </c>
      <c r="F74" s="18" t="s">
        <v>197</v>
      </c>
      <c r="G74" s="15" t="str">
        <f>T('Elective Adventures'!I80)</f>
        <v/>
      </c>
    </row>
    <row r="75" spans="1:7">
      <c r="A75" s="15">
        <v>5</v>
      </c>
      <c r="B75" s="3" t="s">
        <v>141</v>
      </c>
      <c r="C75" s="16" t="str">
        <f>T('Core Adventures'!I54)</f>
        <v/>
      </c>
      <c r="E75" s="102" t="s">
        <v>100</v>
      </c>
      <c r="F75" s="18" t="s">
        <v>198</v>
      </c>
      <c r="G75" s="15" t="str">
        <f>T('Elective Adventures'!I81)</f>
        <v/>
      </c>
    </row>
    <row r="76" spans="1:7">
      <c r="A76" s="15">
        <v>6</v>
      </c>
      <c r="B76" s="3" t="s">
        <v>142</v>
      </c>
      <c r="C76" s="16" t="str">
        <f>T('Core Adventures'!I55)</f>
        <v/>
      </c>
      <c r="E76" s="102" t="s">
        <v>101</v>
      </c>
      <c r="F76" s="18" t="s">
        <v>199</v>
      </c>
      <c r="G76" s="15" t="str">
        <f>T('Elective Adventures'!I82)</f>
        <v/>
      </c>
    </row>
    <row r="77" spans="1:7">
      <c r="A77" s="15">
        <v>7</v>
      </c>
      <c r="B77" s="3" t="s">
        <v>143</v>
      </c>
      <c r="C77" s="16" t="str">
        <f>T('Core Adventures'!I56)</f>
        <v/>
      </c>
    </row>
    <row r="78" spans="1:7" ht="12.75" customHeight="1">
      <c r="D78" s="14"/>
    </row>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ELS1mMPXUk4DQQP+NFirphvflz9tHv+hv0fYSLjKK0c0UrMAbkyONW3sJyJ8M+VDTHj045XWXTsqBfyuZcuMdw==" saltValue="SpyPqu96apwOHfEp2CDSGQ=="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0"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6</v>
      </c>
      <c r="E1" s="286" t="s">
        <v>25</v>
      </c>
      <c r="F1" s="286"/>
      <c r="G1" s="286"/>
      <c r="I1" s="288" t="s">
        <v>73</v>
      </c>
      <c r="J1" s="288"/>
      <c r="K1" s="288"/>
    </row>
    <row r="2" spans="2:11" ht="7.5" customHeight="1">
      <c r="E2" s="287"/>
      <c r="F2" s="287"/>
      <c r="G2" s="287"/>
      <c r="I2" s="288"/>
      <c r="J2" s="288"/>
      <c r="K2" s="288"/>
    </row>
    <row r="3" spans="2:11">
      <c r="B3" s="1" t="s">
        <v>10</v>
      </c>
      <c r="E3" s="15">
        <v>1</v>
      </c>
      <c r="F3" s="131" t="s">
        <v>66</v>
      </c>
      <c r="G3" s="15" t="str">
        <f>T(Bobcat!J6)</f>
        <v/>
      </c>
      <c r="I3" s="107" t="s">
        <v>102</v>
      </c>
      <c r="J3" s="108"/>
      <c r="K3" s="108"/>
    </row>
    <row r="4" spans="2:11" ht="12.75" customHeight="1">
      <c r="B4" s="39" t="s">
        <v>26</v>
      </c>
      <c r="C4" s="15" t="str">
        <f>IF(COUNTIF(G3:G10,"A")&gt;6,"C",IF(COUNTIF(G3:G10,"A")&gt;0,"P"," "))</f>
        <v xml:space="preserve"> </v>
      </c>
      <c r="D4" s="14"/>
      <c r="E4" s="15">
        <v>2</v>
      </c>
      <c r="F4" s="131" t="s">
        <v>67</v>
      </c>
      <c r="G4" s="15" t="str">
        <f>T(Bobcat!J7)</f>
        <v/>
      </c>
      <c r="I4" s="102">
        <v>1</v>
      </c>
      <c r="J4" s="18" t="s">
        <v>200</v>
      </c>
      <c r="K4" s="15" t="str">
        <f>T('Elective Adventures'!J86)</f>
        <v/>
      </c>
    </row>
    <row r="5" spans="2:11">
      <c r="B5" s="19" t="s">
        <v>70</v>
      </c>
      <c r="C5" s="22" t="str">
        <f>IF(COUNTIF(C12:C17,"C")&gt;5,"C",IF(COUNTIF(C12:C17,"C")&gt;0,"P",IF(COUNTIF(C12:C17,"P")&gt;0,"P"," ")))</f>
        <v xml:space="preserve"> </v>
      </c>
      <c r="D5" s="92"/>
      <c r="E5" s="15">
        <v>3</v>
      </c>
      <c r="F5" s="131" t="s">
        <v>17</v>
      </c>
      <c r="G5" s="15" t="str">
        <f>T(Bobcat!J8)</f>
        <v/>
      </c>
      <c r="I5" s="102">
        <v>2</v>
      </c>
      <c r="J5" s="18" t="s">
        <v>201</v>
      </c>
      <c r="K5" s="15" t="str">
        <f>T('Elective Adventures'!J87)</f>
        <v/>
      </c>
    </row>
    <row r="6" spans="2:11">
      <c r="B6" s="38" t="s">
        <v>73</v>
      </c>
      <c r="C6" s="22" t="str">
        <f>IF(COUNTIF(C20:C32,"C")&gt;0,"C"," ")</f>
        <v xml:space="preserve"> </v>
      </c>
      <c r="D6" s="92"/>
      <c r="E6" s="15">
        <v>4</v>
      </c>
      <c r="F6" s="131" t="s">
        <v>18</v>
      </c>
      <c r="G6" s="15" t="str">
        <f>T(Bobcat!J9)</f>
        <v/>
      </c>
      <c r="I6" s="102">
        <v>3</v>
      </c>
      <c r="J6" s="18" t="s">
        <v>202</v>
      </c>
      <c r="K6" s="15" t="str">
        <f>T('Elective Adventures'!J88)</f>
        <v/>
      </c>
    </row>
    <row r="7" spans="2:11">
      <c r="B7" s="19" t="s">
        <v>71</v>
      </c>
      <c r="C7" s="69"/>
      <c r="D7" s="2"/>
      <c r="E7" s="15">
        <v>5</v>
      </c>
      <c r="F7" s="131" t="s">
        <v>19</v>
      </c>
      <c r="G7" s="15" t="str">
        <f>T(Bobcat!J10)</f>
        <v/>
      </c>
      <c r="I7" s="102" t="s">
        <v>103</v>
      </c>
      <c r="J7" s="18" t="s">
        <v>203</v>
      </c>
      <c r="K7" s="15" t="str">
        <f>T('Elective Adventures'!J89)</f>
        <v/>
      </c>
    </row>
    <row r="8" spans="2:11" ht="12.75" customHeight="1">
      <c r="B8" s="19" t="s">
        <v>72</v>
      </c>
      <c r="C8" s="23" t="str">
        <f>'Cyber Chip'!J10</f>
        <v xml:space="preserve"> </v>
      </c>
      <c r="D8" s="92"/>
      <c r="E8" s="15">
        <v>6</v>
      </c>
      <c r="F8" s="131" t="s">
        <v>20</v>
      </c>
      <c r="G8" s="15" t="str">
        <f>T(Bobcat!J11)</f>
        <v/>
      </c>
      <c r="I8" s="102" t="s">
        <v>104</v>
      </c>
      <c r="J8" s="18" t="s">
        <v>204</v>
      </c>
      <c r="K8" s="15" t="str">
        <f>T('Elective Adventures'!J90)</f>
        <v/>
      </c>
    </row>
    <row r="9" spans="2:11" ht="12.75" customHeight="1">
      <c r="B9" s="19" t="s">
        <v>22</v>
      </c>
      <c r="C9" s="23" t="str">
        <f>IF(COUNTIF(C4:C8,"C")&gt;4,"C","")</f>
        <v/>
      </c>
      <c r="D9" s="92"/>
      <c r="E9" s="87">
        <v>7</v>
      </c>
      <c r="F9" s="93" t="s">
        <v>21</v>
      </c>
      <c r="G9" s="15" t="str">
        <f>T(Bobcat!J12)</f>
        <v/>
      </c>
      <c r="I9" s="102" t="s">
        <v>105</v>
      </c>
      <c r="J9" s="18" t="s">
        <v>205</v>
      </c>
      <c r="K9" s="15" t="str">
        <f>T('Elective Adventures'!J91)</f>
        <v/>
      </c>
    </row>
    <row r="10" spans="2:11" ht="12" customHeight="1">
      <c r="B10" s="95"/>
      <c r="C10" s="96"/>
      <c r="D10" s="92"/>
      <c r="E10" s="90"/>
      <c r="F10" s="94"/>
      <c r="G10" s="90"/>
      <c r="I10" s="102">
        <v>5</v>
      </c>
      <c r="J10" s="18" t="s">
        <v>206</v>
      </c>
      <c r="K10" s="15" t="str">
        <f>T('Elective Adventures'!J92)</f>
        <v/>
      </c>
    </row>
    <row r="11" spans="2:11" ht="12.75" customHeight="1">
      <c r="B11" s="1" t="s">
        <v>69</v>
      </c>
      <c r="E11" s="288" t="s">
        <v>73</v>
      </c>
      <c r="F11" s="288"/>
      <c r="G11" s="132"/>
      <c r="I11" s="102">
        <v>6</v>
      </c>
      <c r="J11" s="18" t="s">
        <v>207</v>
      </c>
      <c r="K11" s="15" t="str">
        <f>T('Elective Adventures'!J93)</f>
        <v/>
      </c>
    </row>
    <row r="12" spans="2:11" ht="12.75" customHeight="1">
      <c r="B12" s="98" t="s">
        <v>87</v>
      </c>
      <c r="C12" s="24" t="str">
        <f>'Core Adventures'!J11</f>
        <v xml:space="preserve"> </v>
      </c>
      <c r="E12" s="288"/>
      <c r="F12" s="288"/>
      <c r="G12" s="132"/>
      <c r="I12" s="107" t="s">
        <v>83</v>
      </c>
      <c r="J12" s="112"/>
      <c r="K12" s="110"/>
    </row>
    <row r="13" spans="2:11" ht="12.75" customHeight="1">
      <c r="B13" s="98" t="s">
        <v>88</v>
      </c>
      <c r="C13" s="24" t="str">
        <f>'Core Adventures'!J21</f>
        <v xml:space="preserve"> </v>
      </c>
      <c r="E13" s="105" t="s">
        <v>74</v>
      </c>
      <c r="F13" s="108"/>
      <c r="G13" s="108"/>
      <c r="I13" s="102" t="s">
        <v>89</v>
      </c>
      <c r="J13" s="18" t="s">
        <v>208</v>
      </c>
      <c r="K13" s="15" t="str">
        <f>T('Elective Adventures'!J97)</f>
        <v/>
      </c>
    </row>
    <row r="14" spans="2:11" ht="12.75" customHeight="1">
      <c r="B14" s="98" t="s">
        <v>238</v>
      </c>
      <c r="C14" s="24" t="str">
        <f>'Core Adventures'!J28</f>
        <v xml:space="preserve"> </v>
      </c>
      <c r="E14" s="18">
        <v>1</v>
      </c>
      <c r="F14" s="18" t="s">
        <v>144</v>
      </c>
      <c r="G14" s="15" t="str">
        <f>T('Elective Adventures'!J6)</f>
        <v/>
      </c>
      <c r="I14" s="102" t="s">
        <v>90</v>
      </c>
      <c r="J14" s="18" t="s">
        <v>209</v>
      </c>
      <c r="K14" s="15" t="str">
        <f>T('Elective Adventures'!J98)</f>
        <v/>
      </c>
    </row>
    <row r="15" spans="2:11">
      <c r="B15" s="98" t="s">
        <v>92</v>
      </c>
      <c r="C15" s="24" t="str">
        <f>'Core Adventures'!J36</f>
        <v xml:space="preserve"> </v>
      </c>
      <c r="E15" s="18">
        <v>2</v>
      </c>
      <c r="F15" s="18" t="s">
        <v>149</v>
      </c>
      <c r="G15" s="15" t="str">
        <f>T('Elective Adventures'!J7)</f>
        <v/>
      </c>
      <c r="I15" s="102" t="s">
        <v>91</v>
      </c>
      <c r="J15" s="18" t="s">
        <v>210</v>
      </c>
      <c r="K15" s="15" t="str">
        <f>T('Elective Adventures'!J99)</f>
        <v/>
      </c>
    </row>
    <row r="16" spans="2:11">
      <c r="B16" s="98" t="s">
        <v>93</v>
      </c>
      <c r="C16" s="24" t="str">
        <f>'Core Adventures'!J45</f>
        <v xml:space="preserve"> </v>
      </c>
      <c r="E16" s="18">
        <v>3</v>
      </c>
      <c r="F16" s="18" t="s">
        <v>145</v>
      </c>
      <c r="G16" s="15" t="str">
        <f>T('Elective Adventures'!J8)</f>
        <v/>
      </c>
      <c r="I16" s="102" t="s">
        <v>100</v>
      </c>
      <c r="J16" s="18" t="s">
        <v>217</v>
      </c>
      <c r="K16" s="15" t="str">
        <f>T('Elective Adventures'!J100)</f>
        <v/>
      </c>
    </row>
    <row r="17" spans="2:11">
      <c r="B17" s="98" t="s">
        <v>94</v>
      </c>
      <c r="C17" s="24" t="str">
        <f>'Core Adventures'!J57</f>
        <v xml:space="preserve"> </v>
      </c>
      <c r="E17" s="18">
        <v>4</v>
      </c>
      <c r="F17" s="18" t="s">
        <v>146</v>
      </c>
      <c r="G17" s="15" t="str">
        <f>T('Elective Adventures'!J9)</f>
        <v/>
      </c>
      <c r="I17" s="102" t="s">
        <v>101</v>
      </c>
      <c r="J17" s="18" t="s">
        <v>211</v>
      </c>
      <c r="K17" s="15" t="str">
        <f>T('Elective Adventures'!J101)</f>
        <v/>
      </c>
    </row>
    <row r="18" spans="2:11">
      <c r="B18" s="40"/>
      <c r="C18" s="41"/>
      <c r="E18" s="18">
        <v>5</v>
      </c>
      <c r="F18" s="18" t="s">
        <v>147</v>
      </c>
      <c r="G18" s="15" t="str">
        <f>T('Elective Adventures'!J10)</f>
        <v/>
      </c>
      <c r="I18" s="102">
        <v>3</v>
      </c>
      <c r="J18" s="18" t="s">
        <v>212</v>
      </c>
      <c r="K18" s="15" t="str">
        <f>T('Elective Adventures'!J102)</f>
        <v/>
      </c>
    </row>
    <row r="19" spans="2:11">
      <c r="B19" s="1" t="s">
        <v>73</v>
      </c>
      <c r="E19" s="18">
        <v>6</v>
      </c>
      <c r="F19" s="18" t="s">
        <v>148</v>
      </c>
      <c r="G19" s="15" t="str">
        <f>T('Elective Adventures'!J11)</f>
        <v/>
      </c>
      <c r="I19" s="102">
        <v>4</v>
      </c>
      <c r="J19" s="18" t="s">
        <v>213</v>
      </c>
      <c r="K19" s="15" t="str">
        <f>T('Elective Adventures'!J103)</f>
        <v/>
      </c>
    </row>
    <row r="20" spans="2:11">
      <c r="B20" s="98" t="s">
        <v>74</v>
      </c>
      <c r="C20" s="24" t="str">
        <f>'Elective Adventures'!J14</f>
        <v xml:space="preserve"> </v>
      </c>
      <c r="E20" s="18">
        <v>7</v>
      </c>
      <c r="F20" s="18" t="s">
        <v>150</v>
      </c>
      <c r="G20" s="15" t="str">
        <f>T('Elective Adventures'!J12)</f>
        <v/>
      </c>
      <c r="I20" s="102">
        <v>5</v>
      </c>
      <c r="J20" s="18" t="s">
        <v>214</v>
      </c>
      <c r="K20" s="15" t="str">
        <f>T('Elective Adventures'!J104)</f>
        <v/>
      </c>
    </row>
    <row r="21" spans="2:11" ht="12.75" customHeight="1">
      <c r="B21" s="98" t="s">
        <v>75</v>
      </c>
      <c r="C21" s="24" t="str">
        <f>'Elective Adventures'!J23</f>
        <v xml:space="preserve"> </v>
      </c>
      <c r="E21" s="100">
        <v>8</v>
      </c>
      <c r="F21" s="18" t="s">
        <v>151</v>
      </c>
      <c r="G21" s="15" t="str">
        <f>T('Elective Adventures'!J13)</f>
        <v/>
      </c>
      <c r="I21" s="102">
        <v>6</v>
      </c>
      <c r="J21" s="100" t="s">
        <v>215</v>
      </c>
      <c r="K21" s="15" t="str">
        <f>T('Elective Adventures'!J105)</f>
        <v/>
      </c>
    </row>
    <row r="22" spans="2:11" ht="12.75" customHeight="1">
      <c r="B22" s="98" t="s">
        <v>76</v>
      </c>
      <c r="C22" s="24" t="str">
        <f>'Elective Adventures'!J34</f>
        <v xml:space="preserve"> </v>
      </c>
      <c r="E22" s="106" t="s">
        <v>75</v>
      </c>
      <c r="F22" s="108"/>
      <c r="G22" s="108"/>
      <c r="I22" s="107" t="s">
        <v>84</v>
      </c>
      <c r="J22" s="113"/>
      <c r="K22" s="111"/>
    </row>
    <row r="23" spans="2:11" ht="12.75" customHeight="1">
      <c r="B23" s="98" t="s">
        <v>77</v>
      </c>
      <c r="C23" s="24" t="str">
        <f>'Elective Adventures'!J44</f>
        <v xml:space="preserve"> </v>
      </c>
      <c r="E23" s="99">
        <v>1</v>
      </c>
      <c r="F23" s="18" t="s">
        <v>152</v>
      </c>
      <c r="G23" s="15" t="str">
        <f>T('Elective Adventures'!J17)</f>
        <v/>
      </c>
      <c r="I23" s="18">
        <v>1</v>
      </c>
      <c r="J23" s="99" t="s">
        <v>216</v>
      </c>
      <c r="K23" s="16" t="str">
        <f>T('Elective Adventures'!J109)</f>
        <v/>
      </c>
    </row>
    <row r="24" spans="2:11">
      <c r="B24" s="98" t="s">
        <v>78</v>
      </c>
      <c r="C24" s="24" t="str">
        <f>'Elective Adventures'!J53</f>
        <v xml:space="preserve"> </v>
      </c>
      <c r="E24" s="18">
        <v>2</v>
      </c>
      <c r="F24" s="18" t="s">
        <v>153</v>
      </c>
      <c r="G24" s="15" t="str">
        <f>T('Elective Adventures'!J18)</f>
        <v/>
      </c>
      <c r="I24" s="102" t="s">
        <v>100</v>
      </c>
      <c r="J24" s="18" t="s">
        <v>218</v>
      </c>
      <c r="K24" s="16" t="str">
        <f>T('Elective Adventures'!J110)</f>
        <v/>
      </c>
    </row>
    <row r="25" spans="2:11">
      <c r="B25" s="98" t="s">
        <v>79</v>
      </c>
      <c r="C25" s="24" t="str">
        <f>'Elective Adventures'!J65</f>
        <v xml:space="preserve"> </v>
      </c>
      <c r="E25" s="18">
        <v>3</v>
      </c>
      <c r="F25" s="18" t="s">
        <v>154</v>
      </c>
      <c r="G25" s="15" t="str">
        <f>T('Elective Adventures'!J19)</f>
        <v/>
      </c>
      <c r="I25" s="102" t="s">
        <v>101</v>
      </c>
      <c r="J25" s="18" t="s">
        <v>219</v>
      </c>
      <c r="K25" s="16" t="str">
        <f>T('Elective Adventures'!J111)</f>
        <v/>
      </c>
    </row>
    <row r="26" spans="2:11" ht="12.75" customHeight="1">
      <c r="B26" s="103" t="s">
        <v>80</v>
      </c>
      <c r="C26" s="24" t="str">
        <f>'Elective Adventures'!J76</f>
        <v xml:space="preserve"> </v>
      </c>
      <c r="E26" s="18">
        <v>4</v>
      </c>
      <c r="F26" s="18" t="s">
        <v>155</v>
      </c>
      <c r="G26" s="15" t="str">
        <f>T('Elective Adventures'!J20)</f>
        <v/>
      </c>
      <c r="I26" s="102" t="s">
        <v>106</v>
      </c>
      <c r="J26" s="18" t="s">
        <v>220</v>
      </c>
      <c r="K26" s="16" t="str">
        <f>T('Elective Adventures'!J112)</f>
        <v/>
      </c>
    </row>
    <row r="27" spans="2:11" ht="12.75" customHeight="1">
      <c r="B27" s="103" t="s">
        <v>81</v>
      </c>
      <c r="C27" s="24" t="str">
        <f>'Elective Adventures'!J83</f>
        <v xml:space="preserve"> </v>
      </c>
      <c r="E27" s="18">
        <v>5</v>
      </c>
      <c r="F27" s="18" t="s">
        <v>156</v>
      </c>
      <c r="G27" s="15" t="str">
        <f>T('Elective Adventures'!J21)</f>
        <v/>
      </c>
      <c r="I27" s="18">
        <v>3</v>
      </c>
      <c r="J27" s="18" t="s">
        <v>221</v>
      </c>
      <c r="K27" s="16" t="str">
        <f>T('Elective Adventures'!J113)</f>
        <v/>
      </c>
    </row>
    <row r="28" spans="2:11">
      <c r="B28" s="103" t="s">
        <v>82</v>
      </c>
      <c r="C28" s="24" t="str">
        <f>'Elective Adventures'!J94</f>
        <v xml:space="preserve"> </v>
      </c>
      <c r="E28" s="18">
        <v>6</v>
      </c>
      <c r="F28" s="18" t="s">
        <v>157</v>
      </c>
      <c r="G28" s="15" t="str">
        <f>T('Elective Adventures'!J22)</f>
        <v/>
      </c>
      <c r="I28" s="100">
        <v>4</v>
      </c>
      <c r="J28" s="100" t="s">
        <v>222</v>
      </c>
      <c r="K28" s="16" t="str">
        <f>T('Elective Adventures'!J114)</f>
        <v/>
      </c>
    </row>
    <row r="29" spans="2:11">
      <c r="B29" s="103" t="s">
        <v>83</v>
      </c>
      <c r="C29" s="24" t="str">
        <f>'Elective Adventures'!J106</f>
        <v xml:space="preserve"> </v>
      </c>
      <c r="E29" s="107" t="s">
        <v>76</v>
      </c>
      <c r="F29" s="108"/>
      <c r="G29" s="108"/>
      <c r="I29" s="114" t="s">
        <v>85</v>
      </c>
      <c r="J29" s="113"/>
      <c r="K29" s="111"/>
    </row>
    <row r="30" spans="2:11" ht="12.75" customHeight="1">
      <c r="B30" s="103" t="s">
        <v>84</v>
      </c>
      <c r="C30" s="24" t="str">
        <f>'Elective Adventures'!J115</f>
        <v xml:space="preserve"> </v>
      </c>
      <c r="E30" s="18">
        <v>1</v>
      </c>
      <c r="F30" s="18" t="s">
        <v>158</v>
      </c>
      <c r="G30" s="15" t="str">
        <f>T('Elective Adventures'!J26)</f>
        <v/>
      </c>
      <c r="I30" s="99">
        <v>1</v>
      </c>
      <c r="J30" s="99" t="s">
        <v>223</v>
      </c>
      <c r="K30" s="16" t="str">
        <f>T('Elective Adventures'!J118)</f>
        <v/>
      </c>
    </row>
    <row r="31" spans="2:11" ht="12.75" customHeight="1">
      <c r="B31" s="103" t="s">
        <v>85</v>
      </c>
      <c r="C31" s="24" t="str">
        <f>'Elective Adventures'!J125</f>
        <v xml:space="preserve"> </v>
      </c>
      <c r="E31" s="18">
        <v>2</v>
      </c>
      <c r="F31" s="18" t="s">
        <v>159</v>
      </c>
      <c r="G31" s="15" t="str">
        <f>T('Elective Adventures'!J27)</f>
        <v/>
      </c>
      <c r="I31" s="18">
        <v>2</v>
      </c>
      <c r="J31" s="18" t="s">
        <v>224</v>
      </c>
      <c r="K31" s="16" t="str">
        <f>T('Elective Adventures'!J119)</f>
        <v/>
      </c>
    </row>
    <row r="32" spans="2:11">
      <c r="B32" s="103" t="s">
        <v>86</v>
      </c>
      <c r="C32" s="24" t="str">
        <f>'Elective Adventures'!J133</f>
        <v xml:space="preserve"> </v>
      </c>
      <c r="E32" s="18">
        <v>3</v>
      </c>
      <c r="F32" s="18" t="s">
        <v>160</v>
      </c>
      <c r="G32" s="15" t="str">
        <f>T('Elective Adventures'!J28)</f>
        <v/>
      </c>
      <c r="I32" s="18">
        <v>3</v>
      </c>
      <c r="J32" s="18" t="s">
        <v>225</v>
      </c>
      <c r="K32" s="16" t="str">
        <f>T('Elective Adventures'!J120)</f>
        <v/>
      </c>
    </row>
    <row r="33" spans="1:11" ht="12.75" customHeight="1">
      <c r="B33" s="2"/>
      <c r="C33" s="41"/>
      <c r="E33" s="18">
        <v>4</v>
      </c>
      <c r="F33" s="18" t="s">
        <v>161</v>
      </c>
      <c r="G33" s="15" t="str">
        <f>T('Elective Adventures'!J29)</f>
        <v/>
      </c>
      <c r="I33" s="18">
        <v>4</v>
      </c>
      <c r="J33" s="18" t="s">
        <v>226</v>
      </c>
      <c r="K33" s="16" t="str">
        <f>T('Elective Adventures'!J121)</f>
        <v/>
      </c>
    </row>
    <row r="34" spans="1:11" ht="12.75" customHeight="1">
      <c r="A34" s="288" t="s">
        <v>69</v>
      </c>
      <c r="B34" s="288"/>
      <c r="C34" s="132"/>
      <c r="E34" s="18">
        <v>5</v>
      </c>
      <c r="F34" s="18" t="s">
        <v>162</v>
      </c>
      <c r="G34" s="15" t="str">
        <f>T('Elective Adventures'!J30)</f>
        <v/>
      </c>
      <c r="I34" s="18">
        <v>5</v>
      </c>
      <c r="J34" s="18" t="s">
        <v>227</v>
      </c>
      <c r="K34" s="16" t="str">
        <f>T('Elective Adventures'!J122)</f>
        <v/>
      </c>
    </row>
    <row r="35" spans="1:11" ht="15.75" customHeight="1">
      <c r="A35" s="288"/>
      <c r="B35" s="288"/>
      <c r="C35" s="132"/>
      <c r="E35" s="18">
        <v>6</v>
      </c>
      <c r="F35" s="18" t="s">
        <v>163</v>
      </c>
      <c r="G35" s="15" t="str">
        <f>T('Elective Adventures'!J31)</f>
        <v/>
      </c>
      <c r="I35" s="18">
        <v>6</v>
      </c>
      <c r="J35" s="18" t="s">
        <v>228</v>
      </c>
      <c r="K35" s="16" t="str">
        <f>T('Elective Adventures'!J123)</f>
        <v/>
      </c>
    </row>
    <row r="36" spans="1:11" ht="12.75" customHeight="1">
      <c r="A36" s="105" t="s">
        <v>87</v>
      </c>
      <c r="B36" s="105"/>
      <c r="C36" s="110"/>
      <c r="E36" s="18">
        <v>7</v>
      </c>
      <c r="F36" s="18" t="s">
        <v>164</v>
      </c>
      <c r="G36" s="15" t="str">
        <f>T('Elective Adventures'!J32)</f>
        <v/>
      </c>
      <c r="I36" s="100">
        <v>7</v>
      </c>
      <c r="J36" s="100" t="s">
        <v>229</v>
      </c>
      <c r="K36" s="16" t="str">
        <f>T('Elective Adventures'!J124)</f>
        <v/>
      </c>
    </row>
    <row r="37" spans="1:11">
      <c r="A37" s="15">
        <v>1</v>
      </c>
      <c r="B37" s="98" t="s">
        <v>107</v>
      </c>
      <c r="C37" s="15" t="str">
        <f>T('Core Adventures'!J6)</f>
        <v/>
      </c>
      <c r="E37" s="18">
        <v>8</v>
      </c>
      <c r="F37" s="18" t="s">
        <v>165</v>
      </c>
      <c r="G37" s="15" t="str">
        <f>T('Elective Adventures'!J33)</f>
        <v/>
      </c>
      <c r="I37" s="114" t="s">
        <v>86</v>
      </c>
      <c r="J37" s="113"/>
      <c r="K37" s="111"/>
    </row>
    <row r="38" spans="1:11" ht="12.75" customHeight="1">
      <c r="A38" s="15">
        <v>2</v>
      </c>
      <c r="B38" s="98" t="s">
        <v>108</v>
      </c>
      <c r="C38" s="15" t="str">
        <f>T('Core Adventures'!J7)</f>
        <v/>
      </c>
      <c r="E38" s="107" t="s">
        <v>77</v>
      </c>
      <c r="F38" s="108"/>
      <c r="G38" s="108"/>
      <c r="I38" s="99">
        <v>1</v>
      </c>
      <c r="J38" s="99" t="s">
        <v>230</v>
      </c>
      <c r="K38" s="16" t="str">
        <f>T('Elective Adventures'!J128)</f>
        <v/>
      </c>
    </row>
    <row r="39" spans="1:11" ht="12.75" customHeight="1">
      <c r="A39" s="15">
        <v>3</v>
      </c>
      <c r="B39" s="98" t="s">
        <v>109</v>
      </c>
      <c r="C39" s="15" t="str">
        <f>T('Core Adventures'!J8)</f>
        <v/>
      </c>
      <c r="E39" s="18">
        <v>1</v>
      </c>
      <c r="F39" s="18" t="s">
        <v>166</v>
      </c>
      <c r="G39" s="15" t="str">
        <f>T('Elective Adventures'!J37)</f>
        <v/>
      </c>
      <c r="I39" s="18">
        <v>2</v>
      </c>
      <c r="J39" s="18" t="s">
        <v>231</v>
      </c>
      <c r="K39" s="16" t="str">
        <f>T('Elective Adventures'!J129)</f>
        <v/>
      </c>
    </row>
    <row r="40" spans="1:11" ht="12.75" customHeight="1">
      <c r="A40" s="15">
        <v>4</v>
      </c>
      <c r="B40" s="98" t="s">
        <v>110</v>
      </c>
      <c r="C40" s="15" t="str">
        <f>T('Core Adventures'!J9)</f>
        <v/>
      </c>
      <c r="E40" s="18">
        <v>2</v>
      </c>
      <c r="F40" s="18" t="s">
        <v>167</v>
      </c>
      <c r="G40" s="15" t="str">
        <f>T('Elective Adventures'!J38)</f>
        <v/>
      </c>
      <c r="I40" s="18">
        <v>3</v>
      </c>
      <c r="J40" s="18" t="s">
        <v>232</v>
      </c>
      <c r="K40" s="16" t="str">
        <f>T('Elective Adventures'!J130)</f>
        <v/>
      </c>
    </row>
    <row r="41" spans="1:11">
      <c r="A41" s="87">
        <v>5</v>
      </c>
      <c r="B41" s="20" t="s">
        <v>111</v>
      </c>
      <c r="C41" s="15" t="str">
        <f>T('Core Adventures'!J10)</f>
        <v/>
      </c>
      <c r="E41" s="18">
        <v>3</v>
      </c>
      <c r="F41" s="18" t="s">
        <v>168</v>
      </c>
      <c r="G41" s="15" t="str">
        <f>T('Elective Adventures'!J39)</f>
        <v/>
      </c>
      <c r="I41" s="18">
        <v>4</v>
      </c>
      <c r="J41" s="18" t="s">
        <v>233</v>
      </c>
      <c r="K41" s="16" t="str">
        <f>T('Elective Adventures'!J131)</f>
        <v/>
      </c>
    </row>
    <row r="42" spans="1:11" ht="12.75" customHeight="1">
      <c r="A42" s="106" t="s">
        <v>88</v>
      </c>
      <c r="B42" s="106"/>
      <c r="C42" s="111"/>
      <c r="E42" s="18">
        <v>4</v>
      </c>
      <c r="F42" s="18" t="s">
        <v>169</v>
      </c>
      <c r="G42" s="15" t="str">
        <f>T('Elective Adventures'!J40)</f>
        <v/>
      </c>
      <c r="I42" s="18">
        <v>5</v>
      </c>
      <c r="J42" s="18" t="s">
        <v>234</v>
      </c>
      <c r="K42" s="16" t="str">
        <f>T('Elective Adventures'!J132)</f>
        <v/>
      </c>
    </row>
    <row r="43" spans="1:11">
      <c r="A43" s="89" t="s">
        <v>89</v>
      </c>
      <c r="B43" s="21" t="s">
        <v>112</v>
      </c>
      <c r="C43" s="15" t="str">
        <f>T('Core Adventures'!J14)</f>
        <v/>
      </c>
      <c r="E43" s="18">
        <v>5</v>
      </c>
      <c r="F43" s="18" t="s">
        <v>170</v>
      </c>
      <c r="G43" s="15" t="str">
        <f>T('Elective Adventures'!J41)</f>
        <v/>
      </c>
    </row>
    <row r="44" spans="1:11">
      <c r="A44" s="24" t="s">
        <v>90</v>
      </c>
      <c r="B44" s="98" t="s">
        <v>113</v>
      </c>
      <c r="C44" s="15" t="str">
        <f>T('Core Adventures'!J15)</f>
        <v/>
      </c>
      <c r="E44" s="18">
        <v>6</v>
      </c>
      <c r="F44" s="18" t="s">
        <v>171</v>
      </c>
      <c r="G44" s="15" t="str">
        <f>T('Elective Adventures'!J42)</f>
        <v/>
      </c>
    </row>
    <row r="45" spans="1:11" ht="12.75" customHeight="1">
      <c r="A45" s="24" t="s">
        <v>91</v>
      </c>
      <c r="B45" s="98" t="s">
        <v>114</v>
      </c>
      <c r="C45" s="15" t="str">
        <f>T('Core Adventures'!J16)</f>
        <v/>
      </c>
      <c r="E45" s="18">
        <v>7</v>
      </c>
      <c r="F45" s="18" t="s">
        <v>172</v>
      </c>
      <c r="G45" s="15" t="str">
        <f>T('Elective Adventures'!J43)</f>
        <v/>
      </c>
      <c r="I45" s="101"/>
      <c r="J45" s="101"/>
      <c r="K45" s="14"/>
    </row>
    <row r="46" spans="1:11" ht="12.75" customHeight="1">
      <c r="A46" s="15">
        <v>2</v>
      </c>
      <c r="B46" s="98" t="s">
        <v>115</v>
      </c>
      <c r="C46" s="15" t="str">
        <f>T('Core Adventures'!J17)</f>
        <v/>
      </c>
      <c r="E46" s="107" t="s">
        <v>78</v>
      </c>
      <c r="F46" s="109"/>
      <c r="G46" s="110"/>
      <c r="I46" s="101"/>
      <c r="J46" s="101"/>
      <c r="K46" s="14"/>
    </row>
    <row r="47" spans="1:11">
      <c r="A47" s="15">
        <v>3</v>
      </c>
      <c r="B47" s="98" t="s">
        <v>116</v>
      </c>
      <c r="C47" s="15" t="str">
        <f>T('Core Adventures'!J18)</f>
        <v/>
      </c>
      <c r="E47" s="102" t="s">
        <v>89</v>
      </c>
      <c r="F47" s="18" t="s">
        <v>173</v>
      </c>
      <c r="G47" s="15" t="str">
        <f>T('Elective Adventures'!J47)</f>
        <v/>
      </c>
      <c r="I47" s="101"/>
      <c r="J47" s="101"/>
      <c r="K47" s="14"/>
    </row>
    <row r="48" spans="1:11">
      <c r="A48" s="15">
        <v>4</v>
      </c>
      <c r="B48" s="98" t="s">
        <v>117</v>
      </c>
      <c r="C48" s="15" t="str">
        <f>T('Core Adventures'!J19)</f>
        <v/>
      </c>
      <c r="E48" s="102" t="s">
        <v>90</v>
      </c>
      <c r="F48" s="18" t="s">
        <v>174</v>
      </c>
      <c r="G48" s="15" t="str">
        <f>T('Elective Adventures'!J48)</f>
        <v/>
      </c>
      <c r="I48" s="101"/>
      <c r="J48" s="79" t="s">
        <v>51</v>
      </c>
      <c r="K48" s="80"/>
    </row>
    <row r="49" spans="1:11">
      <c r="A49" s="87">
        <v>5</v>
      </c>
      <c r="B49" s="20" t="s">
        <v>118</v>
      </c>
      <c r="C49" s="15" t="str">
        <f>T('Core Adventures'!J20)</f>
        <v/>
      </c>
      <c r="E49" s="102">
        <v>2</v>
      </c>
      <c r="F49" s="18" t="s">
        <v>175</v>
      </c>
      <c r="G49" s="15" t="str">
        <f>T('Elective Adventures'!J49)</f>
        <v/>
      </c>
      <c r="I49" s="101"/>
      <c r="J49" s="81" t="s">
        <v>52</v>
      </c>
      <c r="K49" s="42"/>
    </row>
    <row r="50" spans="1:11" ht="12.75" customHeight="1">
      <c r="A50" s="106" t="s">
        <v>119</v>
      </c>
      <c r="B50" s="106"/>
      <c r="C50" s="111"/>
      <c r="E50" s="102">
        <v>3</v>
      </c>
      <c r="F50" s="18" t="s">
        <v>176</v>
      </c>
      <c r="G50" s="15" t="str">
        <f>T('Elective Adventures'!J50)</f>
        <v/>
      </c>
      <c r="J50" s="81" t="s">
        <v>53</v>
      </c>
      <c r="K50" s="42"/>
    </row>
    <row r="51" spans="1:11" ht="12.75" customHeight="1">
      <c r="A51" s="16">
        <v>1</v>
      </c>
      <c r="B51" s="21" t="s">
        <v>120</v>
      </c>
      <c r="C51" s="16" t="str">
        <f>T('Core Adventures'!J24)</f>
        <v/>
      </c>
      <c r="E51" s="102">
        <v>4</v>
      </c>
      <c r="F51" s="18" t="s">
        <v>177</v>
      </c>
      <c r="G51" s="15" t="str">
        <f>T('Elective Adventures'!J51)</f>
        <v/>
      </c>
      <c r="J51" s="82" t="s">
        <v>98</v>
      </c>
      <c r="K51" s="62"/>
    </row>
    <row r="52" spans="1:11" ht="12.75" customHeight="1">
      <c r="A52" s="15">
        <v>2</v>
      </c>
      <c r="B52" s="98" t="s">
        <v>121</v>
      </c>
      <c r="C52" s="16" t="str">
        <f>T('Core Adventures'!J25)</f>
        <v/>
      </c>
      <c r="E52" s="102">
        <v>5</v>
      </c>
      <c r="F52" s="18" t="s">
        <v>178</v>
      </c>
      <c r="G52" s="15" t="str">
        <f>T('Elective Adventures'!J52)</f>
        <v/>
      </c>
    </row>
    <row r="53" spans="1:11">
      <c r="A53" s="15">
        <v>3</v>
      </c>
      <c r="B53" s="98" t="s">
        <v>122</v>
      </c>
      <c r="C53" s="16" t="str">
        <f>T('Core Adventures'!J26)</f>
        <v/>
      </c>
      <c r="E53" s="107" t="s">
        <v>79</v>
      </c>
      <c r="F53" s="109"/>
      <c r="G53" s="110"/>
    </row>
    <row r="54" spans="1:11" ht="12.75" customHeight="1">
      <c r="A54" s="87">
        <v>4</v>
      </c>
      <c r="B54" s="20" t="s">
        <v>123</v>
      </c>
      <c r="C54" s="16" t="str">
        <f>T('Core Adventures'!J27)</f>
        <v/>
      </c>
      <c r="E54" s="18">
        <v>1</v>
      </c>
      <c r="F54" s="18" t="s">
        <v>179</v>
      </c>
      <c r="G54" s="15" t="str">
        <f>T('Elective Adventures'!J56)</f>
        <v/>
      </c>
    </row>
    <row r="55" spans="1:11" ht="12.75" customHeight="1">
      <c r="A55" s="106" t="s">
        <v>92</v>
      </c>
      <c r="B55" s="106"/>
      <c r="C55" s="111"/>
      <c r="E55" s="18">
        <v>2</v>
      </c>
      <c r="F55" s="18" t="s">
        <v>180</v>
      </c>
      <c r="G55" s="15" t="str">
        <f>T('Elective Adventures'!J57)</f>
        <v/>
      </c>
    </row>
    <row r="56" spans="1:11">
      <c r="A56" s="16">
        <v>1</v>
      </c>
      <c r="B56" s="17" t="s">
        <v>124</v>
      </c>
      <c r="C56" s="16" t="str">
        <f>T('Core Adventures'!J31)</f>
        <v/>
      </c>
      <c r="E56" s="18">
        <v>3</v>
      </c>
      <c r="F56" s="18" t="s">
        <v>181</v>
      </c>
      <c r="G56" s="15" t="str">
        <f>T('Elective Adventures'!J58)</f>
        <v/>
      </c>
    </row>
    <row r="57" spans="1:11">
      <c r="A57" s="15">
        <v>2</v>
      </c>
      <c r="B57" s="3" t="s">
        <v>125</v>
      </c>
      <c r="C57" s="16" t="str">
        <f>T('Core Adventures'!J32)</f>
        <v/>
      </c>
      <c r="E57" s="18">
        <v>4</v>
      </c>
      <c r="F57" s="18" t="s">
        <v>182</v>
      </c>
      <c r="G57" s="15" t="str">
        <f>T('Elective Adventures'!J59)</f>
        <v/>
      </c>
    </row>
    <row r="58" spans="1:11">
      <c r="A58" s="15">
        <v>3</v>
      </c>
      <c r="B58" s="3" t="s">
        <v>126</v>
      </c>
      <c r="C58" s="16" t="str">
        <f>T('Core Adventures'!J33)</f>
        <v/>
      </c>
      <c r="E58" s="18">
        <v>5</v>
      </c>
      <c r="F58" s="18" t="s">
        <v>183</v>
      </c>
      <c r="G58" s="15" t="str">
        <f>T('Elective Adventures'!J60)</f>
        <v/>
      </c>
    </row>
    <row r="59" spans="1:11">
      <c r="A59" s="15">
        <v>4</v>
      </c>
      <c r="B59" s="3" t="s">
        <v>127</v>
      </c>
      <c r="C59" s="16" t="str">
        <f>T('Core Adventures'!J34)</f>
        <v/>
      </c>
      <c r="E59" s="18">
        <v>6</v>
      </c>
      <c r="F59" s="18" t="s">
        <v>184</v>
      </c>
      <c r="G59" s="15" t="str">
        <f>T('Elective Adventures'!J61)</f>
        <v/>
      </c>
    </row>
    <row r="60" spans="1:11" ht="12.75" customHeight="1">
      <c r="A60" s="15">
        <v>5</v>
      </c>
      <c r="B60" s="3" t="s">
        <v>128</v>
      </c>
      <c r="C60" s="16" t="str">
        <f>T('Core Adventures'!J35)</f>
        <v/>
      </c>
      <c r="E60" s="18">
        <v>7</v>
      </c>
      <c r="F60" s="18" t="s">
        <v>185</v>
      </c>
      <c r="G60" s="15" t="str">
        <f>T('Elective Adventures'!J62)</f>
        <v/>
      </c>
    </row>
    <row r="61" spans="1:11" ht="12.75" customHeight="1">
      <c r="A61" s="106" t="s">
        <v>93</v>
      </c>
      <c r="B61" s="106"/>
      <c r="C61" s="110"/>
      <c r="E61" s="18">
        <v>8</v>
      </c>
      <c r="F61" s="18" t="s">
        <v>186</v>
      </c>
      <c r="G61" s="15" t="str">
        <f>T('Elective Adventures'!J63)</f>
        <v/>
      </c>
      <c r="I61" s="13"/>
      <c r="J61" s="13"/>
    </row>
    <row r="62" spans="1:11">
      <c r="A62" s="15">
        <v>1</v>
      </c>
      <c r="B62" s="3" t="s">
        <v>129</v>
      </c>
      <c r="C62" s="15" t="str">
        <f>T('Core Adventures'!J39)</f>
        <v/>
      </c>
      <c r="E62" s="18">
        <v>9</v>
      </c>
      <c r="F62" s="18" t="s">
        <v>187</v>
      </c>
      <c r="G62" s="15" t="str">
        <f>T('Elective Adventures'!J64)</f>
        <v/>
      </c>
    </row>
    <row r="63" spans="1:11">
      <c r="A63" s="15">
        <v>2</v>
      </c>
      <c r="B63" s="3" t="s">
        <v>130</v>
      </c>
      <c r="C63" s="15" t="str">
        <f>T('Core Adventures'!J40)</f>
        <v/>
      </c>
      <c r="E63" s="107" t="s">
        <v>80</v>
      </c>
      <c r="F63" s="108"/>
      <c r="G63" s="108"/>
    </row>
    <row r="64" spans="1:11">
      <c r="A64" s="15">
        <v>3</v>
      </c>
      <c r="B64" s="3" t="s">
        <v>131</v>
      </c>
      <c r="C64" s="15" t="str">
        <f>T('Core Adventures'!J41)</f>
        <v/>
      </c>
      <c r="E64" s="18">
        <v>1</v>
      </c>
      <c r="F64" s="18" t="s">
        <v>188</v>
      </c>
      <c r="G64" s="15" t="str">
        <f>T('Elective Adventures'!J68)</f>
        <v/>
      </c>
    </row>
    <row r="65" spans="1:7">
      <c r="A65" s="15">
        <v>4</v>
      </c>
      <c r="B65" s="3" t="s">
        <v>132</v>
      </c>
      <c r="C65" s="15" t="str">
        <f>T('Core Adventures'!J42)</f>
        <v/>
      </c>
      <c r="E65" s="18">
        <v>2</v>
      </c>
      <c r="F65" s="18" t="s">
        <v>189</v>
      </c>
      <c r="G65" s="15" t="str">
        <f>T('Elective Adventures'!J69)</f>
        <v/>
      </c>
    </row>
    <row r="66" spans="1:7">
      <c r="A66" s="15">
        <v>5</v>
      </c>
      <c r="B66" s="3" t="s">
        <v>133</v>
      </c>
      <c r="C66" s="15" t="str">
        <f>T('Core Adventures'!J43)</f>
        <v/>
      </c>
      <c r="E66" s="18">
        <v>3</v>
      </c>
      <c r="F66" s="18" t="s">
        <v>190</v>
      </c>
      <c r="G66" s="15" t="str">
        <f>T('Elective Adventures'!J70)</f>
        <v/>
      </c>
    </row>
    <row r="67" spans="1:7" ht="12.75" customHeight="1">
      <c r="A67" s="87">
        <v>6</v>
      </c>
      <c r="B67" s="88" t="s">
        <v>134</v>
      </c>
      <c r="C67" s="15" t="str">
        <f>T('Core Adventures'!J44)</f>
        <v/>
      </c>
      <c r="E67" s="18">
        <v>4</v>
      </c>
      <c r="F67" s="18" t="s">
        <v>191</v>
      </c>
      <c r="G67" s="15" t="str">
        <f>T('Elective Adventures'!J71)</f>
        <v/>
      </c>
    </row>
    <row r="68" spans="1:7" ht="12.75" customHeight="1">
      <c r="A68" s="106" t="s">
        <v>94</v>
      </c>
      <c r="B68" s="106"/>
      <c r="C68" s="111"/>
      <c r="E68" s="18">
        <v>5</v>
      </c>
      <c r="F68" s="18" t="s">
        <v>192</v>
      </c>
      <c r="G68" s="15" t="str">
        <f>T('Elective Adventures'!J72)</f>
        <v/>
      </c>
    </row>
    <row r="69" spans="1:7" ht="12.75" customHeight="1">
      <c r="A69" s="16">
        <v>1</v>
      </c>
      <c r="B69" s="17" t="s">
        <v>135</v>
      </c>
      <c r="C69" s="16" t="str">
        <f>T('Core Adventures'!J48)</f>
        <v/>
      </c>
      <c r="E69" s="18">
        <v>6</v>
      </c>
      <c r="F69" s="18" t="s">
        <v>193</v>
      </c>
      <c r="G69" s="15" t="str">
        <f>T('Elective Adventures'!J73)</f>
        <v/>
      </c>
    </row>
    <row r="70" spans="1:7">
      <c r="A70" s="15">
        <v>2</v>
      </c>
      <c r="B70" s="3" t="s">
        <v>136</v>
      </c>
      <c r="C70" s="16" t="str">
        <f>T('Core Adventures'!J49)</f>
        <v/>
      </c>
      <c r="E70" s="18">
        <v>7</v>
      </c>
      <c r="F70" s="18" t="s">
        <v>194</v>
      </c>
      <c r="G70" s="15" t="str">
        <f>T('Elective Adventures'!J74)</f>
        <v/>
      </c>
    </row>
    <row r="71" spans="1:7">
      <c r="A71" s="24" t="s">
        <v>95</v>
      </c>
      <c r="B71" s="3" t="s">
        <v>137</v>
      </c>
      <c r="C71" s="16" t="str">
        <f>T('Core Adventures'!J50)</f>
        <v/>
      </c>
      <c r="E71" s="18">
        <v>8</v>
      </c>
      <c r="F71" s="18" t="s">
        <v>195</v>
      </c>
      <c r="G71" s="15" t="str">
        <f>T('Elective Adventures'!J75)</f>
        <v/>
      </c>
    </row>
    <row r="72" spans="1:7">
      <c r="A72" s="24" t="s">
        <v>96</v>
      </c>
      <c r="B72" s="3" t="s">
        <v>138</v>
      </c>
      <c r="C72" s="16" t="str">
        <f>T('Core Adventures'!J51)</f>
        <v/>
      </c>
      <c r="E72" s="107" t="s">
        <v>81</v>
      </c>
      <c r="F72" s="108"/>
      <c r="G72" s="108"/>
    </row>
    <row r="73" spans="1:7">
      <c r="A73" s="24" t="s">
        <v>97</v>
      </c>
      <c r="B73" s="3" t="s">
        <v>139</v>
      </c>
      <c r="C73" s="16" t="str">
        <f>T('Core Adventures'!J52)</f>
        <v/>
      </c>
      <c r="E73" s="102" t="s">
        <v>89</v>
      </c>
      <c r="F73" s="18" t="s">
        <v>196</v>
      </c>
      <c r="G73" s="15" t="str">
        <f>T('Elective Adventures'!J79)</f>
        <v/>
      </c>
    </row>
    <row r="74" spans="1:7">
      <c r="A74" s="15">
        <v>4</v>
      </c>
      <c r="B74" s="3" t="s">
        <v>140</v>
      </c>
      <c r="C74" s="16" t="str">
        <f>T('Core Adventures'!J53)</f>
        <v/>
      </c>
      <c r="E74" s="102" t="s">
        <v>90</v>
      </c>
      <c r="F74" s="18" t="s">
        <v>197</v>
      </c>
      <c r="G74" s="15" t="str">
        <f>T('Elective Adventures'!J80)</f>
        <v/>
      </c>
    </row>
    <row r="75" spans="1:7">
      <c r="A75" s="15">
        <v>5</v>
      </c>
      <c r="B75" s="3" t="s">
        <v>141</v>
      </c>
      <c r="C75" s="16" t="str">
        <f>T('Core Adventures'!J54)</f>
        <v/>
      </c>
      <c r="E75" s="102" t="s">
        <v>100</v>
      </c>
      <c r="F75" s="18" t="s">
        <v>198</v>
      </c>
      <c r="G75" s="15" t="str">
        <f>T('Elective Adventures'!J81)</f>
        <v/>
      </c>
    </row>
    <row r="76" spans="1:7">
      <c r="A76" s="15">
        <v>6</v>
      </c>
      <c r="B76" s="3" t="s">
        <v>142</v>
      </c>
      <c r="C76" s="16" t="str">
        <f>T('Core Adventures'!J55)</f>
        <v/>
      </c>
      <c r="E76" s="102" t="s">
        <v>101</v>
      </c>
      <c r="F76" s="18" t="s">
        <v>199</v>
      </c>
      <c r="G76" s="15" t="str">
        <f>T('Elective Adventures'!J82)</f>
        <v/>
      </c>
    </row>
    <row r="77" spans="1:7">
      <c r="A77" s="15">
        <v>7</v>
      </c>
      <c r="B77" s="3" t="s">
        <v>143</v>
      </c>
      <c r="C77" s="16" t="str">
        <f>T('Core Adventures'!J56)</f>
        <v/>
      </c>
    </row>
    <row r="78" spans="1:7" ht="12.75" customHeight="1">
      <c r="D78" s="14"/>
    </row>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30G6MOEnFMqNsvqla2ad4UZpqKbLO7l93lQqeDXpe+FJELKxnls5X7S43hGC+BxUHx87qjT1TQFBN8OrHDvavA==" saltValue="btq9I9/kJcEBuDN8YgbsiQ=="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0"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7</v>
      </c>
      <c r="E1" s="286" t="s">
        <v>25</v>
      </c>
      <c r="F1" s="286"/>
      <c r="G1" s="286"/>
      <c r="I1" s="288" t="s">
        <v>73</v>
      </c>
      <c r="J1" s="288"/>
      <c r="K1" s="288"/>
    </row>
    <row r="2" spans="2:11" ht="7.5" customHeight="1">
      <c r="E2" s="287"/>
      <c r="F2" s="287"/>
      <c r="G2" s="287"/>
      <c r="I2" s="288"/>
      <c r="J2" s="288"/>
      <c r="K2" s="288"/>
    </row>
    <row r="3" spans="2:11">
      <c r="B3" s="1" t="s">
        <v>10</v>
      </c>
      <c r="E3" s="15">
        <v>1</v>
      </c>
      <c r="F3" s="131" t="s">
        <v>66</v>
      </c>
      <c r="G3" s="15" t="str">
        <f>T(Bobcat!K6)</f>
        <v/>
      </c>
      <c r="I3" s="107" t="s">
        <v>102</v>
      </c>
      <c r="J3" s="108"/>
      <c r="K3" s="108"/>
    </row>
    <row r="4" spans="2:11" ht="12.75" customHeight="1">
      <c r="B4" s="39" t="s">
        <v>26</v>
      </c>
      <c r="C4" s="15" t="str">
        <f>IF(COUNTIF(G3:G10,"A")&gt;6,"C",IF(COUNTIF(G3:G10,"A")&gt;0,"P"," "))</f>
        <v xml:space="preserve"> </v>
      </c>
      <c r="D4" s="14"/>
      <c r="E4" s="15">
        <v>2</v>
      </c>
      <c r="F4" s="131" t="s">
        <v>67</v>
      </c>
      <c r="G4" s="15" t="str">
        <f>T(Bobcat!K7)</f>
        <v/>
      </c>
      <c r="I4" s="102">
        <v>1</v>
      </c>
      <c r="J4" s="18" t="s">
        <v>200</v>
      </c>
      <c r="K4" s="15" t="str">
        <f>T('Elective Adventures'!K86)</f>
        <v/>
      </c>
    </row>
    <row r="5" spans="2:11">
      <c r="B5" s="19" t="s">
        <v>70</v>
      </c>
      <c r="C5" s="22" t="str">
        <f>IF(COUNTIF(C12:C17,"C")&gt;5,"C",IF(COUNTIF(C12:C17,"C")&gt;0,"P",IF(COUNTIF(C12:C17,"P")&gt;0,"P"," ")))</f>
        <v xml:space="preserve"> </v>
      </c>
      <c r="D5" s="92"/>
      <c r="E5" s="15">
        <v>3</v>
      </c>
      <c r="F5" s="131" t="s">
        <v>17</v>
      </c>
      <c r="G5" s="15" t="str">
        <f>T(Bobcat!K8)</f>
        <v/>
      </c>
      <c r="I5" s="102">
        <v>2</v>
      </c>
      <c r="J5" s="18" t="s">
        <v>201</v>
      </c>
      <c r="K5" s="15" t="str">
        <f>T('Elective Adventures'!K87)</f>
        <v/>
      </c>
    </row>
    <row r="6" spans="2:11">
      <c r="B6" s="38" t="s">
        <v>73</v>
      </c>
      <c r="C6" s="22" t="str">
        <f>IF(COUNTIF(C20:C32,"C")&gt;0,"C"," ")</f>
        <v xml:space="preserve"> </v>
      </c>
      <c r="D6" s="92"/>
      <c r="E6" s="15">
        <v>4</v>
      </c>
      <c r="F6" s="131" t="s">
        <v>18</v>
      </c>
      <c r="G6" s="15" t="str">
        <f>T(Bobcat!K9)</f>
        <v/>
      </c>
      <c r="I6" s="102">
        <v>3</v>
      </c>
      <c r="J6" s="18" t="s">
        <v>202</v>
      </c>
      <c r="K6" s="15" t="str">
        <f>T('Elective Adventures'!K88)</f>
        <v/>
      </c>
    </row>
    <row r="7" spans="2:11">
      <c r="B7" s="19" t="s">
        <v>71</v>
      </c>
      <c r="C7" s="69"/>
      <c r="D7" s="2"/>
      <c r="E7" s="15">
        <v>5</v>
      </c>
      <c r="F7" s="131" t="s">
        <v>19</v>
      </c>
      <c r="G7" s="15" t="str">
        <f>T(Bobcat!K10)</f>
        <v/>
      </c>
      <c r="I7" s="102" t="s">
        <v>103</v>
      </c>
      <c r="J7" s="18" t="s">
        <v>203</v>
      </c>
      <c r="K7" s="15" t="str">
        <f>T('Elective Adventures'!K89)</f>
        <v/>
      </c>
    </row>
    <row r="8" spans="2:11" ht="12.75" customHeight="1">
      <c r="B8" s="19" t="s">
        <v>72</v>
      </c>
      <c r="C8" s="23" t="str">
        <f>'Cyber Chip'!K10</f>
        <v xml:space="preserve"> </v>
      </c>
      <c r="D8" s="92"/>
      <c r="E8" s="15">
        <v>6</v>
      </c>
      <c r="F8" s="131" t="s">
        <v>20</v>
      </c>
      <c r="G8" s="15" t="str">
        <f>T(Bobcat!K11)</f>
        <v/>
      </c>
      <c r="I8" s="102" t="s">
        <v>104</v>
      </c>
      <c r="J8" s="18" t="s">
        <v>204</v>
      </c>
      <c r="K8" s="15" t="str">
        <f>T('Elective Adventures'!K90)</f>
        <v/>
      </c>
    </row>
    <row r="9" spans="2:11" ht="12.75" customHeight="1">
      <c r="B9" s="19" t="s">
        <v>22</v>
      </c>
      <c r="C9" s="23" t="str">
        <f>IF(COUNTIF(C4:C8,"C")&gt;4,"C","")</f>
        <v/>
      </c>
      <c r="D9" s="92"/>
      <c r="E9" s="87">
        <v>7</v>
      </c>
      <c r="F9" s="93" t="s">
        <v>21</v>
      </c>
      <c r="G9" s="15" t="str">
        <f>T(Bobcat!K12)</f>
        <v/>
      </c>
      <c r="I9" s="102" t="s">
        <v>105</v>
      </c>
      <c r="J9" s="18" t="s">
        <v>205</v>
      </c>
      <c r="K9" s="15" t="str">
        <f>T('Elective Adventures'!K91)</f>
        <v/>
      </c>
    </row>
    <row r="10" spans="2:11" ht="12" customHeight="1">
      <c r="B10" s="95"/>
      <c r="C10" s="96"/>
      <c r="D10" s="92"/>
      <c r="E10" s="90"/>
      <c r="F10" s="94"/>
      <c r="G10" s="90"/>
      <c r="I10" s="102">
        <v>5</v>
      </c>
      <c r="J10" s="18" t="s">
        <v>206</v>
      </c>
      <c r="K10" s="15" t="str">
        <f>T('Elective Adventures'!K92)</f>
        <v/>
      </c>
    </row>
    <row r="11" spans="2:11" ht="12.75" customHeight="1">
      <c r="B11" s="1" t="s">
        <v>69</v>
      </c>
      <c r="E11" s="288" t="s">
        <v>73</v>
      </c>
      <c r="F11" s="288"/>
      <c r="G11" s="132"/>
      <c r="I11" s="102">
        <v>6</v>
      </c>
      <c r="J11" s="18" t="s">
        <v>207</v>
      </c>
      <c r="K11" s="15" t="str">
        <f>T('Elective Adventures'!K93)</f>
        <v/>
      </c>
    </row>
    <row r="12" spans="2:11" ht="12.75" customHeight="1">
      <c r="B12" s="98" t="s">
        <v>87</v>
      </c>
      <c r="C12" s="24" t="str">
        <f>'Core Adventures'!K11</f>
        <v xml:space="preserve"> </v>
      </c>
      <c r="E12" s="288"/>
      <c r="F12" s="288"/>
      <c r="G12" s="132"/>
      <c r="I12" s="107" t="s">
        <v>83</v>
      </c>
      <c r="J12" s="112"/>
      <c r="K12" s="110"/>
    </row>
    <row r="13" spans="2:11" ht="12.75" customHeight="1">
      <c r="B13" s="98" t="s">
        <v>88</v>
      </c>
      <c r="C13" s="24" t="str">
        <f>'Core Adventures'!K21</f>
        <v xml:space="preserve"> </v>
      </c>
      <c r="E13" s="105" t="s">
        <v>74</v>
      </c>
      <c r="F13" s="108"/>
      <c r="G13" s="108"/>
      <c r="I13" s="102" t="s">
        <v>89</v>
      </c>
      <c r="J13" s="18" t="s">
        <v>208</v>
      </c>
      <c r="K13" s="15" t="str">
        <f>T('Elective Adventures'!K97)</f>
        <v/>
      </c>
    </row>
    <row r="14" spans="2:11" ht="12.75" customHeight="1">
      <c r="B14" s="98" t="s">
        <v>238</v>
      </c>
      <c r="C14" s="24" t="str">
        <f>'Core Adventures'!K28</f>
        <v xml:space="preserve"> </v>
      </c>
      <c r="E14" s="18">
        <v>1</v>
      </c>
      <c r="F14" s="18" t="s">
        <v>144</v>
      </c>
      <c r="G14" s="15" t="str">
        <f>T('Elective Adventures'!K6)</f>
        <v/>
      </c>
      <c r="I14" s="102" t="s">
        <v>90</v>
      </c>
      <c r="J14" s="18" t="s">
        <v>209</v>
      </c>
      <c r="K14" s="15" t="str">
        <f>T('Elective Adventures'!K98)</f>
        <v/>
      </c>
    </row>
    <row r="15" spans="2:11">
      <c r="B15" s="98" t="s">
        <v>92</v>
      </c>
      <c r="C15" s="24" t="str">
        <f>'Core Adventures'!K36</f>
        <v xml:space="preserve"> </v>
      </c>
      <c r="E15" s="18">
        <v>2</v>
      </c>
      <c r="F15" s="18" t="s">
        <v>149</v>
      </c>
      <c r="G15" s="15" t="str">
        <f>T('Elective Adventures'!K7)</f>
        <v/>
      </c>
      <c r="I15" s="102" t="s">
        <v>91</v>
      </c>
      <c r="J15" s="18" t="s">
        <v>210</v>
      </c>
      <c r="K15" s="15" t="str">
        <f>T('Elective Adventures'!K99)</f>
        <v/>
      </c>
    </row>
    <row r="16" spans="2:11">
      <c r="B16" s="98" t="s">
        <v>93</v>
      </c>
      <c r="C16" s="24" t="str">
        <f>'Core Adventures'!K45</f>
        <v xml:space="preserve"> </v>
      </c>
      <c r="E16" s="18">
        <v>3</v>
      </c>
      <c r="F16" s="18" t="s">
        <v>145</v>
      </c>
      <c r="G16" s="15" t="str">
        <f>T('Elective Adventures'!K8)</f>
        <v/>
      </c>
      <c r="I16" s="102" t="s">
        <v>100</v>
      </c>
      <c r="J16" s="18" t="s">
        <v>217</v>
      </c>
      <c r="K16" s="15" t="str">
        <f>T('Elective Adventures'!K100)</f>
        <v/>
      </c>
    </row>
    <row r="17" spans="2:11">
      <c r="B17" s="98" t="s">
        <v>94</v>
      </c>
      <c r="C17" s="24" t="str">
        <f>'Core Adventures'!K57</f>
        <v xml:space="preserve"> </v>
      </c>
      <c r="E17" s="18">
        <v>4</v>
      </c>
      <c r="F17" s="18" t="s">
        <v>146</v>
      </c>
      <c r="G17" s="15" t="str">
        <f>T('Elective Adventures'!K9)</f>
        <v/>
      </c>
      <c r="I17" s="102" t="s">
        <v>101</v>
      </c>
      <c r="J17" s="18" t="s">
        <v>211</v>
      </c>
      <c r="K17" s="15" t="str">
        <f>T('Elective Adventures'!K101)</f>
        <v/>
      </c>
    </row>
    <row r="18" spans="2:11">
      <c r="B18" s="40"/>
      <c r="C18" s="41"/>
      <c r="E18" s="18">
        <v>5</v>
      </c>
      <c r="F18" s="18" t="s">
        <v>147</v>
      </c>
      <c r="G18" s="15" t="str">
        <f>T('Elective Adventures'!K10)</f>
        <v/>
      </c>
      <c r="I18" s="102">
        <v>3</v>
      </c>
      <c r="J18" s="18" t="s">
        <v>212</v>
      </c>
      <c r="K18" s="15" t="str">
        <f>T('Elective Adventures'!K102)</f>
        <v/>
      </c>
    </row>
    <row r="19" spans="2:11">
      <c r="B19" s="1" t="s">
        <v>73</v>
      </c>
      <c r="E19" s="18">
        <v>6</v>
      </c>
      <c r="F19" s="18" t="s">
        <v>148</v>
      </c>
      <c r="G19" s="15" t="str">
        <f>T('Elective Adventures'!K11)</f>
        <v/>
      </c>
      <c r="I19" s="102">
        <v>4</v>
      </c>
      <c r="J19" s="18" t="s">
        <v>213</v>
      </c>
      <c r="K19" s="15" t="str">
        <f>T('Elective Adventures'!K103)</f>
        <v/>
      </c>
    </row>
    <row r="20" spans="2:11">
      <c r="B20" s="98" t="s">
        <v>74</v>
      </c>
      <c r="C20" s="24" t="str">
        <f>'Elective Adventures'!K14</f>
        <v xml:space="preserve"> </v>
      </c>
      <c r="E20" s="18">
        <v>7</v>
      </c>
      <c r="F20" s="18" t="s">
        <v>150</v>
      </c>
      <c r="G20" s="15" t="str">
        <f>T('Elective Adventures'!K12)</f>
        <v/>
      </c>
      <c r="I20" s="102">
        <v>5</v>
      </c>
      <c r="J20" s="18" t="s">
        <v>214</v>
      </c>
      <c r="K20" s="15" t="str">
        <f>T('Elective Adventures'!K104)</f>
        <v/>
      </c>
    </row>
    <row r="21" spans="2:11" ht="12.75" customHeight="1">
      <c r="B21" s="98" t="s">
        <v>75</v>
      </c>
      <c r="C21" s="24" t="str">
        <f>'Elective Adventures'!K23</f>
        <v xml:space="preserve"> </v>
      </c>
      <c r="E21" s="100">
        <v>8</v>
      </c>
      <c r="F21" s="18" t="s">
        <v>151</v>
      </c>
      <c r="G21" s="15" t="str">
        <f>T('Elective Adventures'!K13)</f>
        <v/>
      </c>
      <c r="I21" s="102">
        <v>6</v>
      </c>
      <c r="J21" s="100" t="s">
        <v>215</v>
      </c>
      <c r="K21" s="15" t="str">
        <f>T('Elective Adventures'!K105)</f>
        <v/>
      </c>
    </row>
    <row r="22" spans="2:11" ht="12.75" customHeight="1">
      <c r="B22" s="98" t="s">
        <v>76</v>
      </c>
      <c r="C22" s="24" t="str">
        <f>'Elective Adventures'!K34</f>
        <v xml:space="preserve"> </v>
      </c>
      <c r="E22" s="106" t="s">
        <v>75</v>
      </c>
      <c r="F22" s="108"/>
      <c r="G22" s="108"/>
      <c r="I22" s="107" t="s">
        <v>84</v>
      </c>
      <c r="J22" s="113"/>
      <c r="K22" s="111"/>
    </row>
    <row r="23" spans="2:11" ht="12.75" customHeight="1">
      <c r="B23" s="98" t="s">
        <v>77</v>
      </c>
      <c r="C23" s="24" t="str">
        <f>'Elective Adventures'!K44</f>
        <v xml:space="preserve"> </v>
      </c>
      <c r="E23" s="99">
        <v>1</v>
      </c>
      <c r="F23" s="18" t="s">
        <v>152</v>
      </c>
      <c r="G23" s="15" t="str">
        <f>T('Elective Adventures'!K17)</f>
        <v/>
      </c>
      <c r="I23" s="18">
        <v>1</v>
      </c>
      <c r="J23" s="99" t="s">
        <v>216</v>
      </c>
      <c r="K23" s="16" t="str">
        <f>T('Elective Adventures'!K109)</f>
        <v/>
      </c>
    </row>
    <row r="24" spans="2:11">
      <c r="B24" s="98" t="s">
        <v>78</v>
      </c>
      <c r="C24" s="24" t="str">
        <f>'Elective Adventures'!K53</f>
        <v xml:space="preserve"> </v>
      </c>
      <c r="E24" s="18">
        <v>2</v>
      </c>
      <c r="F24" s="18" t="s">
        <v>153</v>
      </c>
      <c r="G24" s="15" t="str">
        <f>T('Elective Adventures'!K18)</f>
        <v/>
      </c>
      <c r="I24" s="102" t="s">
        <v>100</v>
      </c>
      <c r="J24" s="18" t="s">
        <v>218</v>
      </c>
      <c r="K24" s="16" t="str">
        <f>T('Elective Adventures'!K110)</f>
        <v/>
      </c>
    </row>
    <row r="25" spans="2:11">
      <c r="B25" s="98" t="s">
        <v>79</v>
      </c>
      <c r="C25" s="24" t="str">
        <f>'Elective Adventures'!K65</f>
        <v xml:space="preserve"> </v>
      </c>
      <c r="E25" s="18">
        <v>3</v>
      </c>
      <c r="F25" s="18" t="s">
        <v>154</v>
      </c>
      <c r="G25" s="15" t="str">
        <f>T('Elective Adventures'!K19)</f>
        <v/>
      </c>
      <c r="I25" s="102" t="s">
        <v>101</v>
      </c>
      <c r="J25" s="18" t="s">
        <v>219</v>
      </c>
      <c r="K25" s="16" t="str">
        <f>T('Elective Adventures'!K111)</f>
        <v/>
      </c>
    </row>
    <row r="26" spans="2:11" ht="12.75" customHeight="1">
      <c r="B26" s="103" t="s">
        <v>80</v>
      </c>
      <c r="C26" s="24" t="str">
        <f>'Elective Adventures'!K76</f>
        <v xml:space="preserve"> </v>
      </c>
      <c r="E26" s="18">
        <v>4</v>
      </c>
      <c r="F26" s="18" t="s">
        <v>155</v>
      </c>
      <c r="G26" s="15" t="str">
        <f>T('Elective Adventures'!K20)</f>
        <v/>
      </c>
      <c r="I26" s="102" t="s">
        <v>106</v>
      </c>
      <c r="J26" s="18" t="s">
        <v>220</v>
      </c>
      <c r="K26" s="16" t="str">
        <f>T('Elective Adventures'!K112)</f>
        <v/>
      </c>
    </row>
    <row r="27" spans="2:11" ht="12.75" customHeight="1">
      <c r="B27" s="103" t="s">
        <v>81</v>
      </c>
      <c r="C27" s="24" t="str">
        <f>'Elective Adventures'!K83</f>
        <v xml:space="preserve"> </v>
      </c>
      <c r="E27" s="18">
        <v>5</v>
      </c>
      <c r="F27" s="18" t="s">
        <v>156</v>
      </c>
      <c r="G27" s="15" t="str">
        <f>T('Elective Adventures'!K21)</f>
        <v/>
      </c>
      <c r="I27" s="18">
        <v>3</v>
      </c>
      <c r="J27" s="18" t="s">
        <v>221</v>
      </c>
      <c r="K27" s="16" t="str">
        <f>T('Elective Adventures'!K113)</f>
        <v/>
      </c>
    </row>
    <row r="28" spans="2:11">
      <c r="B28" s="103" t="s">
        <v>82</v>
      </c>
      <c r="C28" s="24" t="str">
        <f>'Elective Adventures'!K94</f>
        <v xml:space="preserve"> </v>
      </c>
      <c r="E28" s="18">
        <v>6</v>
      </c>
      <c r="F28" s="18" t="s">
        <v>157</v>
      </c>
      <c r="G28" s="15" t="str">
        <f>T('Elective Adventures'!K22)</f>
        <v/>
      </c>
      <c r="I28" s="100">
        <v>4</v>
      </c>
      <c r="J28" s="100" t="s">
        <v>222</v>
      </c>
      <c r="K28" s="16" t="str">
        <f>T('Elective Adventures'!K114)</f>
        <v/>
      </c>
    </row>
    <row r="29" spans="2:11">
      <c r="B29" s="103" t="s">
        <v>83</v>
      </c>
      <c r="C29" s="24" t="str">
        <f>'Elective Adventures'!K106</f>
        <v xml:space="preserve"> </v>
      </c>
      <c r="E29" s="107" t="s">
        <v>76</v>
      </c>
      <c r="F29" s="108"/>
      <c r="G29" s="108"/>
      <c r="I29" s="114" t="s">
        <v>85</v>
      </c>
      <c r="J29" s="113"/>
      <c r="K29" s="111"/>
    </row>
    <row r="30" spans="2:11" ht="12.75" customHeight="1">
      <c r="B30" s="103" t="s">
        <v>84</v>
      </c>
      <c r="C30" s="24" t="str">
        <f>'Elective Adventures'!K115</f>
        <v xml:space="preserve"> </v>
      </c>
      <c r="E30" s="18">
        <v>1</v>
      </c>
      <c r="F30" s="18" t="s">
        <v>158</v>
      </c>
      <c r="G30" s="15" t="str">
        <f>T('Elective Adventures'!K26)</f>
        <v/>
      </c>
      <c r="I30" s="99">
        <v>1</v>
      </c>
      <c r="J30" s="99" t="s">
        <v>223</v>
      </c>
      <c r="K30" s="16" t="str">
        <f>T('Elective Adventures'!K118)</f>
        <v/>
      </c>
    </row>
    <row r="31" spans="2:11" ht="12.75" customHeight="1">
      <c r="B31" s="103" t="s">
        <v>85</v>
      </c>
      <c r="C31" s="24" t="str">
        <f>'Elective Adventures'!K125</f>
        <v xml:space="preserve"> </v>
      </c>
      <c r="E31" s="18">
        <v>2</v>
      </c>
      <c r="F31" s="18" t="s">
        <v>159</v>
      </c>
      <c r="G31" s="15" t="str">
        <f>T('Elective Adventures'!K27)</f>
        <v/>
      </c>
      <c r="I31" s="18">
        <v>2</v>
      </c>
      <c r="J31" s="18" t="s">
        <v>224</v>
      </c>
      <c r="K31" s="16" t="str">
        <f>T('Elective Adventures'!K119)</f>
        <v/>
      </c>
    </row>
    <row r="32" spans="2:11">
      <c r="B32" s="103" t="s">
        <v>86</v>
      </c>
      <c r="C32" s="24" t="str">
        <f>'Elective Adventures'!K133</f>
        <v xml:space="preserve"> </v>
      </c>
      <c r="E32" s="18">
        <v>3</v>
      </c>
      <c r="F32" s="18" t="s">
        <v>160</v>
      </c>
      <c r="G32" s="15" t="str">
        <f>T('Elective Adventures'!K28)</f>
        <v/>
      </c>
      <c r="I32" s="18">
        <v>3</v>
      </c>
      <c r="J32" s="18" t="s">
        <v>225</v>
      </c>
      <c r="K32" s="16" t="str">
        <f>T('Elective Adventures'!K120)</f>
        <v/>
      </c>
    </row>
    <row r="33" spans="1:11" ht="12.75" customHeight="1">
      <c r="B33" s="2"/>
      <c r="C33" s="41"/>
      <c r="E33" s="18">
        <v>4</v>
      </c>
      <c r="F33" s="18" t="s">
        <v>161</v>
      </c>
      <c r="G33" s="15" t="str">
        <f>T('Elective Adventures'!K29)</f>
        <v/>
      </c>
      <c r="I33" s="18">
        <v>4</v>
      </c>
      <c r="J33" s="18" t="s">
        <v>226</v>
      </c>
      <c r="K33" s="16" t="str">
        <f>T('Elective Adventures'!K121)</f>
        <v/>
      </c>
    </row>
    <row r="34" spans="1:11" ht="12.75" customHeight="1">
      <c r="A34" s="288" t="s">
        <v>69</v>
      </c>
      <c r="B34" s="288"/>
      <c r="C34" s="132"/>
      <c r="E34" s="18">
        <v>5</v>
      </c>
      <c r="F34" s="18" t="s">
        <v>162</v>
      </c>
      <c r="G34" s="15" t="str">
        <f>T('Elective Adventures'!K30)</f>
        <v/>
      </c>
      <c r="I34" s="18">
        <v>5</v>
      </c>
      <c r="J34" s="18" t="s">
        <v>227</v>
      </c>
      <c r="K34" s="16" t="str">
        <f>T('Elective Adventures'!K122)</f>
        <v/>
      </c>
    </row>
    <row r="35" spans="1:11" ht="15.75" customHeight="1">
      <c r="A35" s="288"/>
      <c r="B35" s="288"/>
      <c r="C35" s="132"/>
      <c r="E35" s="18">
        <v>6</v>
      </c>
      <c r="F35" s="18" t="s">
        <v>163</v>
      </c>
      <c r="G35" s="15" t="str">
        <f>T('Elective Adventures'!K31)</f>
        <v/>
      </c>
      <c r="I35" s="18">
        <v>6</v>
      </c>
      <c r="J35" s="18" t="s">
        <v>228</v>
      </c>
      <c r="K35" s="16" t="str">
        <f>T('Elective Adventures'!K123)</f>
        <v/>
      </c>
    </row>
    <row r="36" spans="1:11" ht="12.75" customHeight="1">
      <c r="A36" s="105" t="s">
        <v>87</v>
      </c>
      <c r="B36" s="105"/>
      <c r="C36" s="110"/>
      <c r="E36" s="18">
        <v>7</v>
      </c>
      <c r="F36" s="18" t="s">
        <v>164</v>
      </c>
      <c r="G36" s="15" t="str">
        <f>T('Elective Adventures'!K32)</f>
        <v/>
      </c>
      <c r="I36" s="100">
        <v>7</v>
      </c>
      <c r="J36" s="100" t="s">
        <v>229</v>
      </c>
      <c r="K36" s="16" t="str">
        <f>T('Elective Adventures'!K124)</f>
        <v/>
      </c>
    </row>
    <row r="37" spans="1:11">
      <c r="A37" s="15">
        <v>1</v>
      </c>
      <c r="B37" s="98" t="s">
        <v>107</v>
      </c>
      <c r="C37" s="15" t="str">
        <f>T('Core Adventures'!K6)</f>
        <v/>
      </c>
      <c r="E37" s="18">
        <v>8</v>
      </c>
      <c r="F37" s="18" t="s">
        <v>165</v>
      </c>
      <c r="G37" s="15" t="str">
        <f>T('Elective Adventures'!K33)</f>
        <v/>
      </c>
      <c r="I37" s="114" t="s">
        <v>86</v>
      </c>
      <c r="J37" s="113"/>
      <c r="K37" s="111"/>
    </row>
    <row r="38" spans="1:11" ht="12.75" customHeight="1">
      <c r="A38" s="15">
        <v>2</v>
      </c>
      <c r="B38" s="98" t="s">
        <v>108</v>
      </c>
      <c r="C38" s="15" t="str">
        <f>T('Core Adventures'!K7)</f>
        <v/>
      </c>
      <c r="E38" s="107" t="s">
        <v>77</v>
      </c>
      <c r="F38" s="108"/>
      <c r="G38" s="108"/>
      <c r="I38" s="99">
        <v>1</v>
      </c>
      <c r="J38" s="99" t="s">
        <v>230</v>
      </c>
      <c r="K38" s="16" t="str">
        <f>T('Elective Adventures'!K128)</f>
        <v/>
      </c>
    </row>
    <row r="39" spans="1:11" ht="12.75" customHeight="1">
      <c r="A39" s="15">
        <v>3</v>
      </c>
      <c r="B39" s="98" t="s">
        <v>109</v>
      </c>
      <c r="C39" s="15" t="str">
        <f>T('Core Adventures'!K8)</f>
        <v/>
      </c>
      <c r="E39" s="18">
        <v>1</v>
      </c>
      <c r="F39" s="18" t="s">
        <v>166</v>
      </c>
      <c r="G39" s="15" t="str">
        <f>T('Elective Adventures'!K37)</f>
        <v/>
      </c>
      <c r="I39" s="18">
        <v>2</v>
      </c>
      <c r="J39" s="18" t="s">
        <v>231</v>
      </c>
      <c r="K39" s="16" t="str">
        <f>T('Elective Adventures'!K129)</f>
        <v/>
      </c>
    </row>
    <row r="40" spans="1:11" ht="12.75" customHeight="1">
      <c r="A40" s="15">
        <v>4</v>
      </c>
      <c r="B40" s="98" t="s">
        <v>110</v>
      </c>
      <c r="C40" s="15" t="str">
        <f>T('Core Adventures'!K9)</f>
        <v/>
      </c>
      <c r="E40" s="18">
        <v>2</v>
      </c>
      <c r="F40" s="18" t="s">
        <v>167</v>
      </c>
      <c r="G40" s="15" t="str">
        <f>T('Elective Adventures'!K38)</f>
        <v/>
      </c>
      <c r="I40" s="18">
        <v>3</v>
      </c>
      <c r="J40" s="18" t="s">
        <v>232</v>
      </c>
      <c r="K40" s="16" t="str">
        <f>T('Elective Adventures'!K130)</f>
        <v/>
      </c>
    </row>
    <row r="41" spans="1:11">
      <c r="A41" s="87">
        <v>5</v>
      </c>
      <c r="B41" s="20" t="s">
        <v>111</v>
      </c>
      <c r="C41" s="15" t="str">
        <f>T('Core Adventures'!K10)</f>
        <v/>
      </c>
      <c r="E41" s="18">
        <v>3</v>
      </c>
      <c r="F41" s="18" t="s">
        <v>168</v>
      </c>
      <c r="G41" s="15" t="str">
        <f>T('Elective Adventures'!K39)</f>
        <v/>
      </c>
      <c r="I41" s="18">
        <v>4</v>
      </c>
      <c r="J41" s="18" t="s">
        <v>233</v>
      </c>
      <c r="K41" s="16" t="str">
        <f>T('Elective Adventures'!K131)</f>
        <v/>
      </c>
    </row>
    <row r="42" spans="1:11" ht="12.75" customHeight="1">
      <c r="A42" s="106" t="s">
        <v>88</v>
      </c>
      <c r="B42" s="106"/>
      <c r="C42" s="111"/>
      <c r="E42" s="18">
        <v>4</v>
      </c>
      <c r="F42" s="18" t="s">
        <v>169</v>
      </c>
      <c r="G42" s="15" t="str">
        <f>T('Elective Adventures'!K40)</f>
        <v/>
      </c>
      <c r="I42" s="18">
        <v>5</v>
      </c>
      <c r="J42" s="18" t="s">
        <v>234</v>
      </c>
      <c r="K42" s="16" t="str">
        <f>T('Elective Adventures'!K132)</f>
        <v/>
      </c>
    </row>
    <row r="43" spans="1:11">
      <c r="A43" s="89" t="s">
        <v>89</v>
      </c>
      <c r="B43" s="21" t="s">
        <v>112</v>
      </c>
      <c r="C43" s="15" t="str">
        <f>T('Core Adventures'!K14)</f>
        <v/>
      </c>
      <c r="E43" s="18">
        <v>5</v>
      </c>
      <c r="F43" s="18" t="s">
        <v>170</v>
      </c>
      <c r="G43" s="15" t="str">
        <f>T('Elective Adventures'!K41)</f>
        <v/>
      </c>
    </row>
    <row r="44" spans="1:11">
      <c r="A44" s="24" t="s">
        <v>90</v>
      </c>
      <c r="B44" s="98" t="s">
        <v>113</v>
      </c>
      <c r="C44" s="15" t="str">
        <f>T('Core Adventures'!K15)</f>
        <v/>
      </c>
      <c r="E44" s="18">
        <v>6</v>
      </c>
      <c r="F44" s="18" t="s">
        <v>171</v>
      </c>
      <c r="G44" s="15" t="str">
        <f>T('Elective Adventures'!K42)</f>
        <v/>
      </c>
    </row>
    <row r="45" spans="1:11" ht="12.75" customHeight="1">
      <c r="A45" s="24" t="s">
        <v>91</v>
      </c>
      <c r="B45" s="98" t="s">
        <v>114</v>
      </c>
      <c r="C45" s="15" t="str">
        <f>T('Core Adventures'!K16)</f>
        <v/>
      </c>
      <c r="E45" s="18">
        <v>7</v>
      </c>
      <c r="F45" s="18" t="s">
        <v>172</v>
      </c>
      <c r="G45" s="15" t="str">
        <f>T('Elective Adventures'!K43)</f>
        <v/>
      </c>
      <c r="I45" s="101"/>
      <c r="J45" s="101"/>
      <c r="K45" s="14"/>
    </row>
    <row r="46" spans="1:11" ht="12.75" customHeight="1">
      <c r="A46" s="15">
        <v>2</v>
      </c>
      <c r="B46" s="98" t="s">
        <v>115</v>
      </c>
      <c r="C46" s="15" t="str">
        <f>T('Core Adventures'!K17)</f>
        <v/>
      </c>
      <c r="E46" s="107" t="s">
        <v>78</v>
      </c>
      <c r="F46" s="109"/>
      <c r="G46" s="110"/>
      <c r="I46" s="101"/>
      <c r="J46" s="101"/>
      <c r="K46" s="14"/>
    </row>
    <row r="47" spans="1:11">
      <c r="A47" s="15">
        <v>3</v>
      </c>
      <c r="B47" s="98" t="s">
        <v>116</v>
      </c>
      <c r="C47" s="15" t="str">
        <f>T('Core Adventures'!K18)</f>
        <v/>
      </c>
      <c r="E47" s="102" t="s">
        <v>89</v>
      </c>
      <c r="F47" s="18" t="s">
        <v>173</v>
      </c>
      <c r="G47" s="15" t="str">
        <f>T('Elective Adventures'!K47)</f>
        <v/>
      </c>
      <c r="I47" s="101"/>
      <c r="J47" s="101"/>
      <c r="K47" s="14"/>
    </row>
    <row r="48" spans="1:11">
      <c r="A48" s="15">
        <v>4</v>
      </c>
      <c r="B48" s="98" t="s">
        <v>117</v>
      </c>
      <c r="C48" s="15" t="str">
        <f>T('Core Adventures'!K19)</f>
        <v/>
      </c>
      <c r="E48" s="102" t="s">
        <v>90</v>
      </c>
      <c r="F48" s="18" t="s">
        <v>174</v>
      </c>
      <c r="G48" s="15" t="str">
        <f>T('Elective Adventures'!K48)</f>
        <v/>
      </c>
      <c r="I48" s="101"/>
      <c r="J48" s="79" t="s">
        <v>51</v>
      </c>
      <c r="K48" s="80"/>
    </row>
    <row r="49" spans="1:11">
      <c r="A49" s="87">
        <v>5</v>
      </c>
      <c r="B49" s="20" t="s">
        <v>118</v>
      </c>
      <c r="C49" s="15" t="str">
        <f>T('Core Adventures'!K20)</f>
        <v/>
      </c>
      <c r="E49" s="102">
        <v>2</v>
      </c>
      <c r="F49" s="18" t="s">
        <v>175</v>
      </c>
      <c r="G49" s="15" t="str">
        <f>T('Elective Adventures'!K49)</f>
        <v/>
      </c>
      <c r="I49" s="101"/>
      <c r="J49" s="81" t="s">
        <v>52</v>
      </c>
      <c r="K49" s="42"/>
    </row>
    <row r="50" spans="1:11" ht="12.75" customHeight="1">
      <c r="A50" s="106" t="s">
        <v>119</v>
      </c>
      <c r="B50" s="106"/>
      <c r="C50" s="111"/>
      <c r="E50" s="102">
        <v>3</v>
      </c>
      <c r="F50" s="18" t="s">
        <v>176</v>
      </c>
      <c r="G50" s="15" t="str">
        <f>T('Elective Adventures'!K50)</f>
        <v/>
      </c>
      <c r="J50" s="81" t="s">
        <v>53</v>
      </c>
      <c r="K50" s="42"/>
    </row>
    <row r="51" spans="1:11" ht="12.75" customHeight="1">
      <c r="A51" s="16">
        <v>1</v>
      </c>
      <c r="B51" s="21" t="s">
        <v>120</v>
      </c>
      <c r="C51" s="16" t="str">
        <f>T('Core Adventures'!K24)</f>
        <v/>
      </c>
      <c r="E51" s="102">
        <v>4</v>
      </c>
      <c r="F51" s="18" t="s">
        <v>177</v>
      </c>
      <c r="G51" s="15" t="str">
        <f>T('Elective Adventures'!K51)</f>
        <v/>
      </c>
      <c r="J51" s="82" t="s">
        <v>98</v>
      </c>
      <c r="K51" s="62"/>
    </row>
    <row r="52" spans="1:11" ht="12.75" customHeight="1">
      <c r="A52" s="15">
        <v>2</v>
      </c>
      <c r="B52" s="98" t="s">
        <v>121</v>
      </c>
      <c r="C52" s="16" t="str">
        <f>T('Core Adventures'!K25)</f>
        <v/>
      </c>
      <c r="E52" s="102">
        <v>5</v>
      </c>
      <c r="F52" s="18" t="s">
        <v>178</v>
      </c>
      <c r="G52" s="15" t="str">
        <f>T('Elective Adventures'!K52)</f>
        <v/>
      </c>
    </row>
    <row r="53" spans="1:11">
      <c r="A53" s="15">
        <v>3</v>
      </c>
      <c r="B53" s="98" t="s">
        <v>122</v>
      </c>
      <c r="C53" s="16" t="str">
        <f>T('Core Adventures'!K26)</f>
        <v/>
      </c>
      <c r="E53" s="107" t="s">
        <v>79</v>
      </c>
      <c r="F53" s="109"/>
      <c r="G53" s="110"/>
    </row>
    <row r="54" spans="1:11" ht="12.75" customHeight="1">
      <c r="A54" s="87">
        <v>4</v>
      </c>
      <c r="B54" s="20" t="s">
        <v>123</v>
      </c>
      <c r="C54" s="16" t="str">
        <f>T('Core Adventures'!K27)</f>
        <v/>
      </c>
      <c r="E54" s="18">
        <v>1</v>
      </c>
      <c r="F54" s="18" t="s">
        <v>179</v>
      </c>
      <c r="G54" s="15" t="str">
        <f>T('Elective Adventures'!K56)</f>
        <v/>
      </c>
    </row>
    <row r="55" spans="1:11" ht="12.75" customHeight="1">
      <c r="A55" s="106" t="s">
        <v>92</v>
      </c>
      <c r="B55" s="106"/>
      <c r="C55" s="111"/>
      <c r="E55" s="18">
        <v>2</v>
      </c>
      <c r="F55" s="18" t="s">
        <v>180</v>
      </c>
      <c r="G55" s="15" t="str">
        <f>T('Elective Adventures'!K57)</f>
        <v/>
      </c>
    </row>
    <row r="56" spans="1:11">
      <c r="A56" s="16">
        <v>1</v>
      </c>
      <c r="B56" s="17" t="s">
        <v>124</v>
      </c>
      <c r="C56" s="16" t="str">
        <f>T('Core Adventures'!K31)</f>
        <v/>
      </c>
      <c r="E56" s="18">
        <v>3</v>
      </c>
      <c r="F56" s="18" t="s">
        <v>181</v>
      </c>
      <c r="G56" s="15" t="str">
        <f>T('Elective Adventures'!K58)</f>
        <v/>
      </c>
    </row>
    <row r="57" spans="1:11">
      <c r="A57" s="15">
        <v>2</v>
      </c>
      <c r="B57" s="3" t="s">
        <v>125</v>
      </c>
      <c r="C57" s="16" t="str">
        <f>T('Core Adventures'!K32)</f>
        <v/>
      </c>
      <c r="E57" s="18">
        <v>4</v>
      </c>
      <c r="F57" s="18" t="s">
        <v>182</v>
      </c>
      <c r="G57" s="15" t="str">
        <f>T('Elective Adventures'!K59)</f>
        <v/>
      </c>
    </row>
    <row r="58" spans="1:11">
      <c r="A58" s="15">
        <v>3</v>
      </c>
      <c r="B58" s="3" t="s">
        <v>126</v>
      </c>
      <c r="C58" s="16" t="str">
        <f>T('Core Adventures'!K33)</f>
        <v/>
      </c>
      <c r="E58" s="18">
        <v>5</v>
      </c>
      <c r="F58" s="18" t="s">
        <v>183</v>
      </c>
      <c r="G58" s="15" t="str">
        <f>T('Elective Adventures'!K60)</f>
        <v/>
      </c>
    </row>
    <row r="59" spans="1:11">
      <c r="A59" s="15">
        <v>4</v>
      </c>
      <c r="B59" s="3" t="s">
        <v>127</v>
      </c>
      <c r="C59" s="16" t="str">
        <f>T('Core Adventures'!K34)</f>
        <v/>
      </c>
      <c r="E59" s="18">
        <v>6</v>
      </c>
      <c r="F59" s="18" t="s">
        <v>184</v>
      </c>
      <c r="G59" s="15" t="str">
        <f>T('Elective Adventures'!K61)</f>
        <v/>
      </c>
    </row>
    <row r="60" spans="1:11" ht="12.75" customHeight="1">
      <c r="A60" s="15">
        <v>5</v>
      </c>
      <c r="B60" s="3" t="s">
        <v>128</v>
      </c>
      <c r="C60" s="16" t="str">
        <f>T('Core Adventures'!K35)</f>
        <v/>
      </c>
      <c r="E60" s="18">
        <v>7</v>
      </c>
      <c r="F60" s="18" t="s">
        <v>185</v>
      </c>
      <c r="G60" s="15" t="str">
        <f>T('Elective Adventures'!K62)</f>
        <v/>
      </c>
    </row>
    <row r="61" spans="1:11" ht="12.75" customHeight="1">
      <c r="A61" s="106" t="s">
        <v>93</v>
      </c>
      <c r="B61" s="106"/>
      <c r="C61" s="110"/>
      <c r="E61" s="18">
        <v>8</v>
      </c>
      <c r="F61" s="18" t="s">
        <v>186</v>
      </c>
      <c r="G61" s="15" t="str">
        <f>T('Elective Adventures'!K63)</f>
        <v/>
      </c>
      <c r="I61" s="13"/>
      <c r="J61" s="13"/>
    </row>
    <row r="62" spans="1:11">
      <c r="A62" s="15">
        <v>1</v>
      </c>
      <c r="B62" s="3" t="s">
        <v>129</v>
      </c>
      <c r="C62" s="15" t="str">
        <f>T('Core Adventures'!K39)</f>
        <v/>
      </c>
      <c r="E62" s="18">
        <v>9</v>
      </c>
      <c r="F62" s="18" t="s">
        <v>187</v>
      </c>
      <c r="G62" s="15" t="str">
        <f>T('Elective Adventures'!K64)</f>
        <v/>
      </c>
    </row>
    <row r="63" spans="1:11">
      <c r="A63" s="15">
        <v>2</v>
      </c>
      <c r="B63" s="3" t="s">
        <v>130</v>
      </c>
      <c r="C63" s="15" t="str">
        <f>T('Core Adventures'!K40)</f>
        <v/>
      </c>
      <c r="E63" s="107" t="s">
        <v>80</v>
      </c>
      <c r="F63" s="108"/>
      <c r="G63" s="108"/>
    </row>
    <row r="64" spans="1:11">
      <c r="A64" s="15">
        <v>3</v>
      </c>
      <c r="B64" s="3" t="s">
        <v>131</v>
      </c>
      <c r="C64" s="15" t="str">
        <f>T('Core Adventures'!K41)</f>
        <v/>
      </c>
      <c r="E64" s="18">
        <v>1</v>
      </c>
      <c r="F64" s="18" t="s">
        <v>188</v>
      </c>
      <c r="G64" s="15" t="str">
        <f>T('Elective Adventures'!K68)</f>
        <v/>
      </c>
    </row>
    <row r="65" spans="1:7">
      <c r="A65" s="15">
        <v>4</v>
      </c>
      <c r="B65" s="3" t="s">
        <v>132</v>
      </c>
      <c r="C65" s="15" t="str">
        <f>T('Core Adventures'!K42)</f>
        <v/>
      </c>
      <c r="E65" s="18">
        <v>2</v>
      </c>
      <c r="F65" s="18" t="s">
        <v>189</v>
      </c>
      <c r="G65" s="15" t="str">
        <f>T('Elective Adventures'!K69)</f>
        <v/>
      </c>
    </row>
    <row r="66" spans="1:7">
      <c r="A66" s="15">
        <v>5</v>
      </c>
      <c r="B66" s="3" t="s">
        <v>133</v>
      </c>
      <c r="C66" s="15" t="str">
        <f>T('Core Adventures'!K43)</f>
        <v/>
      </c>
      <c r="E66" s="18">
        <v>3</v>
      </c>
      <c r="F66" s="18" t="s">
        <v>190</v>
      </c>
      <c r="G66" s="15" t="str">
        <f>T('Elective Adventures'!K70)</f>
        <v/>
      </c>
    </row>
    <row r="67" spans="1:7" ht="12.75" customHeight="1">
      <c r="A67" s="87">
        <v>6</v>
      </c>
      <c r="B67" s="88" t="s">
        <v>134</v>
      </c>
      <c r="C67" s="15" t="str">
        <f>T('Core Adventures'!K44)</f>
        <v/>
      </c>
      <c r="E67" s="18">
        <v>4</v>
      </c>
      <c r="F67" s="18" t="s">
        <v>191</v>
      </c>
      <c r="G67" s="15" t="str">
        <f>T('Elective Adventures'!K71)</f>
        <v/>
      </c>
    </row>
    <row r="68" spans="1:7" ht="12.75" customHeight="1">
      <c r="A68" s="106" t="s">
        <v>94</v>
      </c>
      <c r="B68" s="106"/>
      <c r="C68" s="111"/>
      <c r="E68" s="18">
        <v>5</v>
      </c>
      <c r="F68" s="18" t="s">
        <v>192</v>
      </c>
      <c r="G68" s="15" t="str">
        <f>T('Elective Adventures'!K72)</f>
        <v/>
      </c>
    </row>
    <row r="69" spans="1:7" ht="12.75" customHeight="1">
      <c r="A69" s="16">
        <v>1</v>
      </c>
      <c r="B69" s="17" t="s">
        <v>135</v>
      </c>
      <c r="C69" s="16" t="str">
        <f>T('Core Adventures'!K48)</f>
        <v/>
      </c>
      <c r="E69" s="18">
        <v>6</v>
      </c>
      <c r="F69" s="18" t="s">
        <v>193</v>
      </c>
      <c r="G69" s="15" t="str">
        <f>T('Elective Adventures'!K73)</f>
        <v/>
      </c>
    </row>
    <row r="70" spans="1:7">
      <c r="A70" s="15">
        <v>2</v>
      </c>
      <c r="B70" s="3" t="s">
        <v>136</v>
      </c>
      <c r="C70" s="16" t="str">
        <f>T('Core Adventures'!K49)</f>
        <v/>
      </c>
      <c r="E70" s="18">
        <v>7</v>
      </c>
      <c r="F70" s="18" t="s">
        <v>194</v>
      </c>
      <c r="G70" s="15" t="str">
        <f>T('Elective Adventures'!K74)</f>
        <v/>
      </c>
    </row>
    <row r="71" spans="1:7">
      <c r="A71" s="24" t="s">
        <v>95</v>
      </c>
      <c r="B71" s="3" t="s">
        <v>137</v>
      </c>
      <c r="C71" s="16" t="str">
        <f>T('Core Adventures'!K50)</f>
        <v/>
      </c>
      <c r="E71" s="18">
        <v>8</v>
      </c>
      <c r="F71" s="18" t="s">
        <v>195</v>
      </c>
      <c r="G71" s="15" t="str">
        <f>T('Elective Adventures'!K75)</f>
        <v/>
      </c>
    </row>
    <row r="72" spans="1:7">
      <c r="A72" s="24" t="s">
        <v>96</v>
      </c>
      <c r="B72" s="3" t="s">
        <v>138</v>
      </c>
      <c r="C72" s="16" t="str">
        <f>T('Core Adventures'!K51)</f>
        <v/>
      </c>
      <c r="E72" s="107" t="s">
        <v>81</v>
      </c>
      <c r="F72" s="108"/>
      <c r="G72" s="108"/>
    </row>
    <row r="73" spans="1:7">
      <c r="A73" s="24" t="s">
        <v>97</v>
      </c>
      <c r="B73" s="3" t="s">
        <v>139</v>
      </c>
      <c r="C73" s="16" t="str">
        <f>T('Core Adventures'!K52)</f>
        <v/>
      </c>
      <c r="E73" s="102" t="s">
        <v>89</v>
      </c>
      <c r="F73" s="18" t="s">
        <v>196</v>
      </c>
      <c r="G73" s="15" t="str">
        <f>T('Elective Adventures'!K79)</f>
        <v/>
      </c>
    </row>
    <row r="74" spans="1:7">
      <c r="A74" s="15">
        <v>4</v>
      </c>
      <c r="B74" s="3" t="s">
        <v>140</v>
      </c>
      <c r="C74" s="16" t="str">
        <f>T('Core Adventures'!K53)</f>
        <v/>
      </c>
      <c r="E74" s="102" t="s">
        <v>90</v>
      </c>
      <c r="F74" s="18" t="s">
        <v>197</v>
      </c>
      <c r="G74" s="15" t="str">
        <f>T('Elective Adventures'!K80)</f>
        <v/>
      </c>
    </row>
    <row r="75" spans="1:7">
      <c r="A75" s="15">
        <v>5</v>
      </c>
      <c r="B75" s="3" t="s">
        <v>141</v>
      </c>
      <c r="C75" s="16" t="str">
        <f>T('Core Adventures'!K54)</f>
        <v/>
      </c>
      <c r="E75" s="102" t="s">
        <v>100</v>
      </c>
      <c r="F75" s="18" t="s">
        <v>198</v>
      </c>
      <c r="G75" s="15" t="str">
        <f>T('Elective Adventures'!K81)</f>
        <v/>
      </c>
    </row>
    <row r="76" spans="1:7">
      <c r="A76" s="15">
        <v>6</v>
      </c>
      <c r="B76" s="3" t="s">
        <v>142</v>
      </c>
      <c r="C76" s="16" t="str">
        <f>T('Core Adventures'!K55)</f>
        <v/>
      </c>
      <c r="E76" s="102" t="s">
        <v>101</v>
      </c>
      <c r="F76" s="18" t="s">
        <v>199</v>
      </c>
      <c r="G76" s="15" t="str">
        <f>T('Elective Adventures'!K82)</f>
        <v/>
      </c>
    </row>
    <row r="77" spans="1:7">
      <c r="A77" s="15">
        <v>7</v>
      </c>
      <c r="B77" s="3" t="s">
        <v>143</v>
      </c>
      <c r="C77" s="16" t="str">
        <f>T('Core Adventures'!K56)</f>
        <v/>
      </c>
    </row>
    <row r="78" spans="1:7" ht="12.75" customHeight="1">
      <c r="D78" s="14"/>
    </row>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RHb1HJKBsp9yNuyijPPjJYLFeL53SL2T6LNQId1IDjqzYWsIu2xtvy48AzcQnhpQQNRADW9Lk1xapFyqrUPMmQ==" saltValue="PF1EQuqK3jwGOKer0V9gCQ=="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0"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8</v>
      </c>
      <c r="E1" s="286" t="s">
        <v>25</v>
      </c>
      <c r="F1" s="286"/>
      <c r="G1" s="286"/>
      <c r="I1" s="288" t="s">
        <v>73</v>
      </c>
      <c r="J1" s="288"/>
      <c r="K1" s="288"/>
    </row>
    <row r="2" spans="2:11" ht="7.5" customHeight="1">
      <c r="E2" s="287"/>
      <c r="F2" s="287"/>
      <c r="G2" s="287"/>
      <c r="I2" s="288"/>
      <c r="J2" s="288"/>
      <c r="K2" s="288"/>
    </row>
    <row r="3" spans="2:11">
      <c r="B3" s="1" t="s">
        <v>10</v>
      </c>
      <c r="E3" s="15">
        <v>1</v>
      </c>
      <c r="F3" s="131" t="s">
        <v>66</v>
      </c>
      <c r="G3" s="15" t="str">
        <f>T(Bobcat!L6)</f>
        <v/>
      </c>
      <c r="I3" s="107" t="s">
        <v>102</v>
      </c>
      <c r="J3" s="108"/>
      <c r="K3" s="108"/>
    </row>
    <row r="4" spans="2:11" ht="12.75" customHeight="1">
      <c r="B4" s="39" t="s">
        <v>26</v>
      </c>
      <c r="C4" s="15" t="str">
        <f>IF(COUNTIF(G3:G10,"A")&gt;6,"C",IF(COUNTIF(G3:G10,"A")&gt;0,"P"," "))</f>
        <v xml:space="preserve"> </v>
      </c>
      <c r="D4" s="14"/>
      <c r="E4" s="15">
        <v>2</v>
      </c>
      <c r="F4" s="131" t="s">
        <v>67</v>
      </c>
      <c r="G4" s="15" t="str">
        <f>T(Bobcat!L7)</f>
        <v/>
      </c>
      <c r="I4" s="102">
        <v>1</v>
      </c>
      <c r="J4" s="18" t="s">
        <v>200</v>
      </c>
      <c r="K4" s="15" t="str">
        <f>T('Elective Adventures'!L86)</f>
        <v/>
      </c>
    </row>
    <row r="5" spans="2:11">
      <c r="B5" s="19" t="s">
        <v>70</v>
      </c>
      <c r="C5" s="22" t="str">
        <f>IF(COUNTIF(C12:C17,"C")&gt;5,"C",IF(COUNTIF(C12:C17,"C")&gt;0,"P",IF(COUNTIF(C12:C17,"P")&gt;0,"P"," ")))</f>
        <v xml:space="preserve"> </v>
      </c>
      <c r="D5" s="92"/>
      <c r="E5" s="15">
        <v>3</v>
      </c>
      <c r="F5" s="131" t="s">
        <v>17</v>
      </c>
      <c r="G5" s="15" t="str">
        <f>T(Bobcat!L8)</f>
        <v/>
      </c>
      <c r="I5" s="102">
        <v>2</v>
      </c>
      <c r="J5" s="18" t="s">
        <v>201</v>
      </c>
      <c r="K5" s="15" t="str">
        <f>T('Elective Adventures'!L87)</f>
        <v/>
      </c>
    </row>
    <row r="6" spans="2:11">
      <c r="B6" s="38" t="s">
        <v>73</v>
      </c>
      <c r="C6" s="22" t="str">
        <f>IF(COUNTIF(C20:C32,"C")&gt;0,"C"," ")</f>
        <v xml:space="preserve"> </v>
      </c>
      <c r="D6" s="92"/>
      <c r="E6" s="15">
        <v>4</v>
      </c>
      <c r="F6" s="131" t="s">
        <v>18</v>
      </c>
      <c r="G6" s="15" t="str">
        <f>T(Bobcat!L9)</f>
        <v/>
      </c>
      <c r="I6" s="102">
        <v>3</v>
      </c>
      <c r="J6" s="18" t="s">
        <v>202</v>
      </c>
      <c r="K6" s="15" t="str">
        <f>T('Elective Adventures'!L88)</f>
        <v/>
      </c>
    </row>
    <row r="7" spans="2:11">
      <c r="B7" s="19" t="s">
        <v>71</v>
      </c>
      <c r="C7" s="69"/>
      <c r="D7" s="2"/>
      <c r="E7" s="15">
        <v>5</v>
      </c>
      <c r="F7" s="131" t="s">
        <v>19</v>
      </c>
      <c r="G7" s="15" t="str">
        <f>T(Bobcat!L10)</f>
        <v/>
      </c>
      <c r="I7" s="102" t="s">
        <v>103</v>
      </c>
      <c r="J7" s="18" t="s">
        <v>203</v>
      </c>
      <c r="K7" s="15" t="str">
        <f>T('Elective Adventures'!L89)</f>
        <v/>
      </c>
    </row>
    <row r="8" spans="2:11" ht="12.75" customHeight="1">
      <c r="B8" s="19" t="s">
        <v>72</v>
      </c>
      <c r="C8" s="23" t="str">
        <f>'Cyber Chip'!L10</f>
        <v xml:space="preserve"> </v>
      </c>
      <c r="D8" s="92"/>
      <c r="E8" s="15">
        <v>6</v>
      </c>
      <c r="F8" s="131" t="s">
        <v>20</v>
      </c>
      <c r="G8" s="15" t="str">
        <f>T(Bobcat!L11)</f>
        <v/>
      </c>
      <c r="I8" s="102" t="s">
        <v>104</v>
      </c>
      <c r="J8" s="18" t="s">
        <v>204</v>
      </c>
      <c r="K8" s="15" t="str">
        <f>T('Elective Adventures'!L90)</f>
        <v/>
      </c>
    </row>
    <row r="9" spans="2:11" ht="12.75" customHeight="1">
      <c r="B9" s="19" t="s">
        <v>22</v>
      </c>
      <c r="C9" s="23" t="str">
        <f>IF(COUNTIF(C4:C8,"C")&gt;4,"C","")</f>
        <v/>
      </c>
      <c r="D9" s="92"/>
      <c r="E9" s="87">
        <v>7</v>
      </c>
      <c r="F9" s="93" t="s">
        <v>21</v>
      </c>
      <c r="G9" s="15" t="str">
        <f>T(Bobcat!L12)</f>
        <v/>
      </c>
      <c r="I9" s="102" t="s">
        <v>105</v>
      </c>
      <c r="J9" s="18" t="s">
        <v>205</v>
      </c>
      <c r="K9" s="15" t="str">
        <f>T('Elective Adventures'!L91)</f>
        <v/>
      </c>
    </row>
    <row r="10" spans="2:11" ht="12" customHeight="1">
      <c r="B10" s="95"/>
      <c r="C10" s="96"/>
      <c r="D10" s="92"/>
      <c r="E10" s="90"/>
      <c r="F10" s="94"/>
      <c r="G10" s="90"/>
      <c r="I10" s="102">
        <v>5</v>
      </c>
      <c r="J10" s="18" t="s">
        <v>206</v>
      </c>
      <c r="K10" s="15" t="str">
        <f>T('Elective Adventures'!L92)</f>
        <v/>
      </c>
    </row>
    <row r="11" spans="2:11" ht="12.75" customHeight="1">
      <c r="B11" s="1" t="s">
        <v>69</v>
      </c>
      <c r="E11" s="288" t="s">
        <v>73</v>
      </c>
      <c r="F11" s="288"/>
      <c r="G11" s="132"/>
      <c r="I11" s="102">
        <v>6</v>
      </c>
      <c r="J11" s="18" t="s">
        <v>207</v>
      </c>
      <c r="K11" s="15" t="str">
        <f>T('Elective Adventures'!L93)</f>
        <v/>
      </c>
    </row>
    <row r="12" spans="2:11" ht="12.75" customHeight="1">
      <c r="B12" s="98" t="s">
        <v>87</v>
      </c>
      <c r="C12" s="24" t="str">
        <f>'Core Adventures'!L11</f>
        <v xml:space="preserve"> </v>
      </c>
      <c r="E12" s="288"/>
      <c r="F12" s="288"/>
      <c r="G12" s="132"/>
      <c r="I12" s="107" t="s">
        <v>83</v>
      </c>
      <c r="J12" s="112"/>
      <c r="K12" s="110"/>
    </row>
    <row r="13" spans="2:11" ht="12.75" customHeight="1">
      <c r="B13" s="98" t="s">
        <v>88</v>
      </c>
      <c r="C13" s="24" t="str">
        <f>'Core Adventures'!L21</f>
        <v xml:space="preserve"> </v>
      </c>
      <c r="E13" s="105" t="s">
        <v>74</v>
      </c>
      <c r="F13" s="108"/>
      <c r="G13" s="108"/>
      <c r="I13" s="102" t="s">
        <v>89</v>
      </c>
      <c r="J13" s="18" t="s">
        <v>208</v>
      </c>
      <c r="K13" s="15" t="str">
        <f>T('Elective Adventures'!L97)</f>
        <v/>
      </c>
    </row>
    <row r="14" spans="2:11" ht="12.75" customHeight="1">
      <c r="B14" s="98" t="s">
        <v>238</v>
      </c>
      <c r="C14" s="24" t="str">
        <f>'Core Adventures'!L28</f>
        <v xml:space="preserve"> </v>
      </c>
      <c r="E14" s="18">
        <v>1</v>
      </c>
      <c r="F14" s="18" t="s">
        <v>144</v>
      </c>
      <c r="G14" s="15" t="str">
        <f>T('Elective Adventures'!L6)</f>
        <v/>
      </c>
      <c r="I14" s="102" t="s">
        <v>90</v>
      </c>
      <c r="J14" s="18" t="s">
        <v>209</v>
      </c>
      <c r="K14" s="15" t="str">
        <f>T('Elective Adventures'!L98)</f>
        <v/>
      </c>
    </row>
    <row r="15" spans="2:11">
      <c r="B15" s="98" t="s">
        <v>92</v>
      </c>
      <c r="C15" s="24" t="str">
        <f>'Core Adventures'!L36</f>
        <v xml:space="preserve"> </v>
      </c>
      <c r="E15" s="18">
        <v>2</v>
      </c>
      <c r="F15" s="18" t="s">
        <v>149</v>
      </c>
      <c r="G15" s="15" t="str">
        <f>T('Elective Adventures'!L7)</f>
        <v/>
      </c>
      <c r="I15" s="102" t="s">
        <v>91</v>
      </c>
      <c r="J15" s="18" t="s">
        <v>210</v>
      </c>
      <c r="K15" s="15" t="str">
        <f>T('Elective Adventures'!L99)</f>
        <v/>
      </c>
    </row>
    <row r="16" spans="2:11">
      <c r="B16" s="98" t="s">
        <v>93</v>
      </c>
      <c r="C16" s="24" t="str">
        <f>'Core Adventures'!L45</f>
        <v xml:space="preserve"> </v>
      </c>
      <c r="E16" s="18">
        <v>3</v>
      </c>
      <c r="F16" s="18" t="s">
        <v>145</v>
      </c>
      <c r="G16" s="15" t="str">
        <f>T('Elective Adventures'!L8)</f>
        <v/>
      </c>
      <c r="I16" s="102" t="s">
        <v>100</v>
      </c>
      <c r="J16" s="18" t="s">
        <v>217</v>
      </c>
      <c r="K16" s="15" t="str">
        <f>T('Elective Adventures'!L100)</f>
        <v/>
      </c>
    </row>
    <row r="17" spans="2:11">
      <c r="B17" s="98" t="s">
        <v>94</v>
      </c>
      <c r="C17" s="24" t="str">
        <f>'Core Adventures'!L57</f>
        <v xml:space="preserve"> </v>
      </c>
      <c r="E17" s="18">
        <v>4</v>
      </c>
      <c r="F17" s="18" t="s">
        <v>146</v>
      </c>
      <c r="G17" s="15" t="str">
        <f>T('Elective Adventures'!L9)</f>
        <v/>
      </c>
      <c r="I17" s="102" t="s">
        <v>101</v>
      </c>
      <c r="J17" s="18" t="s">
        <v>211</v>
      </c>
      <c r="K17" s="15" t="str">
        <f>T('Elective Adventures'!L101)</f>
        <v/>
      </c>
    </row>
    <row r="18" spans="2:11">
      <c r="B18" s="40"/>
      <c r="C18" s="41"/>
      <c r="E18" s="18">
        <v>5</v>
      </c>
      <c r="F18" s="18" t="s">
        <v>147</v>
      </c>
      <c r="G18" s="15" t="str">
        <f>T('Elective Adventures'!L10)</f>
        <v/>
      </c>
      <c r="I18" s="102">
        <v>3</v>
      </c>
      <c r="J18" s="18" t="s">
        <v>212</v>
      </c>
      <c r="K18" s="15" t="str">
        <f>T('Elective Adventures'!L102)</f>
        <v/>
      </c>
    </row>
    <row r="19" spans="2:11">
      <c r="B19" s="1" t="s">
        <v>73</v>
      </c>
      <c r="E19" s="18">
        <v>6</v>
      </c>
      <c r="F19" s="18" t="s">
        <v>148</v>
      </c>
      <c r="G19" s="15" t="str">
        <f>T('Elective Adventures'!L11)</f>
        <v/>
      </c>
      <c r="I19" s="102">
        <v>4</v>
      </c>
      <c r="J19" s="18" t="s">
        <v>213</v>
      </c>
      <c r="K19" s="15" t="str">
        <f>T('Elective Adventures'!L103)</f>
        <v/>
      </c>
    </row>
    <row r="20" spans="2:11">
      <c r="B20" s="98" t="s">
        <v>74</v>
      </c>
      <c r="C20" s="24" t="str">
        <f>'Elective Adventures'!L14</f>
        <v xml:space="preserve"> </v>
      </c>
      <c r="E20" s="18">
        <v>7</v>
      </c>
      <c r="F20" s="18" t="s">
        <v>150</v>
      </c>
      <c r="G20" s="15" t="str">
        <f>T('Elective Adventures'!L12)</f>
        <v/>
      </c>
      <c r="I20" s="102">
        <v>5</v>
      </c>
      <c r="J20" s="18" t="s">
        <v>214</v>
      </c>
      <c r="K20" s="15" t="str">
        <f>T('Elective Adventures'!L104)</f>
        <v/>
      </c>
    </row>
    <row r="21" spans="2:11" ht="12.75" customHeight="1">
      <c r="B21" s="98" t="s">
        <v>75</v>
      </c>
      <c r="C21" s="24" t="str">
        <f>'Elective Adventures'!L23</f>
        <v xml:space="preserve"> </v>
      </c>
      <c r="E21" s="100">
        <v>8</v>
      </c>
      <c r="F21" s="18" t="s">
        <v>151</v>
      </c>
      <c r="G21" s="15" t="str">
        <f>T('Elective Adventures'!L13)</f>
        <v/>
      </c>
      <c r="I21" s="102">
        <v>6</v>
      </c>
      <c r="J21" s="100" t="s">
        <v>215</v>
      </c>
      <c r="K21" s="15" t="str">
        <f>T('Elective Adventures'!L105)</f>
        <v/>
      </c>
    </row>
    <row r="22" spans="2:11" ht="12.75" customHeight="1">
      <c r="B22" s="98" t="s">
        <v>76</v>
      </c>
      <c r="C22" s="24" t="str">
        <f>'Elective Adventures'!L34</f>
        <v xml:space="preserve"> </v>
      </c>
      <c r="E22" s="106" t="s">
        <v>75</v>
      </c>
      <c r="F22" s="108"/>
      <c r="G22" s="108"/>
      <c r="I22" s="107" t="s">
        <v>84</v>
      </c>
      <c r="J22" s="113"/>
      <c r="K22" s="111"/>
    </row>
    <row r="23" spans="2:11" ht="12.75" customHeight="1">
      <c r="B23" s="98" t="s">
        <v>77</v>
      </c>
      <c r="C23" s="24" t="str">
        <f>'Elective Adventures'!L44</f>
        <v xml:space="preserve"> </v>
      </c>
      <c r="E23" s="99">
        <v>1</v>
      </c>
      <c r="F23" s="18" t="s">
        <v>152</v>
      </c>
      <c r="G23" s="15" t="str">
        <f>T('Elective Adventures'!L17)</f>
        <v/>
      </c>
      <c r="I23" s="18">
        <v>1</v>
      </c>
      <c r="J23" s="99" t="s">
        <v>216</v>
      </c>
      <c r="K23" s="16" t="str">
        <f>T('Elective Adventures'!L109)</f>
        <v/>
      </c>
    </row>
    <row r="24" spans="2:11">
      <c r="B24" s="98" t="s">
        <v>78</v>
      </c>
      <c r="C24" s="24" t="str">
        <f>'Elective Adventures'!L53</f>
        <v xml:space="preserve"> </v>
      </c>
      <c r="E24" s="18">
        <v>2</v>
      </c>
      <c r="F24" s="18" t="s">
        <v>153</v>
      </c>
      <c r="G24" s="15" t="str">
        <f>T('Elective Adventures'!L18)</f>
        <v/>
      </c>
      <c r="I24" s="102" t="s">
        <v>100</v>
      </c>
      <c r="J24" s="18" t="s">
        <v>218</v>
      </c>
      <c r="K24" s="16" t="str">
        <f>T('Elective Adventures'!L110)</f>
        <v/>
      </c>
    </row>
    <row r="25" spans="2:11">
      <c r="B25" s="98" t="s">
        <v>79</v>
      </c>
      <c r="C25" s="24" t="str">
        <f>'Elective Adventures'!L65</f>
        <v xml:space="preserve"> </v>
      </c>
      <c r="E25" s="18">
        <v>3</v>
      </c>
      <c r="F25" s="18" t="s">
        <v>154</v>
      </c>
      <c r="G25" s="15" t="str">
        <f>T('Elective Adventures'!L19)</f>
        <v/>
      </c>
      <c r="I25" s="102" t="s">
        <v>101</v>
      </c>
      <c r="J25" s="18" t="s">
        <v>219</v>
      </c>
      <c r="K25" s="16" t="str">
        <f>T('Elective Adventures'!L111)</f>
        <v/>
      </c>
    </row>
    <row r="26" spans="2:11" ht="12.75" customHeight="1">
      <c r="B26" s="103" t="s">
        <v>80</v>
      </c>
      <c r="C26" s="24" t="str">
        <f>'Elective Adventures'!L76</f>
        <v xml:space="preserve"> </v>
      </c>
      <c r="E26" s="18">
        <v>4</v>
      </c>
      <c r="F26" s="18" t="s">
        <v>155</v>
      </c>
      <c r="G26" s="15" t="str">
        <f>T('Elective Adventures'!L20)</f>
        <v/>
      </c>
      <c r="I26" s="102" t="s">
        <v>106</v>
      </c>
      <c r="J26" s="18" t="s">
        <v>220</v>
      </c>
      <c r="K26" s="16" t="str">
        <f>T('Elective Adventures'!L112)</f>
        <v/>
      </c>
    </row>
    <row r="27" spans="2:11" ht="12.75" customHeight="1">
      <c r="B27" s="103" t="s">
        <v>81</v>
      </c>
      <c r="C27" s="24" t="str">
        <f>'Elective Adventures'!L83</f>
        <v xml:space="preserve"> </v>
      </c>
      <c r="E27" s="18">
        <v>5</v>
      </c>
      <c r="F27" s="18" t="s">
        <v>156</v>
      </c>
      <c r="G27" s="15" t="str">
        <f>T('Elective Adventures'!L21)</f>
        <v/>
      </c>
      <c r="I27" s="18">
        <v>3</v>
      </c>
      <c r="J27" s="18" t="s">
        <v>221</v>
      </c>
      <c r="K27" s="16" t="str">
        <f>T('Elective Adventures'!L113)</f>
        <v/>
      </c>
    </row>
    <row r="28" spans="2:11">
      <c r="B28" s="103" t="s">
        <v>82</v>
      </c>
      <c r="C28" s="24" t="str">
        <f>'Elective Adventures'!L94</f>
        <v xml:space="preserve"> </v>
      </c>
      <c r="E28" s="18">
        <v>6</v>
      </c>
      <c r="F28" s="18" t="s">
        <v>157</v>
      </c>
      <c r="G28" s="15" t="str">
        <f>T('Elective Adventures'!L22)</f>
        <v/>
      </c>
      <c r="I28" s="100">
        <v>4</v>
      </c>
      <c r="J28" s="100" t="s">
        <v>222</v>
      </c>
      <c r="K28" s="16" t="str">
        <f>T('Elective Adventures'!L114)</f>
        <v/>
      </c>
    </row>
    <row r="29" spans="2:11">
      <c r="B29" s="103" t="s">
        <v>83</v>
      </c>
      <c r="C29" s="24" t="str">
        <f>'Elective Adventures'!L106</f>
        <v xml:space="preserve"> </v>
      </c>
      <c r="E29" s="107" t="s">
        <v>76</v>
      </c>
      <c r="F29" s="108"/>
      <c r="G29" s="108"/>
      <c r="I29" s="114" t="s">
        <v>85</v>
      </c>
      <c r="J29" s="113"/>
      <c r="K29" s="111"/>
    </row>
    <row r="30" spans="2:11" ht="12.75" customHeight="1">
      <c r="B30" s="103" t="s">
        <v>84</v>
      </c>
      <c r="C30" s="24" t="str">
        <f>'Elective Adventures'!L115</f>
        <v xml:space="preserve"> </v>
      </c>
      <c r="E30" s="18">
        <v>1</v>
      </c>
      <c r="F30" s="18" t="s">
        <v>158</v>
      </c>
      <c r="G30" s="15" t="str">
        <f>T('Elective Adventures'!L26)</f>
        <v/>
      </c>
      <c r="I30" s="99">
        <v>1</v>
      </c>
      <c r="J30" s="99" t="s">
        <v>223</v>
      </c>
      <c r="K30" s="16" t="str">
        <f>T('Elective Adventures'!L118)</f>
        <v/>
      </c>
    </row>
    <row r="31" spans="2:11" ht="12.75" customHeight="1">
      <c r="B31" s="103" t="s">
        <v>85</v>
      </c>
      <c r="C31" s="24" t="str">
        <f>'Elective Adventures'!L125</f>
        <v xml:space="preserve"> </v>
      </c>
      <c r="E31" s="18">
        <v>2</v>
      </c>
      <c r="F31" s="18" t="s">
        <v>159</v>
      </c>
      <c r="G31" s="15" t="str">
        <f>T('Elective Adventures'!L27)</f>
        <v/>
      </c>
      <c r="I31" s="18">
        <v>2</v>
      </c>
      <c r="J31" s="18" t="s">
        <v>224</v>
      </c>
      <c r="K31" s="16" t="str">
        <f>T('Elective Adventures'!L119)</f>
        <v/>
      </c>
    </row>
    <row r="32" spans="2:11">
      <c r="B32" s="103" t="s">
        <v>86</v>
      </c>
      <c r="C32" s="24" t="str">
        <f>'Elective Adventures'!L133</f>
        <v xml:space="preserve"> </v>
      </c>
      <c r="E32" s="18">
        <v>3</v>
      </c>
      <c r="F32" s="18" t="s">
        <v>160</v>
      </c>
      <c r="G32" s="15" t="str">
        <f>T('Elective Adventures'!L28)</f>
        <v/>
      </c>
      <c r="I32" s="18">
        <v>3</v>
      </c>
      <c r="J32" s="18" t="s">
        <v>225</v>
      </c>
      <c r="K32" s="16" t="str">
        <f>T('Elective Adventures'!L120)</f>
        <v/>
      </c>
    </row>
    <row r="33" spans="1:11" ht="12.75" customHeight="1">
      <c r="B33" s="2"/>
      <c r="C33" s="41"/>
      <c r="E33" s="18">
        <v>4</v>
      </c>
      <c r="F33" s="18" t="s">
        <v>161</v>
      </c>
      <c r="G33" s="15" t="str">
        <f>T('Elective Adventures'!L29)</f>
        <v/>
      </c>
      <c r="I33" s="18">
        <v>4</v>
      </c>
      <c r="J33" s="18" t="s">
        <v>226</v>
      </c>
      <c r="K33" s="16" t="str">
        <f>T('Elective Adventures'!L121)</f>
        <v/>
      </c>
    </row>
    <row r="34" spans="1:11" ht="12.75" customHeight="1">
      <c r="A34" s="288" t="s">
        <v>69</v>
      </c>
      <c r="B34" s="288"/>
      <c r="C34" s="132"/>
      <c r="E34" s="18">
        <v>5</v>
      </c>
      <c r="F34" s="18" t="s">
        <v>162</v>
      </c>
      <c r="G34" s="15" t="str">
        <f>T('Elective Adventures'!L30)</f>
        <v/>
      </c>
      <c r="I34" s="18">
        <v>5</v>
      </c>
      <c r="J34" s="18" t="s">
        <v>227</v>
      </c>
      <c r="K34" s="16" t="str">
        <f>T('Elective Adventures'!L122)</f>
        <v/>
      </c>
    </row>
    <row r="35" spans="1:11" ht="15.75" customHeight="1">
      <c r="A35" s="288"/>
      <c r="B35" s="288"/>
      <c r="C35" s="132"/>
      <c r="E35" s="18">
        <v>6</v>
      </c>
      <c r="F35" s="18" t="s">
        <v>163</v>
      </c>
      <c r="G35" s="15" t="str">
        <f>T('Elective Adventures'!L31)</f>
        <v/>
      </c>
      <c r="I35" s="18">
        <v>6</v>
      </c>
      <c r="J35" s="18" t="s">
        <v>228</v>
      </c>
      <c r="K35" s="16" t="str">
        <f>T('Elective Adventures'!L123)</f>
        <v/>
      </c>
    </row>
    <row r="36" spans="1:11" ht="12.75" customHeight="1">
      <c r="A36" s="105" t="s">
        <v>87</v>
      </c>
      <c r="B36" s="105"/>
      <c r="C36" s="110"/>
      <c r="E36" s="18">
        <v>7</v>
      </c>
      <c r="F36" s="18" t="s">
        <v>164</v>
      </c>
      <c r="G36" s="15" t="str">
        <f>T('Elective Adventures'!L32)</f>
        <v/>
      </c>
      <c r="I36" s="100">
        <v>7</v>
      </c>
      <c r="J36" s="100" t="s">
        <v>229</v>
      </c>
      <c r="K36" s="16" t="str">
        <f>T('Elective Adventures'!L124)</f>
        <v/>
      </c>
    </row>
    <row r="37" spans="1:11">
      <c r="A37" s="15">
        <v>1</v>
      </c>
      <c r="B37" s="98" t="s">
        <v>107</v>
      </c>
      <c r="C37" s="15" t="str">
        <f>T('Core Adventures'!L6)</f>
        <v/>
      </c>
      <c r="E37" s="18">
        <v>8</v>
      </c>
      <c r="F37" s="18" t="s">
        <v>165</v>
      </c>
      <c r="G37" s="15" t="str">
        <f>T('Elective Adventures'!L33)</f>
        <v/>
      </c>
      <c r="I37" s="114" t="s">
        <v>86</v>
      </c>
      <c r="J37" s="113"/>
      <c r="K37" s="111"/>
    </row>
    <row r="38" spans="1:11" ht="12.75" customHeight="1">
      <c r="A38" s="15">
        <v>2</v>
      </c>
      <c r="B38" s="98" t="s">
        <v>108</v>
      </c>
      <c r="C38" s="15" t="str">
        <f>T('Core Adventures'!L7)</f>
        <v/>
      </c>
      <c r="E38" s="107" t="s">
        <v>77</v>
      </c>
      <c r="F38" s="108"/>
      <c r="G38" s="108"/>
      <c r="I38" s="99">
        <v>1</v>
      </c>
      <c r="J38" s="99" t="s">
        <v>230</v>
      </c>
      <c r="K38" s="16" t="str">
        <f>T('Elective Adventures'!L128)</f>
        <v/>
      </c>
    </row>
    <row r="39" spans="1:11" ht="12.75" customHeight="1">
      <c r="A39" s="15">
        <v>3</v>
      </c>
      <c r="B39" s="98" t="s">
        <v>109</v>
      </c>
      <c r="C39" s="15" t="str">
        <f>T('Core Adventures'!L8)</f>
        <v/>
      </c>
      <c r="E39" s="18">
        <v>1</v>
      </c>
      <c r="F39" s="18" t="s">
        <v>166</v>
      </c>
      <c r="G39" s="15" t="str">
        <f>T('Elective Adventures'!L37)</f>
        <v/>
      </c>
      <c r="I39" s="18">
        <v>2</v>
      </c>
      <c r="J39" s="18" t="s">
        <v>231</v>
      </c>
      <c r="K39" s="16" t="str">
        <f>T('Elective Adventures'!L129)</f>
        <v/>
      </c>
    </row>
    <row r="40" spans="1:11" ht="12.75" customHeight="1">
      <c r="A40" s="15">
        <v>4</v>
      </c>
      <c r="B40" s="98" t="s">
        <v>110</v>
      </c>
      <c r="C40" s="15" t="str">
        <f>T('Core Adventures'!L9)</f>
        <v/>
      </c>
      <c r="E40" s="18">
        <v>2</v>
      </c>
      <c r="F40" s="18" t="s">
        <v>167</v>
      </c>
      <c r="G40" s="15" t="str">
        <f>T('Elective Adventures'!L38)</f>
        <v/>
      </c>
      <c r="I40" s="18">
        <v>3</v>
      </c>
      <c r="J40" s="18" t="s">
        <v>232</v>
      </c>
      <c r="K40" s="16" t="str">
        <f>T('Elective Adventures'!L130)</f>
        <v/>
      </c>
    </row>
    <row r="41" spans="1:11">
      <c r="A41" s="87">
        <v>5</v>
      </c>
      <c r="B41" s="20" t="s">
        <v>111</v>
      </c>
      <c r="C41" s="15" t="str">
        <f>T('Core Adventures'!L10)</f>
        <v/>
      </c>
      <c r="E41" s="18">
        <v>3</v>
      </c>
      <c r="F41" s="18" t="s">
        <v>168</v>
      </c>
      <c r="G41" s="15" t="str">
        <f>T('Elective Adventures'!L39)</f>
        <v/>
      </c>
      <c r="I41" s="18">
        <v>4</v>
      </c>
      <c r="J41" s="18" t="s">
        <v>233</v>
      </c>
      <c r="K41" s="16" t="str">
        <f>T('Elective Adventures'!L131)</f>
        <v/>
      </c>
    </row>
    <row r="42" spans="1:11" ht="12.75" customHeight="1">
      <c r="A42" s="106" t="s">
        <v>88</v>
      </c>
      <c r="B42" s="106"/>
      <c r="C42" s="111"/>
      <c r="E42" s="18">
        <v>4</v>
      </c>
      <c r="F42" s="18" t="s">
        <v>169</v>
      </c>
      <c r="G42" s="15" t="str">
        <f>T('Elective Adventures'!L40)</f>
        <v/>
      </c>
      <c r="I42" s="18">
        <v>5</v>
      </c>
      <c r="J42" s="18" t="s">
        <v>234</v>
      </c>
      <c r="K42" s="16" t="str">
        <f>T('Elective Adventures'!L132)</f>
        <v/>
      </c>
    </row>
    <row r="43" spans="1:11">
      <c r="A43" s="89" t="s">
        <v>89</v>
      </c>
      <c r="B43" s="21" t="s">
        <v>112</v>
      </c>
      <c r="C43" s="15" t="str">
        <f>T('Core Adventures'!L14)</f>
        <v/>
      </c>
      <c r="E43" s="18">
        <v>5</v>
      </c>
      <c r="F43" s="18" t="s">
        <v>170</v>
      </c>
      <c r="G43" s="15" t="str">
        <f>T('Elective Adventures'!L41)</f>
        <v/>
      </c>
    </row>
    <row r="44" spans="1:11">
      <c r="A44" s="24" t="s">
        <v>90</v>
      </c>
      <c r="B44" s="98" t="s">
        <v>113</v>
      </c>
      <c r="C44" s="15" t="str">
        <f>T('Core Adventures'!L15)</f>
        <v/>
      </c>
      <c r="E44" s="18">
        <v>6</v>
      </c>
      <c r="F44" s="18" t="s">
        <v>171</v>
      </c>
      <c r="G44" s="15" t="str">
        <f>T('Elective Adventures'!L42)</f>
        <v/>
      </c>
    </row>
    <row r="45" spans="1:11" ht="12.75" customHeight="1">
      <c r="A45" s="24" t="s">
        <v>91</v>
      </c>
      <c r="B45" s="98" t="s">
        <v>114</v>
      </c>
      <c r="C45" s="15" t="str">
        <f>T('Core Adventures'!L16)</f>
        <v/>
      </c>
      <c r="E45" s="18">
        <v>7</v>
      </c>
      <c r="F45" s="18" t="s">
        <v>172</v>
      </c>
      <c r="G45" s="15" t="str">
        <f>T('Elective Adventures'!L43)</f>
        <v/>
      </c>
      <c r="I45" s="101"/>
      <c r="J45" s="101"/>
      <c r="K45" s="14"/>
    </row>
    <row r="46" spans="1:11" ht="12.75" customHeight="1">
      <c r="A46" s="15">
        <v>2</v>
      </c>
      <c r="B46" s="98" t="s">
        <v>115</v>
      </c>
      <c r="C46" s="15" t="str">
        <f>T('Core Adventures'!L17)</f>
        <v/>
      </c>
      <c r="E46" s="107" t="s">
        <v>78</v>
      </c>
      <c r="F46" s="109"/>
      <c r="G46" s="110"/>
      <c r="I46" s="101"/>
      <c r="J46" s="101"/>
      <c r="K46" s="14"/>
    </row>
    <row r="47" spans="1:11">
      <c r="A47" s="15">
        <v>3</v>
      </c>
      <c r="B47" s="98" t="s">
        <v>116</v>
      </c>
      <c r="C47" s="15" t="str">
        <f>T('Core Adventures'!L18)</f>
        <v/>
      </c>
      <c r="E47" s="102" t="s">
        <v>89</v>
      </c>
      <c r="F47" s="18" t="s">
        <v>173</v>
      </c>
      <c r="G47" s="15" t="str">
        <f>T('Elective Adventures'!L47)</f>
        <v/>
      </c>
      <c r="I47" s="101"/>
      <c r="J47" s="101"/>
      <c r="K47" s="14"/>
    </row>
    <row r="48" spans="1:11">
      <c r="A48" s="15">
        <v>4</v>
      </c>
      <c r="B48" s="98" t="s">
        <v>117</v>
      </c>
      <c r="C48" s="15" t="str">
        <f>T('Core Adventures'!L19)</f>
        <v/>
      </c>
      <c r="E48" s="102" t="s">
        <v>90</v>
      </c>
      <c r="F48" s="18" t="s">
        <v>174</v>
      </c>
      <c r="G48" s="15" t="str">
        <f>T('Elective Adventures'!L48)</f>
        <v/>
      </c>
      <c r="I48" s="101"/>
      <c r="J48" s="79" t="s">
        <v>51</v>
      </c>
      <c r="K48" s="80"/>
    </row>
    <row r="49" spans="1:11">
      <c r="A49" s="87">
        <v>5</v>
      </c>
      <c r="B49" s="20" t="s">
        <v>118</v>
      </c>
      <c r="C49" s="15" t="str">
        <f>T('Core Adventures'!L20)</f>
        <v/>
      </c>
      <c r="E49" s="102">
        <v>2</v>
      </c>
      <c r="F49" s="18" t="s">
        <v>175</v>
      </c>
      <c r="G49" s="15" t="str">
        <f>T('Elective Adventures'!L49)</f>
        <v/>
      </c>
      <c r="I49" s="101"/>
      <c r="J49" s="81" t="s">
        <v>52</v>
      </c>
      <c r="K49" s="42"/>
    </row>
    <row r="50" spans="1:11" ht="12.75" customHeight="1">
      <c r="A50" s="106" t="s">
        <v>119</v>
      </c>
      <c r="B50" s="106"/>
      <c r="C50" s="111"/>
      <c r="E50" s="102">
        <v>3</v>
      </c>
      <c r="F50" s="18" t="s">
        <v>176</v>
      </c>
      <c r="G50" s="15" t="str">
        <f>T('Elective Adventures'!L50)</f>
        <v/>
      </c>
      <c r="J50" s="81" t="s">
        <v>53</v>
      </c>
      <c r="K50" s="42"/>
    </row>
    <row r="51" spans="1:11" ht="12.75" customHeight="1">
      <c r="A51" s="16">
        <v>1</v>
      </c>
      <c r="B51" s="21" t="s">
        <v>120</v>
      </c>
      <c r="C51" s="16" t="str">
        <f>T('Core Adventures'!L24)</f>
        <v/>
      </c>
      <c r="E51" s="102">
        <v>4</v>
      </c>
      <c r="F51" s="18" t="s">
        <v>177</v>
      </c>
      <c r="G51" s="15" t="str">
        <f>T('Elective Adventures'!L51)</f>
        <v/>
      </c>
      <c r="J51" s="82" t="s">
        <v>98</v>
      </c>
      <c r="K51" s="62"/>
    </row>
    <row r="52" spans="1:11" ht="12.75" customHeight="1">
      <c r="A52" s="15">
        <v>2</v>
      </c>
      <c r="B52" s="98" t="s">
        <v>121</v>
      </c>
      <c r="C52" s="16" t="str">
        <f>T('Core Adventures'!L25)</f>
        <v/>
      </c>
      <c r="E52" s="102">
        <v>5</v>
      </c>
      <c r="F52" s="18" t="s">
        <v>178</v>
      </c>
      <c r="G52" s="15" t="str">
        <f>T('Elective Adventures'!L52)</f>
        <v/>
      </c>
    </row>
    <row r="53" spans="1:11">
      <c r="A53" s="15">
        <v>3</v>
      </c>
      <c r="B53" s="98" t="s">
        <v>122</v>
      </c>
      <c r="C53" s="16" t="str">
        <f>T('Core Adventures'!L26)</f>
        <v/>
      </c>
      <c r="E53" s="107" t="s">
        <v>79</v>
      </c>
      <c r="F53" s="109"/>
      <c r="G53" s="110"/>
    </row>
    <row r="54" spans="1:11" ht="12.75" customHeight="1">
      <c r="A54" s="87">
        <v>4</v>
      </c>
      <c r="B54" s="20" t="s">
        <v>123</v>
      </c>
      <c r="C54" s="16" t="str">
        <f>T('Core Adventures'!L27)</f>
        <v/>
      </c>
      <c r="E54" s="18">
        <v>1</v>
      </c>
      <c r="F54" s="18" t="s">
        <v>179</v>
      </c>
      <c r="G54" s="15" t="str">
        <f>T('Elective Adventures'!L56)</f>
        <v/>
      </c>
    </row>
    <row r="55" spans="1:11" ht="12.75" customHeight="1">
      <c r="A55" s="106" t="s">
        <v>92</v>
      </c>
      <c r="B55" s="106"/>
      <c r="C55" s="111"/>
      <c r="E55" s="18">
        <v>2</v>
      </c>
      <c r="F55" s="18" t="s">
        <v>180</v>
      </c>
      <c r="G55" s="15" t="str">
        <f>T('Elective Adventures'!L57)</f>
        <v/>
      </c>
    </row>
    <row r="56" spans="1:11">
      <c r="A56" s="16">
        <v>1</v>
      </c>
      <c r="B56" s="17" t="s">
        <v>124</v>
      </c>
      <c r="C56" s="16" t="str">
        <f>T('Core Adventures'!L31)</f>
        <v/>
      </c>
      <c r="E56" s="18">
        <v>3</v>
      </c>
      <c r="F56" s="18" t="s">
        <v>181</v>
      </c>
      <c r="G56" s="15" t="str">
        <f>T('Elective Adventures'!L58)</f>
        <v/>
      </c>
    </row>
    <row r="57" spans="1:11">
      <c r="A57" s="15">
        <v>2</v>
      </c>
      <c r="B57" s="3" t="s">
        <v>125</v>
      </c>
      <c r="C57" s="16" t="str">
        <f>T('Core Adventures'!L32)</f>
        <v/>
      </c>
      <c r="E57" s="18">
        <v>4</v>
      </c>
      <c r="F57" s="18" t="s">
        <v>182</v>
      </c>
      <c r="G57" s="15" t="str">
        <f>T('Elective Adventures'!L59)</f>
        <v/>
      </c>
    </row>
    <row r="58" spans="1:11">
      <c r="A58" s="15">
        <v>3</v>
      </c>
      <c r="B58" s="3" t="s">
        <v>126</v>
      </c>
      <c r="C58" s="16" t="str">
        <f>T('Core Adventures'!L33)</f>
        <v/>
      </c>
      <c r="E58" s="18">
        <v>5</v>
      </c>
      <c r="F58" s="18" t="s">
        <v>183</v>
      </c>
      <c r="G58" s="15" t="str">
        <f>T('Elective Adventures'!L60)</f>
        <v/>
      </c>
    </row>
    <row r="59" spans="1:11">
      <c r="A59" s="15">
        <v>4</v>
      </c>
      <c r="B59" s="3" t="s">
        <v>127</v>
      </c>
      <c r="C59" s="16" t="str">
        <f>T('Core Adventures'!L34)</f>
        <v/>
      </c>
      <c r="E59" s="18">
        <v>6</v>
      </c>
      <c r="F59" s="18" t="s">
        <v>184</v>
      </c>
      <c r="G59" s="15" t="str">
        <f>T('Elective Adventures'!L61)</f>
        <v/>
      </c>
    </row>
    <row r="60" spans="1:11" ht="12.75" customHeight="1">
      <c r="A60" s="15">
        <v>5</v>
      </c>
      <c r="B60" s="3" t="s">
        <v>128</v>
      </c>
      <c r="C60" s="16" t="str">
        <f>T('Core Adventures'!L35)</f>
        <v/>
      </c>
      <c r="E60" s="18">
        <v>7</v>
      </c>
      <c r="F60" s="18" t="s">
        <v>185</v>
      </c>
      <c r="G60" s="15" t="str">
        <f>T('Elective Adventures'!L62)</f>
        <v/>
      </c>
    </row>
    <row r="61" spans="1:11" ht="12.75" customHeight="1">
      <c r="A61" s="106" t="s">
        <v>93</v>
      </c>
      <c r="B61" s="106"/>
      <c r="C61" s="110"/>
      <c r="E61" s="18">
        <v>8</v>
      </c>
      <c r="F61" s="18" t="s">
        <v>186</v>
      </c>
      <c r="G61" s="15" t="str">
        <f>T('Elective Adventures'!L63)</f>
        <v/>
      </c>
      <c r="I61" s="13"/>
      <c r="J61" s="13"/>
    </row>
    <row r="62" spans="1:11">
      <c r="A62" s="15">
        <v>1</v>
      </c>
      <c r="B62" s="3" t="s">
        <v>129</v>
      </c>
      <c r="C62" s="15" t="str">
        <f>T('Core Adventures'!L39)</f>
        <v/>
      </c>
      <c r="E62" s="18">
        <v>9</v>
      </c>
      <c r="F62" s="18" t="s">
        <v>187</v>
      </c>
      <c r="G62" s="15" t="str">
        <f>T('Elective Adventures'!L64)</f>
        <v/>
      </c>
    </row>
    <row r="63" spans="1:11">
      <c r="A63" s="15">
        <v>2</v>
      </c>
      <c r="B63" s="3" t="s">
        <v>130</v>
      </c>
      <c r="C63" s="15" t="str">
        <f>T('Core Adventures'!L40)</f>
        <v/>
      </c>
      <c r="E63" s="107" t="s">
        <v>80</v>
      </c>
      <c r="F63" s="108"/>
      <c r="G63" s="108"/>
    </row>
    <row r="64" spans="1:11">
      <c r="A64" s="15">
        <v>3</v>
      </c>
      <c r="B64" s="3" t="s">
        <v>131</v>
      </c>
      <c r="C64" s="15" t="str">
        <f>T('Core Adventures'!L41)</f>
        <v/>
      </c>
      <c r="E64" s="18">
        <v>1</v>
      </c>
      <c r="F64" s="18" t="s">
        <v>188</v>
      </c>
      <c r="G64" s="15" t="str">
        <f>T('Elective Adventures'!L68)</f>
        <v/>
      </c>
    </row>
    <row r="65" spans="1:7">
      <c r="A65" s="15">
        <v>4</v>
      </c>
      <c r="B65" s="3" t="s">
        <v>132</v>
      </c>
      <c r="C65" s="15" t="str">
        <f>T('Core Adventures'!L42)</f>
        <v/>
      </c>
      <c r="E65" s="18">
        <v>2</v>
      </c>
      <c r="F65" s="18" t="s">
        <v>189</v>
      </c>
      <c r="G65" s="15" t="str">
        <f>T('Elective Adventures'!L69)</f>
        <v/>
      </c>
    </row>
    <row r="66" spans="1:7">
      <c r="A66" s="15">
        <v>5</v>
      </c>
      <c r="B66" s="3" t="s">
        <v>133</v>
      </c>
      <c r="C66" s="15" t="str">
        <f>T('Core Adventures'!L43)</f>
        <v/>
      </c>
      <c r="E66" s="18">
        <v>3</v>
      </c>
      <c r="F66" s="18" t="s">
        <v>190</v>
      </c>
      <c r="G66" s="15" t="str">
        <f>T('Elective Adventures'!L70)</f>
        <v/>
      </c>
    </row>
    <row r="67" spans="1:7" ht="12.75" customHeight="1">
      <c r="A67" s="87">
        <v>6</v>
      </c>
      <c r="B67" s="88" t="s">
        <v>134</v>
      </c>
      <c r="C67" s="15" t="str">
        <f>T('Core Adventures'!L44)</f>
        <v/>
      </c>
      <c r="E67" s="18">
        <v>4</v>
      </c>
      <c r="F67" s="18" t="s">
        <v>191</v>
      </c>
      <c r="G67" s="15" t="str">
        <f>T('Elective Adventures'!L71)</f>
        <v/>
      </c>
    </row>
    <row r="68" spans="1:7" ht="12.75" customHeight="1">
      <c r="A68" s="106" t="s">
        <v>94</v>
      </c>
      <c r="B68" s="106"/>
      <c r="C68" s="111"/>
      <c r="E68" s="18">
        <v>5</v>
      </c>
      <c r="F68" s="18" t="s">
        <v>192</v>
      </c>
      <c r="G68" s="15" t="str">
        <f>T('Elective Adventures'!L72)</f>
        <v/>
      </c>
    </row>
    <row r="69" spans="1:7" ht="12.75" customHeight="1">
      <c r="A69" s="16">
        <v>1</v>
      </c>
      <c r="B69" s="17" t="s">
        <v>135</v>
      </c>
      <c r="C69" s="16" t="str">
        <f>T('Core Adventures'!L48)</f>
        <v/>
      </c>
      <c r="E69" s="18">
        <v>6</v>
      </c>
      <c r="F69" s="18" t="s">
        <v>193</v>
      </c>
      <c r="G69" s="15" t="str">
        <f>T('Elective Adventures'!L73)</f>
        <v/>
      </c>
    </row>
    <row r="70" spans="1:7">
      <c r="A70" s="15">
        <v>2</v>
      </c>
      <c r="B70" s="3" t="s">
        <v>136</v>
      </c>
      <c r="C70" s="16" t="str">
        <f>T('Core Adventures'!L49)</f>
        <v/>
      </c>
      <c r="E70" s="18">
        <v>7</v>
      </c>
      <c r="F70" s="18" t="s">
        <v>194</v>
      </c>
      <c r="G70" s="15" t="str">
        <f>T('Elective Adventures'!L74)</f>
        <v/>
      </c>
    </row>
    <row r="71" spans="1:7">
      <c r="A71" s="24" t="s">
        <v>95</v>
      </c>
      <c r="B71" s="3" t="s">
        <v>137</v>
      </c>
      <c r="C71" s="16" t="str">
        <f>T('Core Adventures'!L50)</f>
        <v/>
      </c>
      <c r="E71" s="18">
        <v>8</v>
      </c>
      <c r="F71" s="18" t="s">
        <v>195</v>
      </c>
      <c r="G71" s="15" t="str">
        <f>T('Elective Adventures'!L75)</f>
        <v/>
      </c>
    </row>
    <row r="72" spans="1:7">
      <c r="A72" s="24" t="s">
        <v>96</v>
      </c>
      <c r="B72" s="3" t="s">
        <v>138</v>
      </c>
      <c r="C72" s="16" t="str">
        <f>T('Core Adventures'!L51)</f>
        <v/>
      </c>
      <c r="E72" s="107" t="s">
        <v>81</v>
      </c>
      <c r="F72" s="108"/>
      <c r="G72" s="108"/>
    </row>
    <row r="73" spans="1:7">
      <c r="A73" s="24" t="s">
        <v>97</v>
      </c>
      <c r="B73" s="3" t="s">
        <v>139</v>
      </c>
      <c r="C73" s="16" t="str">
        <f>T('Core Adventures'!L52)</f>
        <v/>
      </c>
      <c r="E73" s="102" t="s">
        <v>89</v>
      </c>
      <c r="F73" s="18" t="s">
        <v>196</v>
      </c>
      <c r="G73" s="15" t="str">
        <f>T('Elective Adventures'!L79)</f>
        <v/>
      </c>
    </row>
    <row r="74" spans="1:7">
      <c r="A74" s="15">
        <v>4</v>
      </c>
      <c r="B74" s="3" t="s">
        <v>140</v>
      </c>
      <c r="C74" s="16" t="str">
        <f>T('Core Adventures'!L53)</f>
        <v/>
      </c>
      <c r="E74" s="102" t="s">
        <v>90</v>
      </c>
      <c r="F74" s="18" t="s">
        <v>197</v>
      </c>
      <c r="G74" s="15" t="str">
        <f>T('Elective Adventures'!L80)</f>
        <v/>
      </c>
    </row>
    <row r="75" spans="1:7">
      <c r="A75" s="15">
        <v>5</v>
      </c>
      <c r="B75" s="3" t="s">
        <v>141</v>
      </c>
      <c r="C75" s="16" t="str">
        <f>T('Core Adventures'!L54)</f>
        <v/>
      </c>
      <c r="E75" s="102" t="s">
        <v>100</v>
      </c>
      <c r="F75" s="18" t="s">
        <v>198</v>
      </c>
      <c r="G75" s="15" t="str">
        <f>T('Elective Adventures'!L81)</f>
        <v/>
      </c>
    </row>
    <row r="76" spans="1:7">
      <c r="A76" s="15">
        <v>6</v>
      </c>
      <c r="B76" s="3" t="s">
        <v>142</v>
      </c>
      <c r="C76" s="16" t="str">
        <f>T('Core Adventures'!L55)</f>
        <v/>
      </c>
      <c r="E76" s="102" t="s">
        <v>101</v>
      </c>
      <c r="F76" s="18" t="s">
        <v>199</v>
      </c>
      <c r="G76" s="15" t="str">
        <f>T('Elective Adventures'!L82)</f>
        <v/>
      </c>
    </row>
    <row r="77" spans="1:7">
      <c r="A77" s="15">
        <v>7</v>
      </c>
      <c r="B77" s="3" t="s">
        <v>143</v>
      </c>
      <c r="C77" s="16" t="str">
        <f>T('Core Adventures'!L56)</f>
        <v/>
      </c>
    </row>
    <row r="78" spans="1:7" ht="12.75" customHeight="1"/>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5iWMgQwX9NjezINL3lkoZo5NX+CydM/fgmgUu+vFnCaPgrHAs6dAHnqOPdsquRylwa26CmTUA1TD93aIlYEWMw==" saltValue="L8khCjhR3L+wOAgGQElHSw=="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3"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9</v>
      </c>
      <c r="E1" s="286" t="s">
        <v>25</v>
      </c>
      <c r="F1" s="286"/>
      <c r="G1" s="286"/>
      <c r="I1" s="288" t="s">
        <v>73</v>
      </c>
      <c r="J1" s="288"/>
      <c r="K1" s="288"/>
    </row>
    <row r="2" spans="2:11" ht="7.5" customHeight="1">
      <c r="E2" s="287"/>
      <c r="F2" s="287"/>
      <c r="G2" s="287"/>
      <c r="I2" s="288"/>
      <c r="J2" s="288"/>
      <c r="K2" s="288"/>
    </row>
    <row r="3" spans="2:11">
      <c r="B3" s="1" t="s">
        <v>10</v>
      </c>
      <c r="E3" s="15">
        <v>1</v>
      </c>
      <c r="F3" s="134" t="s">
        <v>66</v>
      </c>
      <c r="G3" s="15" t="str">
        <f>T(Bobcat!M6)</f>
        <v/>
      </c>
      <c r="I3" s="107" t="s">
        <v>102</v>
      </c>
      <c r="J3" s="108"/>
      <c r="K3" s="108"/>
    </row>
    <row r="4" spans="2:11" ht="12.75" customHeight="1">
      <c r="B4" s="39" t="s">
        <v>26</v>
      </c>
      <c r="C4" s="15" t="str">
        <f>IF(COUNTIF(G3:G10,"A")&gt;6,"C",IF(COUNTIF(G3:G10,"A")&gt;0,"P"," "))</f>
        <v xml:space="preserve"> </v>
      </c>
      <c r="D4" s="14"/>
      <c r="E4" s="15">
        <v>2</v>
      </c>
      <c r="F4" s="134" t="s">
        <v>67</v>
      </c>
      <c r="G4" s="15" t="str">
        <f>T(Bobcat!M7)</f>
        <v/>
      </c>
      <c r="I4" s="102">
        <v>1</v>
      </c>
      <c r="J4" s="18" t="s">
        <v>200</v>
      </c>
      <c r="K4" s="15" t="str">
        <f>T('Elective Adventures'!M86)</f>
        <v/>
      </c>
    </row>
    <row r="5" spans="2:11">
      <c r="B5" s="19" t="s">
        <v>70</v>
      </c>
      <c r="C5" s="22" t="str">
        <f>IF(COUNTIF(C12:C17,"C")&gt;5,"C",IF(COUNTIF(C12:C17,"C")&gt;0,"P",IF(COUNTIF(C12:C17,"P")&gt;0,"P"," ")))</f>
        <v xml:space="preserve"> </v>
      </c>
      <c r="D5" s="92"/>
      <c r="E5" s="15">
        <v>3</v>
      </c>
      <c r="F5" s="134" t="s">
        <v>17</v>
      </c>
      <c r="G5" s="15" t="str">
        <f>T(Bobcat!M8)</f>
        <v/>
      </c>
      <c r="I5" s="102">
        <v>2</v>
      </c>
      <c r="J5" s="18" t="s">
        <v>201</v>
      </c>
      <c r="K5" s="15" t="str">
        <f>T('Elective Adventures'!M87)</f>
        <v/>
      </c>
    </row>
    <row r="6" spans="2:11">
      <c r="B6" s="38" t="s">
        <v>73</v>
      </c>
      <c r="C6" s="22" t="str">
        <f>IF(COUNTIF(C20:C32,"C")&gt;0,"C"," ")</f>
        <v xml:space="preserve"> </v>
      </c>
      <c r="D6" s="92"/>
      <c r="E6" s="15">
        <v>4</v>
      </c>
      <c r="F6" s="134" t="s">
        <v>18</v>
      </c>
      <c r="G6" s="15" t="str">
        <f>T(Bobcat!M9)</f>
        <v/>
      </c>
      <c r="I6" s="102">
        <v>3</v>
      </c>
      <c r="J6" s="18" t="s">
        <v>202</v>
      </c>
      <c r="K6" s="15" t="str">
        <f>T('Elective Adventures'!M88)</f>
        <v/>
      </c>
    </row>
    <row r="7" spans="2:11">
      <c r="B7" s="19" t="s">
        <v>71</v>
      </c>
      <c r="C7" s="69"/>
      <c r="D7" s="2"/>
      <c r="E7" s="15">
        <v>5</v>
      </c>
      <c r="F7" s="134" t="s">
        <v>19</v>
      </c>
      <c r="G7" s="15" t="str">
        <f>T(Bobcat!M10)</f>
        <v/>
      </c>
      <c r="I7" s="102" t="s">
        <v>103</v>
      </c>
      <c r="J7" s="18" t="s">
        <v>203</v>
      </c>
      <c r="K7" s="15" t="str">
        <f>T('Elective Adventures'!M89)</f>
        <v/>
      </c>
    </row>
    <row r="8" spans="2:11" ht="12.75" customHeight="1">
      <c r="B8" s="19" t="s">
        <v>72</v>
      </c>
      <c r="C8" s="23" t="str">
        <f>'Cyber Chip'!M10</f>
        <v xml:space="preserve"> </v>
      </c>
      <c r="D8" s="92"/>
      <c r="E8" s="15">
        <v>6</v>
      </c>
      <c r="F8" s="134" t="s">
        <v>20</v>
      </c>
      <c r="G8" s="15" t="str">
        <f>T(Bobcat!M11)</f>
        <v/>
      </c>
      <c r="I8" s="102" t="s">
        <v>104</v>
      </c>
      <c r="J8" s="18" t="s">
        <v>204</v>
      </c>
      <c r="K8" s="15" t="str">
        <f>T('Elective Adventures'!M90)</f>
        <v/>
      </c>
    </row>
    <row r="9" spans="2:11" ht="12.75" customHeight="1">
      <c r="B9" s="19" t="s">
        <v>22</v>
      </c>
      <c r="C9" s="23" t="str">
        <f>IF(COUNTIF(C4:C8,"C")&gt;4,"C","")</f>
        <v/>
      </c>
      <c r="D9" s="92"/>
      <c r="E9" s="87">
        <v>7</v>
      </c>
      <c r="F9" s="93" t="s">
        <v>21</v>
      </c>
      <c r="G9" s="15" t="str">
        <f>T(Bobcat!M12)</f>
        <v/>
      </c>
      <c r="I9" s="102" t="s">
        <v>105</v>
      </c>
      <c r="J9" s="18" t="s">
        <v>205</v>
      </c>
      <c r="K9" s="15" t="str">
        <f>T('Elective Adventures'!M91)</f>
        <v/>
      </c>
    </row>
    <row r="10" spans="2:11" ht="12" customHeight="1">
      <c r="B10" s="95"/>
      <c r="C10" s="96"/>
      <c r="D10" s="92"/>
      <c r="E10" s="90"/>
      <c r="F10" s="94"/>
      <c r="G10" s="90"/>
      <c r="I10" s="102">
        <v>5</v>
      </c>
      <c r="J10" s="18" t="s">
        <v>206</v>
      </c>
      <c r="K10" s="15" t="str">
        <f>T('Elective Adventures'!M92)</f>
        <v/>
      </c>
    </row>
    <row r="11" spans="2:11" ht="12.75" customHeight="1">
      <c r="B11" s="1" t="s">
        <v>69</v>
      </c>
      <c r="E11" s="288" t="s">
        <v>73</v>
      </c>
      <c r="F11" s="288"/>
      <c r="G11" s="132"/>
      <c r="I11" s="102">
        <v>6</v>
      </c>
      <c r="J11" s="18" t="s">
        <v>207</v>
      </c>
      <c r="K11" s="15" t="str">
        <f>T('Elective Adventures'!M93)</f>
        <v/>
      </c>
    </row>
    <row r="12" spans="2:11" ht="12.75" customHeight="1">
      <c r="B12" s="98" t="s">
        <v>87</v>
      </c>
      <c r="C12" s="24" t="str">
        <f>'Core Adventures'!M11</f>
        <v xml:space="preserve"> </v>
      </c>
      <c r="E12" s="288"/>
      <c r="F12" s="288"/>
      <c r="G12" s="132"/>
      <c r="I12" s="107" t="s">
        <v>83</v>
      </c>
      <c r="J12" s="112"/>
      <c r="K12" s="110"/>
    </row>
    <row r="13" spans="2:11" ht="12.75" customHeight="1">
      <c r="B13" s="98" t="s">
        <v>88</v>
      </c>
      <c r="C13" s="24" t="str">
        <f>'Core Adventures'!M21</f>
        <v xml:space="preserve"> </v>
      </c>
      <c r="E13" s="105" t="s">
        <v>74</v>
      </c>
      <c r="F13" s="108"/>
      <c r="G13" s="108"/>
      <c r="I13" s="102" t="s">
        <v>89</v>
      </c>
      <c r="J13" s="18" t="s">
        <v>208</v>
      </c>
      <c r="K13" s="15" t="str">
        <f>T('Elective Adventures'!M97)</f>
        <v/>
      </c>
    </row>
    <row r="14" spans="2:11" ht="12.75" customHeight="1">
      <c r="B14" s="98" t="s">
        <v>238</v>
      </c>
      <c r="C14" s="24" t="str">
        <f>'Core Adventures'!M28</f>
        <v xml:space="preserve"> </v>
      </c>
      <c r="E14" s="18">
        <v>1</v>
      </c>
      <c r="F14" s="18" t="s">
        <v>144</v>
      </c>
      <c r="G14" s="15" t="str">
        <f>T('Elective Adventures'!M6)</f>
        <v/>
      </c>
      <c r="I14" s="102" t="s">
        <v>90</v>
      </c>
      <c r="J14" s="18" t="s">
        <v>209</v>
      </c>
      <c r="K14" s="15" t="str">
        <f>T('Elective Adventures'!M98)</f>
        <v/>
      </c>
    </row>
    <row r="15" spans="2:11">
      <c r="B15" s="98" t="s">
        <v>92</v>
      </c>
      <c r="C15" s="24" t="str">
        <f>'Core Adventures'!M36</f>
        <v xml:space="preserve"> </v>
      </c>
      <c r="E15" s="18">
        <v>2</v>
      </c>
      <c r="F15" s="18" t="s">
        <v>149</v>
      </c>
      <c r="G15" s="15" t="str">
        <f>T('Elective Adventures'!M7)</f>
        <v/>
      </c>
      <c r="I15" s="102" t="s">
        <v>91</v>
      </c>
      <c r="J15" s="18" t="s">
        <v>210</v>
      </c>
      <c r="K15" s="15" t="str">
        <f>T('Elective Adventures'!M99)</f>
        <v/>
      </c>
    </row>
    <row r="16" spans="2:11">
      <c r="B16" s="98" t="s">
        <v>93</v>
      </c>
      <c r="C16" s="24" t="str">
        <f>'Core Adventures'!M45</f>
        <v xml:space="preserve"> </v>
      </c>
      <c r="E16" s="18">
        <v>3</v>
      </c>
      <c r="F16" s="18" t="s">
        <v>145</v>
      </c>
      <c r="G16" s="15" t="str">
        <f>T('Elective Adventures'!M8)</f>
        <v/>
      </c>
      <c r="I16" s="102" t="s">
        <v>100</v>
      </c>
      <c r="J16" s="18" t="s">
        <v>217</v>
      </c>
      <c r="K16" s="15" t="str">
        <f>T('Elective Adventures'!M100)</f>
        <v/>
      </c>
    </row>
    <row r="17" spans="2:11">
      <c r="B17" s="98" t="s">
        <v>94</v>
      </c>
      <c r="C17" s="24" t="str">
        <f>'Core Adventures'!M57</f>
        <v xml:space="preserve"> </v>
      </c>
      <c r="E17" s="18">
        <v>4</v>
      </c>
      <c r="F17" s="18" t="s">
        <v>146</v>
      </c>
      <c r="G17" s="15" t="str">
        <f>T('Elective Adventures'!M9)</f>
        <v/>
      </c>
      <c r="I17" s="102" t="s">
        <v>101</v>
      </c>
      <c r="J17" s="18" t="s">
        <v>211</v>
      </c>
      <c r="K17" s="15" t="str">
        <f>T('Elective Adventures'!M101)</f>
        <v/>
      </c>
    </row>
    <row r="18" spans="2:11">
      <c r="B18" s="40"/>
      <c r="C18" s="41"/>
      <c r="E18" s="18">
        <v>5</v>
      </c>
      <c r="F18" s="18" t="s">
        <v>147</v>
      </c>
      <c r="G18" s="15" t="str">
        <f>T('Elective Adventures'!M10)</f>
        <v/>
      </c>
      <c r="I18" s="102">
        <v>3</v>
      </c>
      <c r="J18" s="18" t="s">
        <v>212</v>
      </c>
      <c r="K18" s="15" t="str">
        <f>T('Elective Adventures'!M102)</f>
        <v/>
      </c>
    </row>
    <row r="19" spans="2:11">
      <c r="B19" s="1" t="s">
        <v>73</v>
      </c>
      <c r="E19" s="18">
        <v>6</v>
      </c>
      <c r="F19" s="18" t="s">
        <v>148</v>
      </c>
      <c r="G19" s="15" t="str">
        <f>T('Elective Adventures'!M11)</f>
        <v/>
      </c>
      <c r="I19" s="102">
        <v>4</v>
      </c>
      <c r="J19" s="18" t="s">
        <v>213</v>
      </c>
      <c r="K19" s="15" t="str">
        <f>T('Elective Adventures'!M103)</f>
        <v/>
      </c>
    </row>
    <row r="20" spans="2:11">
      <c r="B20" s="98" t="s">
        <v>74</v>
      </c>
      <c r="C20" s="24" t="str">
        <f>'Elective Adventures'!M14</f>
        <v xml:space="preserve"> </v>
      </c>
      <c r="E20" s="18">
        <v>7</v>
      </c>
      <c r="F20" s="18" t="s">
        <v>150</v>
      </c>
      <c r="G20" s="15" t="str">
        <f>T('Elective Adventures'!M12)</f>
        <v/>
      </c>
      <c r="I20" s="102">
        <v>5</v>
      </c>
      <c r="J20" s="18" t="s">
        <v>214</v>
      </c>
      <c r="K20" s="15" t="str">
        <f>T('Elective Adventures'!M104)</f>
        <v/>
      </c>
    </row>
    <row r="21" spans="2:11" ht="12.75" customHeight="1">
      <c r="B21" s="98" t="s">
        <v>75</v>
      </c>
      <c r="C21" s="24" t="str">
        <f>'Elective Adventures'!M23</f>
        <v xml:space="preserve"> </v>
      </c>
      <c r="E21" s="100">
        <v>8</v>
      </c>
      <c r="F21" s="18" t="s">
        <v>151</v>
      </c>
      <c r="G21" s="15" t="str">
        <f>T('Elective Adventures'!M13)</f>
        <v/>
      </c>
      <c r="I21" s="102">
        <v>6</v>
      </c>
      <c r="J21" s="100" t="s">
        <v>215</v>
      </c>
      <c r="K21" s="15" t="str">
        <f>T('Elective Adventures'!M105)</f>
        <v/>
      </c>
    </row>
    <row r="22" spans="2:11" ht="12.75" customHeight="1">
      <c r="B22" s="98" t="s">
        <v>76</v>
      </c>
      <c r="C22" s="24" t="str">
        <f>'Elective Adventures'!M34</f>
        <v xml:space="preserve"> </v>
      </c>
      <c r="E22" s="106" t="s">
        <v>75</v>
      </c>
      <c r="F22" s="108"/>
      <c r="G22" s="108"/>
      <c r="I22" s="107" t="s">
        <v>84</v>
      </c>
      <c r="J22" s="113"/>
      <c r="K22" s="111"/>
    </row>
    <row r="23" spans="2:11" ht="12.75" customHeight="1">
      <c r="B23" s="98" t="s">
        <v>77</v>
      </c>
      <c r="C23" s="24" t="str">
        <f>'Elective Adventures'!M44</f>
        <v xml:space="preserve"> </v>
      </c>
      <c r="E23" s="99">
        <v>1</v>
      </c>
      <c r="F23" s="18" t="s">
        <v>152</v>
      </c>
      <c r="G23" s="15" t="str">
        <f>T('Elective Adventures'!M17)</f>
        <v/>
      </c>
      <c r="I23" s="18">
        <v>1</v>
      </c>
      <c r="J23" s="99" t="s">
        <v>216</v>
      </c>
      <c r="K23" s="16" t="str">
        <f>T('Elective Adventures'!M109)</f>
        <v/>
      </c>
    </row>
    <row r="24" spans="2:11">
      <c r="B24" s="98" t="s">
        <v>78</v>
      </c>
      <c r="C24" s="24" t="str">
        <f>'Elective Adventures'!M53</f>
        <v xml:space="preserve"> </v>
      </c>
      <c r="E24" s="18">
        <v>2</v>
      </c>
      <c r="F24" s="18" t="s">
        <v>153</v>
      </c>
      <c r="G24" s="15" t="str">
        <f>T('Elective Adventures'!M18)</f>
        <v/>
      </c>
      <c r="I24" s="102" t="s">
        <v>100</v>
      </c>
      <c r="J24" s="18" t="s">
        <v>218</v>
      </c>
      <c r="K24" s="16" t="str">
        <f>T('Elective Adventures'!M110)</f>
        <v/>
      </c>
    </row>
    <row r="25" spans="2:11">
      <c r="B25" s="98" t="s">
        <v>79</v>
      </c>
      <c r="C25" s="24" t="str">
        <f>'Elective Adventures'!M65</f>
        <v xml:space="preserve"> </v>
      </c>
      <c r="E25" s="18">
        <v>3</v>
      </c>
      <c r="F25" s="18" t="s">
        <v>154</v>
      </c>
      <c r="G25" s="15" t="str">
        <f>T('Elective Adventures'!M19)</f>
        <v/>
      </c>
      <c r="I25" s="102" t="s">
        <v>101</v>
      </c>
      <c r="J25" s="18" t="s">
        <v>219</v>
      </c>
      <c r="K25" s="16" t="str">
        <f>T('Elective Adventures'!M111)</f>
        <v/>
      </c>
    </row>
    <row r="26" spans="2:11" ht="12.75" customHeight="1">
      <c r="B26" s="103" t="s">
        <v>80</v>
      </c>
      <c r="C26" s="24" t="str">
        <f>'Elective Adventures'!M76</f>
        <v xml:space="preserve"> </v>
      </c>
      <c r="E26" s="18">
        <v>4</v>
      </c>
      <c r="F26" s="18" t="s">
        <v>155</v>
      </c>
      <c r="G26" s="15" t="str">
        <f>T('Elective Adventures'!M20)</f>
        <v/>
      </c>
      <c r="I26" s="102" t="s">
        <v>106</v>
      </c>
      <c r="J26" s="18" t="s">
        <v>220</v>
      </c>
      <c r="K26" s="16" t="str">
        <f>T('Elective Adventures'!M112)</f>
        <v/>
      </c>
    </row>
    <row r="27" spans="2:11" ht="12.75" customHeight="1">
      <c r="B27" s="103" t="s">
        <v>81</v>
      </c>
      <c r="C27" s="24" t="str">
        <f>'Elective Adventures'!M83</f>
        <v xml:space="preserve"> </v>
      </c>
      <c r="E27" s="18">
        <v>5</v>
      </c>
      <c r="F27" s="18" t="s">
        <v>156</v>
      </c>
      <c r="G27" s="15" t="str">
        <f>T('Elective Adventures'!M21)</f>
        <v/>
      </c>
      <c r="I27" s="18">
        <v>3</v>
      </c>
      <c r="J27" s="18" t="s">
        <v>221</v>
      </c>
      <c r="K27" s="16" t="str">
        <f>T('Elective Adventures'!M113)</f>
        <v/>
      </c>
    </row>
    <row r="28" spans="2:11">
      <c r="B28" s="103" t="s">
        <v>82</v>
      </c>
      <c r="C28" s="24" t="str">
        <f>'Elective Adventures'!M94</f>
        <v xml:space="preserve"> </v>
      </c>
      <c r="E28" s="18">
        <v>6</v>
      </c>
      <c r="F28" s="18" t="s">
        <v>157</v>
      </c>
      <c r="G28" s="15" t="str">
        <f>T('Elective Adventures'!M22)</f>
        <v/>
      </c>
      <c r="I28" s="100">
        <v>4</v>
      </c>
      <c r="J28" s="100" t="s">
        <v>222</v>
      </c>
      <c r="K28" s="16" t="str">
        <f>T('Elective Adventures'!M114)</f>
        <v/>
      </c>
    </row>
    <row r="29" spans="2:11">
      <c r="B29" s="103" t="s">
        <v>83</v>
      </c>
      <c r="C29" s="24" t="str">
        <f>'Elective Adventures'!M106</f>
        <v xml:space="preserve"> </v>
      </c>
      <c r="E29" s="107" t="s">
        <v>76</v>
      </c>
      <c r="F29" s="108"/>
      <c r="G29" s="108"/>
      <c r="I29" s="114" t="s">
        <v>85</v>
      </c>
      <c r="J29" s="113"/>
      <c r="K29" s="111"/>
    </row>
    <row r="30" spans="2:11" ht="12.75" customHeight="1">
      <c r="B30" s="103" t="s">
        <v>84</v>
      </c>
      <c r="C30" s="24" t="str">
        <f>'Elective Adventures'!M115</f>
        <v xml:space="preserve"> </v>
      </c>
      <c r="E30" s="18">
        <v>1</v>
      </c>
      <c r="F30" s="18" t="s">
        <v>158</v>
      </c>
      <c r="G30" s="15" t="str">
        <f>T('Elective Adventures'!M26)</f>
        <v/>
      </c>
      <c r="I30" s="99">
        <v>1</v>
      </c>
      <c r="J30" s="99" t="s">
        <v>223</v>
      </c>
      <c r="K30" s="16" t="str">
        <f>T('Elective Adventures'!M118)</f>
        <v/>
      </c>
    </row>
    <row r="31" spans="2:11" ht="12.75" customHeight="1">
      <c r="B31" s="103" t="s">
        <v>85</v>
      </c>
      <c r="C31" s="24" t="str">
        <f>'Elective Adventures'!M125</f>
        <v xml:space="preserve"> </v>
      </c>
      <c r="E31" s="18">
        <v>2</v>
      </c>
      <c r="F31" s="18" t="s">
        <v>159</v>
      </c>
      <c r="G31" s="15" t="str">
        <f>T('Elective Adventures'!M27)</f>
        <v/>
      </c>
      <c r="I31" s="18">
        <v>2</v>
      </c>
      <c r="J31" s="18" t="s">
        <v>224</v>
      </c>
      <c r="K31" s="16" t="str">
        <f>T('Elective Adventures'!M119)</f>
        <v/>
      </c>
    </row>
    <row r="32" spans="2:11">
      <c r="B32" s="103" t="s">
        <v>86</v>
      </c>
      <c r="C32" s="24" t="str">
        <f>'Elective Adventures'!M133</f>
        <v xml:space="preserve"> </v>
      </c>
      <c r="E32" s="18">
        <v>3</v>
      </c>
      <c r="F32" s="18" t="s">
        <v>160</v>
      </c>
      <c r="G32" s="15" t="str">
        <f>T('Elective Adventures'!M28)</f>
        <v/>
      </c>
      <c r="I32" s="18">
        <v>3</v>
      </c>
      <c r="J32" s="18" t="s">
        <v>225</v>
      </c>
      <c r="K32" s="16" t="str">
        <f>T('Elective Adventures'!M120)</f>
        <v/>
      </c>
    </row>
    <row r="33" spans="1:11" ht="12.75" customHeight="1">
      <c r="B33" s="2"/>
      <c r="C33" s="41"/>
      <c r="E33" s="18">
        <v>4</v>
      </c>
      <c r="F33" s="18" t="s">
        <v>161</v>
      </c>
      <c r="G33" s="15" t="str">
        <f>T('Elective Adventures'!M29)</f>
        <v/>
      </c>
      <c r="I33" s="18">
        <v>4</v>
      </c>
      <c r="J33" s="18" t="s">
        <v>226</v>
      </c>
      <c r="K33" s="16" t="str">
        <f>T('Elective Adventures'!M121)</f>
        <v/>
      </c>
    </row>
    <row r="34" spans="1:11" ht="12.75" customHeight="1">
      <c r="A34" s="288" t="s">
        <v>69</v>
      </c>
      <c r="B34" s="288"/>
      <c r="C34" s="132"/>
      <c r="E34" s="18">
        <v>5</v>
      </c>
      <c r="F34" s="18" t="s">
        <v>162</v>
      </c>
      <c r="G34" s="15" t="str">
        <f>T('Elective Adventures'!M30)</f>
        <v/>
      </c>
      <c r="I34" s="18">
        <v>5</v>
      </c>
      <c r="J34" s="18" t="s">
        <v>227</v>
      </c>
      <c r="K34" s="16" t="str">
        <f>T('Elective Adventures'!M122)</f>
        <v/>
      </c>
    </row>
    <row r="35" spans="1:11" ht="15.75" customHeight="1">
      <c r="A35" s="288"/>
      <c r="B35" s="288"/>
      <c r="C35" s="132"/>
      <c r="E35" s="18">
        <v>6</v>
      </c>
      <c r="F35" s="18" t="s">
        <v>163</v>
      </c>
      <c r="G35" s="15" t="str">
        <f>T('Elective Adventures'!M31)</f>
        <v/>
      </c>
      <c r="I35" s="18">
        <v>6</v>
      </c>
      <c r="J35" s="18" t="s">
        <v>228</v>
      </c>
      <c r="K35" s="16" t="str">
        <f>T('Elective Adventures'!M123)</f>
        <v/>
      </c>
    </row>
    <row r="36" spans="1:11" ht="12.75" customHeight="1">
      <c r="A36" s="105" t="s">
        <v>87</v>
      </c>
      <c r="B36" s="105"/>
      <c r="C36" s="110"/>
      <c r="E36" s="18">
        <v>7</v>
      </c>
      <c r="F36" s="18" t="s">
        <v>164</v>
      </c>
      <c r="G36" s="15" t="str">
        <f>T('Elective Adventures'!M32)</f>
        <v/>
      </c>
      <c r="I36" s="100">
        <v>7</v>
      </c>
      <c r="J36" s="100" t="s">
        <v>229</v>
      </c>
      <c r="K36" s="16" t="str">
        <f>T('Elective Adventures'!M124)</f>
        <v/>
      </c>
    </row>
    <row r="37" spans="1:11">
      <c r="A37" s="15">
        <v>1</v>
      </c>
      <c r="B37" s="98" t="s">
        <v>107</v>
      </c>
      <c r="C37" s="15" t="str">
        <f>T('Core Adventures'!M6)</f>
        <v/>
      </c>
      <c r="E37" s="18">
        <v>8</v>
      </c>
      <c r="F37" s="18" t="s">
        <v>165</v>
      </c>
      <c r="G37" s="15" t="str">
        <f>T('Elective Adventures'!M33)</f>
        <v/>
      </c>
      <c r="I37" s="114" t="s">
        <v>86</v>
      </c>
      <c r="J37" s="113"/>
      <c r="K37" s="111"/>
    </row>
    <row r="38" spans="1:11" ht="12.75" customHeight="1">
      <c r="A38" s="15">
        <v>2</v>
      </c>
      <c r="B38" s="98" t="s">
        <v>108</v>
      </c>
      <c r="C38" s="15" t="str">
        <f>T('Core Adventures'!M7)</f>
        <v/>
      </c>
      <c r="E38" s="107" t="s">
        <v>77</v>
      </c>
      <c r="F38" s="108"/>
      <c r="G38" s="108"/>
      <c r="I38" s="99">
        <v>1</v>
      </c>
      <c r="J38" s="99" t="s">
        <v>230</v>
      </c>
      <c r="K38" s="16" t="str">
        <f>T('Elective Adventures'!M128)</f>
        <v/>
      </c>
    </row>
    <row r="39" spans="1:11" ht="12.75" customHeight="1">
      <c r="A39" s="15">
        <v>3</v>
      </c>
      <c r="B39" s="98" t="s">
        <v>109</v>
      </c>
      <c r="C39" s="15" t="str">
        <f>T('Core Adventures'!M8)</f>
        <v/>
      </c>
      <c r="E39" s="18">
        <v>1</v>
      </c>
      <c r="F39" s="18" t="s">
        <v>166</v>
      </c>
      <c r="G39" s="15" t="str">
        <f>T('Elective Adventures'!M37)</f>
        <v/>
      </c>
      <c r="I39" s="18">
        <v>2</v>
      </c>
      <c r="J39" s="18" t="s">
        <v>231</v>
      </c>
      <c r="K39" s="16" t="str">
        <f>T('Elective Adventures'!M129)</f>
        <v/>
      </c>
    </row>
    <row r="40" spans="1:11" ht="12.75" customHeight="1">
      <c r="A40" s="15">
        <v>4</v>
      </c>
      <c r="B40" s="98" t="s">
        <v>110</v>
      </c>
      <c r="C40" s="15" t="str">
        <f>T('Core Adventures'!M9)</f>
        <v/>
      </c>
      <c r="E40" s="18">
        <v>2</v>
      </c>
      <c r="F40" s="18" t="s">
        <v>167</v>
      </c>
      <c r="G40" s="15" t="str">
        <f>T('Elective Adventures'!M38)</f>
        <v/>
      </c>
      <c r="I40" s="18">
        <v>3</v>
      </c>
      <c r="J40" s="18" t="s">
        <v>232</v>
      </c>
      <c r="K40" s="16" t="str">
        <f>T('Elective Adventures'!M130)</f>
        <v/>
      </c>
    </row>
    <row r="41" spans="1:11">
      <c r="A41" s="87">
        <v>5</v>
      </c>
      <c r="B41" s="20" t="s">
        <v>111</v>
      </c>
      <c r="C41" s="15" t="str">
        <f>T('Core Adventures'!M10)</f>
        <v/>
      </c>
      <c r="E41" s="18">
        <v>3</v>
      </c>
      <c r="F41" s="18" t="s">
        <v>168</v>
      </c>
      <c r="G41" s="15" t="str">
        <f>T('Elective Adventures'!M39)</f>
        <v/>
      </c>
      <c r="I41" s="18">
        <v>4</v>
      </c>
      <c r="J41" s="18" t="s">
        <v>233</v>
      </c>
      <c r="K41" s="16" t="str">
        <f>T('Elective Adventures'!M131)</f>
        <v/>
      </c>
    </row>
    <row r="42" spans="1:11" ht="12.75" customHeight="1">
      <c r="A42" s="106" t="s">
        <v>88</v>
      </c>
      <c r="B42" s="106"/>
      <c r="C42" s="111"/>
      <c r="E42" s="18">
        <v>4</v>
      </c>
      <c r="F42" s="18" t="s">
        <v>169</v>
      </c>
      <c r="G42" s="15" t="str">
        <f>T('Elective Adventures'!M40)</f>
        <v/>
      </c>
      <c r="I42" s="18">
        <v>5</v>
      </c>
      <c r="J42" s="18" t="s">
        <v>234</v>
      </c>
      <c r="K42" s="16" t="str">
        <f>T('Elective Adventures'!M132)</f>
        <v/>
      </c>
    </row>
    <row r="43" spans="1:11">
      <c r="A43" s="89" t="s">
        <v>89</v>
      </c>
      <c r="B43" s="21" t="s">
        <v>112</v>
      </c>
      <c r="C43" s="15" t="str">
        <f>T('Core Adventures'!M14)</f>
        <v/>
      </c>
      <c r="E43" s="18">
        <v>5</v>
      </c>
      <c r="F43" s="18" t="s">
        <v>170</v>
      </c>
      <c r="G43" s="15" t="str">
        <f>T('Elective Adventures'!M41)</f>
        <v/>
      </c>
    </row>
    <row r="44" spans="1:11">
      <c r="A44" s="24" t="s">
        <v>90</v>
      </c>
      <c r="B44" s="98" t="s">
        <v>113</v>
      </c>
      <c r="C44" s="15" t="str">
        <f>T('Core Adventures'!M15)</f>
        <v/>
      </c>
      <c r="E44" s="18">
        <v>6</v>
      </c>
      <c r="F44" s="18" t="s">
        <v>171</v>
      </c>
      <c r="G44" s="15" t="str">
        <f>T('Elective Adventures'!M42)</f>
        <v/>
      </c>
    </row>
    <row r="45" spans="1:11" ht="12.75" customHeight="1">
      <c r="A45" s="24" t="s">
        <v>91</v>
      </c>
      <c r="B45" s="98" t="s">
        <v>114</v>
      </c>
      <c r="C45" s="15" t="str">
        <f>T('Core Adventures'!M16)</f>
        <v/>
      </c>
      <c r="E45" s="18">
        <v>7</v>
      </c>
      <c r="F45" s="18" t="s">
        <v>172</v>
      </c>
      <c r="G45" s="15" t="str">
        <f>T('Elective Adventures'!M43)</f>
        <v/>
      </c>
      <c r="I45" s="101"/>
      <c r="J45" s="101"/>
      <c r="K45" s="14"/>
    </row>
    <row r="46" spans="1:11" ht="12.75" customHeight="1">
      <c r="A46" s="15">
        <v>2</v>
      </c>
      <c r="B46" s="98" t="s">
        <v>115</v>
      </c>
      <c r="C46" s="15" t="str">
        <f>T('Core Adventures'!M17)</f>
        <v/>
      </c>
      <c r="E46" s="107" t="s">
        <v>78</v>
      </c>
      <c r="F46" s="109"/>
      <c r="G46" s="110"/>
      <c r="I46" s="101"/>
      <c r="J46" s="101"/>
      <c r="K46" s="14"/>
    </row>
    <row r="47" spans="1:11">
      <c r="A47" s="15">
        <v>3</v>
      </c>
      <c r="B47" s="98" t="s">
        <v>116</v>
      </c>
      <c r="C47" s="15" t="str">
        <f>T('Core Adventures'!M18)</f>
        <v/>
      </c>
      <c r="E47" s="102" t="s">
        <v>89</v>
      </c>
      <c r="F47" s="18" t="s">
        <v>173</v>
      </c>
      <c r="G47" s="15" t="str">
        <f>T('Elective Adventures'!M47)</f>
        <v/>
      </c>
      <c r="I47" s="101"/>
      <c r="J47" s="101"/>
      <c r="K47" s="14"/>
    </row>
    <row r="48" spans="1:11">
      <c r="A48" s="15">
        <v>4</v>
      </c>
      <c r="B48" s="98" t="s">
        <v>117</v>
      </c>
      <c r="C48" s="15" t="str">
        <f>T('Core Adventures'!M19)</f>
        <v/>
      </c>
      <c r="E48" s="102" t="s">
        <v>90</v>
      </c>
      <c r="F48" s="18" t="s">
        <v>174</v>
      </c>
      <c r="G48" s="15" t="str">
        <f>T('Elective Adventures'!M48)</f>
        <v/>
      </c>
      <c r="I48" s="101"/>
      <c r="J48" s="79" t="s">
        <v>51</v>
      </c>
      <c r="K48" s="80"/>
    </row>
    <row r="49" spans="1:11">
      <c r="A49" s="87">
        <v>5</v>
      </c>
      <c r="B49" s="20" t="s">
        <v>118</v>
      </c>
      <c r="C49" s="15" t="str">
        <f>T('Core Adventures'!M20)</f>
        <v/>
      </c>
      <c r="E49" s="102">
        <v>2</v>
      </c>
      <c r="F49" s="18" t="s">
        <v>175</v>
      </c>
      <c r="G49" s="15" t="str">
        <f>T('Elective Adventures'!M49)</f>
        <v/>
      </c>
      <c r="I49" s="101"/>
      <c r="J49" s="81" t="s">
        <v>52</v>
      </c>
      <c r="K49" s="42"/>
    </row>
    <row r="50" spans="1:11" ht="12.75" customHeight="1">
      <c r="A50" s="106" t="s">
        <v>119</v>
      </c>
      <c r="B50" s="106"/>
      <c r="C50" s="111"/>
      <c r="E50" s="102">
        <v>3</v>
      </c>
      <c r="F50" s="18" t="s">
        <v>176</v>
      </c>
      <c r="G50" s="15" t="str">
        <f>T('Elective Adventures'!M50)</f>
        <v/>
      </c>
      <c r="J50" s="81" t="s">
        <v>53</v>
      </c>
      <c r="K50" s="42"/>
    </row>
    <row r="51" spans="1:11" ht="12.75" customHeight="1">
      <c r="A51" s="16">
        <v>1</v>
      </c>
      <c r="B51" s="21" t="s">
        <v>120</v>
      </c>
      <c r="C51" s="16" t="str">
        <f>T('Core Adventures'!M24)</f>
        <v/>
      </c>
      <c r="E51" s="102">
        <v>4</v>
      </c>
      <c r="F51" s="18" t="s">
        <v>177</v>
      </c>
      <c r="G51" s="15" t="str">
        <f>T('Elective Adventures'!M51)</f>
        <v/>
      </c>
      <c r="J51" s="82" t="s">
        <v>98</v>
      </c>
      <c r="K51" s="62"/>
    </row>
    <row r="52" spans="1:11" ht="12.75" customHeight="1">
      <c r="A52" s="15">
        <v>2</v>
      </c>
      <c r="B52" s="98" t="s">
        <v>121</v>
      </c>
      <c r="C52" s="16" t="str">
        <f>T('Core Adventures'!M25)</f>
        <v/>
      </c>
      <c r="E52" s="102">
        <v>5</v>
      </c>
      <c r="F52" s="18" t="s">
        <v>178</v>
      </c>
      <c r="G52" s="15" t="str">
        <f>T('Elective Adventures'!M52)</f>
        <v/>
      </c>
    </row>
    <row r="53" spans="1:11">
      <c r="A53" s="15">
        <v>3</v>
      </c>
      <c r="B53" s="98" t="s">
        <v>122</v>
      </c>
      <c r="C53" s="16" t="str">
        <f>T('Core Adventures'!M26)</f>
        <v/>
      </c>
      <c r="E53" s="107" t="s">
        <v>79</v>
      </c>
      <c r="F53" s="109"/>
      <c r="G53" s="110"/>
    </row>
    <row r="54" spans="1:11" ht="12.75" customHeight="1">
      <c r="A54" s="87">
        <v>4</v>
      </c>
      <c r="B54" s="20" t="s">
        <v>123</v>
      </c>
      <c r="C54" s="16" t="str">
        <f>T('Core Adventures'!M27)</f>
        <v/>
      </c>
      <c r="E54" s="18">
        <v>1</v>
      </c>
      <c r="F54" s="18" t="s">
        <v>179</v>
      </c>
      <c r="G54" s="15" t="str">
        <f>T('Elective Adventures'!M56)</f>
        <v/>
      </c>
    </row>
    <row r="55" spans="1:11" ht="12.75" customHeight="1">
      <c r="A55" s="106" t="s">
        <v>92</v>
      </c>
      <c r="B55" s="106"/>
      <c r="C55" s="111"/>
      <c r="E55" s="18">
        <v>2</v>
      </c>
      <c r="F55" s="18" t="s">
        <v>180</v>
      </c>
      <c r="G55" s="15" t="str">
        <f>T('Elective Adventures'!M57)</f>
        <v/>
      </c>
    </row>
    <row r="56" spans="1:11">
      <c r="A56" s="16">
        <v>1</v>
      </c>
      <c r="B56" s="17" t="s">
        <v>124</v>
      </c>
      <c r="C56" s="16" t="str">
        <f>T('Core Adventures'!M31)</f>
        <v/>
      </c>
      <c r="E56" s="18">
        <v>3</v>
      </c>
      <c r="F56" s="18" t="s">
        <v>181</v>
      </c>
      <c r="G56" s="15" t="str">
        <f>T('Elective Adventures'!M58)</f>
        <v/>
      </c>
    </row>
    <row r="57" spans="1:11">
      <c r="A57" s="15">
        <v>2</v>
      </c>
      <c r="B57" s="3" t="s">
        <v>125</v>
      </c>
      <c r="C57" s="16" t="str">
        <f>T('Core Adventures'!M32)</f>
        <v/>
      </c>
      <c r="E57" s="18">
        <v>4</v>
      </c>
      <c r="F57" s="18" t="s">
        <v>182</v>
      </c>
      <c r="G57" s="15" t="str">
        <f>T('Elective Adventures'!M59)</f>
        <v/>
      </c>
    </row>
    <row r="58" spans="1:11">
      <c r="A58" s="15">
        <v>3</v>
      </c>
      <c r="B58" s="3" t="s">
        <v>126</v>
      </c>
      <c r="C58" s="16" t="str">
        <f>T('Core Adventures'!M33)</f>
        <v/>
      </c>
      <c r="E58" s="18">
        <v>5</v>
      </c>
      <c r="F58" s="18" t="s">
        <v>183</v>
      </c>
      <c r="G58" s="15" t="str">
        <f>T('Elective Adventures'!M60)</f>
        <v/>
      </c>
    </row>
    <row r="59" spans="1:11">
      <c r="A59" s="15">
        <v>4</v>
      </c>
      <c r="B59" s="3" t="s">
        <v>127</v>
      </c>
      <c r="C59" s="16" t="str">
        <f>T('Core Adventures'!M34)</f>
        <v/>
      </c>
      <c r="E59" s="18">
        <v>6</v>
      </c>
      <c r="F59" s="18" t="s">
        <v>184</v>
      </c>
      <c r="G59" s="15" t="str">
        <f>T('Elective Adventures'!M61)</f>
        <v/>
      </c>
    </row>
    <row r="60" spans="1:11" ht="12.75" customHeight="1">
      <c r="A60" s="15">
        <v>5</v>
      </c>
      <c r="B60" s="3" t="s">
        <v>128</v>
      </c>
      <c r="C60" s="16" t="str">
        <f>T('Core Adventures'!M35)</f>
        <v/>
      </c>
      <c r="E60" s="18">
        <v>7</v>
      </c>
      <c r="F60" s="18" t="s">
        <v>185</v>
      </c>
      <c r="G60" s="15" t="str">
        <f>T('Elective Adventures'!M62)</f>
        <v/>
      </c>
    </row>
    <row r="61" spans="1:11" ht="12.75" customHeight="1">
      <c r="A61" s="106" t="s">
        <v>93</v>
      </c>
      <c r="B61" s="106"/>
      <c r="C61" s="110"/>
      <c r="E61" s="18">
        <v>8</v>
      </c>
      <c r="F61" s="18" t="s">
        <v>186</v>
      </c>
      <c r="G61" s="15" t="str">
        <f>T('Elective Adventures'!M63)</f>
        <v/>
      </c>
      <c r="I61" s="13"/>
      <c r="J61" s="13"/>
    </row>
    <row r="62" spans="1:11">
      <c r="A62" s="15">
        <v>1</v>
      </c>
      <c r="B62" s="3" t="s">
        <v>129</v>
      </c>
      <c r="C62" s="15" t="str">
        <f>T('Core Adventures'!M39)</f>
        <v/>
      </c>
      <c r="E62" s="18">
        <v>9</v>
      </c>
      <c r="F62" s="18" t="s">
        <v>187</v>
      </c>
      <c r="G62" s="15" t="str">
        <f>T('Elective Adventures'!M64)</f>
        <v/>
      </c>
    </row>
    <row r="63" spans="1:11">
      <c r="A63" s="15">
        <v>2</v>
      </c>
      <c r="B63" s="3" t="s">
        <v>130</v>
      </c>
      <c r="C63" s="15" t="str">
        <f>T('Core Adventures'!M40)</f>
        <v/>
      </c>
      <c r="E63" s="107" t="s">
        <v>80</v>
      </c>
      <c r="F63" s="108"/>
      <c r="G63" s="108"/>
    </row>
    <row r="64" spans="1:11">
      <c r="A64" s="15">
        <v>3</v>
      </c>
      <c r="B64" s="3" t="s">
        <v>131</v>
      </c>
      <c r="C64" s="15" t="str">
        <f>T('Core Adventures'!M41)</f>
        <v/>
      </c>
      <c r="E64" s="18">
        <v>1</v>
      </c>
      <c r="F64" s="18" t="s">
        <v>188</v>
      </c>
      <c r="G64" s="15" t="str">
        <f>T('Elective Adventures'!M68)</f>
        <v/>
      </c>
    </row>
    <row r="65" spans="1:7">
      <c r="A65" s="15">
        <v>4</v>
      </c>
      <c r="B65" s="3" t="s">
        <v>132</v>
      </c>
      <c r="C65" s="15" t="str">
        <f>T('Core Adventures'!M42)</f>
        <v/>
      </c>
      <c r="E65" s="18">
        <v>2</v>
      </c>
      <c r="F65" s="18" t="s">
        <v>189</v>
      </c>
      <c r="G65" s="15" t="str">
        <f>T('Elective Adventures'!M69)</f>
        <v/>
      </c>
    </row>
    <row r="66" spans="1:7">
      <c r="A66" s="15">
        <v>5</v>
      </c>
      <c r="B66" s="3" t="s">
        <v>133</v>
      </c>
      <c r="C66" s="15" t="str">
        <f>T('Core Adventures'!M43)</f>
        <v/>
      </c>
      <c r="E66" s="18">
        <v>3</v>
      </c>
      <c r="F66" s="18" t="s">
        <v>190</v>
      </c>
      <c r="G66" s="15" t="str">
        <f>T('Elective Adventures'!M70)</f>
        <v/>
      </c>
    </row>
    <row r="67" spans="1:7" ht="12.75" customHeight="1">
      <c r="A67" s="87">
        <v>6</v>
      </c>
      <c r="B67" s="88" t="s">
        <v>134</v>
      </c>
      <c r="C67" s="15" t="str">
        <f>T('Core Adventures'!M44)</f>
        <v/>
      </c>
      <c r="E67" s="18">
        <v>4</v>
      </c>
      <c r="F67" s="18" t="s">
        <v>191</v>
      </c>
      <c r="G67" s="15" t="str">
        <f>T('Elective Adventures'!M71)</f>
        <v/>
      </c>
    </row>
    <row r="68" spans="1:7" ht="12.75" customHeight="1">
      <c r="A68" s="106" t="s">
        <v>94</v>
      </c>
      <c r="B68" s="106"/>
      <c r="C68" s="111"/>
      <c r="E68" s="18">
        <v>5</v>
      </c>
      <c r="F68" s="18" t="s">
        <v>192</v>
      </c>
      <c r="G68" s="15" t="str">
        <f>T('Elective Adventures'!M72)</f>
        <v/>
      </c>
    </row>
    <row r="69" spans="1:7" ht="12.75" customHeight="1">
      <c r="A69" s="16">
        <v>1</v>
      </c>
      <c r="B69" s="17" t="s">
        <v>135</v>
      </c>
      <c r="C69" s="16" t="str">
        <f>T('Core Adventures'!M48)</f>
        <v/>
      </c>
      <c r="E69" s="18">
        <v>6</v>
      </c>
      <c r="F69" s="18" t="s">
        <v>193</v>
      </c>
      <c r="G69" s="15" t="str">
        <f>T('Elective Adventures'!M73)</f>
        <v/>
      </c>
    </row>
    <row r="70" spans="1:7">
      <c r="A70" s="15">
        <v>2</v>
      </c>
      <c r="B70" s="3" t="s">
        <v>136</v>
      </c>
      <c r="C70" s="16" t="str">
        <f>T('Core Adventures'!M49)</f>
        <v/>
      </c>
      <c r="E70" s="18">
        <v>7</v>
      </c>
      <c r="F70" s="18" t="s">
        <v>194</v>
      </c>
      <c r="G70" s="15" t="str">
        <f>T('Elective Adventures'!M74)</f>
        <v/>
      </c>
    </row>
    <row r="71" spans="1:7">
      <c r="A71" s="24" t="s">
        <v>95</v>
      </c>
      <c r="B71" s="3" t="s">
        <v>137</v>
      </c>
      <c r="C71" s="16" t="str">
        <f>T('Core Adventures'!M50)</f>
        <v/>
      </c>
      <c r="E71" s="18">
        <v>8</v>
      </c>
      <c r="F71" s="18" t="s">
        <v>195</v>
      </c>
      <c r="G71" s="15" t="str">
        <f>T('Elective Adventures'!M75)</f>
        <v/>
      </c>
    </row>
    <row r="72" spans="1:7">
      <c r="A72" s="24" t="s">
        <v>96</v>
      </c>
      <c r="B72" s="3" t="s">
        <v>138</v>
      </c>
      <c r="C72" s="16" t="str">
        <f>T('Core Adventures'!M51)</f>
        <v/>
      </c>
      <c r="E72" s="107" t="s">
        <v>81</v>
      </c>
      <c r="F72" s="108"/>
      <c r="G72" s="108"/>
    </row>
    <row r="73" spans="1:7">
      <c r="A73" s="24" t="s">
        <v>97</v>
      </c>
      <c r="B73" s="3" t="s">
        <v>139</v>
      </c>
      <c r="C73" s="16" t="str">
        <f>T('Core Adventures'!M52)</f>
        <v/>
      </c>
      <c r="E73" s="102" t="s">
        <v>89</v>
      </c>
      <c r="F73" s="18" t="s">
        <v>196</v>
      </c>
      <c r="G73" s="15" t="str">
        <f>T('Elective Adventures'!M79)</f>
        <v/>
      </c>
    </row>
    <row r="74" spans="1:7">
      <c r="A74" s="15">
        <v>4</v>
      </c>
      <c r="B74" s="3" t="s">
        <v>140</v>
      </c>
      <c r="C74" s="16" t="str">
        <f>T('Core Adventures'!M53)</f>
        <v/>
      </c>
      <c r="E74" s="102" t="s">
        <v>90</v>
      </c>
      <c r="F74" s="18" t="s">
        <v>197</v>
      </c>
      <c r="G74" s="15" t="str">
        <f>T('Elective Adventures'!M80)</f>
        <v/>
      </c>
    </row>
    <row r="75" spans="1:7">
      <c r="A75" s="15">
        <v>5</v>
      </c>
      <c r="B75" s="3" t="s">
        <v>141</v>
      </c>
      <c r="C75" s="16" t="str">
        <f>T('Core Adventures'!M54)</f>
        <v/>
      </c>
      <c r="E75" s="102" t="s">
        <v>100</v>
      </c>
      <c r="F75" s="18" t="s">
        <v>198</v>
      </c>
      <c r="G75" s="15" t="str">
        <f>T('Elective Adventures'!M81)</f>
        <v/>
      </c>
    </row>
    <row r="76" spans="1:7">
      <c r="A76" s="15">
        <v>6</v>
      </c>
      <c r="B76" s="3" t="s">
        <v>142</v>
      </c>
      <c r="C76" s="16" t="str">
        <f>T('Core Adventures'!M55)</f>
        <v/>
      </c>
      <c r="E76" s="102" t="s">
        <v>101</v>
      </c>
      <c r="F76" s="18" t="s">
        <v>199</v>
      </c>
      <c r="G76" s="15" t="str">
        <f>T('Elective Adventures'!M82)</f>
        <v/>
      </c>
    </row>
    <row r="77" spans="1:7">
      <c r="A77" s="15">
        <v>7</v>
      </c>
      <c r="B77" s="3" t="s">
        <v>143</v>
      </c>
      <c r="C77" s="16" t="str">
        <f>T('Core Adventures'!M56)</f>
        <v/>
      </c>
    </row>
    <row r="78" spans="1:7" ht="12.75" customHeight="1"/>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hQCBDWi1YXWvQ7ysCFz6FbV3bd3WUm5Tt3w87tQEjSKqzOA1ed9jmHIbHRWocp7vyV0vX2hE3CMlfpZkLb3NwA==" saltValue="TrilY9lngHx6ZAFf5TDSNw=="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3"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10</v>
      </c>
      <c r="E1" s="286" t="s">
        <v>25</v>
      </c>
      <c r="F1" s="286"/>
      <c r="G1" s="286"/>
      <c r="I1" s="288" t="s">
        <v>73</v>
      </c>
      <c r="J1" s="288"/>
      <c r="K1" s="288"/>
    </row>
    <row r="2" spans="2:11" ht="7.5" customHeight="1">
      <c r="E2" s="287"/>
      <c r="F2" s="287"/>
      <c r="G2" s="287"/>
      <c r="I2" s="288"/>
      <c r="J2" s="288"/>
      <c r="K2" s="288"/>
    </row>
    <row r="3" spans="2:11">
      <c r="B3" s="1" t="s">
        <v>10</v>
      </c>
      <c r="E3" s="15">
        <v>1</v>
      </c>
      <c r="F3" s="134" t="s">
        <v>66</v>
      </c>
      <c r="G3" s="15" t="str">
        <f>T(Bobcat!N6)</f>
        <v/>
      </c>
      <c r="I3" s="107" t="s">
        <v>102</v>
      </c>
      <c r="J3" s="108"/>
      <c r="K3" s="108"/>
    </row>
    <row r="4" spans="2:11" ht="12.75" customHeight="1">
      <c r="B4" s="39" t="s">
        <v>26</v>
      </c>
      <c r="C4" s="15" t="str">
        <f>IF(COUNTIF(G3:G10,"A")&gt;6,"C",IF(COUNTIF(G3:G10,"A")&gt;0,"P"," "))</f>
        <v xml:space="preserve"> </v>
      </c>
      <c r="D4" s="14"/>
      <c r="E4" s="15">
        <v>2</v>
      </c>
      <c r="F4" s="134" t="s">
        <v>67</v>
      </c>
      <c r="G4" s="15" t="str">
        <f>T(Bobcat!N7)</f>
        <v/>
      </c>
      <c r="I4" s="102">
        <v>1</v>
      </c>
      <c r="J4" s="18" t="s">
        <v>200</v>
      </c>
      <c r="K4" s="15" t="str">
        <f>T('Elective Adventures'!N86)</f>
        <v/>
      </c>
    </row>
    <row r="5" spans="2:11">
      <c r="B5" s="19" t="s">
        <v>70</v>
      </c>
      <c r="C5" s="22" t="str">
        <f>IF(COUNTIF(C12:C17,"C")&gt;5,"C",IF(COUNTIF(C12:C17,"C")&gt;0,"P",IF(COUNTIF(C12:C17,"P")&gt;0,"P"," ")))</f>
        <v xml:space="preserve"> </v>
      </c>
      <c r="D5" s="92"/>
      <c r="E5" s="15">
        <v>3</v>
      </c>
      <c r="F5" s="134" t="s">
        <v>17</v>
      </c>
      <c r="G5" s="15" t="str">
        <f>T(Bobcat!N8)</f>
        <v/>
      </c>
      <c r="I5" s="102">
        <v>2</v>
      </c>
      <c r="J5" s="18" t="s">
        <v>201</v>
      </c>
      <c r="K5" s="15" t="str">
        <f>T('Elective Adventures'!N87)</f>
        <v/>
      </c>
    </row>
    <row r="6" spans="2:11">
      <c r="B6" s="38" t="s">
        <v>73</v>
      </c>
      <c r="C6" s="22" t="str">
        <f>IF(COUNTIF(C20:C32,"C")&gt;0,"C"," ")</f>
        <v xml:space="preserve"> </v>
      </c>
      <c r="D6" s="92"/>
      <c r="E6" s="15">
        <v>4</v>
      </c>
      <c r="F6" s="134" t="s">
        <v>18</v>
      </c>
      <c r="G6" s="15" t="str">
        <f>T(Bobcat!N9)</f>
        <v/>
      </c>
      <c r="I6" s="102">
        <v>3</v>
      </c>
      <c r="J6" s="18" t="s">
        <v>202</v>
      </c>
      <c r="K6" s="15" t="str">
        <f>T('Elective Adventures'!N88)</f>
        <v/>
      </c>
    </row>
    <row r="7" spans="2:11">
      <c r="B7" s="19" t="s">
        <v>71</v>
      </c>
      <c r="C7" s="69"/>
      <c r="D7" s="2"/>
      <c r="E7" s="15">
        <v>5</v>
      </c>
      <c r="F7" s="134" t="s">
        <v>19</v>
      </c>
      <c r="G7" s="15" t="str">
        <f>T(Bobcat!N10)</f>
        <v/>
      </c>
      <c r="I7" s="102" t="s">
        <v>103</v>
      </c>
      <c r="J7" s="18" t="s">
        <v>203</v>
      </c>
      <c r="K7" s="15" t="str">
        <f>T('Elective Adventures'!N89)</f>
        <v/>
      </c>
    </row>
    <row r="8" spans="2:11" ht="12.75" customHeight="1">
      <c r="B8" s="19" t="s">
        <v>72</v>
      </c>
      <c r="C8" s="23" t="str">
        <f>'Cyber Chip'!N10</f>
        <v xml:space="preserve"> </v>
      </c>
      <c r="D8" s="92"/>
      <c r="E8" s="15">
        <v>6</v>
      </c>
      <c r="F8" s="134" t="s">
        <v>20</v>
      </c>
      <c r="G8" s="15" t="str">
        <f>T(Bobcat!N11)</f>
        <v/>
      </c>
      <c r="I8" s="102" t="s">
        <v>104</v>
      </c>
      <c r="J8" s="18" t="s">
        <v>204</v>
      </c>
      <c r="K8" s="15" t="str">
        <f>T('Elective Adventures'!N90)</f>
        <v/>
      </c>
    </row>
    <row r="9" spans="2:11" ht="12.75" customHeight="1">
      <c r="B9" s="19" t="s">
        <v>22</v>
      </c>
      <c r="C9" s="23" t="str">
        <f>IF(COUNTIF(C4:C8,"C")&gt;4,"C","")</f>
        <v/>
      </c>
      <c r="D9" s="92"/>
      <c r="E9" s="87">
        <v>7</v>
      </c>
      <c r="F9" s="93" t="s">
        <v>21</v>
      </c>
      <c r="G9" s="15" t="str">
        <f>T(Bobcat!N12)</f>
        <v/>
      </c>
      <c r="I9" s="102" t="s">
        <v>105</v>
      </c>
      <c r="J9" s="18" t="s">
        <v>205</v>
      </c>
      <c r="K9" s="15" t="str">
        <f>T('Elective Adventures'!N91)</f>
        <v/>
      </c>
    </row>
    <row r="10" spans="2:11" ht="12" customHeight="1">
      <c r="B10" s="95"/>
      <c r="C10" s="96"/>
      <c r="D10" s="92"/>
      <c r="E10" s="90"/>
      <c r="F10" s="94"/>
      <c r="G10" s="90"/>
      <c r="I10" s="102">
        <v>5</v>
      </c>
      <c r="J10" s="18" t="s">
        <v>206</v>
      </c>
      <c r="K10" s="15" t="str">
        <f>T('Elective Adventures'!N92)</f>
        <v/>
      </c>
    </row>
    <row r="11" spans="2:11" ht="12.75" customHeight="1">
      <c r="B11" s="1" t="s">
        <v>69</v>
      </c>
      <c r="E11" s="288" t="s">
        <v>73</v>
      </c>
      <c r="F11" s="288"/>
      <c r="G11" s="132"/>
      <c r="I11" s="102">
        <v>6</v>
      </c>
      <c r="J11" s="18" t="s">
        <v>207</v>
      </c>
      <c r="K11" s="15" t="str">
        <f>T('Elective Adventures'!N93)</f>
        <v/>
      </c>
    </row>
    <row r="12" spans="2:11" ht="12.75" customHeight="1">
      <c r="B12" s="98" t="s">
        <v>87</v>
      </c>
      <c r="C12" s="24" t="str">
        <f>'Core Adventures'!N11</f>
        <v xml:space="preserve"> </v>
      </c>
      <c r="E12" s="288"/>
      <c r="F12" s="288"/>
      <c r="G12" s="132"/>
      <c r="I12" s="107" t="s">
        <v>83</v>
      </c>
      <c r="J12" s="112"/>
      <c r="K12" s="110"/>
    </row>
    <row r="13" spans="2:11" ht="12.75" customHeight="1">
      <c r="B13" s="98" t="s">
        <v>88</v>
      </c>
      <c r="C13" s="24" t="str">
        <f>'Core Adventures'!N21</f>
        <v xml:space="preserve"> </v>
      </c>
      <c r="E13" s="105" t="s">
        <v>74</v>
      </c>
      <c r="F13" s="108"/>
      <c r="G13" s="108"/>
      <c r="I13" s="102" t="s">
        <v>89</v>
      </c>
      <c r="J13" s="18" t="s">
        <v>208</v>
      </c>
      <c r="K13" s="15" t="str">
        <f>T('Elective Adventures'!N97)</f>
        <v/>
      </c>
    </row>
    <row r="14" spans="2:11" ht="12.75" customHeight="1">
      <c r="B14" s="98" t="s">
        <v>238</v>
      </c>
      <c r="C14" s="24" t="str">
        <f>'Core Adventures'!N28</f>
        <v xml:space="preserve"> </v>
      </c>
      <c r="E14" s="18">
        <v>1</v>
      </c>
      <c r="F14" s="18" t="s">
        <v>144</v>
      </c>
      <c r="G14" s="15" t="str">
        <f>T('Elective Adventures'!N6)</f>
        <v/>
      </c>
      <c r="I14" s="102" t="s">
        <v>90</v>
      </c>
      <c r="J14" s="18" t="s">
        <v>209</v>
      </c>
      <c r="K14" s="15" t="str">
        <f>T('Elective Adventures'!N98)</f>
        <v/>
      </c>
    </row>
    <row r="15" spans="2:11">
      <c r="B15" s="98" t="s">
        <v>92</v>
      </c>
      <c r="C15" s="24" t="str">
        <f>'Core Adventures'!N36</f>
        <v xml:space="preserve"> </v>
      </c>
      <c r="E15" s="18">
        <v>2</v>
      </c>
      <c r="F15" s="18" t="s">
        <v>149</v>
      </c>
      <c r="G15" s="15" t="str">
        <f>T('Elective Adventures'!N7)</f>
        <v/>
      </c>
      <c r="I15" s="102" t="s">
        <v>91</v>
      </c>
      <c r="J15" s="18" t="s">
        <v>210</v>
      </c>
      <c r="K15" s="15" t="str">
        <f>T('Elective Adventures'!N99)</f>
        <v/>
      </c>
    </row>
    <row r="16" spans="2:11">
      <c r="B16" s="98" t="s">
        <v>93</v>
      </c>
      <c r="C16" s="24" t="str">
        <f>'Core Adventures'!N45</f>
        <v xml:space="preserve"> </v>
      </c>
      <c r="E16" s="18">
        <v>3</v>
      </c>
      <c r="F16" s="18" t="s">
        <v>145</v>
      </c>
      <c r="G16" s="15" t="str">
        <f>T('Elective Adventures'!N8)</f>
        <v/>
      </c>
      <c r="I16" s="102" t="s">
        <v>100</v>
      </c>
      <c r="J16" s="18" t="s">
        <v>217</v>
      </c>
      <c r="K16" s="15" t="str">
        <f>T('Elective Adventures'!N100)</f>
        <v/>
      </c>
    </row>
    <row r="17" spans="2:11">
      <c r="B17" s="98" t="s">
        <v>94</v>
      </c>
      <c r="C17" s="24" t="str">
        <f>'Core Adventures'!N57</f>
        <v xml:space="preserve"> </v>
      </c>
      <c r="E17" s="18">
        <v>4</v>
      </c>
      <c r="F17" s="18" t="s">
        <v>146</v>
      </c>
      <c r="G17" s="15" t="str">
        <f>T('Elective Adventures'!N9)</f>
        <v/>
      </c>
      <c r="I17" s="102" t="s">
        <v>101</v>
      </c>
      <c r="J17" s="18" t="s">
        <v>211</v>
      </c>
      <c r="K17" s="15" t="str">
        <f>T('Elective Adventures'!N101)</f>
        <v/>
      </c>
    </row>
    <row r="18" spans="2:11">
      <c r="B18" s="40"/>
      <c r="C18" s="41"/>
      <c r="E18" s="18">
        <v>5</v>
      </c>
      <c r="F18" s="18" t="s">
        <v>147</v>
      </c>
      <c r="G18" s="15" t="str">
        <f>T('Elective Adventures'!N10)</f>
        <v/>
      </c>
      <c r="I18" s="102">
        <v>3</v>
      </c>
      <c r="J18" s="18" t="s">
        <v>212</v>
      </c>
      <c r="K18" s="15" t="str">
        <f>T('Elective Adventures'!N102)</f>
        <v/>
      </c>
    </row>
    <row r="19" spans="2:11">
      <c r="B19" s="1" t="s">
        <v>73</v>
      </c>
      <c r="E19" s="18">
        <v>6</v>
      </c>
      <c r="F19" s="18" t="s">
        <v>148</v>
      </c>
      <c r="G19" s="15" t="str">
        <f>T('Elective Adventures'!N11)</f>
        <v/>
      </c>
      <c r="I19" s="102">
        <v>4</v>
      </c>
      <c r="J19" s="18" t="s">
        <v>213</v>
      </c>
      <c r="K19" s="15" t="str">
        <f>T('Elective Adventures'!N103)</f>
        <v/>
      </c>
    </row>
    <row r="20" spans="2:11">
      <c r="B20" s="98" t="s">
        <v>74</v>
      </c>
      <c r="C20" s="24" t="str">
        <f>'Elective Adventures'!N14</f>
        <v xml:space="preserve"> </v>
      </c>
      <c r="E20" s="18">
        <v>7</v>
      </c>
      <c r="F20" s="18" t="s">
        <v>150</v>
      </c>
      <c r="G20" s="15" t="str">
        <f>T('Elective Adventures'!N12)</f>
        <v/>
      </c>
      <c r="I20" s="102">
        <v>5</v>
      </c>
      <c r="J20" s="18" t="s">
        <v>214</v>
      </c>
      <c r="K20" s="15" t="str">
        <f>T('Elective Adventures'!N104)</f>
        <v/>
      </c>
    </row>
    <row r="21" spans="2:11" ht="12.75" customHeight="1">
      <c r="B21" s="98" t="s">
        <v>75</v>
      </c>
      <c r="C21" s="24" t="str">
        <f>'Elective Adventures'!N23</f>
        <v xml:space="preserve"> </v>
      </c>
      <c r="E21" s="100">
        <v>8</v>
      </c>
      <c r="F21" s="18" t="s">
        <v>151</v>
      </c>
      <c r="G21" s="15" t="str">
        <f>T('Elective Adventures'!N13)</f>
        <v/>
      </c>
      <c r="I21" s="102">
        <v>6</v>
      </c>
      <c r="J21" s="100" t="s">
        <v>215</v>
      </c>
      <c r="K21" s="15" t="str">
        <f>T('Elective Adventures'!N105)</f>
        <v/>
      </c>
    </row>
    <row r="22" spans="2:11" ht="12.75" customHeight="1">
      <c r="B22" s="98" t="s">
        <v>76</v>
      </c>
      <c r="C22" s="24" t="str">
        <f>'Elective Adventures'!N34</f>
        <v xml:space="preserve"> </v>
      </c>
      <c r="E22" s="106" t="s">
        <v>75</v>
      </c>
      <c r="F22" s="108"/>
      <c r="G22" s="108"/>
      <c r="I22" s="107" t="s">
        <v>84</v>
      </c>
      <c r="J22" s="113"/>
      <c r="K22" s="111"/>
    </row>
    <row r="23" spans="2:11" ht="12.75" customHeight="1">
      <c r="B23" s="98" t="s">
        <v>77</v>
      </c>
      <c r="C23" s="24" t="str">
        <f>'Elective Adventures'!N44</f>
        <v xml:space="preserve"> </v>
      </c>
      <c r="E23" s="99">
        <v>1</v>
      </c>
      <c r="F23" s="18" t="s">
        <v>152</v>
      </c>
      <c r="G23" s="15" t="str">
        <f>T('Elective Adventures'!N17)</f>
        <v/>
      </c>
      <c r="I23" s="18">
        <v>1</v>
      </c>
      <c r="J23" s="99" t="s">
        <v>216</v>
      </c>
      <c r="K23" s="16" t="str">
        <f>T('Elective Adventures'!N109)</f>
        <v/>
      </c>
    </row>
    <row r="24" spans="2:11">
      <c r="B24" s="98" t="s">
        <v>78</v>
      </c>
      <c r="C24" s="24" t="str">
        <f>'Elective Adventures'!N53</f>
        <v xml:space="preserve"> </v>
      </c>
      <c r="E24" s="18">
        <v>2</v>
      </c>
      <c r="F24" s="18" t="s">
        <v>153</v>
      </c>
      <c r="G24" s="15" t="str">
        <f>T('Elective Adventures'!N18)</f>
        <v/>
      </c>
      <c r="I24" s="102" t="s">
        <v>100</v>
      </c>
      <c r="J24" s="18" t="s">
        <v>218</v>
      </c>
      <c r="K24" s="16" t="str">
        <f>T('Elective Adventures'!N110)</f>
        <v/>
      </c>
    </row>
    <row r="25" spans="2:11">
      <c r="B25" s="98" t="s">
        <v>79</v>
      </c>
      <c r="C25" s="24" t="str">
        <f>'Elective Adventures'!N65</f>
        <v xml:space="preserve"> </v>
      </c>
      <c r="E25" s="18">
        <v>3</v>
      </c>
      <c r="F25" s="18" t="s">
        <v>154</v>
      </c>
      <c r="G25" s="15" t="str">
        <f>T('Elective Adventures'!N19)</f>
        <v/>
      </c>
      <c r="I25" s="102" t="s">
        <v>101</v>
      </c>
      <c r="J25" s="18" t="s">
        <v>219</v>
      </c>
      <c r="K25" s="16" t="str">
        <f>T('Elective Adventures'!N111)</f>
        <v/>
      </c>
    </row>
    <row r="26" spans="2:11" ht="12.75" customHeight="1">
      <c r="B26" s="103" t="s">
        <v>80</v>
      </c>
      <c r="C26" s="24" t="str">
        <f>'Elective Adventures'!N76</f>
        <v xml:space="preserve"> </v>
      </c>
      <c r="E26" s="18">
        <v>4</v>
      </c>
      <c r="F26" s="18" t="s">
        <v>155</v>
      </c>
      <c r="G26" s="15" t="str">
        <f>T('Elective Adventures'!N20)</f>
        <v/>
      </c>
      <c r="I26" s="102" t="s">
        <v>106</v>
      </c>
      <c r="J26" s="18" t="s">
        <v>220</v>
      </c>
      <c r="K26" s="16" t="str">
        <f>T('Elective Adventures'!N112)</f>
        <v/>
      </c>
    </row>
    <row r="27" spans="2:11" ht="12.75" customHeight="1">
      <c r="B27" s="103" t="s">
        <v>81</v>
      </c>
      <c r="C27" s="24" t="str">
        <f>'Elective Adventures'!N83</f>
        <v xml:space="preserve"> </v>
      </c>
      <c r="E27" s="18">
        <v>5</v>
      </c>
      <c r="F27" s="18" t="s">
        <v>156</v>
      </c>
      <c r="G27" s="15" t="str">
        <f>T('Elective Adventures'!N21)</f>
        <v/>
      </c>
      <c r="I27" s="18">
        <v>3</v>
      </c>
      <c r="J27" s="18" t="s">
        <v>221</v>
      </c>
      <c r="K27" s="16" t="str">
        <f>T('Elective Adventures'!N113)</f>
        <v/>
      </c>
    </row>
    <row r="28" spans="2:11">
      <c r="B28" s="103" t="s">
        <v>82</v>
      </c>
      <c r="C28" s="24" t="str">
        <f>'Elective Adventures'!N94</f>
        <v xml:space="preserve"> </v>
      </c>
      <c r="E28" s="18">
        <v>6</v>
      </c>
      <c r="F28" s="18" t="s">
        <v>157</v>
      </c>
      <c r="G28" s="15" t="str">
        <f>T('Elective Adventures'!N22)</f>
        <v/>
      </c>
      <c r="I28" s="100">
        <v>4</v>
      </c>
      <c r="J28" s="100" t="s">
        <v>222</v>
      </c>
      <c r="K28" s="16" t="str">
        <f>T('Elective Adventures'!N114)</f>
        <v/>
      </c>
    </row>
    <row r="29" spans="2:11">
      <c r="B29" s="103" t="s">
        <v>83</v>
      </c>
      <c r="C29" s="24" t="str">
        <f>'Elective Adventures'!N106</f>
        <v xml:space="preserve"> </v>
      </c>
      <c r="E29" s="107" t="s">
        <v>76</v>
      </c>
      <c r="F29" s="108"/>
      <c r="G29" s="108"/>
      <c r="I29" s="114" t="s">
        <v>85</v>
      </c>
      <c r="J29" s="113"/>
      <c r="K29" s="111"/>
    </row>
    <row r="30" spans="2:11" ht="12.75" customHeight="1">
      <c r="B30" s="103" t="s">
        <v>84</v>
      </c>
      <c r="C30" s="24" t="str">
        <f>'Elective Adventures'!N115</f>
        <v xml:space="preserve"> </v>
      </c>
      <c r="E30" s="18">
        <v>1</v>
      </c>
      <c r="F30" s="18" t="s">
        <v>158</v>
      </c>
      <c r="G30" s="15" t="str">
        <f>T('Elective Adventures'!N26)</f>
        <v/>
      </c>
      <c r="I30" s="99">
        <v>1</v>
      </c>
      <c r="J30" s="99" t="s">
        <v>223</v>
      </c>
      <c r="K30" s="16" t="str">
        <f>T('Elective Adventures'!N118)</f>
        <v/>
      </c>
    </row>
    <row r="31" spans="2:11" ht="12.75" customHeight="1">
      <c r="B31" s="103" t="s">
        <v>85</v>
      </c>
      <c r="C31" s="24" t="str">
        <f>'Elective Adventures'!N125</f>
        <v xml:space="preserve"> </v>
      </c>
      <c r="E31" s="18">
        <v>2</v>
      </c>
      <c r="F31" s="18" t="s">
        <v>159</v>
      </c>
      <c r="G31" s="15" t="str">
        <f>T('Elective Adventures'!N27)</f>
        <v/>
      </c>
      <c r="I31" s="18">
        <v>2</v>
      </c>
      <c r="J31" s="18" t="s">
        <v>224</v>
      </c>
      <c r="K31" s="16" t="str">
        <f>T('Elective Adventures'!N119)</f>
        <v/>
      </c>
    </row>
    <row r="32" spans="2:11">
      <c r="B32" s="103" t="s">
        <v>86</v>
      </c>
      <c r="C32" s="24" t="str">
        <f>'Elective Adventures'!N133</f>
        <v xml:space="preserve"> </v>
      </c>
      <c r="E32" s="18">
        <v>3</v>
      </c>
      <c r="F32" s="18" t="s">
        <v>160</v>
      </c>
      <c r="G32" s="15" t="str">
        <f>T('Elective Adventures'!N28)</f>
        <v/>
      </c>
      <c r="I32" s="18">
        <v>3</v>
      </c>
      <c r="J32" s="18" t="s">
        <v>225</v>
      </c>
      <c r="K32" s="16" t="str">
        <f>T('Elective Adventures'!N120)</f>
        <v/>
      </c>
    </row>
    <row r="33" spans="1:11" ht="12.75" customHeight="1">
      <c r="B33" s="2"/>
      <c r="C33" s="41"/>
      <c r="E33" s="18">
        <v>4</v>
      </c>
      <c r="F33" s="18" t="s">
        <v>161</v>
      </c>
      <c r="G33" s="15" t="str">
        <f>T('Elective Adventures'!N29)</f>
        <v/>
      </c>
      <c r="I33" s="18">
        <v>4</v>
      </c>
      <c r="J33" s="18" t="s">
        <v>226</v>
      </c>
      <c r="K33" s="16" t="str">
        <f>T('Elective Adventures'!N121)</f>
        <v/>
      </c>
    </row>
    <row r="34" spans="1:11" ht="12.75" customHeight="1">
      <c r="A34" s="288" t="s">
        <v>69</v>
      </c>
      <c r="B34" s="288"/>
      <c r="C34" s="132"/>
      <c r="E34" s="18">
        <v>5</v>
      </c>
      <c r="F34" s="18" t="s">
        <v>162</v>
      </c>
      <c r="G34" s="15" t="str">
        <f>T('Elective Adventures'!N30)</f>
        <v/>
      </c>
      <c r="I34" s="18">
        <v>5</v>
      </c>
      <c r="J34" s="18" t="s">
        <v>227</v>
      </c>
      <c r="K34" s="16" t="str">
        <f>T('Elective Adventures'!N122)</f>
        <v/>
      </c>
    </row>
    <row r="35" spans="1:11" ht="15.75" customHeight="1">
      <c r="A35" s="288"/>
      <c r="B35" s="288"/>
      <c r="C35" s="132"/>
      <c r="E35" s="18">
        <v>6</v>
      </c>
      <c r="F35" s="18" t="s">
        <v>163</v>
      </c>
      <c r="G35" s="15" t="str">
        <f>T('Elective Adventures'!N31)</f>
        <v/>
      </c>
      <c r="I35" s="18">
        <v>6</v>
      </c>
      <c r="J35" s="18" t="s">
        <v>228</v>
      </c>
      <c r="K35" s="16" t="str">
        <f>T('Elective Adventures'!N123)</f>
        <v/>
      </c>
    </row>
    <row r="36" spans="1:11" ht="12.75" customHeight="1">
      <c r="A36" s="105" t="s">
        <v>87</v>
      </c>
      <c r="B36" s="105"/>
      <c r="C36" s="110"/>
      <c r="E36" s="18">
        <v>7</v>
      </c>
      <c r="F36" s="18" t="s">
        <v>164</v>
      </c>
      <c r="G36" s="15" t="str">
        <f>T('Elective Adventures'!N32)</f>
        <v/>
      </c>
      <c r="I36" s="100">
        <v>7</v>
      </c>
      <c r="J36" s="100" t="s">
        <v>229</v>
      </c>
      <c r="K36" s="16" t="str">
        <f>T('Elective Adventures'!N124)</f>
        <v/>
      </c>
    </row>
    <row r="37" spans="1:11">
      <c r="A37" s="15">
        <v>1</v>
      </c>
      <c r="B37" s="98" t="s">
        <v>107</v>
      </c>
      <c r="C37" s="15" t="str">
        <f>T('Core Adventures'!N6)</f>
        <v/>
      </c>
      <c r="E37" s="18">
        <v>8</v>
      </c>
      <c r="F37" s="18" t="s">
        <v>165</v>
      </c>
      <c r="G37" s="15" t="str">
        <f>T('Elective Adventures'!N33)</f>
        <v/>
      </c>
      <c r="I37" s="114" t="s">
        <v>86</v>
      </c>
      <c r="J37" s="113"/>
      <c r="K37" s="111"/>
    </row>
    <row r="38" spans="1:11" ht="12.75" customHeight="1">
      <c r="A38" s="15">
        <v>2</v>
      </c>
      <c r="B38" s="98" t="s">
        <v>108</v>
      </c>
      <c r="C38" s="15" t="str">
        <f>T('Core Adventures'!N7)</f>
        <v/>
      </c>
      <c r="E38" s="107" t="s">
        <v>77</v>
      </c>
      <c r="F38" s="108"/>
      <c r="G38" s="108"/>
      <c r="I38" s="99">
        <v>1</v>
      </c>
      <c r="J38" s="99" t="s">
        <v>230</v>
      </c>
      <c r="K38" s="16" t="str">
        <f>T('Elective Adventures'!N128)</f>
        <v/>
      </c>
    </row>
    <row r="39" spans="1:11" ht="12.75" customHeight="1">
      <c r="A39" s="15">
        <v>3</v>
      </c>
      <c r="B39" s="98" t="s">
        <v>109</v>
      </c>
      <c r="C39" s="15" t="str">
        <f>T('Core Adventures'!N8)</f>
        <v/>
      </c>
      <c r="E39" s="18">
        <v>1</v>
      </c>
      <c r="F39" s="18" t="s">
        <v>166</v>
      </c>
      <c r="G39" s="15" t="str">
        <f>T('Elective Adventures'!N37)</f>
        <v/>
      </c>
      <c r="I39" s="18">
        <v>2</v>
      </c>
      <c r="J39" s="18" t="s">
        <v>231</v>
      </c>
      <c r="K39" s="16" t="str">
        <f>T('Elective Adventures'!N129)</f>
        <v/>
      </c>
    </row>
    <row r="40" spans="1:11" ht="12.75" customHeight="1">
      <c r="A40" s="15">
        <v>4</v>
      </c>
      <c r="B40" s="98" t="s">
        <v>110</v>
      </c>
      <c r="C40" s="15" t="str">
        <f>T('Core Adventures'!N9)</f>
        <v/>
      </c>
      <c r="E40" s="18">
        <v>2</v>
      </c>
      <c r="F40" s="18" t="s">
        <v>167</v>
      </c>
      <c r="G40" s="15" t="str">
        <f>T('Elective Adventures'!N38)</f>
        <v/>
      </c>
      <c r="I40" s="18">
        <v>3</v>
      </c>
      <c r="J40" s="18" t="s">
        <v>232</v>
      </c>
      <c r="K40" s="16" t="str">
        <f>T('Elective Adventures'!N130)</f>
        <v/>
      </c>
    </row>
    <row r="41" spans="1:11">
      <c r="A41" s="87">
        <v>5</v>
      </c>
      <c r="B41" s="20" t="s">
        <v>111</v>
      </c>
      <c r="C41" s="15" t="str">
        <f>T('Core Adventures'!N10)</f>
        <v/>
      </c>
      <c r="E41" s="18">
        <v>3</v>
      </c>
      <c r="F41" s="18" t="s">
        <v>168</v>
      </c>
      <c r="G41" s="15" t="str">
        <f>T('Elective Adventures'!N39)</f>
        <v/>
      </c>
      <c r="I41" s="18">
        <v>4</v>
      </c>
      <c r="J41" s="18" t="s">
        <v>233</v>
      </c>
      <c r="K41" s="16" t="str">
        <f>T('Elective Adventures'!N131)</f>
        <v/>
      </c>
    </row>
    <row r="42" spans="1:11" ht="12.75" customHeight="1">
      <c r="A42" s="106" t="s">
        <v>88</v>
      </c>
      <c r="B42" s="106"/>
      <c r="C42" s="111"/>
      <c r="E42" s="18">
        <v>4</v>
      </c>
      <c r="F42" s="18" t="s">
        <v>169</v>
      </c>
      <c r="G42" s="15" t="str">
        <f>T('Elective Adventures'!N40)</f>
        <v/>
      </c>
      <c r="I42" s="18">
        <v>5</v>
      </c>
      <c r="J42" s="18" t="s">
        <v>234</v>
      </c>
      <c r="K42" s="16" t="str">
        <f>T('Elective Adventures'!N132)</f>
        <v/>
      </c>
    </row>
    <row r="43" spans="1:11">
      <c r="A43" s="89" t="s">
        <v>89</v>
      </c>
      <c r="B43" s="21" t="s">
        <v>112</v>
      </c>
      <c r="C43" s="15" t="str">
        <f>T('Core Adventures'!N14)</f>
        <v/>
      </c>
      <c r="E43" s="18">
        <v>5</v>
      </c>
      <c r="F43" s="18" t="s">
        <v>170</v>
      </c>
      <c r="G43" s="15" t="str">
        <f>T('Elective Adventures'!N41)</f>
        <v/>
      </c>
    </row>
    <row r="44" spans="1:11">
      <c r="A44" s="24" t="s">
        <v>90</v>
      </c>
      <c r="B44" s="98" t="s">
        <v>113</v>
      </c>
      <c r="C44" s="15" t="str">
        <f>T('Core Adventures'!N15)</f>
        <v/>
      </c>
      <c r="E44" s="18">
        <v>6</v>
      </c>
      <c r="F44" s="18" t="s">
        <v>171</v>
      </c>
      <c r="G44" s="15" t="str">
        <f>T('Elective Adventures'!N42)</f>
        <v/>
      </c>
    </row>
    <row r="45" spans="1:11" ht="12.75" customHeight="1">
      <c r="A45" s="24" t="s">
        <v>91</v>
      </c>
      <c r="B45" s="98" t="s">
        <v>114</v>
      </c>
      <c r="C45" s="15" t="str">
        <f>T('Core Adventures'!N16)</f>
        <v/>
      </c>
      <c r="E45" s="18">
        <v>7</v>
      </c>
      <c r="F45" s="18" t="s">
        <v>172</v>
      </c>
      <c r="G45" s="15" t="str">
        <f>T('Elective Adventures'!N43)</f>
        <v/>
      </c>
      <c r="I45" s="101"/>
      <c r="J45" s="101"/>
      <c r="K45" s="14"/>
    </row>
    <row r="46" spans="1:11" ht="12.75" customHeight="1">
      <c r="A46" s="15">
        <v>2</v>
      </c>
      <c r="B46" s="98" t="s">
        <v>115</v>
      </c>
      <c r="C46" s="15" t="str">
        <f>T('Core Adventures'!N17)</f>
        <v/>
      </c>
      <c r="E46" s="107" t="s">
        <v>78</v>
      </c>
      <c r="F46" s="109"/>
      <c r="G46" s="110"/>
      <c r="I46" s="101"/>
      <c r="J46" s="101"/>
      <c r="K46" s="14"/>
    </row>
    <row r="47" spans="1:11">
      <c r="A47" s="15">
        <v>3</v>
      </c>
      <c r="B47" s="98" t="s">
        <v>116</v>
      </c>
      <c r="C47" s="15" t="str">
        <f>T('Core Adventures'!N18)</f>
        <v/>
      </c>
      <c r="E47" s="102" t="s">
        <v>89</v>
      </c>
      <c r="F47" s="18" t="s">
        <v>173</v>
      </c>
      <c r="G47" s="15" t="str">
        <f>T('Elective Adventures'!N47)</f>
        <v/>
      </c>
      <c r="I47" s="101"/>
      <c r="J47" s="101"/>
      <c r="K47" s="14"/>
    </row>
    <row r="48" spans="1:11">
      <c r="A48" s="15">
        <v>4</v>
      </c>
      <c r="B48" s="98" t="s">
        <v>117</v>
      </c>
      <c r="C48" s="15" t="str">
        <f>T('Core Adventures'!N19)</f>
        <v/>
      </c>
      <c r="E48" s="102" t="s">
        <v>90</v>
      </c>
      <c r="F48" s="18" t="s">
        <v>174</v>
      </c>
      <c r="G48" s="15" t="str">
        <f>T('Elective Adventures'!N48)</f>
        <v/>
      </c>
      <c r="I48" s="101"/>
      <c r="J48" s="79" t="s">
        <v>51</v>
      </c>
      <c r="K48" s="80"/>
    </row>
    <row r="49" spans="1:11">
      <c r="A49" s="87">
        <v>5</v>
      </c>
      <c r="B49" s="20" t="s">
        <v>118</v>
      </c>
      <c r="C49" s="15" t="str">
        <f>T('Core Adventures'!N20)</f>
        <v/>
      </c>
      <c r="E49" s="102">
        <v>2</v>
      </c>
      <c r="F49" s="18" t="s">
        <v>175</v>
      </c>
      <c r="G49" s="15" t="str">
        <f>T('Elective Adventures'!N49)</f>
        <v/>
      </c>
      <c r="I49" s="101"/>
      <c r="J49" s="81" t="s">
        <v>52</v>
      </c>
      <c r="K49" s="42"/>
    </row>
    <row r="50" spans="1:11" ht="12.75" customHeight="1">
      <c r="A50" s="106" t="s">
        <v>119</v>
      </c>
      <c r="B50" s="106"/>
      <c r="C50" s="111"/>
      <c r="E50" s="102">
        <v>3</v>
      </c>
      <c r="F50" s="18" t="s">
        <v>176</v>
      </c>
      <c r="G50" s="15" t="str">
        <f>T('Elective Adventures'!N50)</f>
        <v/>
      </c>
      <c r="J50" s="81" t="s">
        <v>53</v>
      </c>
      <c r="K50" s="42"/>
    </row>
    <row r="51" spans="1:11" ht="12.75" customHeight="1">
      <c r="A51" s="16">
        <v>1</v>
      </c>
      <c r="B51" s="21" t="s">
        <v>120</v>
      </c>
      <c r="C51" s="16" t="str">
        <f>T('Core Adventures'!N24)</f>
        <v/>
      </c>
      <c r="E51" s="102">
        <v>4</v>
      </c>
      <c r="F51" s="18" t="s">
        <v>177</v>
      </c>
      <c r="G51" s="15" t="str">
        <f>T('Elective Adventures'!N51)</f>
        <v/>
      </c>
      <c r="J51" s="82" t="s">
        <v>98</v>
      </c>
      <c r="K51" s="62"/>
    </row>
    <row r="52" spans="1:11" ht="12.75" customHeight="1">
      <c r="A52" s="15">
        <v>2</v>
      </c>
      <c r="B52" s="98" t="s">
        <v>121</v>
      </c>
      <c r="C52" s="16" t="str">
        <f>T('Core Adventures'!N25)</f>
        <v/>
      </c>
      <c r="E52" s="102">
        <v>5</v>
      </c>
      <c r="F52" s="18" t="s">
        <v>178</v>
      </c>
      <c r="G52" s="15" t="str">
        <f>T('Elective Adventures'!N52)</f>
        <v/>
      </c>
    </row>
    <row r="53" spans="1:11">
      <c r="A53" s="15">
        <v>3</v>
      </c>
      <c r="B53" s="98" t="s">
        <v>122</v>
      </c>
      <c r="C53" s="16" t="str">
        <f>T('Core Adventures'!N26)</f>
        <v/>
      </c>
      <c r="E53" s="107" t="s">
        <v>79</v>
      </c>
      <c r="F53" s="109"/>
      <c r="G53" s="110"/>
    </row>
    <row r="54" spans="1:11" ht="12.75" customHeight="1">
      <c r="A54" s="87">
        <v>4</v>
      </c>
      <c r="B54" s="20" t="s">
        <v>123</v>
      </c>
      <c r="C54" s="16" t="str">
        <f>T('Core Adventures'!N27)</f>
        <v/>
      </c>
      <c r="E54" s="18">
        <v>1</v>
      </c>
      <c r="F54" s="18" t="s">
        <v>179</v>
      </c>
      <c r="G54" s="15" t="str">
        <f>T('Elective Adventures'!N56)</f>
        <v/>
      </c>
    </row>
    <row r="55" spans="1:11" ht="12.75" customHeight="1">
      <c r="A55" s="106" t="s">
        <v>92</v>
      </c>
      <c r="B55" s="106"/>
      <c r="C55" s="111"/>
      <c r="E55" s="18">
        <v>2</v>
      </c>
      <c r="F55" s="18" t="s">
        <v>180</v>
      </c>
      <c r="G55" s="15" t="str">
        <f>T('Elective Adventures'!N57)</f>
        <v/>
      </c>
    </row>
    <row r="56" spans="1:11">
      <c r="A56" s="16">
        <v>1</v>
      </c>
      <c r="B56" s="17" t="s">
        <v>124</v>
      </c>
      <c r="C56" s="16" t="str">
        <f>T('Core Adventures'!N31)</f>
        <v/>
      </c>
      <c r="E56" s="18">
        <v>3</v>
      </c>
      <c r="F56" s="18" t="s">
        <v>181</v>
      </c>
      <c r="G56" s="15" t="str">
        <f>T('Elective Adventures'!N58)</f>
        <v/>
      </c>
    </row>
    <row r="57" spans="1:11">
      <c r="A57" s="15">
        <v>2</v>
      </c>
      <c r="B57" s="3" t="s">
        <v>125</v>
      </c>
      <c r="C57" s="16" t="str">
        <f>T('Core Adventures'!N32)</f>
        <v/>
      </c>
      <c r="E57" s="18">
        <v>4</v>
      </c>
      <c r="F57" s="18" t="s">
        <v>182</v>
      </c>
      <c r="G57" s="15" t="str">
        <f>T('Elective Adventures'!N59)</f>
        <v/>
      </c>
    </row>
    <row r="58" spans="1:11">
      <c r="A58" s="15">
        <v>3</v>
      </c>
      <c r="B58" s="3" t="s">
        <v>126</v>
      </c>
      <c r="C58" s="16" t="str">
        <f>T('Core Adventures'!N33)</f>
        <v/>
      </c>
      <c r="E58" s="18">
        <v>5</v>
      </c>
      <c r="F58" s="18" t="s">
        <v>183</v>
      </c>
      <c r="G58" s="15" t="str">
        <f>T('Elective Adventures'!N60)</f>
        <v/>
      </c>
    </row>
    <row r="59" spans="1:11">
      <c r="A59" s="15">
        <v>4</v>
      </c>
      <c r="B59" s="3" t="s">
        <v>127</v>
      </c>
      <c r="C59" s="16" t="str">
        <f>T('Core Adventures'!N34)</f>
        <v/>
      </c>
      <c r="E59" s="18">
        <v>6</v>
      </c>
      <c r="F59" s="18" t="s">
        <v>184</v>
      </c>
      <c r="G59" s="15" t="str">
        <f>T('Elective Adventures'!N61)</f>
        <v/>
      </c>
    </row>
    <row r="60" spans="1:11" ht="12.75" customHeight="1">
      <c r="A60" s="15">
        <v>5</v>
      </c>
      <c r="B60" s="3" t="s">
        <v>128</v>
      </c>
      <c r="C60" s="16" t="str">
        <f>T('Core Adventures'!N35)</f>
        <v/>
      </c>
      <c r="E60" s="18">
        <v>7</v>
      </c>
      <c r="F60" s="18" t="s">
        <v>185</v>
      </c>
      <c r="G60" s="15" t="str">
        <f>T('Elective Adventures'!N62)</f>
        <v/>
      </c>
    </row>
    <row r="61" spans="1:11" ht="12.75" customHeight="1">
      <c r="A61" s="106" t="s">
        <v>93</v>
      </c>
      <c r="B61" s="106"/>
      <c r="C61" s="110"/>
      <c r="E61" s="18">
        <v>8</v>
      </c>
      <c r="F61" s="18" t="s">
        <v>186</v>
      </c>
      <c r="G61" s="15" t="str">
        <f>T('Elective Adventures'!N63)</f>
        <v/>
      </c>
      <c r="I61" s="13"/>
      <c r="J61" s="13"/>
    </row>
    <row r="62" spans="1:11">
      <c r="A62" s="15">
        <v>1</v>
      </c>
      <c r="B62" s="3" t="s">
        <v>129</v>
      </c>
      <c r="C62" s="15" t="str">
        <f>T('Core Adventures'!N39)</f>
        <v/>
      </c>
      <c r="E62" s="18">
        <v>9</v>
      </c>
      <c r="F62" s="18" t="s">
        <v>187</v>
      </c>
      <c r="G62" s="15" t="str">
        <f>T('Elective Adventures'!N64)</f>
        <v/>
      </c>
    </row>
    <row r="63" spans="1:11">
      <c r="A63" s="15">
        <v>2</v>
      </c>
      <c r="B63" s="3" t="s">
        <v>130</v>
      </c>
      <c r="C63" s="15" t="str">
        <f>T('Core Adventures'!N40)</f>
        <v/>
      </c>
      <c r="E63" s="107" t="s">
        <v>80</v>
      </c>
      <c r="F63" s="108"/>
      <c r="G63" s="108"/>
    </row>
    <row r="64" spans="1:11">
      <c r="A64" s="15">
        <v>3</v>
      </c>
      <c r="B64" s="3" t="s">
        <v>131</v>
      </c>
      <c r="C64" s="15" t="str">
        <f>T('Core Adventures'!N41)</f>
        <v/>
      </c>
      <c r="E64" s="18">
        <v>1</v>
      </c>
      <c r="F64" s="18" t="s">
        <v>188</v>
      </c>
      <c r="G64" s="15" t="str">
        <f>T('Elective Adventures'!N68)</f>
        <v/>
      </c>
    </row>
    <row r="65" spans="1:7">
      <c r="A65" s="15">
        <v>4</v>
      </c>
      <c r="B65" s="3" t="s">
        <v>132</v>
      </c>
      <c r="C65" s="15" t="str">
        <f>T('Core Adventures'!N42)</f>
        <v/>
      </c>
      <c r="E65" s="18">
        <v>2</v>
      </c>
      <c r="F65" s="18" t="s">
        <v>189</v>
      </c>
      <c r="G65" s="15" t="str">
        <f>T('Elective Adventures'!N69)</f>
        <v/>
      </c>
    </row>
    <row r="66" spans="1:7">
      <c r="A66" s="15">
        <v>5</v>
      </c>
      <c r="B66" s="3" t="s">
        <v>133</v>
      </c>
      <c r="C66" s="15" t="str">
        <f>T('Core Adventures'!N43)</f>
        <v/>
      </c>
      <c r="E66" s="18">
        <v>3</v>
      </c>
      <c r="F66" s="18" t="s">
        <v>190</v>
      </c>
      <c r="G66" s="15" t="str">
        <f>T('Elective Adventures'!N70)</f>
        <v/>
      </c>
    </row>
    <row r="67" spans="1:7" ht="12.75" customHeight="1">
      <c r="A67" s="87">
        <v>6</v>
      </c>
      <c r="B67" s="88" t="s">
        <v>134</v>
      </c>
      <c r="C67" s="15" t="str">
        <f>T('Core Adventures'!N44)</f>
        <v/>
      </c>
      <c r="E67" s="18">
        <v>4</v>
      </c>
      <c r="F67" s="18" t="s">
        <v>191</v>
      </c>
      <c r="G67" s="15" t="str">
        <f>T('Elective Adventures'!N71)</f>
        <v/>
      </c>
    </row>
    <row r="68" spans="1:7" ht="12.75" customHeight="1">
      <c r="A68" s="106" t="s">
        <v>94</v>
      </c>
      <c r="B68" s="106"/>
      <c r="C68" s="111"/>
      <c r="E68" s="18">
        <v>5</v>
      </c>
      <c r="F68" s="18" t="s">
        <v>192</v>
      </c>
      <c r="G68" s="15" t="str">
        <f>T('Elective Adventures'!N72)</f>
        <v/>
      </c>
    </row>
    <row r="69" spans="1:7" ht="12.75" customHeight="1">
      <c r="A69" s="16">
        <v>1</v>
      </c>
      <c r="B69" s="17" t="s">
        <v>135</v>
      </c>
      <c r="C69" s="16" t="str">
        <f>T('Core Adventures'!N48)</f>
        <v/>
      </c>
      <c r="E69" s="18">
        <v>6</v>
      </c>
      <c r="F69" s="18" t="s">
        <v>193</v>
      </c>
      <c r="G69" s="15" t="str">
        <f>T('Elective Adventures'!N73)</f>
        <v/>
      </c>
    </row>
    <row r="70" spans="1:7">
      <c r="A70" s="15">
        <v>2</v>
      </c>
      <c r="B70" s="3" t="s">
        <v>136</v>
      </c>
      <c r="C70" s="16" t="str">
        <f>T('Core Adventures'!N49)</f>
        <v/>
      </c>
      <c r="E70" s="18">
        <v>7</v>
      </c>
      <c r="F70" s="18" t="s">
        <v>194</v>
      </c>
      <c r="G70" s="15" t="str">
        <f>T('Elective Adventures'!N74)</f>
        <v/>
      </c>
    </row>
    <row r="71" spans="1:7">
      <c r="A71" s="24" t="s">
        <v>95</v>
      </c>
      <c r="B71" s="3" t="s">
        <v>137</v>
      </c>
      <c r="C71" s="16" t="str">
        <f>T('Core Adventures'!N50)</f>
        <v/>
      </c>
      <c r="E71" s="18">
        <v>8</v>
      </c>
      <c r="F71" s="18" t="s">
        <v>195</v>
      </c>
      <c r="G71" s="15" t="str">
        <f>T('Elective Adventures'!N75)</f>
        <v/>
      </c>
    </row>
    <row r="72" spans="1:7">
      <c r="A72" s="24" t="s">
        <v>96</v>
      </c>
      <c r="B72" s="3" t="s">
        <v>138</v>
      </c>
      <c r="C72" s="16" t="str">
        <f>T('Core Adventures'!N51)</f>
        <v/>
      </c>
      <c r="E72" s="107" t="s">
        <v>81</v>
      </c>
      <c r="F72" s="108"/>
      <c r="G72" s="108"/>
    </row>
    <row r="73" spans="1:7">
      <c r="A73" s="24" t="s">
        <v>97</v>
      </c>
      <c r="B73" s="3" t="s">
        <v>139</v>
      </c>
      <c r="C73" s="16" t="str">
        <f>T('Core Adventures'!N52)</f>
        <v/>
      </c>
      <c r="E73" s="102" t="s">
        <v>89</v>
      </c>
      <c r="F73" s="18" t="s">
        <v>196</v>
      </c>
      <c r="G73" s="15" t="str">
        <f>T('Elective Adventures'!N79)</f>
        <v/>
      </c>
    </row>
    <row r="74" spans="1:7">
      <c r="A74" s="15">
        <v>4</v>
      </c>
      <c r="B74" s="3" t="s">
        <v>140</v>
      </c>
      <c r="C74" s="16" t="str">
        <f>T('Core Adventures'!N53)</f>
        <v/>
      </c>
      <c r="E74" s="102" t="s">
        <v>90</v>
      </c>
      <c r="F74" s="18" t="s">
        <v>197</v>
      </c>
      <c r="G74" s="15" t="str">
        <f>T('Elective Adventures'!N80)</f>
        <v/>
      </c>
    </row>
    <row r="75" spans="1:7">
      <c r="A75" s="15">
        <v>5</v>
      </c>
      <c r="B75" s="3" t="s">
        <v>141</v>
      </c>
      <c r="C75" s="16" t="str">
        <f>T('Core Adventures'!N54)</f>
        <v/>
      </c>
      <c r="E75" s="102" t="s">
        <v>100</v>
      </c>
      <c r="F75" s="18" t="s">
        <v>198</v>
      </c>
      <c r="G75" s="15" t="str">
        <f>T('Elective Adventures'!N81)</f>
        <v/>
      </c>
    </row>
    <row r="76" spans="1:7">
      <c r="A76" s="15">
        <v>6</v>
      </c>
      <c r="B76" s="3" t="s">
        <v>142</v>
      </c>
      <c r="C76" s="16" t="str">
        <f>T('Core Adventures'!N55)</f>
        <v/>
      </c>
      <c r="E76" s="102" t="s">
        <v>101</v>
      </c>
      <c r="F76" s="18" t="s">
        <v>199</v>
      </c>
      <c r="G76" s="15" t="str">
        <f>T('Elective Adventures'!N82)</f>
        <v/>
      </c>
    </row>
    <row r="77" spans="1:7">
      <c r="A77" s="15">
        <v>7</v>
      </c>
      <c r="B77" s="3" t="s">
        <v>143</v>
      </c>
      <c r="C77" s="16" t="str">
        <f>T('Core Adventures'!N56)</f>
        <v/>
      </c>
    </row>
    <row r="78" spans="1:7" ht="12.75" customHeight="1"/>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4Y6S1/5RyDB/j5w8THX4QJVU0rf68ZWw1Ebq3VPvjp+qczKMcAappe4e48X4Edd5o0pkZ3GnQ7xNd7yPZF4FnA==" saltValue="A06P0I43R0yjOixBj6w9AQ=="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showGridLines="0" zoomScaleNormal="100" workbookViewId="0">
      <selection activeCell="C26" sqref="C26"/>
    </sheetView>
  </sheetViews>
  <sheetFormatPr defaultRowHeight="12.75"/>
  <cols>
    <col min="1" max="1" width="3.140625" customWidth="1"/>
    <col min="2" max="2" width="18" customWidth="1"/>
    <col min="3" max="3" width="32.85546875" customWidth="1"/>
    <col min="4" max="4" width="15.140625" customWidth="1"/>
    <col min="5" max="5" width="32.85546875" customWidth="1"/>
    <col min="6" max="6" width="2.85546875" customWidth="1"/>
  </cols>
  <sheetData>
    <row r="1" spans="1:6" ht="28.5" customHeight="1">
      <c r="A1" s="230" t="s">
        <v>48</v>
      </c>
      <c r="B1" s="53" t="str">
        <f ca="1">'Scout 1'!B1</f>
        <v>Scout 1</v>
      </c>
      <c r="F1" s="230" t="s">
        <v>48</v>
      </c>
    </row>
    <row r="2" spans="1:6" ht="12.75" customHeight="1">
      <c r="A2" s="230"/>
      <c r="B2" s="77" t="s">
        <v>49</v>
      </c>
      <c r="C2" s="78"/>
      <c r="F2" s="230"/>
    </row>
    <row r="3" spans="1:6" ht="12.75" customHeight="1">
      <c r="A3" s="230"/>
      <c r="B3" s="77" t="s">
        <v>50</v>
      </c>
      <c r="C3" s="78"/>
      <c r="F3" s="230"/>
    </row>
    <row r="4" spans="1:6">
      <c r="A4" s="230"/>
      <c r="B4" s="51"/>
      <c r="C4" s="75" t="s">
        <v>27</v>
      </c>
      <c r="E4" s="75" t="s">
        <v>28</v>
      </c>
      <c r="F4" s="230"/>
    </row>
    <row r="5" spans="1:6">
      <c r="A5" s="230"/>
      <c r="B5" s="50" t="s">
        <v>29</v>
      </c>
      <c r="C5" s="54"/>
      <c r="D5" s="50" t="s">
        <v>29</v>
      </c>
      <c r="E5" s="55"/>
      <c r="F5" s="230"/>
    </row>
    <row r="6" spans="1:6">
      <c r="A6" s="230"/>
      <c r="B6" s="50" t="s">
        <v>30</v>
      </c>
      <c r="C6" s="54"/>
      <c r="D6" s="50" t="s">
        <v>30</v>
      </c>
      <c r="E6" s="55"/>
      <c r="F6" s="230"/>
    </row>
    <row r="7" spans="1:6">
      <c r="A7" s="230"/>
      <c r="B7" s="50" t="s">
        <v>31</v>
      </c>
      <c r="C7" s="54"/>
      <c r="D7" s="50" t="s">
        <v>31</v>
      </c>
      <c r="E7" s="55"/>
      <c r="F7" s="230"/>
    </row>
    <row r="8" spans="1:6">
      <c r="A8" s="230"/>
      <c r="B8" s="50" t="s">
        <v>32</v>
      </c>
      <c r="C8" s="54"/>
      <c r="D8" s="50" t="s">
        <v>32</v>
      </c>
      <c r="E8" s="55"/>
      <c r="F8" s="230"/>
    </row>
    <row r="9" spans="1:6">
      <c r="A9" s="230"/>
      <c r="B9" s="50" t="s">
        <v>33</v>
      </c>
      <c r="C9" s="54"/>
      <c r="D9" s="50" t="s">
        <v>33</v>
      </c>
      <c r="E9" s="55"/>
      <c r="F9" s="230"/>
    </row>
    <row r="10" spans="1:6">
      <c r="A10" s="230"/>
      <c r="B10" s="50" t="s">
        <v>34</v>
      </c>
      <c r="C10" s="54"/>
      <c r="D10" s="50" t="s">
        <v>34</v>
      </c>
      <c r="E10" s="55"/>
      <c r="F10" s="230"/>
    </row>
    <row r="11" spans="1:6">
      <c r="A11" s="230"/>
      <c r="B11" s="50" t="s">
        <v>35</v>
      </c>
      <c r="C11" s="54"/>
      <c r="D11" s="50" t="s">
        <v>35</v>
      </c>
      <c r="E11" s="55"/>
      <c r="F11" s="230"/>
    </row>
    <row r="12" spans="1:6">
      <c r="A12" s="230"/>
      <c r="B12" s="50" t="s">
        <v>36</v>
      </c>
      <c r="C12" s="54"/>
      <c r="D12" s="50" t="s">
        <v>36</v>
      </c>
      <c r="E12" s="55"/>
      <c r="F12" s="230"/>
    </row>
    <row r="13" spans="1:6">
      <c r="A13" s="230"/>
      <c r="B13" s="56" t="s">
        <v>37</v>
      </c>
      <c r="C13" s="57"/>
      <c r="D13" s="56" t="s">
        <v>37</v>
      </c>
      <c r="E13" s="58"/>
      <c r="F13" s="230"/>
    </row>
    <row r="14" spans="1:6" ht="28.5" customHeight="1">
      <c r="A14" s="230"/>
      <c r="B14" s="53" t="str">
        <f ca="1">'Scout 2'!B1</f>
        <v>Scout 2</v>
      </c>
      <c r="F14" s="230"/>
    </row>
    <row r="15" spans="1:6" ht="12.75" customHeight="1">
      <c r="A15" s="230"/>
      <c r="B15" s="77" t="s">
        <v>49</v>
      </c>
      <c r="C15" s="78"/>
      <c r="F15" s="230"/>
    </row>
    <row r="16" spans="1:6" ht="12.75" customHeight="1">
      <c r="A16" s="230"/>
      <c r="B16" s="77" t="s">
        <v>50</v>
      </c>
      <c r="C16" s="78"/>
      <c r="F16" s="230"/>
    </row>
    <row r="17" spans="1:6">
      <c r="A17" s="230"/>
      <c r="B17" s="51"/>
      <c r="C17" s="75" t="s">
        <v>27</v>
      </c>
      <c r="E17" s="75" t="s">
        <v>28</v>
      </c>
      <c r="F17" s="230"/>
    </row>
    <row r="18" spans="1:6">
      <c r="A18" s="230"/>
      <c r="B18" s="50" t="s">
        <v>29</v>
      </c>
      <c r="C18" s="54"/>
      <c r="D18" s="50" t="s">
        <v>29</v>
      </c>
      <c r="E18" s="55"/>
      <c r="F18" s="230"/>
    </row>
    <row r="19" spans="1:6">
      <c r="A19" s="230"/>
      <c r="B19" s="50" t="s">
        <v>30</v>
      </c>
      <c r="C19" s="54"/>
      <c r="D19" s="50" t="s">
        <v>30</v>
      </c>
      <c r="E19" s="55"/>
      <c r="F19" s="230"/>
    </row>
    <row r="20" spans="1:6">
      <c r="A20" s="230"/>
      <c r="B20" s="50" t="s">
        <v>31</v>
      </c>
      <c r="C20" s="54"/>
      <c r="D20" s="50" t="s">
        <v>31</v>
      </c>
      <c r="E20" s="55"/>
      <c r="F20" s="230"/>
    </row>
    <row r="21" spans="1:6">
      <c r="A21" s="230"/>
      <c r="B21" s="50" t="s">
        <v>32</v>
      </c>
      <c r="C21" s="54"/>
      <c r="D21" s="50" t="s">
        <v>32</v>
      </c>
      <c r="E21" s="55"/>
      <c r="F21" s="230"/>
    </row>
    <row r="22" spans="1:6">
      <c r="A22" s="230"/>
      <c r="B22" s="50" t="s">
        <v>33</v>
      </c>
      <c r="C22" s="54"/>
      <c r="D22" s="50" t="s">
        <v>33</v>
      </c>
      <c r="E22" s="55"/>
      <c r="F22" s="230"/>
    </row>
    <row r="23" spans="1:6">
      <c r="A23" s="230"/>
      <c r="B23" s="50" t="s">
        <v>34</v>
      </c>
      <c r="C23" s="54"/>
      <c r="D23" s="50" t="s">
        <v>34</v>
      </c>
      <c r="E23" s="55"/>
      <c r="F23" s="230"/>
    </row>
    <row r="24" spans="1:6">
      <c r="A24" s="230"/>
      <c r="B24" s="50" t="s">
        <v>35</v>
      </c>
      <c r="C24" s="54"/>
      <c r="D24" s="50" t="s">
        <v>35</v>
      </c>
      <c r="E24" s="55"/>
      <c r="F24" s="230"/>
    </row>
    <row r="25" spans="1:6">
      <c r="A25" s="230"/>
      <c r="B25" s="50" t="s">
        <v>36</v>
      </c>
      <c r="C25" s="54"/>
      <c r="D25" s="50" t="s">
        <v>36</v>
      </c>
      <c r="E25" s="55"/>
      <c r="F25" s="230"/>
    </row>
    <row r="26" spans="1:6">
      <c r="A26" s="230"/>
      <c r="B26" s="56" t="s">
        <v>37</v>
      </c>
      <c r="C26" s="57"/>
      <c r="D26" s="56" t="s">
        <v>37</v>
      </c>
      <c r="E26" s="58"/>
      <c r="F26" s="230"/>
    </row>
    <row r="27" spans="1:6" ht="28.5" customHeight="1">
      <c r="A27" s="230"/>
      <c r="B27" s="53" t="str">
        <f ca="1">'Scout 3'!B1</f>
        <v>Scout 3</v>
      </c>
      <c r="F27" s="230"/>
    </row>
    <row r="28" spans="1:6" ht="12.75" customHeight="1">
      <c r="A28" s="230"/>
      <c r="B28" s="77" t="s">
        <v>49</v>
      </c>
      <c r="C28" s="78"/>
      <c r="F28" s="230"/>
    </row>
    <row r="29" spans="1:6" ht="12.75" customHeight="1">
      <c r="A29" s="230"/>
      <c r="B29" s="77" t="s">
        <v>50</v>
      </c>
      <c r="C29" s="78"/>
      <c r="F29" s="230"/>
    </row>
    <row r="30" spans="1:6">
      <c r="A30" s="230"/>
      <c r="B30" s="51"/>
      <c r="C30" s="75" t="s">
        <v>27</v>
      </c>
      <c r="E30" s="75" t="s">
        <v>28</v>
      </c>
      <c r="F30" s="230"/>
    </row>
    <row r="31" spans="1:6">
      <c r="A31" s="230"/>
      <c r="B31" s="50" t="s">
        <v>29</v>
      </c>
      <c r="C31" s="54"/>
      <c r="D31" s="50" t="s">
        <v>29</v>
      </c>
      <c r="E31" s="55"/>
      <c r="F31" s="230"/>
    </row>
    <row r="32" spans="1:6">
      <c r="A32" s="230"/>
      <c r="B32" s="50" t="s">
        <v>30</v>
      </c>
      <c r="C32" s="54"/>
      <c r="D32" s="50" t="s">
        <v>30</v>
      </c>
      <c r="E32" s="55"/>
      <c r="F32" s="230"/>
    </row>
    <row r="33" spans="1:6">
      <c r="A33" s="230"/>
      <c r="B33" s="50" t="s">
        <v>31</v>
      </c>
      <c r="C33" s="54"/>
      <c r="D33" s="50" t="s">
        <v>31</v>
      </c>
      <c r="E33" s="55"/>
      <c r="F33" s="230"/>
    </row>
    <row r="34" spans="1:6">
      <c r="A34" s="230"/>
      <c r="B34" s="50" t="s">
        <v>32</v>
      </c>
      <c r="C34" s="54"/>
      <c r="D34" s="50" t="s">
        <v>32</v>
      </c>
      <c r="E34" s="55"/>
      <c r="F34" s="230"/>
    </row>
    <row r="35" spans="1:6">
      <c r="A35" s="230"/>
      <c r="B35" s="50" t="s">
        <v>33</v>
      </c>
      <c r="C35" s="54"/>
      <c r="D35" s="50" t="s">
        <v>33</v>
      </c>
      <c r="E35" s="55"/>
      <c r="F35" s="230"/>
    </row>
    <row r="36" spans="1:6">
      <c r="A36" s="230"/>
      <c r="B36" s="50" t="s">
        <v>34</v>
      </c>
      <c r="C36" s="54"/>
      <c r="D36" s="50" t="s">
        <v>34</v>
      </c>
      <c r="E36" s="55"/>
      <c r="F36" s="230"/>
    </row>
    <row r="37" spans="1:6">
      <c r="A37" s="230"/>
      <c r="B37" s="50" t="s">
        <v>35</v>
      </c>
      <c r="C37" s="54"/>
      <c r="D37" s="50" t="s">
        <v>35</v>
      </c>
      <c r="E37" s="55"/>
      <c r="F37" s="230"/>
    </row>
    <row r="38" spans="1:6">
      <c r="A38" s="230"/>
      <c r="B38" s="50" t="s">
        <v>36</v>
      </c>
      <c r="C38" s="54"/>
      <c r="D38" s="50" t="s">
        <v>36</v>
      </c>
      <c r="E38" s="55"/>
      <c r="F38" s="230"/>
    </row>
    <row r="39" spans="1:6">
      <c r="A39" s="230"/>
      <c r="B39" s="56" t="s">
        <v>37</v>
      </c>
      <c r="C39" s="57"/>
      <c r="D39" s="56" t="s">
        <v>37</v>
      </c>
      <c r="E39" s="58"/>
      <c r="F39" s="230"/>
    </row>
    <row r="40" spans="1:6" ht="28.5" customHeight="1">
      <c r="A40" s="230"/>
      <c r="B40" s="53" t="str">
        <f ca="1">'Scout 4'!B1</f>
        <v>Scout 4</v>
      </c>
      <c r="F40" s="230"/>
    </row>
    <row r="41" spans="1:6" ht="12.75" customHeight="1">
      <c r="A41" s="230"/>
      <c r="B41" s="77" t="s">
        <v>49</v>
      </c>
      <c r="C41" s="78"/>
      <c r="F41" s="230"/>
    </row>
    <row r="42" spans="1:6" ht="12.75" customHeight="1">
      <c r="A42" s="230"/>
      <c r="B42" s="77" t="s">
        <v>50</v>
      </c>
      <c r="C42" s="78"/>
      <c r="F42" s="230"/>
    </row>
    <row r="43" spans="1:6">
      <c r="A43" s="230"/>
      <c r="B43" s="29"/>
      <c r="C43" s="75" t="s">
        <v>27</v>
      </c>
      <c r="E43" s="75" t="s">
        <v>28</v>
      </c>
      <c r="F43" s="230"/>
    </row>
    <row r="44" spans="1:6">
      <c r="A44" s="230"/>
      <c r="B44" s="50" t="s">
        <v>29</v>
      </c>
      <c r="C44" s="54"/>
      <c r="D44" s="50" t="s">
        <v>29</v>
      </c>
      <c r="E44" s="55"/>
      <c r="F44" s="230"/>
    </row>
    <row r="45" spans="1:6">
      <c r="A45" s="230"/>
      <c r="B45" s="50" t="s">
        <v>30</v>
      </c>
      <c r="C45" s="54"/>
      <c r="D45" s="50" t="s">
        <v>30</v>
      </c>
      <c r="E45" s="55"/>
      <c r="F45" s="230"/>
    </row>
    <row r="46" spans="1:6">
      <c r="A46" s="230"/>
      <c r="B46" s="50" t="s">
        <v>31</v>
      </c>
      <c r="C46" s="54"/>
      <c r="D46" s="50" t="s">
        <v>31</v>
      </c>
      <c r="E46" s="55"/>
      <c r="F46" s="230"/>
    </row>
    <row r="47" spans="1:6">
      <c r="A47" s="230"/>
      <c r="B47" s="50" t="s">
        <v>32</v>
      </c>
      <c r="C47" s="54"/>
      <c r="D47" s="50" t="s">
        <v>32</v>
      </c>
      <c r="E47" s="55"/>
      <c r="F47" s="230"/>
    </row>
    <row r="48" spans="1:6">
      <c r="A48" s="230"/>
      <c r="B48" s="50" t="s">
        <v>33</v>
      </c>
      <c r="C48" s="54"/>
      <c r="D48" s="50" t="s">
        <v>33</v>
      </c>
      <c r="E48" s="55"/>
      <c r="F48" s="230"/>
    </row>
    <row r="49" spans="1:6">
      <c r="A49" s="230"/>
      <c r="B49" s="50" t="s">
        <v>34</v>
      </c>
      <c r="C49" s="54"/>
      <c r="D49" s="50" t="s">
        <v>34</v>
      </c>
      <c r="E49" s="55"/>
      <c r="F49" s="230"/>
    </row>
    <row r="50" spans="1:6">
      <c r="A50" s="230"/>
      <c r="B50" s="50" t="s">
        <v>35</v>
      </c>
      <c r="C50" s="54"/>
      <c r="D50" s="50" t="s">
        <v>35</v>
      </c>
      <c r="E50" s="55"/>
      <c r="F50" s="230"/>
    </row>
    <row r="51" spans="1:6">
      <c r="A51" s="230"/>
      <c r="B51" s="50" t="s">
        <v>36</v>
      </c>
      <c r="C51" s="54"/>
      <c r="D51" s="50" t="s">
        <v>36</v>
      </c>
      <c r="E51" s="55"/>
      <c r="F51" s="230"/>
    </row>
    <row r="52" spans="1:6">
      <c r="A52" s="230"/>
      <c r="B52" s="56" t="s">
        <v>37</v>
      </c>
      <c r="C52" s="57"/>
      <c r="D52" s="56" t="s">
        <v>37</v>
      </c>
      <c r="E52" s="58"/>
      <c r="F52" s="230"/>
    </row>
    <row r="53" spans="1:6" ht="28.5" customHeight="1">
      <c r="A53" s="230"/>
      <c r="B53" s="53" t="str">
        <f ca="1">'Scout 5'!B1</f>
        <v>Scout 5</v>
      </c>
      <c r="F53" s="230"/>
    </row>
    <row r="54" spans="1:6" ht="12.75" customHeight="1">
      <c r="A54" s="230"/>
      <c r="B54" s="77" t="s">
        <v>49</v>
      </c>
      <c r="C54" s="78"/>
      <c r="F54" s="230"/>
    </row>
    <row r="55" spans="1:6" ht="12.75" customHeight="1">
      <c r="A55" s="230"/>
      <c r="B55" s="77" t="s">
        <v>50</v>
      </c>
      <c r="C55" s="78"/>
      <c r="F55" s="230"/>
    </row>
    <row r="56" spans="1:6">
      <c r="A56" s="230"/>
      <c r="B56" s="51"/>
      <c r="C56" s="75" t="s">
        <v>27</v>
      </c>
      <c r="E56" s="75" t="s">
        <v>28</v>
      </c>
      <c r="F56" s="230"/>
    </row>
    <row r="57" spans="1:6">
      <c r="A57" s="230"/>
      <c r="B57" s="50" t="s">
        <v>29</v>
      </c>
      <c r="C57" s="54"/>
      <c r="D57" s="50" t="s">
        <v>29</v>
      </c>
      <c r="E57" s="55"/>
      <c r="F57" s="230"/>
    </row>
    <row r="58" spans="1:6">
      <c r="A58" s="230"/>
      <c r="B58" s="50" t="s">
        <v>30</v>
      </c>
      <c r="C58" s="54"/>
      <c r="D58" s="50" t="s">
        <v>30</v>
      </c>
      <c r="E58" s="55"/>
      <c r="F58" s="230"/>
    </row>
    <row r="59" spans="1:6">
      <c r="A59" s="230"/>
      <c r="B59" s="50" t="s">
        <v>31</v>
      </c>
      <c r="C59" s="54"/>
      <c r="D59" s="50" t="s">
        <v>31</v>
      </c>
      <c r="E59" s="55"/>
      <c r="F59" s="230"/>
    </row>
    <row r="60" spans="1:6">
      <c r="A60" s="230"/>
      <c r="B60" s="50" t="s">
        <v>32</v>
      </c>
      <c r="C60" s="54"/>
      <c r="D60" s="50" t="s">
        <v>32</v>
      </c>
      <c r="E60" s="55"/>
      <c r="F60" s="230"/>
    </row>
    <row r="61" spans="1:6">
      <c r="A61" s="230"/>
      <c r="B61" s="50" t="s">
        <v>33</v>
      </c>
      <c r="C61" s="54"/>
      <c r="D61" s="50" t="s">
        <v>33</v>
      </c>
      <c r="E61" s="55"/>
      <c r="F61" s="230"/>
    </row>
    <row r="62" spans="1:6">
      <c r="A62" s="230"/>
      <c r="B62" s="50" t="s">
        <v>34</v>
      </c>
      <c r="C62" s="54"/>
      <c r="D62" s="50" t="s">
        <v>34</v>
      </c>
      <c r="E62" s="55"/>
      <c r="F62" s="230"/>
    </row>
    <row r="63" spans="1:6">
      <c r="A63" s="230"/>
      <c r="B63" s="50" t="s">
        <v>35</v>
      </c>
      <c r="C63" s="54"/>
      <c r="D63" s="50" t="s">
        <v>35</v>
      </c>
      <c r="E63" s="55"/>
      <c r="F63" s="230"/>
    </row>
    <row r="64" spans="1:6">
      <c r="A64" s="230"/>
      <c r="B64" s="50" t="s">
        <v>36</v>
      </c>
      <c r="C64" s="54"/>
      <c r="D64" s="50" t="s">
        <v>36</v>
      </c>
      <c r="E64" s="55"/>
      <c r="F64" s="230"/>
    </row>
    <row r="65" spans="1:6">
      <c r="A65" s="230"/>
      <c r="B65" s="56" t="s">
        <v>37</v>
      </c>
      <c r="C65" s="57"/>
      <c r="D65" s="56" t="s">
        <v>37</v>
      </c>
      <c r="E65" s="58"/>
      <c r="F65" s="230"/>
    </row>
    <row r="66" spans="1:6" ht="28.5" customHeight="1">
      <c r="A66" s="230"/>
      <c r="B66" s="53" t="str">
        <f ca="1">'Scout 6'!B1</f>
        <v>Scout 6</v>
      </c>
      <c r="F66" s="230"/>
    </row>
    <row r="67" spans="1:6" ht="12.75" customHeight="1">
      <c r="A67" s="230"/>
      <c r="B67" s="77" t="s">
        <v>49</v>
      </c>
      <c r="C67" s="78"/>
      <c r="F67" s="230"/>
    </row>
    <row r="68" spans="1:6" ht="12.75" customHeight="1">
      <c r="A68" s="230"/>
      <c r="B68" s="77" t="s">
        <v>50</v>
      </c>
      <c r="C68" s="78"/>
      <c r="F68" s="230"/>
    </row>
    <row r="69" spans="1:6">
      <c r="A69" s="230"/>
      <c r="B69" s="51"/>
      <c r="C69" s="75" t="s">
        <v>27</v>
      </c>
      <c r="E69" s="75" t="s">
        <v>28</v>
      </c>
      <c r="F69" s="230"/>
    </row>
    <row r="70" spans="1:6">
      <c r="A70" s="230"/>
      <c r="B70" s="50" t="s">
        <v>29</v>
      </c>
      <c r="C70" s="54"/>
      <c r="D70" s="50" t="s">
        <v>29</v>
      </c>
      <c r="E70" s="55"/>
      <c r="F70" s="230"/>
    </row>
    <row r="71" spans="1:6">
      <c r="A71" s="230"/>
      <c r="B71" s="50" t="s">
        <v>30</v>
      </c>
      <c r="C71" s="54"/>
      <c r="D71" s="50" t="s">
        <v>30</v>
      </c>
      <c r="E71" s="55"/>
      <c r="F71" s="230"/>
    </row>
    <row r="72" spans="1:6">
      <c r="A72" s="230"/>
      <c r="B72" s="50" t="s">
        <v>31</v>
      </c>
      <c r="C72" s="54"/>
      <c r="D72" s="50" t="s">
        <v>31</v>
      </c>
      <c r="E72" s="55"/>
      <c r="F72" s="230"/>
    </row>
    <row r="73" spans="1:6">
      <c r="A73" s="230"/>
      <c r="B73" s="50" t="s">
        <v>32</v>
      </c>
      <c r="C73" s="54"/>
      <c r="D73" s="50" t="s">
        <v>32</v>
      </c>
      <c r="E73" s="55"/>
      <c r="F73" s="230"/>
    </row>
    <row r="74" spans="1:6">
      <c r="A74" s="230"/>
      <c r="B74" s="50" t="s">
        <v>33</v>
      </c>
      <c r="C74" s="54"/>
      <c r="D74" s="50" t="s">
        <v>33</v>
      </c>
      <c r="E74" s="55"/>
      <c r="F74" s="230"/>
    </row>
    <row r="75" spans="1:6">
      <c r="A75" s="230"/>
      <c r="B75" s="50" t="s">
        <v>34</v>
      </c>
      <c r="C75" s="54"/>
      <c r="D75" s="50" t="s">
        <v>34</v>
      </c>
      <c r="E75" s="55"/>
      <c r="F75" s="230"/>
    </row>
    <row r="76" spans="1:6">
      <c r="A76" s="230"/>
      <c r="B76" s="50" t="s">
        <v>35</v>
      </c>
      <c r="C76" s="54"/>
      <c r="D76" s="50" t="s">
        <v>35</v>
      </c>
      <c r="E76" s="55"/>
      <c r="F76" s="230"/>
    </row>
    <row r="77" spans="1:6">
      <c r="A77" s="230"/>
      <c r="B77" s="50" t="s">
        <v>36</v>
      </c>
      <c r="C77" s="54"/>
      <c r="D77" s="50" t="s">
        <v>36</v>
      </c>
      <c r="E77" s="55"/>
      <c r="F77" s="230"/>
    </row>
    <row r="78" spans="1:6">
      <c r="A78" s="230"/>
      <c r="B78" s="56" t="s">
        <v>37</v>
      </c>
      <c r="C78" s="57"/>
      <c r="D78" s="56" t="s">
        <v>37</v>
      </c>
      <c r="E78" s="58"/>
      <c r="F78" s="230"/>
    </row>
    <row r="79" spans="1:6" ht="28.5" customHeight="1">
      <c r="A79" s="230"/>
      <c r="B79" s="53" t="str">
        <f ca="1">'Scout 7'!B1</f>
        <v>Scout 7</v>
      </c>
      <c r="F79" s="230"/>
    </row>
    <row r="80" spans="1:6" ht="12.75" customHeight="1">
      <c r="A80" s="230"/>
      <c r="B80" s="77" t="s">
        <v>49</v>
      </c>
      <c r="C80" s="78"/>
      <c r="F80" s="230"/>
    </row>
    <row r="81" spans="1:6" ht="12.75" customHeight="1">
      <c r="A81" s="230"/>
      <c r="B81" s="77" t="s">
        <v>50</v>
      </c>
      <c r="C81" s="78"/>
      <c r="F81" s="230"/>
    </row>
    <row r="82" spans="1:6">
      <c r="A82" s="230"/>
      <c r="B82" s="51"/>
      <c r="C82" s="75" t="s">
        <v>27</v>
      </c>
      <c r="E82" s="75" t="s">
        <v>28</v>
      </c>
      <c r="F82" s="230"/>
    </row>
    <row r="83" spans="1:6">
      <c r="A83" s="230"/>
      <c r="B83" s="50" t="s">
        <v>29</v>
      </c>
      <c r="C83" s="54"/>
      <c r="D83" s="50" t="s">
        <v>29</v>
      </c>
      <c r="E83" s="55"/>
      <c r="F83" s="230"/>
    </row>
    <row r="84" spans="1:6">
      <c r="A84" s="230"/>
      <c r="B84" s="50" t="s">
        <v>30</v>
      </c>
      <c r="C84" s="54"/>
      <c r="D84" s="50" t="s">
        <v>30</v>
      </c>
      <c r="E84" s="55"/>
      <c r="F84" s="230"/>
    </row>
    <row r="85" spans="1:6">
      <c r="A85" s="230"/>
      <c r="B85" s="50" t="s">
        <v>31</v>
      </c>
      <c r="C85" s="54"/>
      <c r="D85" s="50" t="s">
        <v>31</v>
      </c>
      <c r="E85" s="55"/>
      <c r="F85" s="230"/>
    </row>
    <row r="86" spans="1:6">
      <c r="A86" s="230"/>
      <c r="B86" s="50" t="s">
        <v>32</v>
      </c>
      <c r="C86" s="54"/>
      <c r="D86" s="50" t="s">
        <v>32</v>
      </c>
      <c r="E86" s="55"/>
      <c r="F86" s="230"/>
    </row>
    <row r="87" spans="1:6">
      <c r="A87" s="230"/>
      <c r="B87" s="50" t="s">
        <v>33</v>
      </c>
      <c r="C87" s="54"/>
      <c r="D87" s="50" t="s">
        <v>33</v>
      </c>
      <c r="E87" s="55"/>
      <c r="F87" s="230"/>
    </row>
    <row r="88" spans="1:6">
      <c r="A88" s="230"/>
      <c r="B88" s="50" t="s">
        <v>34</v>
      </c>
      <c r="C88" s="54"/>
      <c r="D88" s="50" t="s">
        <v>34</v>
      </c>
      <c r="E88" s="55"/>
      <c r="F88" s="230"/>
    </row>
    <row r="89" spans="1:6">
      <c r="A89" s="230"/>
      <c r="B89" s="50" t="s">
        <v>35</v>
      </c>
      <c r="C89" s="54"/>
      <c r="D89" s="50" t="s">
        <v>35</v>
      </c>
      <c r="E89" s="55"/>
      <c r="F89" s="230"/>
    </row>
    <row r="90" spans="1:6">
      <c r="A90" s="230"/>
      <c r="B90" s="50" t="s">
        <v>36</v>
      </c>
      <c r="C90" s="54"/>
      <c r="D90" s="50" t="s">
        <v>36</v>
      </c>
      <c r="E90" s="55"/>
      <c r="F90" s="230"/>
    </row>
    <row r="91" spans="1:6">
      <c r="A91" s="230"/>
      <c r="B91" s="56" t="s">
        <v>37</v>
      </c>
      <c r="C91" s="57"/>
      <c r="D91" s="56" t="s">
        <v>37</v>
      </c>
      <c r="E91" s="58"/>
      <c r="F91" s="230"/>
    </row>
    <row r="92" spans="1:6" ht="28.5" customHeight="1">
      <c r="A92" s="230"/>
      <c r="B92" s="53" t="str">
        <f ca="1">'Scout 8'!B1</f>
        <v>Scout 8</v>
      </c>
      <c r="F92" s="230"/>
    </row>
    <row r="93" spans="1:6" ht="12.75" customHeight="1">
      <c r="A93" s="230"/>
      <c r="B93" s="77" t="s">
        <v>49</v>
      </c>
      <c r="C93" s="78"/>
      <c r="F93" s="230"/>
    </row>
    <row r="94" spans="1:6" ht="12.75" customHeight="1">
      <c r="A94" s="230"/>
      <c r="B94" s="77" t="s">
        <v>50</v>
      </c>
      <c r="C94" s="78"/>
      <c r="F94" s="230"/>
    </row>
    <row r="95" spans="1:6">
      <c r="A95" s="230"/>
      <c r="B95" s="51"/>
      <c r="C95" s="75" t="s">
        <v>27</v>
      </c>
      <c r="E95" s="75" t="s">
        <v>28</v>
      </c>
      <c r="F95" s="230"/>
    </row>
    <row r="96" spans="1:6">
      <c r="A96" s="230"/>
      <c r="B96" s="50" t="s">
        <v>29</v>
      </c>
      <c r="C96" s="54"/>
      <c r="D96" s="50" t="s">
        <v>29</v>
      </c>
      <c r="E96" s="55"/>
      <c r="F96" s="230"/>
    </row>
    <row r="97" spans="1:6">
      <c r="A97" s="230"/>
      <c r="B97" s="50" t="s">
        <v>30</v>
      </c>
      <c r="C97" s="54"/>
      <c r="D97" s="50" t="s">
        <v>30</v>
      </c>
      <c r="E97" s="55"/>
      <c r="F97" s="230"/>
    </row>
    <row r="98" spans="1:6">
      <c r="A98" s="230"/>
      <c r="B98" s="50" t="s">
        <v>31</v>
      </c>
      <c r="C98" s="54"/>
      <c r="D98" s="50" t="s">
        <v>31</v>
      </c>
      <c r="E98" s="55"/>
      <c r="F98" s="230"/>
    </row>
    <row r="99" spans="1:6">
      <c r="A99" s="230"/>
      <c r="B99" s="50" t="s">
        <v>32</v>
      </c>
      <c r="C99" s="54"/>
      <c r="D99" s="50" t="s">
        <v>32</v>
      </c>
      <c r="E99" s="55"/>
      <c r="F99" s="230"/>
    </row>
    <row r="100" spans="1:6">
      <c r="A100" s="230"/>
      <c r="B100" s="50" t="s">
        <v>33</v>
      </c>
      <c r="C100" s="54"/>
      <c r="D100" s="50" t="s">
        <v>33</v>
      </c>
      <c r="E100" s="55"/>
      <c r="F100" s="230"/>
    </row>
    <row r="101" spans="1:6">
      <c r="A101" s="230"/>
      <c r="B101" s="50" t="s">
        <v>34</v>
      </c>
      <c r="C101" s="54"/>
      <c r="D101" s="50" t="s">
        <v>34</v>
      </c>
      <c r="E101" s="55"/>
      <c r="F101" s="230"/>
    </row>
    <row r="102" spans="1:6">
      <c r="A102" s="230"/>
      <c r="B102" s="50" t="s">
        <v>35</v>
      </c>
      <c r="C102" s="54"/>
      <c r="D102" s="50" t="s">
        <v>35</v>
      </c>
      <c r="E102" s="55"/>
      <c r="F102" s="230"/>
    </row>
    <row r="103" spans="1:6">
      <c r="A103" s="230"/>
      <c r="B103" s="50" t="s">
        <v>36</v>
      </c>
      <c r="C103" s="54"/>
      <c r="D103" s="50" t="s">
        <v>36</v>
      </c>
      <c r="E103" s="55"/>
      <c r="F103" s="230"/>
    </row>
    <row r="104" spans="1:6">
      <c r="A104" s="230"/>
      <c r="B104" s="56" t="s">
        <v>37</v>
      </c>
      <c r="C104" s="57"/>
      <c r="D104" s="56" t="s">
        <v>37</v>
      </c>
      <c r="E104" s="58"/>
      <c r="F104" s="230"/>
    </row>
    <row r="105" spans="1:6" ht="28.5" customHeight="1">
      <c r="A105" s="230"/>
      <c r="B105" s="53" t="str">
        <f ca="1">'Scout 9'!B1</f>
        <v>Scout 9</v>
      </c>
      <c r="F105" s="230"/>
    </row>
    <row r="106" spans="1:6" ht="12.75" customHeight="1">
      <c r="A106" s="230"/>
      <c r="B106" s="77" t="s">
        <v>49</v>
      </c>
      <c r="C106" s="78"/>
      <c r="F106" s="230"/>
    </row>
    <row r="107" spans="1:6" ht="12.75" customHeight="1">
      <c r="A107" s="230"/>
      <c r="B107" s="77" t="s">
        <v>50</v>
      </c>
      <c r="C107" s="78"/>
      <c r="F107" s="230"/>
    </row>
    <row r="108" spans="1:6">
      <c r="A108" s="230"/>
      <c r="B108" s="51"/>
      <c r="C108" s="75" t="s">
        <v>27</v>
      </c>
      <c r="E108" s="75" t="s">
        <v>28</v>
      </c>
      <c r="F108" s="230"/>
    </row>
    <row r="109" spans="1:6">
      <c r="A109" s="230"/>
      <c r="B109" s="50" t="s">
        <v>29</v>
      </c>
      <c r="C109" s="54"/>
      <c r="D109" s="50" t="s">
        <v>29</v>
      </c>
      <c r="E109" s="55"/>
      <c r="F109" s="230"/>
    </row>
    <row r="110" spans="1:6">
      <c r="A110" s="230"/>
      <c r="B110" s="50" t="s">
        <v>30</v>
      </c>
      <c r="C110" s="54"/>
      <c r="D110" s="50" t="s">
        <v>30</v>
      </c>
      <c r="E110" s="55"/>
      <c r="F110" s="230"/>
    </row>
    <row r="111" spans="1:6">
      <c r="A111" s="230"/>
      <c r="B111" s="50" t="s">
        <v>31</v>
      </c>
      <c r="C111" s="54"/>
      <c r="D111" s="50" t="s">
        <v>31</v>
      </c>
      <c r="E111" s="55"/>
      <c r="F111" s="230"/>
    </row>
    <row r="112" spans="1:6">
      <c r="A112" s="230"/>
      <c r="B112" s="50" t="s">
        <v>32</v>
      </c>
      <c r="C112" s="54"/>
      <c r="D112" s="50" t="s">
        <v>32</v>
      </c>
      <c r="E112" s="55"/>
      <c r="F112" s="230"/>
    </row>
    <row r="113" spans="1:6">
      <c r="A113" s="230"/>
      <c r="B113" s="50" t="s">
        <v>33</v>
      </c>
      <c r="C113" s="54"/>
      <c r="D113" s="50" t="s">
        <v>33</v>
      </c>
      <c r="E113" s="55"/>
      <c r="F113" s="230"/>
    </row>
    <row r="114" spans="1:6">
      <c r="A114" s="230"/>
      <c r="B114" s="50" t="s">
        <v>34</v>
      </c>
      <c r="C114" s="54"/>
      <c r="D114" s="50" t="s">
        <v>34</v>
      </c>
      <c r="E114" s="55"/>
      <c r="F114" s="230"/>
    </row>
    <row r="115" spans="1:6">
      <c r="A115" s="230"/>
      <c r="B115" s="50" t="s">
        <v>35</v>
      </c>
      <c r="C115" s="54"/>
      <c r="D115" s="50" t="s">
        <v>35</v>
      </c>
      <c r="E115" s="55"/>
      <c r="F115" s="230"/>
    </row>
    <row r="116" spans="1:6">
      <c r="A116" s="230"/>
      <c r="B116" s="50" t="s">
        <v>36</v>
      </c>
      <c r="C116" s="54"/>
      <c r="D116" s="50" t="s">
        <v>36</v>
      </c>
      <c r="E116" s="55"/>
      <c r="F116" s="230"/>
    </row>
    <row r="117" spans="1:6">
      <c r="A117" s="230"/>
      <c r="B117" s="56" t="s">
        <v>37</v>
      </c>
      <c r="C117" s="57"/>
      <c r="D117" s="56" t="s">
        <v>37</v>
      </c>
      <c r="E117" s="58"/>
      <c r="F117" s="230"/>
    </row>
    <row r="118" spans="1:6" ht="28.5" customHeight="1">
      <c r="A118" s="230"/>
      <c r="B118" s="53" t="str">
        <f ca="1">'Scout 10'!B1</f>
        <v>Scout 10</v>
      </c>
      <c r="F118" s="230"/>
    </row>
    <row r="119" spans="1:6" ht="12.75" customHeight="1">
      <c r="A119" s="230"/>
      <c r="B119" s="77" t="s">
        <v>49</v>
      </c>
      <c r="C119" s="78"/>
      <c r="F119" s="230"/>
    </row>
    <row r="120" spans="1:6" ht="12.75" customHeight="1">
      <c r="A120" s="230"/>
      <c r="B120" s="77" t="s">
        <v>50</v>
      </c>
      <c r="C120" s="78"/>
      <c r="F120" s="230"/>
    </row>
    <row r="121" spans="1:6">
      <c r="A121" s="230"/>
      <c r="B121" s="51"/>
      <c r="C121" s="75" t="s">
        <v>27</v>
      </c>
      <c r="E121" s="75" t="s">
        <v>28</v>
      </c>
      <c r="F121" s="230"/>
    </row>
    <row r="122" spans="1:6">
      <c r="A122" s="230"/>
      <c r="B122" s="50" t="s">
        <v>29</v>
      </c>
      <c r="C122" s="54"/>
      <c r="D122" s="50" t="s">
        <v>29</v>
      </c>
      <c r="E122" s="55"/>
      <c r="F122" s="230"/>
    </row>
    <row r="123" spans="1:6">
      <c r="A123" s="230"/>
      <c r="B123" s="50" t="s">
        <v>30</v>
      </c>
      <c r="C123" s="54"/>
      <c r="D123" s="50" t="s">
        <v>30</v>
      </c>
      <c r="E123" s="55"/>
      <c r="F123" s="230"/>
    </row>
    <row r="124" spans="1:6">
      <c r="A124" s="230"/>
      <c r="B124" s="50" t="s">
        <v>31</v>
      </c>
      <c r="C124" s="54"/>
      <c r="D124" s="50" t="s">
        <v>31</v>
      </c>
      <c r="E124" s="55"/>
      <c r="F124" s="230"/>
    </row>
    <row r="125" spans="1:6">
      <c r="A125" s="230"/>
      <c r="B125" s="50" t="s">
        <v>32</v>
      </c>
      <c r="C125" s="54"/>
      <c r="D125" s="50" t="s">
        <v>32</v>
      </c>
      <c r="E125" s="55"/>
      <c r="F125" s="230"/>
    </row>
    <row r="126" spans="1:6">
      <c r="A126" s="230"/>
      <c r="B126" s="50" t="s">
        <v>33</v>
      </c>
      <c r="C126" s="54"/>
      <c r="D126" s="50" t="s">
        <v>33</v>
      </c>
      <c r="E126" s="55"/>
      <c r="F126" s="230"/>
    </row>
    <row r="127" spans="1:6">
      <c r="A127" s="230"/>
      <c r="B127" s="50" t="s">
        <v>34</v>
      </c>
      <c r="C127" s="54"/>
      <c r="D127" s="50" t="s">
        <v>34</v>
      </c>
      <c r="E127" s="55"/>
      <c r="F127" s="230"/>
    </row>
    <row r="128" spans="1:6">
      <c r="A128" s="230"/>
      <c r="B128" s="50" t="s">
        <v>35</v>
      </c>
      <c r="C128" s="54"/>
      <c r="D128" s="50" t="s">
        <v>35</v>
      </c>
      <c r="E128" s="55"/>
      <c r="F128" s="230"/>
    </row>
    <row r="129" spans="1:6">
      <c r="A129" s="230"/>
      <c r="B129" s="50" t="s">
        <v>36</v>
      </c>
      <c r="C129" s="54"/>
      <c r="D129" s="50" t="s">
        <v>36</v>
      </c>
      <c r="E129" s="55"/>
      <c r="F129" s="230"/>
    </row>
    <row r="130" spans="1:6">
      <c r="A130" s="230"/>
      <c r="B130" s="56" t="s">
        <v>37</v>
      </c>
      <c r="C130" s="57"/>
      <c r="D130" s="56" t="s">
        <v>37</v>
      </c>
      <c r="E130" s="58"/>
      <c r="F130" s="230"/>
    </row>
    <row r="131" spans="1:6" ht="28.5" customHeight="1">
      <c r="A131" s="230"/>
      <c r="B131" s="53" t="str">
        <f ca="1">'Scout 11'!B1</f>
        <v>Scout 11</v>
      </c>
      <c r="F131" s="230"/>
    </row>
    <row r="132" spans="1:6" ht="12.75" customHeight="1">
      <c r="A132" s="230"/>
      <c r="B132" s="77" t="s">
        <v>49</v>
      </c>
      <c r="C132" s="78"/>
      <c r="F132" s="230"/>
    </row>
    <row r="133" spans="1:6" ht="12.75" customHeight="1">
      <c r="A133" s="230"/>
      <c r="B133" s="77" t="s">
        <v>50</v>
      </c>
      <c r="C133" s="78"/>
      <c r="F133" s="230"/>
    </row>
    <row r="134" spans="1:6">
      <c r="A134" s="230"/>
      <c r="B134" s="51"/>
      <c r="C134" s="75" t="s">
        <v>27</v>
      </c>
      <c r="E134" s="75" t="s">
        <v>28</v>
      </c>
      <c r="F134" s="230"/>
    </row>
    <row r="135" spans="1:6">
      <c r="A135" s="230"/>
      <c r="B135" s="50" t="s">
        <v>29</v>
      </c>
      <c r="C135" s="54"/>
      <c r="D135" s="50" t="s">
        <v>29</v>
      </c>
      <c r="E135" s="55"/>
      <c r="F135" s="230"/>
    </row>
    <row r="136" spans="1:6">
      <c r="A136" s="230"/>
      <c r="B136" s="50" t="s">
        <v>30</v>
      </c>
      <c r="C136" s="54"/>
      <c r="D136" s="50" t="s">
        <v>30</v>
      </c>
      <c r="E136" s="55"/>
      <c r="F136" s="230"/>
    </row>
    <row r="137" spans="1:6">
      <c r="A137" s="230"/>
      <c r="B137" s="50" t="s">
        <v>31</v>
      </c>
      <c r="C137" s="54"/>
      <c r="D137" s="50" t="s">
        <v>31</v>
      </c>
      <c r="E137" s="55"/>
      <c r="F137" s="230"/>
    </row>
    <row r="138" spans="1:6">
      <c r="A138" s="230"/>
      <c r="B138" s="50" t="s">
        <v>32</v>
      </c>
      <c r="C138" s="54"/>
      <c r="D138" s="50" t="s">
        <v>32</v>
      </c>
      <c r="E138" s="55"/>
      <c r="F138" s="230"/>
    </row>
    <row r="139" spans="1:6">
      <c r="A139" s="230"/>
      <c r="B139" s="50" t="s">
        <v>33</v>
      </c>
      <c r="C139" s="54"/>
      <c r="D139" s="50" t="s">
        <v>33</v>
      </c>
      <c r="E139" s="55"/>
      <c r="F139" s="230"/>
    </row>
    <row r="140" spans="1:6">
      <c r="A140" s="230"/>
      <c r="B140" s="50" t="s">
        <v>34</v>
      </c>
      <c r="C140" s="54"/>
      <c r="D140" s="50" t="s">
        <v>34</v>
      </c>
      <c r="E140" s="55"/>
      <c r="F140" s="230"/>
    </row>
    <row r="141" spans="1:6">
      <c r="A141" s="230"/>
      <c r="B141" s="50" t="s">
        <v>35</v>
      </c>
      <c r="C141" s="54"/>
      <c r="D141" s="50" t="s">
        <v>35</v>
      </c>
      <c r="E141" s="55"/>
      <c r="F141" s="230"/>
    </row>
    <row r="142" spans="1:6">
      <c r="A142" s="230"/>
      <c r="B142" s="50" t="s">
        <v>36</v>
      </c>
      <c r="C142" s="54"/>
      <c r="D142" s="50" t="s">
        <v>36</v>
      </c>
      <c r="E142" s="55"/>
      <c r="F142" s="230"/>
    </row>
    <row r="143" spans="1:6">
      <c r="A143" s="230"/>
      <c r="B143" s="56" t="s">
        <v>37</v>
      </c>
      <c r="C143" s="57"/>
      <c r="D143" s="56" t="s">
        <v>37</v>
      </c>
      <c r="E143" s="58"/>
      <c r="F143" s="230"/>
    </row>
    <row r="144" spans="1:6" ht="28.5" customHeight="1">
      <c r="A144" s="230"/>
      <c r="B144" s="53" t="str">
        <f ca="1">'Scout 12'!B1</f>
        <v>Scout 12</v>
      </c>
      <c r="F144" s="230"/>
    </row>
    <row r="145" spans="1:6" ht="12.75" customHeight="1">
      <c r="A145" s="230"/>
      <c r="B145" s="77" t="s">
        <v>49</v>
      </c>
      <c r="C145" s="78"/>
      <c r="F145" s="230"/>
    </row>
    <row r="146" spans="1:6" ht="12.75" customHeight="1">
      <c r="A146" s="230"/>
      <c r="B146" s="77" t="s">
        <v>50</v>
      </c>
      <c r="C146" s="78"/>
      <c r="F146" s="230"/>
    </row>
    <row r="147" spans="1:6">
      <c r="A147" s="230"/>
      <c r="B147" s="51"/>
      <c r="C147" s="75" t="s">
        <v>27</v>
      </c>
      <c r="E147" s="75" t="s">
        <v>28</v>
      </c>
      <c r="F147" s="230"/>
    </row>
    <row r="148" spans="1:6">
      <c r="A148" s="230"/>
      <c r="B148" s="50" t="s">
        <v>29</v>
      </c>
      <c r="C148" s="54"/>
      <c r="D148" s="50" t="s">
        <v>29</v>
      </c>
      <c r="E148" s="55"/>
      <c r="F148" s="230"/>
    </row>
    <row r="149" spans="1:6">
      <c r="A149" s="230"/>
      <c r="B149" s="50" t="s">
        <v>30</v>
      </c>
      <c r="C149" s="54"/>
      <c r="D149" s="50" t="s">
        <v>30</v>
      </c>
      <c r="E149" s="55"/>
      <c r="F149" s="230"/>
    </row>
    <row r="150" spans="1:6">
      <c r="A150" s="230"/>
      <c r="B150" s="50" t="s">
        <v>31</v>
      </c>
      <c r="C150" s="54"/>
      <c r="D150" s="50" t="s">
        <v>31</v>
      </c>
      <c r="E150" s="55"/>
      <c r="F150" s="230"/>
    </row>
    <row r="151" spans="1:6">
      <c r="A151" s="230"/>
      <c r="B151" s="50" t="s">
        <v>32</v>
      </c>
      <c r="C151" s="54"/>
      <c r="D151" s="50" t="s">
        <v>32</v>
      </c>
      <c r="E151" s="55"/>
      <c r="F151" s="230"/>
    </row>
    <row r="152" spans="1:6">
      <c r="A152" s="230"/>
      <c r="B152" s="50" t="s">
        <v>33</v>
      </c>
      <c r="C152" s="54"/>
      <c r="D152" s="50" t="s">
        <v>33</v>
      </c>
      <c r="E152" s="55"/>
      <c r="F152" s="230"/>
    </row>
    <row r="153" spans="1:6">
      <c r="A153" s="230"/>
      <c r="B153" s="50" t="s">
        <v>34</v>
      </c>
      <c r="C153" s="54"/>
      <c r="D153" s="50" t="s">
        <v>34</v>
      </c>
      <c r="E153" s="55"/>
      <c r="F153" s="230"/>
    </row>
    <row r="154" spans="1:6">
      <c r="A154" s="230"/>
      <c r="B154" s="50" t="s">
        <v>35</v>
      </c>
      <c r="C154" s="54"/>
      <c r="D154" s="50" t="s">
        <v>35</v>
      </c>
      <c r="E154" s="55"/>
      <c r="F154" s="230"/>
    </row>
    <row r="155" spans="1:6">
      <c r="A155" s="230"/>
      <c r="B155" s="50" t="s">
        <v>36</v>
      </c>
      <c r="C155" s="54"/>
      <c r="D155" s="50" t="s">
        <v>36</v>
      </c>
      <c r="E155" s="55"/>
      <c r="F155" s="230"/>
    </row>
    <row r="156" spans="1:6">
      <c r="A156" s="230"/>
      <c r="B156" s="56" t="s">
        <v>37</v>
      </c>
      <c r="C156" s="57"/>
      <c r="D156" s="56" t="s">
        <v>37</v>
      </c>
      <c r="E156" s="58"/>
      <c r="F156" s="230"/>
    </row>
    <row r="157" spans="1:6" ht="28.5" customHeight="1">
      <c r="A157" s="230"/>
      <c r="B157" s="53" t="str">
        <f ca="1">'Scout 13'!B1</f>
        <v>Scout 13</v>
      </c>
      <c r="F157" s="230"/>
    </row>
    <row r="158" spans="1:6" ht="12.75" customHeight="1">
      <c r="A158" s="230"/>
      <c r="B158" s="77" t="s">
        <v>49</v>
      </c>
      <c r="C158" s="78"/>
      <c r="F158" s="230"/>
    </row>
    <row r="159" spans="1:6" ht="12.75" customHeight="1">
      <c r="A159" s="230"/>
      <c r="B159" s="77" t="s">
        <v>50</v>
      </c>
      <c r="C159" s="78"/>
      <c r="F159" s="230"/>
    </row>
    <row r="160" spans="1:6">
      <c r="A160" s="230"/>
      <c r="B160" s="51"/>
      <c r="C160" s="75" t="s">
        <v>27</v>
      </c>
      <c r="E160" s="75" t="s">
        <v>28</v>
      </c>
      <c r="F160" s="230"/>
    </row>
    <row r="161" spans="1:6">
      <c r="A161" s="230"/>
      <c r="B161" s="50" t="s">
        <v>29</v>
      </c>
      <c r="C161" s="54"/>
      <c r="D161" s="50" t="s">
        <v>29</v>
      </c>
      <c r="E161" s="55"/>
      <c r="F161" s="230"/>
    </row>
    <row r="162" spans="1:6">
      <c r="A162" s="230"/>
      <c r="B162" s="50" t="s">
        <v>30</v>
      </c>
      <c r="C162" s="54"/>
      <c r="D162" s="50" t="s">
        <v>30</v>
      </c>
      <c r="E162" s="55"/>
      <c r="F162" s="230"/>
    </row>
    <row r="163" spans="1:6">
      <c r="A163" s="230"/>
      <c r="B163" s="50" t="s">
        <v>31</v>
      </c>
      <c r="C163" s="54"/>
      <c r="D163" s="50" t="s">
        <v>31</v>
      </c>
      <c r="E163" s="55"/>
      <c r="F163" s="230"/>
    </row>
    <row r="164" spans="1:6">
      <c r="A164" s="230"/>
      <c r="B164" s="50" t="s">
        <v>32</v>
      </c>
      <c r="C164" s="54"/>
      <c r="D164" s="50" t="s">
        <v>32</v>
      </c>
      <c r="E164" s="55"/>
      <c r="F164" s="230"/>
    </row>
    <row r="165" spans="1:6">
      <c r="A165" s="230"/>
      <c r="B165" s="50" t="s">
        <v>33</v>
      </c>
      <c r="C165" s="54"/>
      <c r="D165" s="50" t="s">
        <v>33</v>
      </c>
      <c r="E165" s="55"/>
      <c r="F165" s="230"/>
    </row>
    <row r="166" spans="1:6">
      <c r="A166" s="230"/>
      <c r="B166" s="50" t="s">
        <v>34</v>
      </c>
      <c r="C166" s="54"/>
      <c r="D166" s="50" t="s">
        <v>34</v>
      </c>
      <c r="E166" s="55"/>
      <c r="F166" s="230"/>
    </row>
    <row r="167" spans="1:6">
      <c r="A167" s="230"/>
      <c r="B167" s="50" t="s">
        <v>35</v>
      </c>
      <c r="C167" s="54"/>
      <c r="D167" s="50" t="s">
        <v>35</v>
      </c>
      <c r="E167" s="55"/>
      <c r="F167" s="230"/>
    </row>
    <row r="168" spans="1:6">
      <c r="A168" s="230"/>
      <c r="B168" s="50" t="s">
        <v>36</v>
      </c>
      <c r="C168" s="54"/>
      <c r="D168" s="50" t="s">
        <v>36</v>
      </c>
      <c r="E168" s="55"/>
      <c r="F168" s="230"/>
    </row>
    <row r="169" spans="1:6">
      <c r="A169" s="230"/>
      <c r="B169" s="56" t="s">
        <v>37</v>
      </c>
      <c r="C169" s="57"/>
      <c r="D169" s="56" t="s">
        <v>37</v>
      </c>
      <c r="E169" s="58"/>
      <c r="F169" s="230"/>
    </row>
    <row r="170" spans="1:6" ht="28.5" customHeight="1">
      <c r="A170" s="230"/>
      <c r="B170" s="53" t="str">
        <f ca="1">'Scout 14'!B1</f>
        <v>Scout 14</v>
      </c>
      <c r="F170" s="230"/>
    </row>
    <row r="171" spans="1:6" ht="12.75" customHeight="1">
      <c r="A171" s="230"/>
      <c r="B171" s="77" t="s">
        <v>49</v>
      </c>
      <c r="C171" s="78"/>
      <c r="F171" s="230"/>
    </row>
    <row r="172" spans="1:6" ht="12.75" customHeight="1">
      <c r="A172" s="230"/>
      <c r="B172" s="77" t="s">
        <v>50</v>
      </c>
      <c r="C172" s="78"/>
      <c r="F172" s="230"/>
    </row>
    <row r="173" spans="1:6">
      <c r="A173" s="230"/>
      <c r="B173" s="51"/>
      <c r="C173" s="75" t="s">
        <v>27</v>
      </c>
      <c r="E173" s="75" t="s">
        <v>28</v>
      </c>
      <c r="F173" s="230"/>
    </row>
    <row r="174" spans="1:6">
      <c r="A174" s="230"/>
      <c r="B174" s="50" t="s">
        <v>29</v>
      </c>
      <c r="C174" s="54"/>
      <c r="D174" s="50" t="s">
        <v>29</v>
      </c>
      <c r="E174" s="55"/>
      <c r="F174" s="230"/>
    </row>
    <row r="175" spans="1:6">
      <c r="A175" s="230"/>
      <c r="B175" s="50" t="s">
        <v>30</v>
      </c>
      <c r="C175" s="54"/>
      <c r="D175" s="50" t="s">
        <v>30</v>
      </c>
      <c r="E175" s="55"/>
      <c r="F175" s="230"/>
    </row>
    <row r="176" spans="1:6">
      <c r="A176" s="230"/>
      <c r="B176" s="50" t="s">
        <v>31</v>
      </c>
      <c r="C176" s="54"/>
      <c r="D176" s="50" t="s">
        <v>31</v>
      </c>
      <c r="E176" s="55"/>
      <c r="F176" s="230"/>
    </row>
    <row r="177" spans="1:6">
      <c r="A177" s="230"/>
      <c r="B177" s="50" t="s">
        <v>32</v>
      </c>
      <c r="C177" s="54"/>
      <c r="D177" s="50" t="s">
        <v>32</v>
      </c>
      <c r="E177" s="55"/>
      <c r="F177" s="230"/>
    </row>
    <row r="178" spans="1:6">
      <c r="A178" s="230"/>
      <c r="B178" s="50" t="s">
        <v>33</v>
      </c>
      <c r="C178" s="54"/>
      <c r="D178" s="50" t="s">
        <v>33</v>
      </c>
      <c r="E178" s="55"/>
      <c r="F178" s="230"/>
    </row>
    <row r="179" spans="1:6">
      <c r="A179" s="230"/>
      <c r="B179" s="50" t="s">
        <v>34</v>
      </c>
      <c r="C179" s="54"/>
      <c r="D179" s="50" t="s">
        <v>34</v>
      </c>
      <c r="E179" s="55"/>
      <c r="F179" s="230"/>
    </row>
    <row r="180" spans="1:6">
      <c r="A180" s="230"/>
      <c r="B180" s="50" t="s">
        <v>35</v>
      </c>
      <c r="C180" s="54"/>
      <c r="D180" s="50" t="s">
        <v>35</v>
      </c>
      <c r="E180" s="55"/>
      <c r="F180" s="230"/>
    </row>
    <row r="181" spans="1:6">
      <c r="A181" s="230"/>
      <c r="B181" s="50" t="s">
        <v>36</v>
      </c>
      <c r="C181" s="54"/>
      <c r="D181" s="50" t="s">
        <v>36</v>
      </c>
      <c r="E181" s="55"/>
      <c r="F181" s="230"/>
    </row>
    <row r="182" spans="1:6">
      <c r="A182" s="230"/>
      <c r="B182" s="56" t="s">
        <v>37</v>
      </c>
      <c r="C182" s="57"/>
      <c r="D182" s="56" t="s">
        <v>37</v>
      </c>
      <c r="E182" s="58"/>
      <c r="F182" s="230"/>
    </row>
    <row r="183" spans="1:6" ht="28.5" customHeight="1">
      <c r="A183" s="230"/>
      <c r="B183" s="53" t="str">
        <f ca="1">'Scout 15'!B1</f>
        <v>Scout 15</v>
      </c>
      <c r="F183" s="230"/>
    </row>
    <row r="184" spans="1:6" ht="12.75" customHeight="1">
      <c r="A184" s="230"/>
      <c r="B184" s="77" t="s">
        <v>49</v>
      </c>
      <c r="C184" s="78"/>
      <c r="F184" s="230"/>
    </row>
    <row r="185" spans="1:6" ht="12.75" customHeight="1">
      <c r="A185" s="230"/>
      <c r="B185" s="77" t="s">
        <v>50</v>
      </c>
      <c r="C185" s="78"/>
      <c r="F185" s="230"/>
    </row>
    <row r="186" spans="1:6">
      <c r="A186" s="230"/>
      <c r="B186" s="51"/>
      <c r="C186" s="75" t="s">
        <v>27</v>
      </c>
      <c r="E186" s="75" t="s">
        <v>28</v>
      </c>
      <c r="F186" s="230"/>
    </row>
    <row r="187" spans="1:6">
      <c r="A187" s="230"/>
      <c r="B187" s="50" t="s">
        <v>29</v>
      </c>
      <c r="C187" s="54"/>
      <c r="D187" s="50" t="s">
        <v>29</v>
      </c>
      <c r="E187" s="55"/>
      <c r="F187" s="230"/>
    </row>
    <row r="188" spans="1:6">
      <c r="A188" s="230"/>
      <c r="B188" s="50" t="s">
        <v>30</v>
      </c>
      <c r="C188" s="54"/>
      <c r="D188" s="50" t="s">
        <v>30</v>
      </c>
      <c r="E188" s="55"/>
      <c r="F188" s="230"/>
    </row>
    <row r="189" spans="1:6">
      <c r="A189" s="230"/>
      <c r="B189" s="50" t="s">
        <v>31</v>
      </c>
      <c r="C189" s="54"/>
      <c r="D189" s="50" t="s">
        <v>31</v>
      </c>
      <c r="E189" s="55"/>
      <c r="F189" s="230"/>
    </row>
    <row r="190" spans="1:6">
      <c r="A190" s="230"/>
      <c r="B190" s="50" t="s">
        <v>32</v>
      </c>
      <c r="C190" s="54"/>
      <c r="D190" s="50" t="s">
        <v>32</v>
      </c>
      <c r="E190" s="55"/>
      <c r="F190" s="230"/>
    </row>
    <row r="191" spans="1:6">
      <c r="A191" s="230"/>
      <c r="B191" s="50" t="s">
        <v>33</v>
      </c>
      <c r="C191" s="54"/>
      <c r="D191" s="50" t="s">
        <v>33</v>
      </c>
      <c r="E191" s="55"/>
      <c r="F191" s="230"/>
    </row>
    <row r="192" spans="1:6">
      <c r="A192" s="230"/>
      <c r="B192" s="50" t="s">
        <v>34</v>
      </c>
      <c r="C192" s="54"/>
      <c r="D192" s="50" t="s">
        <v>34</v>
      </c>
      <c r="E192" s="55"/>
      <c r="F192" s="230"/>
    </row>
    <row r="193" spans="1:6">
      <c r="A193" s="230"/>
      <c r="B193" s="50" t="s">
        <v>35</v>
      </c>
      <c r="C193" s="54"/>
      <c r="D193" s="50" t="s">
        <v>35</v>
      </c>
      <c r="E193" s="55"/>
      <c r="F193" s="230"/>
    </row>
    <row r="194" spans="1:6">
      <c r="A194" s="230"/>
      <c r="B194" s="50" t="s">
        <v>36</v>
      </c>
      <c r="C194" s="54"/>
      <c r="D194" s="50" t="s">
        <v>36</v>
      </c>
      <c r="E194" s="55"/>
      <c r="F194" s="230"/>
    </row>
    <row r="195" spans="1:6">
      <c r="A195" s="230"/>
      <c r="B195" s="56" t="s">
        <v>37</v>
      </c>
      <c r="C195" s="57"/>
      <c r="D195" s="56" t="s">
        <v>37</v>
      </c>
      <c r="E195" s="58"/>
      <c r="F195" s="230"/>
    </row>
  </sheetData>
  <sheetProtection algorithmName="SHA-512" hashValue="dRREJTL1uIrM7OT627q+nJtVFKiqDXlQxdIkwhp3yCjppoO+WHaa2lztWeYiHxweQqRpr5eexmpP5Uf8Rvppcg==" saltValue="szyamzfaSII/0jJ6rWFP4A==" spinCount="100000" sheet="1" objects="1" scenarios="1" selectLockedCells="1"/>
  <mergeCells count="2">
    <mergeCell ref="F1:F195"/>
    <mergeCell ref="A1:A195"/>
  </mergeCells>
  <phoneticPr fontId="2" type="noConversion"/>
  <printOptions horizontalCentered="1"/>
  <pageMargins left="0.5" right="0.5" top="1.1599999999999999" bottom="1" header="0.5" footer="0.5"/>
  <pageSetup scale="89" orientation="portrait" horizontalDpi="4294967293" verticalDpi="4294967293" r:id="rId1"/>
  <headerFooter alignWithMargins="0">
    <oddHeader>&amp;C&amp;"Arial,Bold"&amp;14Tiger Advancement&amp;"Arial,Regular"&amp;10
&amp;"Arial,Bold"&amp;12Parent Contact Info - &amp;D</oddHeader>
  </headerFooter>
  <rowBreaks count="3" manualBreakCount="3">
    <brk id="52" max="16383" man="1"/>
    <brk id="104" max="16383" man="1"/>
    <brk id="156"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3"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11</v>
      </c>
      <c r="E1" s="286" t="s">
        <v>25</v>
      </c>
      <c r="F1" s="286"/>
      <c r="G1" s="286"/>
      <c r="I1" s="288" t="s">
        <v>73</v>
      </c>
      <c r="J1" s="288"/>
      <c r="K1" s="288"/>
    </row>
    <row r="2" spans="2:11" ht="7.5" customHeight="1">
      <c r="E2" s="287"/>
      <c r="F2" s="287"/>
      <c r="G2" s="287"/>
      <c r="I2" s="288"/>
      <c r="J2" s="288"/>
      <c r="K2" s="288"/>
    </row>
    <row r="3" spans="2:11">
      <c r="B3" s="1" t="s">
        <v>10</v>
      </c>
      <c r="E3" s="15">
        <v>1</v>
      </c>
      <c r="F3" s="134" t="s">
        <v>66</v>
      </c>
      <c r="G3" s="15" t="str">
        <f>T(Bobcat!O6)</f>
        <v/>
      </c>
      <c r="I3" s="107" t="s">
        <v>102</v>
      </c>
      <c r="J3" s="108"/>
      <c r="K3" s="108"/>
    </row>
    <row r="4" spans="2:11" ht="12.75" customHeight="1">
      <c r="B4" s="39" t="s">
        <v>26</v>
      </c>
      <c r="C4" s="15" t="str">
        <f>IF(COUNTIF(G3:G10,"A")&gt;6,"C",IF(COUNTIF(G3:G10,"A")&gt;0,"P"," "))</f>
        <v xml:space="preserve"> </v>
      </c>
      <c r="D4" s="14"/>
      <c r="E4" s="15">
        <v>2</v>
      </c>
      <c r="F4" s="134" t="s">
        <v>67</v>
      </c>
      <c r="G4" s="15" t="str">
        <f>T(Bobcat!O7)</f>
        <v/>
      </c>
      <c r="I4" s="102">
        <v>1</v>
      </c>
      <c r="J4" s="18" t="s">
        <v>200</v>
      </c>
      <c r="K4" s="15" t="str">
        <f>T('Elective Adventures'!O86)</f>
        <v/>
      </c>
    </row>
    <row r="5" spans="2:11">
      <c r="B5" s="19" t="s">
        <v>70</v>
      </c>
      <c r="C5" s="22" t="str">
        <f>IF(COUNTIF(C12:C17,"C")&gt;5,"C",IF(COUNTIF(C12:C17,"C")&gt;0,"P",IF(COUNTIF(C12:C17,"P")&gt;0,"P"," ")))</f>
        <v xml:space="preserve"> </v>
      </c>
      <c r="D5" s="92"/>
      <c r="E5" s="15">
        <v>3</v>
      </c>
      <c r="F5" s="134" t="s">
        <v>17</v>
      </c>
      <c r="G5" s="15" t="str">
        <f>T(Bobcat!O8)</f>
        <v/>
      </c>
      <c r="I5" s="102">
        <v>2</v>
      </c>
      <c r="J5" s="18" t="s">
        <v>201</v>
      </c>
      <c r="K5" s="15" t="str">
        <f>T('Elective Adventures'!O87)</f>
        <v/>
      </c>
    </row>
    <row r="6" spans="2:11">
      <c r="B6" s="38" t="s">
        <v>73</v>
      </c>
      <c r="C6" s="22" t="str">
        <f>IF(COUNTIF(C20:C32,"C")&gt;0,"C"," ")</f>
        <v xml:space="preserve"> </v>
      </c>
      <c r="D6" s="92"/>
      <c r="E6" s="15">
        <v>4</v>
      </c>
      <c r="F6" s="134" t="s">
        <v>18</v>
      </c>
      <c r="G6" s="15" t="str">
        <f>T(Bobcat!O9)</f>
        <v/>
      </c>
      <c r="I6" s="102">
        <v>3</v>
      </c>
      <c r="J6" s="18" t="s">
        <v>202</v>
      </c>
      <c r="K6" s="15" t="str">
        <f>T('Elective Adventures'!O88)</f>
        <v/>
      </c>
    </row>
    <row r="7" spans="2:11">
      <c r="B7" s="19" t="s">
        <v>71</v>
      </c>
      <c r="C7" s="69"/>
      <c r="D7" s="2"/>
      <c r="E7" s="15">
        <v>5</v>
      </c>
      <c r="F7" s="134" t="s">
        <v>19</v>
      </c>
      <c r="G7" s="15" t="str">
        <f>T(Bobcat!O10)</f>
        <v/>
      </c>
      <c r="I7" s="102" t="s">
        <v>103</v>
      </c>
      <c r="J7" s="18" t="s">
        <v>203</v>
      </c>
      <c r="K7" s="15" t="str">
        <f>T('Elective Adventures'!O89)</f>
        <v/>
      </c>
    </row>
    <row r="8" spans="2:11" ht="12.75" customHeight="1">
      <c r="B8" s="19" t="s">
        <v>72</v>
      </c>
      <c r="C8" s="23" t="str">
        <f>'Cyber Chip'!O10</f>
        <v xml:space="preserve"> </v>
      </c>
      <c r="D8" s="92"/>
      <c r="E8" s="15">
        <v>6</v>
      </c>
      <c r="F8" s="134" t="s">
        <v>20</v>
      </c>
      <c r="G8" s="15" t="str">
        <f>T(Bobcat!O11)</f>
        <v/>
      </c>
      <c r="I8" s="102" t="s">
        <v>104</v>
      </c>
      <c r="J8" s="18" t="s">
        <v>204</v>
      </c>
      <c r="K8" s="15" t="str">
        <f>T('Elective Adventures'!O90)</f>
        <v/>
      </c>
    </row>
    <row r="9" spans="2:11" ht="12.75" customHeight="1">
      <c r="B9" s="19" t="s">
        <v>22</v>
      </c>
      <c r="C9" s="23" t="str">
        <f>IF(COUNTIF(C4:C8,"C")&gt;4,"C","")</f>
        <v/>
      </c>
      <c r="D9" s="92"/>
      <c r="E9" s="87">
        <v>7</v>
      </c>
      <c r="F9" s="93" t="s">
        <v>21</v>
      </c>
      <c r="G9" s="15" t="str">
        <f>T(Bobcat!O12)</f>
        <v/>
      </c>
      <c r="I9" s="102" t="s">
        <v>105</v>
      </c>
      <c r="J9" s="18" t="s">
        <v>205</v>
      </c>
      <c r="K9" s="15" t="str">
        <f>T('Elective Adventures'!O91)</f>
        <v/>
      </c>
    </row>
    <row r="10" spans="2:11" ht="12" customHeight="1">
      <c r="B10" s="95"/>
      <c r="C10" s="96"/>
      <c r="D10" s="92"/>
      <c r="E10" s="90"/>
      <c r="F10" s="94"/>
      <c r="G10" s="90"/>
      <c r="I10" s="102">
        <v>5</v>
      </c>
      <c r="J10" s="18" t="s">
        <v>206</v>
      </c>
      <c r="K10" s="15" t="str">
        <f>T('Elective Adventures'!O92)</f>
        <v/>
      </c>
    </row>
    <row r="11" spans="2:11" ht="12.75" customHeight="1">
      <c r="B11" s="1" t="s">
        <v>69</v>
      </c>
      <c r="E11" s="288" t="s">
        <v>73</v>
      </c>
      <c r="F11" s="288"/>
      <c r="G11" s="132"/>
      <c r="I11" s="102">
        <v>6</v>
      </c>
      <c r="J11" s="18" t="s">
        <v>207</v>
      </c>
      <c r="K11" s="15" t="str">
        <f>T('Elective Adventures'!O93)</f>
        <v/>
      </c>
    </row>
    <row r="12" spans="2:11" ht="12.75" customHeight="1">
      <c r="B12" s="98" t="s">
        <v>87</v>
      </c>
      <c r="C12" s="24" t="str">
        <f>'Core Adventures'!O11</f>
        <v xml:space="preserve"> </v>
      </c>
      <c r="E12" s="288"/>
      <c r="F12" s="288"/>
      <c r="G12" s="132"/>
      <c r="I12" s="107" t="s">
        <v>83</v>
      </c>
      <c r="J12" s="112"/>
      <c r="K12" s="110"/>
    </row>
    <row r="13" spans="2:11" ht="12.75" customHeight="1">
      <c r="B13" s="98" t="s">
        <v>88</v>
      </c>
      <c r="C13" s="24" t="str">
        <f>'Core Adventures'!O21</f>
        <v xml:space="preserve"> </v>
      </c>
      <c r="E13" s="105" t="s">
        <v>74</v>
      </c>
      <c r="F13" s="108"/>
      <c r="G13" s="108"/>
      <c r="I13" s="102" t="s">
        <v>89</v>
      </c>
      <c r="J13" s="18" t="s">
        <v>208</v>
      </c>
      <c r="K13" s="15" t="str">
        <f>T('Elective Adventures'!O97)</f>
        <v/>
      </c>
    </row>
    <row r="14" spans="2:11" ht="12.75" customHeight="1">
      <c r="B14" s="98" t="s">
        <v>238</v>
      </c>
      <c r="C14" s="24" t="str">
        <f>'Core Adventures'!O28</f>
        <v xml:space="preserve"> </v>
      </c>
      <c r="E14" s="18">
        <v>1</v>
      </c>
      <c r="F14" s="18" t="s">
        <v>144</v>
      </c>
      <c r="G14" s="15" t="str">
        <f>T('Elective Adventures'!O6)</f>
        <v/>
      </c>
      <c r="I14" s="102" t="s">
        <v>90</v>
      </c>
      <c r="J14" s="18" t="s">
        <v>209</v>
      </c>
      <c r="K14" s="15" t="str">
        <f>T('Elective Adventures'!O98)</f>
        <v/>
      </c>
    </row>
    <row r="15" spans="2:11">
      <c r="B15" s="98" t="s">
        <v>92</v>
      </c>
      <c r="C15" s="24" t="str">
        <f>'Core Adventures'!O36</f>
        <v xml:space="preserve"> </v>
      </c>
      <c r="E15" s="18">
        <v>2</v>
      </c>
      <c r="F15" s="18" t="s">
        <v>149</v>
      </c>
      <c r="G15" s="15" t="str">
        <f>T('Elective Adventures'!O7)</f>
        <v/>
      </c>
      <c r="I15" s="102" t="s">
        <v>91</v>
      </c>
      <c r="J15" s="18" t="s">
        <v>210</v>
      </c>
      <c r="K15" s="15" t="str">
        <f>T('Elective Adventures'!O99)</f>
        <v/>
      </c>
    </row>
    <row r="16" spans="2:11">
      <c r="B16" s="98" t="s">
        <v>93</v>
      </c>
      <c r="C16" s="24" t="str">
        <f>'Core Adventures'!O45</f>
        <v xml:space="preserve"> </v>
      </c>
      <c r="E16" s="18">
        <v>3</v>
      </c>
      <c r="F16" s="18" t="s">
        <v>145</v>
      </c>
      <c r="G16" s="15" t="str">
        <f>T('Elective Adventures'!O8)</f>
        <v/>
      </c>
      <c r="I16" s="102" t="s">
        <v>100</v>
      </c>
      <c r="J16" s="18" t="s">
        <v>217</v>
      </c>
      <c r="K16" s="15" t="str">
        <f>T('Elective Adventures'!O100)</f>
        <v/>
      </c>
    </row>
    <row r="17" spans="2:11">
      <c r="B17" s="98" t="s">
        <v>94</v>
      </c>
      <c r="C17" s="24" t="str">
        <f>'Core Adventures'!O57</f>
        <v xml:space="preserve"> </v>
      </c>
      <c r="E17" s="18">
        <v>4</v>
      </c>
      <c r="F17" s="18" t="s">
        <v>146</v>
      </c>
      <c r="G17" s="15" t="str">
        <f>T('Elective Adventures'!O9)</f>
        <v/>
      </c>
      <c r="I17" s="102" t="s">
        <v>101</v>
      </c>
      <c r="J17" s="18" t="s">
        <v>211</v>
      </c>
      <c r="K17" s="15" t="str">
        <f>T('Elective Adventures'!O101)</f>
        <v/>
      </c>
    </row>
    <row r="18" spans="2:11">
      <c r="B18" s="40"/>
      <c r="C18" s="41"/>
      <c r="E18" s="18">
        <v>5</v>
      </c>
      <c r="F18" s="18" t="s">
        <v>147</v>
      </c>
      <c r="G18" s="15" t="str">
        <f>T('Elective Adventures'!O10)</f>
        <v/>
      </c>
      <c r="I18" s="102">
        <v>3</v>
      </c>
      <c r="J18" s="18" t="s">
        <v>212</v>
      </c>
      <c r="K18" s="15" t="str">
        <f>T('Elective Adventures'!O102)</f>
        <v/>
      </c>
    </row>
    <row r="19" spans="2:11">
      <c r="B19" s="1" t="s">
        <v>73</v>
      </c>
      <c r="E19" s="18">
        <v>6</v>
      </c>
      <c r="F19" s="18" t="s">
        <v>148</v>
      </c>
      <c r="G19" s="15" t="str">
        <f>T('Elective Adventures'!O11)</f>
        <v/>
      </c>
      <c r="I19" s="102">
        <v>4</v>
      </c>
      <c r="J19" s="18" t="s">
        <v>213</v>
      </c>
      <c r="K19" s="15" t="str">
        <f>T('Elective Adventures'!O103)</f>
        <v/>
      </c>
    </row>
    <row r="20" spans="2:11">
      <c r="B20" s="98" t="s">
        <v>74</v>
      </c>
      <c r="C20" s="24" t="str">
        <f>'Elective Adventures'!O14</f>
        <v xml:space="preserve"> </v>
      </c>
      <c r="E20" s="18">
        <v>7</v>
      </c>
      <c r="F20" s="18" t="s">
        <v>150</v>
      </c>
      <c r="G20" s="15" t="str">
        <f>T('Elective Adventures'!O12)</f>
        <v/>
      </c>
      <c r="I20" s="102">
        <v>5</v>
      </c>
      <c r="J20" s="18" t="s">
        <v>214</v>
      </c>
      <c r="K20" s="15" t="str">
        <f>T('Elective Adventures'!O104)</f>
        <v/>
      </c>
    </row>
    <row r="21" spans="2:11" ht="12.75" customHeight="1">
      <c r="B21" s="98" t="s">
        <v>75</v>
      </c>
      <c r="C21" s="24" t="str">
        <f>'Elective Adventures'!O23</f>
        <v xml:space="preserve"> </v>
      </c>
      <c r="E21" s="100">
        <v>8</v>
      </c>
      <c r="F21" s="18" t="s">
        <v>151</v>
      </c>
      <c r="G21" s="15" t="str">
        <f>T('Elective Adventures'!O13)</f>
        <v/>
      </c>
      <c r="I21" s="102">
        <v>6</v>
      </c>
      <c r="J21" s="100" t="s">
        <v>215</v>
      </c>
      <c r="K21" s="15" t="str">
        <f>T('Elective Adventures'!O105)</f>
        <v/>
      </c>
    </row>
    <row r="22" spans="2:11" ht="12.75" customHeight="1">
      <c r="B22" s="98" t="s">
        <v>76</v>
      </c>
      <c r="C22" s="24" t="str">
        <f>'Elective Adventures'!O34</f>
        <v xml:space="preserve"> </v>
      </c>
      <c r="E22" s="106" t="s">
        <v>75</v>
      </c>
      <c r="F22" s="108"/>
      <c r="G22" s="108"/>
      <c r="I22" s="107" t="s">
        <v>84</v>
      </c>
      <c r="J22" s="113"/>
      <c r="K22" s="111"/>
    </row>
    <row r="23" spans="2:11" ht="12.75" customHeight="1">
      <c r="B23" s="98" t="s">
        <v>77</v>
      </c>
      <c r="C23" s="24" t="str">
        <f>'Elective Adventures'!O44</f>
        <v xml:space="preserve"> </v>
      </c>
      <c r="E23" s="99">
        <v>1</v>
      </c>
      <c r="F23" s="18" t="s">
        <v>152</v>
      </c>
      <c r="G23" s="15" t="str">
        <f>T('Elective Adventures'!O17)</f>
        <v/>
      </c>
      <c r="I23" s="18">
        <v>1</v>
      </c>
      <c r="J23" s="99" t="s">
        <v>216</v>
      </c>
      <c r="K23" s="16" t="str">
        <f>T('Elective Adventures'!O109)</f>
        <v/>
      </c>
    </row>
    <row r="24" spans="2:11">
      <c r="B24" s="98" t="s">
        <v>78</v>
      </c>
      <c r="C24" s="24" t="str">
        <f>'Elective Adventures'!O53</f>
        <v xml:space="preserve"> </v>
      </c>
      <c r="E24" s="18">
        <v>2</v>
      </c>
      <c r="F24" s="18" t="s">
        <v>153</v>
      </c>
      <c r="G24" s="15" t="str">
        <f>T('Elective Adventures'!O18)</f>
        <v/>
      </c>
      <c r="I24" s="102" t="s">
        <v>100</v>
      </c>
      <c r="J24" s="18" t="s">
        <v>218</v>
      </c>
      <c r="K24" s="16" t="str">
        <f>T('Elective Adventures'!O110)</f>
        <v/>
      </c>
    </row>
    <row r="25" spans="2:11">
      <c r="B25" s="98" t="s">
        <v>79</v>
      </c>
      <c r="C25" s="24" t="str">
        <f>'Elective Adventures'!O65</f>
        <v xml:space="preserve"> </v>
      </c>
      <c r="E25" s="18">
        <v>3</v>
      </c>
      <c r="F25" s="18" t="s">
        <v>154</v>
      </c>
      <c r="G25" s="15" t="str">
        <f>T('Elective Adventures'!O19)</f>
        <v/>
      </c>
      <c r="I25" s="102" t="s">
        <v>101</v>
      </c>
      <c r="J25" s="18" t="s">
        <v>219</v>
      </c>
      <c r="K25" s="16" t="str">
        <f>T('Elective Adventures'!O111)</f>
        <v/>
      </c>
    </row>
    <row r="26" spans="2:11" ht="12.75" customHeight="1">
      <c r="B26" s="103" t="s">
        <v>80</v>
      </c>
      <c r="C26" s="24" t="str">
        <f>'Elective Adventures'!O76</f>
        <v xml:space="preserve"> </v>
      </c>
      <c r="E26" s="18">
        <v>4</v>
      </c>
      <c r="F26" s="18" t="s">
        <v>155</v>
      </c>
      <c r="G26" s="15" t="str">
        <f>T('Elective Adventures'!O20)</f>
        <v/>
      </c>
      <c r="I26" s="102" t="s">
        <v>106</v>
      </c>
      <c r="J26" s="18" t="s">
        <v>220</v>
      </c>
      <c r="K26" s="16" t="str">
        <f>T('Elective Adventures'!O112)</f>
        <v/>
      </c>
    </row>
    <row r="27" spans="2:11" ht="12.75" customHeight="1">
      <c r="B27" s="103" t="s">
        <v>81</v>
      </c>
      <c r="C27" s="24" t="str">
        <f>'Elective Adventures'!O83</f>
        <v xml:space="preserve"> </v>
      </c>
      <c r="E27" s="18">
        <v>5</v>
      </c>
      <c r="F27" s="18" t="s">
        <v>156</v>
      </c>
      <c r="G27" s="15" t="str">
        <f>T('Elective Adventures'!O21)</f>
        <v/>
      </c>
      <c r="I27" s="18">
        <v>3</v>
      </c>
      <c r="J27" s="18" t="s">
        <v>221</v>
      </c>
      <c r="K27" s="16" t="str">
        <f>T('Elective Adventures'!O113)</f>
        <v/>
      </c>
    </row>
    <row r="28" spans="2:11">
      <c r="B28" s="103" t="s">
        <v>82</v>
      </c>
      <c r="C28" s="24" t="str">
        <f>'Elective Adventures'!O94</f>
        <v xml:space="preserve"> </v>
      </c>
      <c r="E28" s="18">
        <v>6</v>
      </c>
      <c r="F28" s="18" t="s">
        <v>157</v>
      </c>
      <c r="G28" s="15" t="str">
        <f>T('Elective Adventures'!O22)</f>
        <v/>
      </c>
      <c r="I28" s="100">
        <v>4</v>
      </c>
      <c r="J28" s="100" t="s">
        <v>222</v>
      </c>
      <c r="K28" s="16" t="str">
        <f>T('Elective Adventures'!O114)</f>
        <v/>
      </c>
    </row>
    <row r="29" spans="2:11">
      <c r="B29" s="103" t="s">
        <v>83</v>
      </c>
      <c r="C29" s="24" t="str">
        <f>'Elective Adventures'!O106</f>
        <v xml:space="preserve"> </v>
      </c>
      <c r="E29" s="107" t="s">
        <v>76</v>
      </c>
      <c r="F29" s="108"/>
      <c r="G29" s="108"/>
      <c r="I29" s="114" t="s">
        <v>85</v>
      </c>
      <c r="J29" s="113"/>
      <c r="K29" s="111"/>
    </row>
    <row r="30" spans="2:11" ht="12.75" customHeight="1">
      <c r="B30" s="103" t="s">
        <v>84</v>
      </c>
      <c r="C30" s="24" t="str">
        <f>'Elective Adventures'!O115</f>
        <v xml:space="preserve"> </v>
      </c>
      <c r="E30" s="18">
        <v>1</v>
      </c>
      <c r="F30" s="18" t="s">
        <v>158</v>
      </c>
      <c r="G30" s="15" t="str">
        <f>T('Elective Adventures'!O26)</f>
        <v/>
      </c>
      <c r="I30" s="99">
        <v>1</v>
      </c>
      <c r="J30" s="99" t="s">
        <v>223</v>
      </c>
      <c r="K30" s="16" t="str">
        <f>T('Elective Adventures'!O118)</f>
        <v/>
      </c>
    </row>
    <row r="31" spans="2:11" ht="12.75" customHeight="1">
      <c r="B31" s="103" t="s">
        <v>85</v>
      </c>
      <c r="C31" s="24" t="str">
        <f>'Elective Adventures'!O125</f>
        <v xml:space="preserve"> </v>
      </c>
      <c r="E31" s="18">
        <v>2</v>
      </c>
      <c r="F31" s="18" t="s">
        <v>159</v>
      </c>
      <c r="G31" s="15" t="str">
        <f>T('Elective Adventures'!O27)</f>
        <v/>
      </c>
      <c r="I31" s="18">
        <v>2</v>
      </c>
      <c r="J31" s="18" t="s">
        <v>224</v>
      </c>
      <c r="K31" s="16" t="str">
        <f>T('Elective Adventures'!O119)</f>
        <v/>
      </c>
    </row>
    <row r="32" spans="2:11">
      <c r="B32" s="103" t="s">
        <v>86</v>
      </c>
      <c r="C32" s="24" t="str">
        <f>'Elective Adventures'!O133</f>
        <v xml:space="preserve"> </v>
      </c>
      <c r="E32" s="18">
        <v>3</v>
      </c>
      <c r="F32" s="18" t="s">
        <v>160</v>
      </c>
      <c r="G32" s="15" t="str">
        <f>T('Elective Adventures'!O28)</f>
        <v/>
      </c>
      <c r="I32" s="18">
        <v>3</v>
      </c>
      <c r="J32" s="18" t="s">
        <v>225</v>
      </c>
      <c r="K32" s="16" t="str">
        <f>T('Elective Adventures'!O120)</f>
        <v/>
      </c>
    </row>
    <row r="33" spans="1:11" ht="12.75" customHeight="1">
      <c r="B33" s="2"/>
      <c r="C33" s="41"/>
      <c r="E33" s="18">
        <v>4</v>
      </c>
      <c r="F33" s="18" t="s">
        <v>161</v>
      </c>
      <c r="G33" s="15" t="str">
        <f>T('Elective Adventures'!O29)</f>
        <v/>
      </c>
      <c r="I33" s="18">
        <v>4</v>
      </c>
      <c r="J33" s="18" t="s">
        <v>226</v>
      </c>
      <c r="K33" s="16" t="str">
        <f>T('Elective Adventures'!O121)</f>
        <v/>
      </c>
    </row>
    <row r="34" spans="1:11" ht="12.75" customHeight="1">
      <c r="A34" s="288" t="s">
        <v>69</v>
      </c>
      <c r="B34" s="288"/>
      <c r="C34" s="132"/>
      <c r="E34" s="18">
        <v>5</v>
      </c>
      <c r="F34" s="18" t="s">
        <v>162</v>
      </c>
      <c r="G34" s="15" t="str">
        <f>T('Elective Adventures'!O30)</f>
        <v/>
      </c>
      <c r="I34" s="18">
        <v>5</v>
      </c>
      <c r="J34" s="18" t="s">
        <v>227</v>
      </c>
      <c r="K34" s="16" t="str">
        <f>T('Elective Adventures'!O122)</f>
        <v/>
      </c>
    </row>
    <row r="35" spans="1:11" ht="15.75" customHeight="1">
      <c r="A35" s="288"/>
      <c r="B35" s="288"/>
      <c r="C35" s="132"/>
      <c r="E35" s="18">
        <v>6</v>
      </c>
      <c r="F35" s="18" t="s">
        <v>163</v>
      </c>
      <c r="G35" s="15" t="str">
        <f>T('Elective Adventures'!O31)</f>
        <v/>
      </c>
      <c r="I35" s="18">
        <v>6</v>
      </c>
      <c r="J35" s="18" t="s">
        <v>228</v>
      </c>
      <c r="K35" s="16" t="str">
        <f>T('Elective Adventures'!O123)</f>
        <v/>
      </c>
    </row>
    <row r="36" spans="1:11" ht="12.75" customHeight="1">
      <c r="A36" s="105" t="s">
        <v>87</v>
      </c>
      <c r="B36" s="105"/>
      <c r="C36" s="110"/>
      <c r="E36" s="18">
        <v>7</v>
      </c>
      <c r="F36" s="18" t="s">
        <v>164</v>
      </c>
      <c r="G36" s="15" t="str">
        <f>T('Elective Adventures'!O32)</f>
        <v/>
      </c>
      <c r="I36" s="100">
        <v>7</v>
      </c>
      <c r="J36" s="100" t="s">
        <v>229</v>
      </c>
      <c r="K36" s="16" t="str">
        <f>T('Elective Adventures'!O124)</f>
        <v/>
      </c>
    </row>
    <row r="37" spans="1:11">
      <c r="A37" s="15">
        <v>1</v>
      </c>
      <c r="B37" s="98" t="s">
        <v>107</v>
      </c>
      <c r="C37" s="15" t="str">
        <f>T('Core Adventures'!O6)</f>
        <v/>
      </c>
      <c r="E37" s="18">
        <v>8</v>
      </c>
      <c r="F37" s="18" t="s">
        <v>165</v>
      </c>
      <c r="G37" s="15" t="str">
        <f>T('Elective Adventures'!O33)</f>
        <v/>
      </c>
      <c r="I37" s="114" t="s">
        <v>86</v>
      </c>
      <c r="J37" s="113"/>
      <c r="K37" s="111"/>
    </row>
    <row r="38" spans="1:11" ht="12.75" customHeight="1">
      <c r="A38" s="15">
        <v>2</v>
      </c>
      <c r="B38" s="98" t="s">
        <v>108</v>
      </c>
      <c r="C38" s="15" t="str">
        <f>T('Core Adventures'!O7)</f>
        <v/>
      </c>
      <c r="E38" s="107" t="s">
        <v>77</v>
      </c>
      <c r="F38" s="108"/>
      <c r="G38" s="108"/>
      <c r="I38" s="99">
        <v>1</v>
      </c>
      <c r="J38" s="99" t="s">
        <v>230</v>
      </c>
      <c r="K38" s="16" t="str">
        <f>T('Elective Adventures'!O128)</f>
        <v/>
      </c>
    </row>
    <row r="39" spans="1:11" ht="12.75" customHeight="1">
      <c r="A39" s="15">
        <v>3</v>
      </c>
      <c r="B39" s="98" t="s">
        <v>109</v>
      </c>
      <c r="C39" s="15" t="str">
        <f>T('Core Adventures'!O8)</f>
        <v/>
      </c>
      <c r="E39" s="18">
        <v>1</v>
      </c>
      <c r="F39" s="18" t="s">
        <v>166</v>
      </c>
      <c r="G39" s="15" t="str">
        <f>T('Elective Adventures'!O37)</f>
        <v/>
      </c>
      <c r="I39" s="18">
        <v>2</v>
      </c>
      <c r="J39" s="18" t="s">
        <v>231</v>
      </c>
      <c r="K39" s="16" t="str">
        <f>T('Elective Adventures'!O129)</f>
        <v/>
      </c>
    </row>
    <row r="40" spans="1:11" ht="12.75" customHeight="1">
      <c r="A40" s="15">
        <v>4</v>
      </c>
      <c r="B40" s="98" t="s">
        <v>110</v>
      </c>
      <c r="C40" s="15" t="str">
        <f>T('Core Adventures'!O9)</f>
        <v/>
      </c>
      <c r="E40" s="18">
        <v>2</v>
      </c>
      <c r="F40" s="18" t="s">
        <v>167</v>
      </c>
      <c r="G40" s="15" t="str">
        <f>T('Elective Adventures'!O38)</f>
        <v/>
      </c>
      <c r="I40" s="18">
        <v>3</v>
      </c>
      <c r="J40" s="18" t="s">
        <v>232</v>
      </c>
      <c r="K40" s="16" t="str">
        <f>T('Elective Adventures'!O130)</f>
        <v/>
      </c>
    </row>
    <row r="41" spans="1:11">
      <c r="A41" s="87">
        <v>5</v>
      </c>
      <c r="B41" s="20" t="s">
        <v>111</v>
      </c>
      <c r="C41" s="15" t="str">
        <f>T('Core Adventures'!O10)</f>
        <v/>
      </c>
      <c r="E41" s="18">
        <v>3</v>
      </c>
      <c r="F41" s="18" t="s">
        <v>168</v>
      </c>
      <c r="G41" s="15" t="str">
        <f>T('Elective Adventures'!O39)</f>
        <v/>
      </c>
      <c r="I41" s="18">
        <v>4</v>
      </c>
      <c r="J41" s="18" t="s">
        <v>233</v>
      </c>
      <c r="K41" s="16" t="str">
        <f>T('Elective Adventures'!O131)</f>
        <v/>
      </c>
    </row>
    <row r="42" spans="1:11" ht="12.75" customHeight="1">
      <c r="A42" s="106" t="s">
        <v>88</v>
      </c>
      <c r="B42" s="106"/>
      <c r="C42" s="111"/>
      <c r="E42" s="18">
        <v>4</v>
      </c>
      <c r="F42" s="18" t="s">
        <v>169</v>
      </c>
      <c r="G42" s="15" t="str">
        <f>T('Elective Adventures'!O40)</f>
        <v/>
      </c>
      <c r="I42" s="18">
        <v>5</v>
      </c>
      <c r="J42" s="18" t="s">
        <v>234</v>
      </c>
      <c r="K42" s="16" t="str">
        <f>T('Elective Adventures'!O132)</f>
        <v/>
      </c>
    </row>
    <row r="43" spans="1:11">
      <c r="A43" s="89" t="s">
        <v>89</v>
      </c>
      <c r="B43" s="21" t="s">
        <v>112</v>
      </c>
      <c r="C43" s="15" t="str">
        <f>T('Core Adventures'!O14)</f>
        <v/>
      </c>
      <c r="E43" s="18">
        <v>5</v>
      </c>
      <c r="F43" s="18" t="s">
        <v>170</v>
      </c>
      <c r="G43" s="15" t="str">
        <f>T('Elective Adventures'!O41)</f>
        <v/>
      </c>
    </row>
    <row r="44" spans="1:11">
      <c r="A44" s="24" t="s">
        <v>90</v>
      </c>
      <c r="B44" s="98" t="s">
        <v>113</v>
      </c>
      <c r="C44" s="15" t="str">
        <f>T('Core Adventures'!O15)</f>
        <v/>
      </c>
      <c r="E44" s="18">
        <v>6</v>
      </c>
      <c r="F44" s="18" t="s">
        <v>171</v>
      </c>
      <c r="G44" s="15" t="str">
        <f>T('Elective Adventures'!O42)</f>
        <v/>
      </c>
    </row>
    <row r="45" spans="1:11" ht="12.75" customHeight="1">
      <c r="A45" s="24" t="s">
        <v>91</v>
      </c>
      <c r="B45" s="98" t="s">
        <v>114</v>
      </c>
      <c r="C45" s="15" t="str">
        <f>T('Core Adventures'!O16)</f>
        <v/>
      </c>
      <c r="E45" s="18">
        <v>7</v>
      </c>
      <c r="F45" s="18" t="s">
        <v>172</v>
      </c>
      <c r="G45" s="15" t="str">
        <f>T('Elective Adventures'!O43)</f>
        <v/>
      </c>
      <c r="I45" s="101"/>
      <c r="J45" s="101"/>
      <c r="K45" s="14"/>
    </row>
    <row r="46" spans="1:11" ht="12.75" customHeight="1">
      <c r="A46" s="15">
        <v>2</v>
      </c>
      <c r="B46" s="98" t="s">
        <v>115</v>
      </c>
      <c r="C46" s="15" t="str">
        <f>T('Core Adventures'!O17)</f>
        <v/>
      </c>
      <c r="E46" s="107" t="s">
        <v>78</v>
      </c>
      <c r="F46" s="109"/>
      <c r="G46" s="110"/>
      <c r="I46" s="101"/>
      <c r="J46" s="101"/>
      <c r="K46" s="14"/>
    </row>
    <row r="47" spans="1:11">
      <c r="A47" s="15">
        <v>3</v>
      </c>
      <c r="B47" s="98" t="s">
        <v>116</v>
      </c>
      <c r="C47" s="15" t="str">
        <f>T('Core Adventures'!O18)</f>
        <v/>
      </c>
      <c r="E47" s="102" t="s">
        <v>89</v>
      </c>
      <c r="F47" s="18" t="s">
        <v>173</v>
      </c>
      <c r="G47" s="15" t="str">
        <f>T('Elective Adventures'!O47)</f>
        <v/>
      </c>
      <c r="I47" s="101"/>
      <c r="J47" s="101"/>
      <c r="K47" s="14"/>
    </row>
    <row r="48" spans="1:11">
      <c r="A48" s="15">
        <v>4</v>
      </c>
      <c r="B48" s="98" t="s">
        <v>117</v>
      </c>
      <c r="C48" s="15" t="str">
        <f>T('Core Adventures'!O19)</f>
        <v/>
      </c>
      <c r="E48" s="102" t="s">
        <v>90</v>
      </c>
      <c r="F48" s="18" t="s">
        <v>174</v>
      </c>
      <c r="G48" s="15" t="str">
        <f>T('Elective Adventures'!O48)</f>
        <v/>
      </c>
      <c r="I48" s="101"/>
      <c r="J48" s="79" t="s">
        <v>51</v>
      </c>
      <c r="K48" s="80"/>
    </row>
    <row r="49" spans="1:11">
      <c r="A49" s="87">
        <v>5</v>
      </c>
      <c r="B49" s="20" t="s">
        <v>118</v>
      </c>
      <c r="C49" s="15" t="str">
        <f>T('Core Adventures'!O20)</f>
        <v/>
      </c>
      <c r="E49" s="102">
        <v>2</v>
      </c>
      <c r="F49" s="18" t="s">
        <v>175</v>
      </c>
      <c r="G49" s="15" t="str">
        <f>T('Elective Adventures'!O49)</f>
        <v/>
      </c>
      <c r="I49" s="101"/>
      <c r="J49" s="81" t="s">
        <v>52</v>
      </c>
      <c r="K49" s="42"/>
    </row>
    <row r="50" spans="1:11" ht="12.75" customHeight="1">
      <c r="A50" s="106" t="s">
        <v>119</v>
      </c>
      <c r="B50" s="106"/>
      <c r="C50" s="111"/>
      <c r="E50" s="102">
        <v>3</v>
      </c>
      <c r="F50" s="18" t="s">
        <v>176</v>
      </c>
      <c r="G50" s="15" t="str">
        <f>T('Elective Adventures'!O50)</f>
        <v/>
      </c>
      <c r="J50" s="81" t="s">
        <v>53</v>
      </c>
      <c r="K50" s="42"/>
    </row>
    <row r="51" spans="1:11" ht="12.75" customHeight="1">
      <c r="A51" s="16">
        <v>1</v>
      </c>
      <c r="B51" s="21" t="s">
        <v>120</v>
      </c>
      <c r="C51" s="16" t="str">
        <f>T('Core Adventures'!O24)</f>
        <v/>
      </c>
      <c r="E51" s="102">
        <v>4</v>
      </c>
      <c r="F51" s="18" t="s">
        <v>177</v>
      </c>
      <c r="G51" s="15" t="str">
        <f>T('Elective Adventures'!O51)</f>
        <v/>
      </c>
      <c r="J51" s="82" t="s">
        <v>98</v>
      </c>
      <c r="K51" s="62"/>
    </row>
    <row r="52" spans="1:11" ht="12.75" customHeight="1">
      <c r="A52" s="15">
        <v>2</v>
      </c>
      <c r="B52" s="98" t="s">
        <v>121</v>
      </c>
      <c r="C52" s="16" t="str">
        <f>T('Core Adventures'!O25)</f>
        <v/>
      </c>
      <c r="E52" s="102">
        <v>5</v>
      </c>
      <c r="F52" s="18" t="s">
        <v>178</v>
      </c>
      <c r="G52" s="15" t="str">
        <f>T('Elective Adventures'!O52)</f>
        <v/>
      </c>
    </row>
    <row r="53" spans="1:11">
      <c r="A53" s="15">
        <v>3</v>
      </c>
      <c r="B53" s="98" t="s">
        <v>122</v>
      </c>
      <c r="C53" s="16" t="str">
        <f>T('Core Adventures'!O26)</f>
        <v/>
      </c>
      <c r="E53" s="107" t="s">
        <v>79</v>
      </c>
      <c r="F53" s="109"/>
      <c r="G53" s="110"/>
    </row>
    <row r="54" spans="1:11" ht="12.75" customHeight="1">
      <c r="A54" s="87">
        <v>4</v>
      </c>
      <c r="B54" s="20" t="s">
        <v>123</v>
      </c>
      <c r="C54" s="16" t="str">
        <f>T('Core Adventures'!O27)</f>
        <v/>
      </c>
      <c r="E54" s="18">
        <v>1</v>
      </c>
      <c r="F54" s="18" t="s">
        <v>179</v>
      </c>
      <c r="G54" s="15" t="str">
        <f>T('Elective Adventures'!O56)</f>
        <v/>
      </c>
    </row>
    <row r="55" spans="1:11" ht="12.75" customHeight="1">
      <c r="A55" s="106" t="s">
        <v>92</v>
      </c>
      <c r="B55" s="106"/>
      <c r="C55" s="111"/>
      <c r="E55" s="18">
        <v>2</v>
      </c>
      <c r="F55" s="18" t="s">
        <v>180</v>
      </c>
      <c r="G55" s="15" t="str">
        <f>T('Elective Adventures'!O57)</f>
        <v/>
      </c>
    </row>
    <row r="56" spans="1:11">
      <c r="A56" s="16">
        <v>1</v>
      </c>
      <c r="B56" s="17" t="s">
        <v>124</v>
      </c>
      <c r="C56" s="16" t="str">
        <f>T('Core Adventures'!O31)</f>
        <v/>
      </c>
      <c r="E56" s="18">
        <v>3</v>
      </c>
      <c r="F56" s="18" t="s">
        <v>181</v>
      </c>
      <c r="G56" s="15" t="str">
        <f>T('Elective Adventures'!O58)</f>
        <v/>
      </c>
    </row>
    <row r="57" spans="1:11">
      <c r="A57" s="15">
        <v>2</v>
      </c>
      <c r="B57" s="3" t="s">
        <v>125</v>
      </c>
      <c r="C57" s="16" t="str">
        <f>T('Core Adventures'!O32)</f>
        <v/>
      </c>
      <c r="E57" s="18">
        <v>4</v>
      </c>
      <c r="F57" s="18" t="s">
        <v>182</v>
      </c>
      <c r="G57" s="15" t="str">
        <f>T('Elective Adventures'!O59)</f>
        <v/>
      </c>
    </row>
    <row r="58" spans="1:11">
      <c r="A58" s="15">
        <v>3</v>
      </c>
      <c r="B58" s="3" t="s">
        <v>126</v>
      </c>
      <c r="C58" s="16" t="str">
        <f>T('Core Adventures'!O33)</f>
        <v/>
      </c>
      <c r="E58" s="18">
        <v>5</v>
      </c>
      <c r="F58" s="18" t="s">
        <v>183</v>
      </c>
      <c r="G58" s="15" t="str">
        <f>T('Elective Adventures'!O60)</f>
        <v/>
      </c>
    </row>
    <row r="59" spans="1:11">
      <c r="A59" s="15">
        <v>4</v>
      </c>
      <c r="B59" s="3" t="s">
        <v>127</v>
      </c>
      <c r="C59" s="16" t="str">
        <f>T('Core Adventures'!O34)</f>
        <v/>
      </c>
      <c r="E59" s="18">
        <v>6</v>
      </c>
      <c r="F59" s="18" t="s">
        <v>184</v>
      </c>
      <c r="G59" s="15" t="str">
        <f>T('Elective Adventures'!O61)</f>
        <v/>
      </c>
    </row>
    <row r="60" spans="1:11" ht="12.75" customHeight="1">
      <c r="A60" s="15">
        <v>5</v>
      </c>
      <c r="B60" s="3" t="s">
        <v>128</v>
      </c>
      <c r="C60" s="16" t="str">
        <f>T('Core Adventures'!O35)</f>
        <v/>
      </c>
      <c r="E60" s="18">
        <v>7</v>
      </c>
      <c r="F60" s="18" t="s">
        <v>185</v>
      </c>
      <c r="G60" s="15" t="str">
        <f>T('Elective Adventures'!O62)</f>
        <v/>
      </c>
    </row>
    <row r="61" spans="1:11" ht="12.75" customHeight="1">
      <c r="A61" s="106" t="s">
        <v>93</v>
      </c>
      <c r="B61" s="106"/>
      <c r="C61" s="110"/>
      <c r="E61" s="18">
        <v>8</v>
      </c>
      <c r="F61" s="18" t="s">
        <v>186</v>
      </c>
      <c r="G61" s="15" t="str">
        <f>T('Elective Adventures'!O63)</f>
        <v/>
      </c>
      <c r="I61" s="13"/>
      <c r="J61" s="13"/>
    </row>
    <row r="62" spans="1:11">
      <c r="A62" s="15">
        <v>1</v>
      </c>
      <c r="B62" s="3" t="s">
        <v>129</v>
      </c>
      <c r="C62" s="15" t="str">
        <f>T('Core Adventures'!O39)</f>
        <v/>
      </c>
      <c r="E62" s="18">
        <v>9</v>
      </c>
      <c r="F62" s="18" t="s">
        <v>187</v>
      </c>
      <c r="G62" s="15" t="str">
        <f>T('Elective Adventures'!O64)</f>
        <v/>
      </c>
    </row>
    <row r="63" spans="1:11">
      <c r="A63" s="15">
        <v>2</v>
      </c>
      <c r="B63" s="3" t="s">
        <v>130</v>
      </c>
      <c r="C63" s="15" t="str">
        <f>T('Core Adventures'!O40)</f>
        <v/>
      </c>
      <c r="E63" s="107" t="s">
        <v>80</v>
      </c>
      <c r="F63" s="108"/>
      <c r="G63" s="108"/>
    </row>
    <row r="64" spans="1:11">
      <c r="A64" s="15">
        <v>3</v>
      </c>
      <c r="B64" s="3" t="s">
        <v>131</v>
      </c>
      <c r="C64" s="15" t="str">
        <f>T('Core Adventures'!O41)</f>
        <v/>
      </c>
      <c r="E64" s="18">
        <v>1</v>
      </c>
      <c r="F64" s="18" t="s">
        <v>188</v>
      </c>
      <c r="G64" s="15" t="str">
        <f>T('Elective Adventures'!O68)</f>
        <v/>
      </c>
    </row>
    <row r="65" spans="1:7">
      <c r="A65" s="15">
        <v>4</v>
      </c>
      <c r="B65" s="3" t="s">
        <v>132</v>
      </c>
      <c r="C65" s="15" t="str">
        <f>T('Core Adventures'!O42)</f>
        <v/>
      </c>
      <c r="E65" s="18">
        <v>2</v>
      </c>
      <c r="F65" s="18" t="s">
        <v>189</v>
      </c>
      <c r="G65" s="15" t="str">
        <f>T('Elective Adventures'!O69)</f>
        <v/>
      </c>
    </row>
    <row r="66" spans="1:7">
      <c r="A66" s="15">
        <v>5</v>
      </c>
      <c r="B66" s="3" t="s">
        <v>133</v>
      </c>
      <c r="C66" s="15" t="str">
        <f>T('Core Adventures'!O43)</f>
        <v/>
      </c>
      <c r="E66" s="18">
        <v>3</v>
      </c>
      <c r="F66" s="18" t="s">
        <v>190</v>
      </c>
      <c r="G66" s="15" t="str">
        <f>T('Elective Adventures'!O70)</f>
        <v/>
      </c>
    </row>
    <row r="67" spans="1:7" ht="12.75" customHeight="1">
      <c r="A67" s="87">
        <v>6</v>
      </c>
      <c r="B67" s="88" t="s">
        <v>134</v>
      </c>
      <c r="C67" s="15" t="str">
        <f>T('Core Adventures'!O44)</f>
        <v/>
      </c>
      <c r="E67" s="18">
        <v>4</v>
      </c>
      <c r="F67" s="18" t="s">
        <v>191</v>
      </c>
      <c r="G67" s="15" t="str">
        <f>T('Elective Adventures'!O71)</f>
        <v/>
      </c>
    </row>
    <row r="68" spans="1:7" ht="12.75" customHeight="1">
      <c r="A68" s="106" t="s">
        <v>94</v>
      </c>
      <c r="B68" s="106"/>
      <c r="C68" s="111"/>
      <c r="E68" s="18">
        <v>5</v>
      </c>
      <c r="F68" s="18" t="s">
        <v>192</v>
      </c>
      <c r="G68" s="15" t="str">
        <f>T('Elective Adventures'!O72)</f>
        <v/>
      </c>
    </row>
    <row r="69" spans="1:7" ht="12.75" customHeight="1">
      <c r="A69" s="16">
        <v>1</v>
      </c>
      <c r="B69" s="17" t="s">
        <v>135</v>
      </c>
      <c r="C69" s="16" t="str">
        <f>T('Core Adventures'!O48)</f>
        <v/>
      </c>
      <c r="E69" s="18">
        <v>6</v>
      </c>
      <c r="F69" s="18" t="s">
        <v>193</v>
      </c>
      <c r="G69" s="15" t="str">
        <f>T('Elective Adventures'!O73)</f>
        <v/>
      </c>
    </row>
    <row r="70" spans="1:7">
      <c r="A70" s="15">
        <v>2</v>
      </c>
      <c r="B70" s="3" t="s">
        <v>136</v>
      </c>
      <c r="C70" s="16" t="str">
        <f>T('Core Adventures'!O49)</f>
        <v/>
      </c>
      <c r="E70" s="18">
        <v>7</v>
      </c>
      <c r="F70" s="18" t="s">
        <v>194</v>
      </c>
      <c r="G70" s="15" t="str">
        <f>T('Elective Adventures'!O74)</f>
        <v/>
      </c>
    </row>
    <row r="71" spans="1:7">
      <c r="A71" s="24" t="s">
        <v>95</v>
      </c>
      <c r="B71" s="3" t="s">
        <v>137</v>
      </c>
      <c r="C71" s="16" t="str">
        <f>T('Core Adventures'!O50)</f>
        <v/>
      </c>
      <c r="E71" s="18">
        <v>8</v>
      </c>
      <c r="F71" s="18" t="s">
        <v>195</v>
      </c>
      <c r="G71" s="15" t="str">
        <f>T('Elective Adventures'!O75)</f>
        <v/>
      </c>
    </row>
    <row r="72" spans="1:7">
      <c r="A72" s="24" t="s">
        <v>96</v>
      </c>
      <c r="B72" s="3" t="s">
        <v>138</v>
      </c>
      <c r="C72" s="16" t="str">
        <f>T('Core Adventures'!O51)</f>
        <v/>
      </c>
      <c r="E72" s="107" t="s">
        <v>81</v>
      </c>
      <c r="F72" s="108"/>
      <c r="G72" s="108"/>
    </row>
    <row r="73" spans="1:7">
      <c r="A73" s="24" t="s">
        <v>97</v>
      </c>
      <c r="B73" s="3" t="s">
        <v>139</v>
      </c>
      <c r="C73" s="16" t="str">
        <f>T('Core Adventures'!O52)</f>
        <v/>
      </c>
      <c r="E73" s="102" t="s">
        <v>89</v>
      </c>
      <c r="F73" s="18" t="s">
        <v>196</v>
      </c>
      <c r="G73" s="15" t="str">
        <f>T('Elective Adventures'!O79)</f>
        <v/>
      </c>
    </row>
    <row r="74" spans="1:7">
      <c r="A74" s="15">
        <v>4</v>
      </c>
      <c r="B74" s="3" t="s">
        <v>140</v>
      </c>
      <c r="C74" s="16" t="str">
        <f>T('Core Adventures'!O53)</f>
        <v/>
      </c>
      <c r="E74" s="102" t="s">
        <v>90</v>
      </c>
      <c r="F74" s="18" t="s">
        <v>197</v>
      </c>
      <c r="G74" s="15" t="str">
        <f>T('Elective Adventures'!O80)</f>
        <v/>
      </c>
    </row>
    <row r="75" spans="1:7">
      <c r="A75" s="15">
        <v>5</v>
      </c>
      <c r="B75" s="3" t="s">
        <v>141</v>
      </c>
      <c r="C75" s="16" t="str">
        <f>T('Core Adventures'!O54)</f>
        <v/>
      </c>
      <c r="E75" s="102" t="s">
        <v>100</v>
      </c>
      <c r="F75" s="18" t="s">
        <v>198</v>
      </c>
      <c r="G75" s="15" t="str">
        <f>T('Elective Adventures'!O81)</f>
        <v/>
      </c>
    </row>
    <row r="76" spans="1:7">
      <c r="A76" s="15">
        <v>6</v>
      </c>
      <c r="B76" s="3" t="s">
        <v>142</v>
      </c>
      <c r="C76" s="16" t="str">
        <f>T('Core Adventures'!O55)</f>
        <v/>
      </c>
      <c r="E76" s="102" t="s">
        <v>101</v>
      </c>
      <c r="F76" s="18" t="s">
        <v>199</v>
      </c>
      <c r="G76" s="15" t="str">
        <f>T('Elective Adventures'!O82)</f>
        <v/>
      </c>
    </row>
    <row r="77" spans="1:7">
      <c r="A77" s="15">
        <v>7</v>
      </c>
      <c r="B77" s="3" t="s">
        <v>143</v>
      </c>
      <c r="C77" s="16" t="str">
        <f>T('Core Adventures'!O56)</f>
        <v/>
      </c>
    </row>
    <row r="78" spans="1:7" ht="12.75" customHeight="1"/>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WIGyOJSrGiUwgpD3VHdiPKrd1AvgO022Fg+4amf5xwlCXVwpTF9/zxhFKClxgNQP4YCM/JM4uYgQ8jhgmeULjg==" saltValue="hfh4IdRjpu8O32A8DtC4ng=="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3"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12</v>
      </c>
      <c r="E1" s="286" t="s">
        <v>25</v>
      </c>
      <c r="F1" s="286"/>
      <c r="G1" s="286"/>
      <c r="I1" s="288" t="s">
        <v>73</v>
      </c>
      <c r="J1" s="288"/>
      <c r="K1" s="288"/>
    </row>
    <row r="2" spans="2:11" ht="7.5" customHeight="1">
      <c r="E2" s="287"/>
      <c r="F2" s="287"/>
      <c r="G2" s="287"/>
      <c r="I2" s="288"/>
      <c r="J2" s="288"/>
      <c r="K2" s="288"/>
    </row>
    <row r="3" spans="2:11">
      <c r="B3" s="1" t="s">
        <v>10</v>
      </c>
      <c r="E3" s="15">
        <v>1</v>
      </c>
      <c r="F3" s="134" t="s">
        <v>66</v>
      </c>
      <c r="G3" s="15" t="str">
        <f>T(Bobcat!P6)</f>
        <v/>
      </c>
      <c r="I3" s="107" t="s">
        <v>102</v>
      </c>
      <c r="J3" s="108"/>
      <c r="K3" s="108"/>
    </row>
    <row r="4" spans="2:11" ht="12.75" customHeight="1">
      <c r="B4" s="39" t="s">
        <v>26</v>
      </c>
      <c r="C4" s="15" t="str">
        <f>IF(COUNTIF(G3:G10,"A")&gt;6,"C",IF(COUNTIF(G3:G10,"A")&gt;0,"P"," "))</f>
        <v xml:space="preserve"> </v>
      </c>
      <c r="D4" s="14"/>
      <c r="E4" s="15">
        <v>2</v>
      </c>
      <c r="F4" s="134" t="s">
        <v>67</v>
      </c>
      <c r="G4" s="15" t="str">
        <f>T(Bobcat!P7)</f>
        <v/>
      </c>
      <c r="I4" s="102">
        <v>1</v>
      </c>
      <c r="J4" s="18" t="s">
        <v>200</v>
      </c>
      <c r="K4" s="15" t="str">
        <f>T('Elective Adventures'!P86)</f>
        <v/>
      </c>
    </row>
    <row r="5" spans="2:11">
      <c r="B5" s="19" t="s">
        <v>70</v>
      </c>
      <c r="C5" s="22" t="str">
        <f>IF(COUNTIF(C12:C17,"C")&gt;5,"C",IF(COUNTIF(C12:C17,"C")&gt;0,"P",IF(COUNTIF(C12:C17,"P")&gt;0,"P"," ")))</f>
        <v xml:space="preserve"> </v>
      </c>
      <c r="D5" s="92"/>
      <c r="E5" s="15">
        <v>3</v>
      </c>
      <c r="F5" s="134" t="s">
        <v>17</v>
      </c>
      <c r="G5" s="15" t="str">
        <f>T(Bobcat!P8)</f>
        <v/>
      </c>
      <c r="I5" s="102">
        <v>2</v>
      </c>
      <c r="J5" s="18" t="s">
        <v>201</v>
      </c>
      <c r="K5" s="15" t="str">
        <f>T('Elective Adventures'!P87)</f>
        <v/>
      </c>
    </row>
    <row r="6" spans="2:11">
      <c r="B6" s="38" t="s">
        <v>73</v>
      </c>
      <c r="C6" s="22" t="str">
        <f>IF(COUNTIF(C20:C32,"C")&gt;0,"C"," ")</f>
        <v xml:space="preserve"> </v>
      </c>
      <c r="D6" s="92"/>
      <c r="E6" s="15">
        <v>4</v>
      </c>
      <c r="F6" s="134" t="s">
        <v>18</v>
      </c>
      <c r="G6" s="15" t="str">
        <f>T(Bobcat!P9)</f>
        <v/>
      </c>
      <c r="I6" s="102">
        <v>3</v>
      </c>
      <c r="J6" s="18" t="s">
        <v>202</v>
      </c>
      <c r="K6" s="15" t="str">
        <f>T('Elective Adventures'!P88)</f>
        <v/>
      </c>
    </row>
    <row r="7" spans="2:11">
      <c r="B7" s="19" t="s">
        <v>71</v>
      </c>
      <c r="C7" s="69"/>
      <c r="D7" s="2"/>
      <c r="E7" s="15">
        <v>5</v>
      </c>
      <c r="F7" s="134" t="s">
        <v>19</v>
      </c>
      <c r="G7" s="15" t="str">
        <f>T(Bobcat!P10)</f>
        <v/>
      </c>
      <c r="I7" s="102" t="s">
        <v>103</v>
      </c>
      <c r="J7" s="18" t="s">
        <v>203</v>
      </c>
      <c r="K7" s="15" t="str">
        <f>T('Elective Adventures'!P89)</f>
        <v/>
      </c>
    </row>
    <row r="8" spans="2:11" ht="12.75" customHeight="1">
      <c r="B8" s="19" t="s">
        <v>72</v>
      </c>
      <c r="C8" s="23" t="str">
        <f>'Cyber Chip'!P10</f>
        <v xml:space="preserve"> </v>
      </c>
      <c r="D8" s="92"/>
      <c r="E8" s="15">
        <v>6</v>
      </c>
      <c r="F8" s="134" t="s">
        <v>20</v>
      </c>
      <c r="G8" s="15" t="str">
        <f>T(Bobcat!P11)</f>
        <v/>
      </c>
      <c r="I8" s="102" t="s">
        <v>104</v>
      </c>
      <c r="J8" s="18" t="s">
        <v>204</v>
      </c>
      <c r="K8" s="15" t="str">
        <f>T('Elective Adventures'!P90)</f>
        <v/>
      </c>
    </row>
    <row r="9" spans="2:11" ht="12.75" customHeight="1">
      <c r="B9" s="19" t="s">
        <v>22</v>
      </c>
      <c r="C9" s="23" t="str">
        <f>IF(COUNTIF(C4:C8,"C")&gt;4,"C","")</f>
        <v/>
      </c>
      <c r="D9" s="92"/>
      <c r="E9" s="87">
        <v>7</v>
      </c>
      <c r="F9" s="93" t="s">
        <v>21</v>
      </c>
      <c r="G9" s="15" t="str">
        <f>T(Bobcat!P12)</f>
        <v/>
      </c>
      <c r="I9" s="102" t="s">
        <v>105</v>
      </c>
      <c r="J9" s="18" t="s">
        <v>205</v>
      </c>
      <c r="K9" s="15" t="str">
        <f>T('Elective Adventures'!P91)</f>
        <v/>
      </c>
    </row>
    <row r="10" spans="2:11" ht="12" customHeight="1">
      <c r="B10" s="95"/>
      <c r="C10" s="96"/>
      <c r="D10" s="92"/>
      <c r="E10" s="90"/>
      <c r="F10" s="94"/>
      <c r="G10" s="90"/>
      <c r="I10" s="102">
        <v>5</v>
      </c>
      <c r="J10" s="18" t="s">
        <v>206</v>
      </c>
      <c r="K10" s="15" t="str">
        <f>T('Elective Adventures'!P92)</f>
        <v/>
      </c>
    </row>
    <row r="11" spans="2:11" ht="12.75" customHeight="1">
      <c r="B11" s="1" t="s">
        <v>69</v>
      </c>
      <c r="E11" s="288" t="s">
        <v>73</v>
      </c>
      <c r="F11" s="288"/>
      <c r="G11" s="132"/>
      <c r="I11" s="102">
        <v>6</v>
      </c>
      <c r="J11" s="18" t="s">
        <v>207</v>
      </c>
      <c r="K11" s="15" t="str">
        <f>T('Elective Adventures'!P93)</f>
        <v/>
      </c>
    </row>
    <row r="12" spans="2:11" ht="12.75" customHeight="1">
      <c r="B12" s="98" t="s">
        <v>87</v>
      </c>
      <c r="C12" s="24" t="str">
        <f>'Core Adventures'!P11</f>
        <v xml:space="preserve"> </v>
      </c>
      <c r="E12" s="288"/>
      <c r="F12" s="288"/>
      <c r="G12" s="132"/>
      <c r="I12" s="107" t="s">
        <v>83</v>
      </c>
      <c r="J12" s="112"/>
      <c r="K12" s="110"/>
    </row>
    <row r="13" spans="2:11" ht="12.75" customHeight="1">
      <c r="B13" s="98" t="s">
        <v>88</v>
      </c>
      <c r="C13" s="24" t="str">
        <f>'Core Adventures'!P21</f>
        <v xml:space="preserve"> </v>
      </c>
      <c r="E13" s="105" t="s">
        <v>74</v>
      </c>
      <c r="F13" s="108"/>
      <c r="G13" s="108"/>
      <c r="I13" s="102" t="s">
        <v>89</v>
      </c>
      <c r="J13" s="18" t="s">
        <v>208</v>
      </c>
      <c r="K13" s="15" t="str">
        <f>T('Elective Adventures'!P97)</f>
        <v/>
      </c>
    </row>
    <row r="14" spans="2:11" ht="12.75" customHeight="1">
      <c r="B14" s="98" t="s">
        <v>238</v>
      </c>
      <c r="C14" s="24" t="str">
        <f>'Core Adventures'!P28</f>
        <v xml:space="preserve"> </v>
      </c>
      <c r="E14" s="18">
        <v>1</v>
      </c>
      <c r="F14" s="18" t="s">
        <v>144</v>
      </c>
      <c r="G14" s="15" t="str">
        <f>T('Elective Adventures'!P6)</f>
        <v/>
      </c>
      <c r="I14" s="102" t="s">
        <v>90</v>
      </c>
      <c r="J14" s="18" t="s">
        <v>209</v>
      </c>
      <c r="K14" s="15" t="str">
        <f>T('Elective Adventures'!P98)</f>
        <v/>
      </c>
    </row>
    <row r="15" spans="2:11">
      <c r="B15" s="98" t="s">
        <v>92</v>
      </c>
      <c r="C15" s="24" t="str">
        <f>'Core Adventures'!P36</f>
        <v xml:space="preserve"> </v>
      </c>
      <c r="E15" s="18">
        <v>2</v>
      </c>
      <c r="F15" s="18" t="s">
        <v>149</v>
      </c>
      <c r="G15" s="15" t="str">
        <f>T('Elective Adventures'!P7)</f>
        <v/>
      </c>
      <c r="I15" s="102" t="s">
        <v>91</v>
      </c>
      <c r="J15" s="18" t="s">
        <v>210</v>
      </c>
      <c r="K15" s="15" t="str">
        <f>T('Elective Adventures'!P99)</f>
        <v/>
      </c>
    </row>
    <row r="16" spans="2:11">
      <c r="B16" s="98" t="s">
        <v>93</v>
      </c>
      <c r="C16" s="24" t="str">
        <f>'Core Adventures'!P45</f>
        <v xml:space="preserve"> </v>
      </c>
      <c r="E16" s="18">
        <v>3</v>
      </c>
      <c r="F16" s="18" t="s">
        <v>145</v>
      </c>
      <c r="G16" s="15" t="str">
        <f>T('Elective Adventures'!P8)</f>
        <v/>
      </c>
      <c r="I16" s="102" t="s">
        <v>100</v>
      </c>
      <c r="J16" s="18" t="s">
        <v>217</v>
      </c>
      <c r="K16" s="15" t="str">
        <f>T('Elective Adventures'!P100)</f>
        <v/>
      </c>
    </row>
    <row r="17" spans="2:11">
      <c r="B17" s="98" t="s">
        <v>94</v>
      </c>
      <c r="C17" s="24" t="str">
        <f>'Core Adventures'!P57</f>
        <v xml:space="preserve"> </v>
      </c>
      <c r="E17" s="18">
        <v>4</v>
      </c>
      <c r="F17" s="18" t="s">
        <v>146</v>
      </c>
      <c r="G17" s="15" t="str">
        <f>T('Elective Adventures'!P9)</f>
        <v/>
      </c>
      <c r="I17" s="102" t="s">
        <v>101</v>
      </c>
      <c r="J17" s="18" t="s">
        <v>211</v>
      </c>
      <c r="K17" s="15" t="str">
        <f>T('Elective Adventures'!P101)</f>
        <v/>
      </c>
    </row>
    <row r="18" spans="2:11">
      <c r="B18" s="40"/>
      <c r="C18" s="41"/>
      <c r="E18" s="18">
        <v>5</v>
      </c>
      <c r="F18" s="18" t="s">
        <v>147</v>
      </c>
      <c r="G18" s="15" t="str">
        <f>T('Elective Adventures'!P10)</f>
        <v/>
      </c>
      <c r="I18" s="102">
        <v>3</v>
      </c>
      <c r="J18" s="18" t="s">
        <v>212</v>
      </c>
      <c r="K18" s="15" t="str">
        <f>T('Elective Adventures'!P102)</f>
        <v/>
      </c>
    </row>
    <row r="19" spans="2:11">
      <c r="B19" s="1" t="s">
        <v>73</v>
      </c>
      <c r="E19" s="18">
        <v>6</v>
      </c>
      <c r="F19" s="18" t="s">
        <v>148</v>
      </c>
      <c r="G19" s="15" t="str">
        <f>T('Elective Adventures'!P11)</f>
        <v/>
      </c>
      <c r="I19" s="102">
        <v>4</v>
      </c>
      <c r="J19" s="18" t="s">
        <v>213</v>
      </c>
      <c r="K19" s="15" t="str">
        <f>T('Elective Adventures'!P103)</f>
        <v/>
      </c>
    </row>
    <row r="20" spans="2:11">
      <c r="B20" s="98" t="s">
        <v>74</v>
      </c>
      <c r="C20" s="24" t="str">
        <f>'Elective Adventures'!P14</f>
        <v xml:space="preserve"> </v>
      </c>
      <c r="E20" s="18">
        <v>7</v>
      </c>
      <c r="F20" s="18" t="s">
        <v>150</v>
      </c>
      <c r="G20" s="15" t="str">
        <f>T('Elective Adventures'!P12)</f>
        <v/>
      </c>
      <c r="I20" s="102">
        <v>5</v>
      </c>
      <c r="J20" s="18" t="s">
        <v>214</v>
      </c>
      <c r="K20" s="15" t="str">
        <f>T('Elective Adventures'!P104)</f>
        <v/>
      </c>
    </row>
    <row r="21" spans="2:11" ht="12.75" customHeight="1">
      <c r="B21" s="98" t="s">
        <v>75</v>
      </c>
      <c r="C21" s="24" t="str">
        <f>'Elective Adventures'!P23</f>
        <v xml:space="preserve"> </v>
      </c>
      <c r="E21" s="100">
        <v>8</v>
      </c>
      <c r="F21" s="18" t="s">
        <v>151</v>
      </c>
      <c r="G21" s="15" t="str">
        <f>T('Elective Adventures'!P13)</f>
        <v/>
      </c>
      <c r="I21" s="102">
        <v>6</v>
      </c>
      <c r="J21" s="100" t="s">
        <v>215</v>
      </c>
      <c r="K21" s="15" t="str">
        <f>T('Elective Adventures'!P105)</f>
        <v/>
      </c>
    </row>
    <row r="22" spans="2:11" ht="12.75" customHeight="1">
      <c r="B22" s="98" t="s">
        <v>76</v>
      </c>
      <c r="C22" s="24" t="str">
        <f>'Elective Adventures'!P34</f>
        <v xml:space="preserve"> </v>
      </c>
      <c r="E22" s="106" t="s">
        <v>75</v>
      </c>
      <c r="F22" s="108"/>
      <c r="G22" s="108"/>
      <c r="I22" s="107" t="s">
        <v>84</v>
      </c>
      <c r="J22" s="113"/>
      <c r="K22" s="111"/>
    </row>
    <row r="23" spans="2:11" ht="12.75" customHeight="1">
      <c r="B23" s="98" t="s">
        <v>77</v>
      </c>
      <c r="C23" s="24" t="str">
        <f>'Elective Adventures'!P44</f>
        <v xml:space="preserve"> </v>
      </c>
      <c r="E23" s="99">
        <v>1</v>
      </c>
      <c r="F23" s="18" t="s">
        <v>152</v>
      </c>
      <c r="G23" s="15" t="str">
        <f>T('Elective Adventures'!P17)</f>
        <v/>
      </c>
      <c r="I23" s="18">
        <v>1</v>
      </c>
      <c r="J23" s="99" t="s">
        <v>216</v>
      </c>
      <c r="K23" s="16" t="str">
        <f>T('Elective Adventures'!P109)</f>
        <v/>
      </c>
    </row>
    <row r="24" spans="2:11">
      <c r="B24" s="98" t="s">
        <v>78</v>
      </c>
      <c r="C24" s="24" t="str">
        <f>'Elective Adventures'!P53</f>
        <v xml:space="preserve"> </v>
      </c>
      <c r="E24" s="18">
        <v>2</v>
      </c>
      <c r="F24" s="18" t="s">
        <v>153</v>
      </c>
      <c r="G24" s="15" t="str">
        <f>T('Elective Adventures'!P18)</f>
        <v/>
      </c>
      <c r="I24" s="102" t="s">
        <v>100</v>
      </c>
      <c r="J24" s="18" t="s">
        <v>218</v>
      </c>
      <c r="K24" s="16" t="str">
        <f>T('Elective Adventures'!P110)</f>
        <v/>
      </c>
    </row>
    <row r="25" spans="2:11">
      <c r="B25" s="98" t="s">
        <v>79</v>
      </c>
      <c r="C25" s="24" t="str">
        <f>'Elective Adventures'!P65</f>
        <v xml:space="preserve"> </v>
      </c>
      <c r="E25" s="18">
        <v>3</v>
      </c>
      <c r="F25" s="18" t="s">
        <v>154</v>
      </c>
      <c r="G25" s="15" t="str">
        <f>T('Elective Adventures'!P19)</f>
        <v/>
      </c>
      <c r="I25" s="102" t="s">
        <v>101</v>
      </c>
      <c r="J25" s="18" t="s">
        <v>219</v>
      </c>
      <c r="K25" s="16" t="str">
        <f>T('Elective Adventures'!P111)</f>
        <v/>
      </c>
    </row>
    <row r="26" spans="2:11" ht="12.75" customHeight="1">
      <c r="B26" s="103" t="s">
        <v>80</v>
      </c>
      <c r="C26" s="24" t="str">
        <f>'Elective Adventures'!P76</f>
        <v xml:space="preserve"> </v>
      </c>
      <c r="E26" s="18">
        <v>4</v>
      </c>
      <c r="F26" s="18" t="s">
        <v>155</v>
      </c>
      <c r="G26" s="15" t="str">
        <f>T('Elective Adventures'!P20)</f>
        <v/>
      </c>
      <c r="I26" s="102" t="s">
        <v>106</v>
      </c>
      <c r="J26" s="18" t="s">
        <v>220</v>
      </c>
      <c r="K26" s="16" t="str">
        <f>T('Elective Adventures'!P112)</f>
        <v/>
      </c>
    </row>
    <row r="27" spans="2:11" ht="12.75" customHeight="1">
      <c r="B27" s="103" t="s">
        <v>81</v>
      </c>
      <c r="C27" s="24" t="str">
        <f>'Elective Adventures'!P83</f>
        <v xml:space="preserve"> </v>
      </c>
      <c r="E27" s="18">
        <v>5</v>
      </c>
      <c r="F27" s="18" t="s">
        <v>156</v>
      </c>
      <c r="G27" s="15" t="str">
        <f>T('Elective Adventures'!P21)</f>
        <v/>
      </c>
      <c r="I27" s="18">
        <v>3</v>
      </c>
      <c r="J27" s="18" t="s">
        <v>221</v>
      </c>
      <c r="K27" s="16" t="str">
        <f>T('Elective Adventures'!P113)</f>
        <v/>
      </c>
    </row>
    <row r="28" spans="2:11">
      <c r="B28" s="103" t="s">
        <v>82</v>
      </c>
      <c r="C28" s="24" t="str">
        <f>'Elective Adventures'!P94</f>
        <v xml:space="preserve"> </v>
      </c>
      <c r="E28" s="18">
        <v>6</v>
      </c>
      <c r="F28" s="18" t="s">
        <v>157</v>
      </c>
      <c r="G28" s="15" t="str">
        <f>T('Elective Adventures'!P22)</f>
        <v/>
      </c>
      <c r="I28" s="100">
        <v>4</v>
      </c>
      <c r="J28" s="100" t="s">
        <v>222</v>
      </c>
      <c r="K28" s="16" t="str">
        <f>T('Elective Adventures'!P114)</f>
        <v/>
      </c>
    </row>
    <row r="29" spans="2:11">
      <c r="B29" s="103" t="s">
        <v>83</v>
      </c>
      <c r="C29" s="24" t="str">
        <f>'Elective Adventures'!P106</f>
        <v xml:space="preserve"> </v>
      </c>
      <c r="E29" s="107" t="s">
        <v>76</v>
      </c>
      <c r="F29" s="108"/>
      <c r="G29" s="108"/>
      <c r="I29" s="114" t="s">
        <v>85</v>
      </c>
      <c r="J29" s="113"/>
      <c r="K29" s="111"/>
    </row>
    <row r="30" spans="2:11" ht="12.75" customHeight="1">
      <c r="B30" s="103" t="s">
        <v>84</v>
      </c>
      <c r="C30" s="24" t="str">
        <f>'Elective Adventures'!P115</f>
        <v xml:space="preserve"> </v>
      </c>
      <c r="E30" s="18">
        <v>1</v>
      </c>
      <c r="F30" s="18" t="s">
        <v>158</v>
      </c>
      <c r="G30" s="15" t="str">
        <f>T('Elective Adventures'!P26)</f>
        <v/>
      </c>
      <c r="I30" s="99">
        <v>1</v>
      </c>
      <c r="J30" s="99" t="s">
        <v>223</v>
      </c>
      <c r="K30" s="16" t="str">
        <f>T('Elective Adventures'!P118)</f>
        <v/>
      </c>
    </row>
    <row r="31" spans="2:11" ht="12.75" customHeight="1">
      <c r="B31" s="103" t="s">
        <v>85</v>
      </c>
      <c r="C31" s="24" t="str">
        <f>'Elective Adventures'!P125</f>
        <v xml:space="preserve"> </v>
      </c>
      <c r="E31" s="18">
        <v>2</v>
      </c>
      <c r="F31" s="18" t="s">
        <v>159</v>
      </c>
      <c r="G31" s="15" t="str">
        <f>T('Elective Adventures'!P27)</f>
        <v/>
      </c>
      <c r="I31" s="18">
        <v>2</v>
      </c>
      <c r="J31" s="18" t="s">
        <v>224</v>
      </c>
      <c r="K31" s="16" t="str">
        <f>T('Elective Adventures'!P119)</f>
        <v/>
      </c>
    </row>
    <row r="32" spans="2:11">
      <c r="B32" s="103" t="s">
        <v>86</v>
      </c>
      <c r="C32" s="24" t="str">
        <f>'Elective Adventures'!P133</f>
        <v xml:space="preserve"> </v>
      </c>
      <c r="E32" s="18">
        <v>3</v>
      </c>
      <c r="F32" s="18" t="s">
        <v>160</v>
      </c>
      <c r="G32" s="15" t="str">
        <f>T('Elective Adventures'!P28)</f>
        <v/>
      </c>
      <c r="I32" s="18">
        <v>3</v>
      </c>
      <c r="J32" s="18" t="s">
        <v>225</v>
      </c>
      <c r="K32" s="16" t="str">
        <f>T('Elective Adventures'!P120)</f>
        <v/>
      </c>
    </row>
    <row r="33" spans="1:11" ht="12.75" customHeight="1">
      <c r="B33" s="2"/>
      <c r="C33" s="41"/>
      <c r="E33" s="18">
        <v>4</v>
      </c>
      <c r="F33" s="18" t="s">
        <v>161</v>
      </c>
      <c r="G33" s="15" t="str">
        <f>T('Elective Adventures'!P29)</f>
        <v/>
      </c>
      <c r="I33" s="18">
        <v>4</v>
      </c>
      <c r="J33" s="18" t="s">
        <v>226</v>
      </c>
      <c r="K33" s="16" t="str">
        <f>T('Elective Adventures'!P121)</f>
        <v/>
      </c>
    </row>
    <row r="34" spans="1:11" ht="12.75" customHeight="1">
      <c r="A34" s="288" t="s">
        <v>69</v>
      </c>
      <c r="B34" s="288"/>
      <c r="C34" s="132"/>
      <c r="E34" s="18">
        <v>5</v>
      </c>
      <c r="F34" s="18" t="s">
        <v>162</v>
      </c>
      <c r="G34" s="15" t="str">
        <f>T('Elective Adventures'!P30)</f>
        <v/>
      </c>
      <c r="I34" s="18">
        <v>5</v>
      </c>
      <c r="J34" s="18" t="s">
        <v>227</v>
      </c>
      <c r="K34" s="16" t="str">
        <f>T('Elective Adventures'!P122)</f>
        <v/>
      </c>
    </row>
    <row r="35" spans="1:11" ht="15.75" customHeight="1">
      <c r="A35" s="288"/>
      <c r="B35" s="288"/>
      <c r="C35" s="132"/>
      <c r="E35" s="18">
        <v>6</v>
      </c>
      <c r="F35" s="18" t="s">
        <v>163</v>
      </c>
      <c r="G35" s="15" t="str">
        <f>T('Elective Adventures'!P31)</f>
        <v/>
      </c>
      <c r="I35" s="18">
        <v>6</v>
      </c>
      <c r="J35" s="18" t="s">
        <v>228</v>
      </c>
      <c r="K35" s="16" t="str">
        <f>T('Elective Adventures'!P123)</f>
        <v/>
      </c>
    </row>
    <row r="36" spans="1:11" ht="12.75" customHeight="1">
      <c r="A36" s="105" t="s">
        <v>87</v>
      </c>
      <c r="B36" s="105"/>
      <c r="C36" s="110"/>
      <c r="E36" s="18">
        <v>7</v>
      </c>
      <c r="F36" s="18" t="s">
        <v>164</v>
      </c>
      <c r="G36" s="15" t="str">
        <f>T('Elective Adventures'!P32)</f>
        <v/>
      </c>
      <c r="I36" s="100">
        <v>7</v>
      </c>
      <c r="J36" s="100" t="s">
        <v>229</v>
      </c>
      <c r="K36" s="16" t="str">
        <f>T('Elective Adventures'!P124)</f>
        <v/>
      </c>
    </row>
    <row r="37" spans="1:11">
      <c r="A37" s="15">
        <v>1</v>
      </c>
      <c r="B37" s="98" t="s">
        <v>107</v>
      </c>
      <c r="C37" s="15" t="str">
        <f>T('Core Adventures'!P6)</f>
        <v/>
      </c>
      <c r="E37" s="18">
        <v>8</v>
      </c>
      <c r="F37" s="18" t="s">
        <v>165</v>
      </c>
      <c r="G37" s="15" t="str">
        <f>T('Elective Adventures'!P33)</f>
        <v/>
      </c>
      <c r="I37" s="114" t="s">
        <v>86</v>
      </c>
      <c r="J37" s="113"/>
      <c r="K37" s="111"/>
    </row>
    <row r="38" spans="1:11" ht="12.75" customHeight="1">
      <c r="A38" s="15">
        <v>2</v>
      </c>
      <c r="B38" s="98" t="s">
        <v>108</v>
      </c>
      <c r="C38" s="15" t="str">
        <f>T('Core Adventures'!P7)</f>
        <v/>
      </c>
      <c r="E38" s="107" t="s">
        <v>77</v>
      </c>
      <c r="F38" s="108"/>
      <c r="G38" s="108"/>
      <c r="I38" s="99">
        <v>1</v>
      </c>
      <c r="J38" s="99" t="s">
        <v>230</v>
      </c>
      <c r="K38" s="16" t="str">
        <f>T('Elective Adventures'!P128)</f>
        <v/>
      </c>
    </row>
    <row r="39" spans="1:11" ht="12.75" customHeight="1">
      <c r="A39" s="15">
        <v>3</v>
      </c>
      <c r="B39" s="98" t="s">
        <v>109</v>
      </c>
      <c r="C39" s="15" t="str">
        <f>T('Core Adventures'!P8)</f>
        <v/>
      </c>
      <c r="E39" s="18">
        <v>1</v>
      </c>
      <c r="F39" s="18" t="s">
        <v>166</v>
      </c>
      <c r="G39" s="15" t="str">
        <f>T('Elective Adventures'!P37)</f>
        <v/>
      </c>
      <c r="I39" s="18">
        <v>2</v>
      </c>
      <c r="J39" s="18" t="s">
        <v>231</v>
      </c>
      <c r="K39" s="16" t="str">
        <f>T('Elective Adventures'!P129)</f>
        <v/>
      </c>
    </row>
    <row r="40" spans="1:11" ht="12.75" customHeight="1">
      <c r="A40" s="15">
        <v>4</v>
      </c>
      <c r="B40" s="98" t="s">
        <v>110</v>
      </c>
      <c r="C40" s="15" t="str">
        <f>T('Core Adventures'!P9)</f>
        <v/>
      </c>
      <c r="E40" s="18">
        <v>2</v>
      </c>
      <c r="F40" s="18" t="s">
        <v>167</v>
      </c>
      <c r="G40" s="15" t="str">
        <f>T('Elective Adventures'!P38)</f>
        <v/>
      </c>
      <c r="I40" s="18">
        <v>3</v>
      </c>
      <c r="J40" s="18" t="s">
        <v>232</v>
      </c>
      <c r="K40" s="16" t="str">
        <f>T('Elective Adventures'!P130)</f>
        <v/>
      </c>
    </row>
    <row r="41" spans="1:11">
      <c r="A41" s="87">
        <v>5</v>
      </c>
      <c r="B41" s="20" t="s">
        <v>111</v>
      </c>
      <c r="C41" s="15" t="str">
        <f>T('Core Adventures'!P10)</f>
        <v/>
      </c>
      <c r="E41" s="18">
        <v>3</v>
      </c>
      <c r="F41" s="18" t="s">
        <v>168</v>
      </c>
      <c r="G41" s="15" t="str">
        <f>T('Elective Adventures'!P39)</f>
        <v/>
      </c>
      <c r="I41" s="18">
        <v>4</v>
      </c>
      <c r="J41" s="18" t="s">
        <v>233</v>
      </c>
      <c r="K41" s="16" t="str">
        <f>T('Elective Adventures'!P131)</f>
        <v/>
      </c>
    </row>
    <row r="42" spans="1:11" ht="12.75" customHeight="1">
      <c r="A42" s="106" t="s">
        <v>88</v>
      </c>
      <c r="B42" s="106"/>
      <c r="C42" s="111"/>
      <c r="E42" s="18">
        <v>4</v>
      </c>
      <c r="F42" s="18" t="s">
        <v>169</v>
      </c>
      <c r="G42" s="15" t="str">
        <f>T('Elective Adventures'!P40)</f>
        <v/>
      </c>
      <c r="I42" s="18">
        <v>5</v>
      </c>
      <c r="J42" s="18" t="s">
        <v>234</v>
      </c>
      <c r="K42" s="16" t="str">
        <f>T('Elective Adventures'!P132)</f>
        <v/>
      </c>
    </row>
    <row r="43" spans="1:11">
      <c r="A43" s="89" t="s">
        <v>89</v>
      </c>
      <c r="B43" s="21" t="s">
        <v>112</v>
      </c>
      <c r="C43" s="15" t="str">
        <f>T('Core Adventures'!P14)</f>
        <v/>
      </c>
      <c r="E43" s="18">
        <v>5</v>
      </c>
      <c r="F43" s="18" t="s">
        <v>170</v>
      </c>
      <c r="G43" s="15" t="str">
        <f>T('Elective Adventures'!P41)</f>
        <v/>
      </c>
    </row>
    <row r="44" spans="1:11">
      <c r="A44" s="24" t="s">
        <v>90</v>
      </c>
      <c r="B44" s="98" t="s">
        <v>113</v>
      </c>
      <c r="C44" s="15" t="str">
        <f>T('Core Adventures'!P15)</f>
        <v/>
      </c>
      <c r="E44" s="18">
        <v>6</v>
      </c>
      <c r="F44" s="18" t="s">
        <v>171</v>
      </c>
      <c r="G44" s="15" t="str">
        <f>T('Elective Adventures'!P42)</f>
        <v/>
      </c>
    </row>
    <row r="45" spans="1:11" ht="12.75" customHeight="1">
      <c r="A45" s="24" t="s">
        <v>91</v>
      </c>
      <c r="B45" s="98" t="s">
        <v>114</v>
      </c>
      <c r="C45" s="15" t="str">
        <f>T('Core Adventures'!P16)</f>
        <v/>
      </c>
      <c r="E45" s="18">
        <v>7</v>
      </c>
      <c r="F45" s="18" t="s">
        <v>172</v>
      </c>
      <c r="G45" s="15" t="str">
        <f>T('Elective Adventures'!P43)</f>
        <v/>
      </c>
      <c r="I45" s="101"/>
      <c r="J45" s="101"/>
      <c r="K45" s="14"/>
    </row>
    <row r="46" spans="1:11" ht="12.75" customHeight="1">
      <c r="A46" s="15">
        <v>2</v>
      </c>
      <c r="B46" s="98" t="s">
        <v>115</v>
      </c>
      <c r="C46" s="15" t="str">
        <f>T('Core Adventures'!P17)</f>
        <v/>
      </c>
      <c r="E46" s="107" t="s">
        <v>78</v>
      </c>
      <c r="F46" s="109"/>
      <c r="G46" s="110"/>
      <c r="I46" s="101"/>
      <c r="J46" s="101"/>
      <c r="K46" s="14"/>
    </row>
    <row r="47" spans="1:11">
      <c r="A47" s="15">
        <v>3</v>
      </c>
      <c r="B47" s="98" t="s">
        <v>116</v>
      </c>
      <c r="C47" s="15" t="str">
        <f>T('Core Adventures'!P18)</f>
        <v/>
      </c>
      <c r="E47" s="102" t="s">
        <v>89</v>
      </c>
      <c r="F47" s="18" t="s">
        <v>173</v>
      </c>
      <c r="G47" s="15" t="str">
        <f>T('Elective Adventures'!P47)</f>
        <v/>
      </c>
      <c r="I47" s="101"/>
      <c r="J47" s="101"/>
      <c r="K47" s="14"/>
    </row>
    <row r="48" spans="1:11">
      <c r="A48" s="15">
        <v>4</v>
      </c>
      <c r="B48" s="98" t="s">
        <v>117</v>
      </c>
      <c r="C48" s="15" t="str">
        <f>T('Core Adventures'!P19)</f>
        <v/>
      </c>
      <c r="E48" s="102" t="s">
        <v>90</v>
      </c>
      <c r="F48" s="18" t="s">
        <v>174</v>
      </c>
      <c r="G48" s="15" t="str">
        <f>T('Elective Adventures'!P48)</f>
        <v/>
      </c>
      <c r="I48" s="101"/>
      <c r="J48" s="79" t="s">
        <v>51</v>
      </c>
      <c r="K48" s="80"/>
    </row>
    <row r="49" spans="1:11">
      <c r="A49" s="87">
        <v>5</v>
      </c>
      <c r="B49" s="20" t="s">
        <v>118</v>
      </c>
      <c r="C49" s="15" t="str">
        <f>T('Core Adventures'!P20)</f>
        <v/>
      </c>
      <c r="E49" s="102">
        <v>2</v>
      </c>
      <c r="F49" s="18" t="s">
        <v>175</v>
      </c>
      <c r="G49" s="15" t="str">
        <f>T('Elective Adventures'!P49)</f>
        <v/>
      </c>
      <c r="I49" s="101"/>
      <c r="J49" s="81" t="s">
        <v>52</v>
      </c>
      <c r="K49" s="42"/>
    </row>
    <row r="50" spans="1:11" ht="12.75" customHeight="1">
      <c r="A50" s="106" t="s">
        <v>119</v>
      </c>
      <c r="B50" s="106"/>
      <c r="C50" s="111"/>
      <c r="E50" s="102">
        <v>3</v>
      </c>
      <c r="F50" s="18" t="s">
        <v>176</v>
      </c>
      <c r="G50" s="15" t="str">
        <f>T('Elective Adventures'!P50)</f>
        <v/>
      </c>
      <c r="J50" s="81" t="s">
        <v>53</v>
      </c>
      <c r="K50" s="42"/>
    </row>
    <row r="51" spans="1:11" ht="12.75" customHeight="1">
      <c r="A51" s="16">
        <v>1</v>
      </c>
      <c r="B51" s="21" t="s">
        <v>120</v>
      </c>
      <c r="C51" s="16" t="str">
        <f>T('Core Adventures'!P24)</f>
        <v/>
      </c>
      <c r="E51" s="102">
        <v>4</v>
      </c>
      <c r="F51" s="18" t="s">
        <v>177</v>
      </c>
      <c r="G51" s="15" t="str">
        <f>T('Elective Adventures'!P51)</f>
        <v/>
      </c>
      <c r="J51" s="82" t="s">
        <v>98</v>
      </c>
      <c r="K51" s="62"/>
    </row>
    <row r="52" spans="1:11" ht="12.75" customHeight="1">
      <c r="A52" s="15">
        <v>2</v>
      </c>
      <c r="B52" s="98" t="s">
        <v>121</v>
      </c>
      <c r="C52" s="16" t="str">
        <f>T('Core Adventures'!P25)</f>
        <v/>
      </c>
      <c r="E52" s="102">
        <v>5</v>
      </c>
      <c r="F52" s="18" t="s">
        <v>178</v>
      </c>
      <c r="G52" s="15" t="str">
        <f>T('Elective Adventures'!P52)</f>
        <v/>
      </c>
    </row>
    <row r="53" spans="1:11">
      <c r="A53" s="15">
        <v>3</v>
      </c>
      <c r="B53" s="98" t="s">
        <v>122</v>
      </c>
      <c r="C53" s="16" t="str">
        <f>T('Core Adventures'!P26)</f>
        <v/>
      </c>
      <c r="E53" s="107" t="s">
        <v>79</v>
      </c>
      <c r="F53" s="109"/>
      <c r="G53" s="110"/>
    </row>
    <row r="54" spans="1:11" ht="12.75" customHeight="1">
      <c r="A54" s="87">
        <v>4</v>
      </c>
      <c r="B54" s="20" t="s">
        <v>123</v>
      </c>
      <c r="C54" s="16" t="str">
        <f>T('Core Adventures'!P27)</f>
        <v/>
      </c>
      <c r="E54" s="18">
        <v>1</v>
      </c>
      <c r="F54" s="18" t="s">
        <v>179</v>
      </c>
      <c r="G54" s="15" t="str">
        <f>T('Elective Adventures'!P56)</f>
        <v/>
      </c>
    </row>
    <row r="55" spans="1:11" ht="12.75" customHeight="1">
      <c r="A55" s="106" t="s">
        <v>92</v>
      </c>
      <c r="B55" s="106"/>
      <c r="C55" s="111"/>
      <c r="E55" s="18">
        <v>2</v>
      </c>
      <c r="F55" s="18" t="s">
        <v>180</v>
      </c>
      <c r="G55" s="15" t="str">
        <f>T('Elective Adventures'!P57)</f>
        <v/>
      </c>
    </row>
    <row r="56" spans="1:11">
      <c r="A56" s="16">
        <v>1</v>
      </c>
      <c r="B56" s="17" t="s">
        <v>124</v>
      </c>
      <c r="C56" s="16" t="str">
        <f>T('Core Adventures'!P31)</f>
        <v/>
      </c>
      <c r="E56" s="18">
        <v>3</v>
      </c>
      <c r="F56" s="18" t="s">
        <v>181</v>
      </c>
      <c r="G56" s="15" t="str">
        <f>T('Elective Adventures'!P58)</f>
        <v/>
      </c>
    </row>
    <row r="57" spans="1:11">
      <c r="A57" s="15">
        <v>2</v>
      </c>
      <c r="B57" s="3" t="s">
        <v>125</v>
      </c>
      <c r="C57" s="16" t="str">
        <f>T('Core Adventures'!P32)</f>
        <v/>
      </c>
      <c r="E57" s="18">
        <v>4</v>
      </c>
      <c r="F57" s="18" t="s">
        <v>182</v>
      </c>
      <c r="G57" s="15" t="str">
        <f>T('Elective Adventures'!P59)</f>
        <v/>
      </c>
    </row>
    <row r="58" spans="1:11">
      <c r="A58" s="15">
        <v>3</v>
      </c>
      <c r="B58" s="3" t="s">
        <v>126</v>
      </c>
      <c r="C58" s="16" t="str">
        <f>T('Core Adventures'!P33)</f>
        <v/>
      </c>
      <c r="E58" s="18">
        <v>5</v>
      </c>
      <c r="F58" s="18" t="s">
        <v>183</v>
      </c>
      <c r="G58" s="15" t="str">
        <f>T('Elective Adventures'!P60)</f>
        <v/>
      </c>
    </row>
    <row r="59" spans="1:11">
      <c r="A59" s="15">
        <v>4</v>
      </c>
      <c r="B59" s="3" t="s">
        <v>127</v>
      </c>
      <c r="C59" s="16" t="str">
        <f>T('Core Adventures'!P34)</f>
        <v/>
      </c>
      <c r="E59" s="18">
        <v>6</v>
      </c>
      <c r="F59" s="18" t="s">
        <v>184</v>
      </c>
      <c r="G59" s="15" t="str">
        <f>T('Elective Adventures'!P61)</f>
        <v/>
      </c>
    </row>
    <row r="60" spans="1:11" ht="12.75" customHeight="1">
      <c r="A60" s="15">
        <v>5</v>
      </c>
      <c r="B60" s="3" t="s">
        <v>128</v>
      </c>
      <c r="C60" s="16" t="str">
        <f>T('Core Adventures'!P35)</f>
        <v/>
      </c>
      <c r="E60" s="18">
        <v>7</v>
      </c>
      <c r="F60" s="18" t="s">
        <v>185</v>
      </c>
      <c r="G60" s="15" t="str">
        <f>T('Elective Adventures'!P62)</f>
        <v/>
      </c>
    </row>
    <row r="61" spans="1:11" ht="12.75" customHeight="1">
      <c r="A61" s="106" t="s">
        <v>93</v>
      </c>
      <c r="B61" s="106"/>
      <c r="C61" s="110"/>
      <c r="E61" s="18">
        <v>8</v>
      </c>
      <c r="F61" s="18" t="s">
        <v>186</v>
      </c>
      <c r="G61" s="15" t="str">
        <f>T('Elective Adventures'!P63)</f>
        <v/>
      </c>
      <c r="I61" s="13"/>
      <c r="J61" s="13"/>
    </row>
    <row r="62" spans="1:11">
      <c r="A62" s="15">
        <v>1</v>
      </c>
      <c r="B62" s="3" t="s">
        <v>129</v>
      </c>
      <c r="C62" s="15" t="str">
        <f>T('Core Adventures'!P39)</f>
        <v/>
      </c>
      <c r="E62" s="18">
        <v>9</v>
      </c>
      <c r="F62" s="18" t="s">
        <v>187</v>
      </c>
      <c r="G62" s="15" t="str">
        <f>T('Elective Adventures'!P64)</f>
        <v/>
      </c>
    </row>
    <row r="63" spans="1:11">
      <c r="A63" s="15">
        <v>2</v>
      </c>
      <c r="B63" s="3" t="s">
        <v>130</v>
      </c>
      <c r="C63" s="15" t="str">
        <f>T('Core Adventures'!P40)</f>
        <v/>
      </c>
      <c r="E63" s="107" t="s">
        <v>80</v>
      </c>
      <c r="F63" s="108"/>
      <c r="G63" s="108"/>
    </row>
    <row r="64" spans="1:11">
      <c r="A64" s="15">
        <v>3</v>
      </c>
      <c r="B64" s="3" t="s">
        <v>131</v>
      </c>
      <c r="C64" s="15" t="str">
        <f>T('Core Adventures'!P41)</f>
        <v/>
      </c>
      <c r="E64" s="18">
        <v>1</v>
      </c>
      <c r="F64" s="18" t="s">
        <v>188</v>
      </c>
      <c r="G64" s="15" t="str">
        <f>T('Elective Adventures'!P68)</f>
        <v/>
      </c>
    </row>
    <row r="65" spans="1:7">
      <c r="A65" s="15">
        <v>4</v>
      </c>
      <c r="B65" s="3" t="s">
        <v>132</v>
      </c>
      <c r="C65" s="15" t="str">
        <f>T('Core Adventures'!P42)</f>
        <v/>
      </c>
      <c r="E65" s="18">
        <v>2</v>
      </c>
      <c r="F65" s="18" t="s">
        <v>189</v>
      </c>
      <c r="G65" s="15" t="str">
        <f>T('Elective Adventures'!P69)</f>
        <v/>
      </c>
    </row>
    <row r="66" spans="1:7">
      <c r="A66" s="15">
        <v>5</v>
      </c>
      <c r="B66" s="3" t="s">
        <v>133</v>
      </c>
      <c r="C66" s="15" t="str">
        <f>T('Core Adventures'!P43)</f>
        <v/>
      </c>
      <c r="E66" s="18">
        <v>3</v>
      </c>
      <c r="F66" s="18" t="s">
        <v>190</v>
      </c>
      <c r="G66" s="15" t="str">
        <f>T('Elective Adventures'!P70)</f>
        <v/>
      </c>
    </row>
    <row r="67" spans="1:7" ht="12.75" customHeight="1">
      <c r="A67" s="87">
        <v>6</v>
      </c>
      <c r="B67" s="88" t="s">
        <v>134</v>
      </c>
      <c r="C67" s="15" t="str">
        <f>T('Core Adventures'!P44)</f>
        <v/>
      </c>
      <c r="E67" s="18">
        <v>4</v>
      </c>
      <c r="F67" s="18" t="s">
        <v>191</v>
      </c>
      <c r="G67" s="15" t="str">
        <f>T('Elective Adventures'!P71)</f>
        <v/>
      </c>
    </row>
    <row r="68" spans="1:7" ht="12.75" customHeight="1">
      <c r="A68" s="106" t="s">
        <v>94</v>
      </c>
      <c r="B68" s="106"/>
      <c r="C68" s="111"/>
      <c r="E68" s="18">
        <v>5</v>
      </c>
      <c r="F68" s="18" t="s">
        <v>192</v>
      </c>
      <c r="G68" s="15" t="str">
        <f>T('Elective Adventures'!P72)</f>
        <v/>
      </c>
    </row>
    <row r="69" spans="1:7" ht="12.75" customHeight="1">
      <c r="A69" s="16">
        <v>1</v>
      </c>
      <c r="B69" s="17" t="s">
        <v>135</v>
      </c>
      <c r="C69" s="16" t="str">
        <f>T('Core Adventures'!P48)</f>
        <v/>
      </c>
      <c r="E69" s="18">
        <v>6</v>
      </c>
      <c r="F69" s="18" t="s">
        <v>193</v>
      </c>
      <c r="G69" s="15" t="str">
        <f>T('Elective Adventures'!P73)</f>
        <v/>
      </c>
    </row>
    <row r="70" spans="1:7">
      <c r="A70" s="15">
        <v>2</v>
      </c>
      <c r="B70" s="3" t="s">
        <v>136</v>
      </c>
      <c r="C70" s="16" t="str">
        <f>T('Core Adventures'!P49)</f>
        <v/>
      </c>
      <c r="E70" s="18">
        <v>7</v>
      </c>
      <c r="F70" s="18" t="s">
        <v>194</v>
      </c>
      <c r="G70" s="15" t="str">
        <f>T('Elective Adventures'!P74)</f>
        <v/>
      </c>
    </row>
    <row r="71" spans="1:7">
      <c r="A71" s="24" t="s">
        <v>95</v>
      </c>
      <c r="B71" s="3" t="s">
        <v>137</v>
      </c>
      <c r="C71" s="16" t="str">
        <f>T('Core Adventures'!P50)</f>
        <v/>
      </c>
      <c r="E71" s="18">
        <v>8</v>
      </c>
      <c r="F71" s="18" t="s">
        <v>195</v>
      </c>
      <c r="G71" s="15" t="str">
        <f>T('Elective Adventures'!P75)</f>
        <v/>
      </c>
    </row>
    <row r="72" spans="1:7">
      <c r="A72" s="24" t="s">
        <v>96</v>
      </c>
      <c r="B72" s="3" t="s">
        <v>138</v>
      </c>
      <c r="C72" s="16" t="str">
        <f>T('Core Adventures'!P51)</f>
        <v/>
      </c>
      <c r="E72" s="107" t="s">
        <v>81</v>
      </c>
      <c r="F72" s="108"/>
      <c r="G72" s="108"/>
    </row>
    <row r="73" spans="1:7">
      <c r="A73" s="24" t="s">
        <v>97</v>
      </c>
      <c r="B73" s="3" t="s">
        <v>139</v>
      </c>
      <c r="C73" s="16" t="str">
        <f>T('Core Adventures'!P52)</f>
        <v/>
      </c>
      <c r="E73" s="102" t="s">
        <v>89</v>
      </c>
      <c r="F73" s="18" t="s">
        <v>196</v>
      </c>
      <c r="G73" s="15" t="str">
        <f>T('Elective Adventures'!P79)</f>
        <v/>
      </c>
    </row>
    <row r="74" spans="1:7">
      <c r="A74" s="15">
        <v>4</v>
      </c>
      <c r="B74" s="3" t="s">
        <v>140</v>
      </c>
      <c r="C74" s="16" t="str">
        <f>T('Core Adventures'!P53)</f>
        <v/>
      </c>
      <c r="E74" s="102" t="s">
        <v>90</v>
      </c>
      <c r="F74" s="18" t="s">
        <v>197</v>
      </c>
      <c r="G74" s="15" t="str">
        <f>T('Elective Adventures'!P80)</f>
        <v/>
      </c>
    </row>
    <row r="75" spans="1:7">
      <c r="A75" s="15">
        <v>5</v>
      </c>
      <c r="B75" s="3" t="s">
        <v>141</v>
      </c>
      <c r="C75" s="16" t="str">
        <f>T('Core Adventures'!P54)</f>
        <v/>
      </c>
      <c r="E75" s="102" t="s">
        <v>100</v>
      </c>
      <c r="F75" s="18" t="s">
        <v>198</v>
      </c>
      <c r="G75" s="15" t="str">
        <f>T('Elective Adventures'!P81)</f>
        <v/>
      </c>
    </row>
    <row r="76" spans="1:7">
      <c r="A76" s="15">
        <v>6</v>
      </c>
      <c r="B76" s="3" t="s">
        <v>142</v>
      </c>
      <c r="C76" s="16" t="str">
        <f>T('Core Adventures'!P55)</f>
        <v/>
      </c>
      <c r="E76" s="102" t="s">
        <v>101</v>
      </c>
      <c r="F76" s="18" t="s">
        <v>199</v>
      </c>
      <c r="G76" s="15" t="str">
        <f>T('Elective Adventures'!P82)</f>
        <v/>
      </c>
    </row>
    <row r="77" spans="1:7">
      <c r="A77" s="15">
        <v>7</v>
      </c>
      <c r="B77" s="3" t="s">
        <v>143</v>
      </c>
      <c r="C77" s="16" t="str">
        <f>T('Core Adventures'!P56)</f>
        <v/>
      </c>
    </row>
    <row r="78" spans="1:7" ht="12.75" customHeight="1"/>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Gv1ndCzVxD4EFmevzyZcTLo7kTKBwduIeLERx0tyaMFbqjKdW6lNhuUQ3RCDYBnBRYIYs543cALgO4zPSP9mZw==" saltValue="6K5f4rPWyV8sGfbpcjf6AA=="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3"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13</v>
      </c>
      <c r="E1" s="286" t="s">
        <v>25</v>
      </c>
      <c r="F1" s="286"/>
      <c r="G1" s="286"/>
      <c r="I1" s="288" t="s">
        <v>73</v>
      </c>
      <c r="J1" s="288"/>
      <c r="K1" s="288"/>
    </row>
    <row r="2" spans="2:11" ht="7.5" customHeight="1">
      <c r="E2" s="287"/>
      <c r="F2" s="287"/>
      <c r="G2" s="287"/>
      <c r="I2" s="288"/>
      <c r="J2" s="288"/>
      <c r="K2" s="288"/>
    </row>
    <row r="3" spans="2:11">
      <c r="B3" s="1" t="s">
        <v>10</v>
      </c>
      <c r="E3" s="15">
        <v>1</v>
      </c>
      <c r="F3" s="134" t="s">
        <v>66</v>
      </c>
      <c r="G3" s="15" t="str">
        <f>T(Bobcat!Q6)</f>
        <v/>
      </c>
      <c r="I3" s="107" t="s">
        <v>102</v>
      </c>
      <c r="J3" s="108"/>
      <c r="K3" s="108"/>
    </row>
    <row r="4" spans="2:11" ht="12.75" customHeight="1">
      <c r="B4" s="39" t="s">
        <v>26</v>
      </c>
      <c r="C4" s="15" t="str">
        <f>IF(COUNTIF(G3:G10,"A")&gt;6,"C",IF(COUNTIF(G3:G10,"A")&gt;0,"P"," "))</f>
        <v xml:space="preserve"> </v>
      </c>
      <c r="D4" s="14"/>
      <c r="E4" s="15">
        <v>2</v>
      </c>
      <c r="F4" s="134" t="s">
        <v>67</v>
      </c>
      <c r="G4" s="15" t="str">
        <f>T(Bobcat!Q7)</f>
        <v/>
      </c>
      <c r="I4" s="102">
        <v>1</v>
      </c>
      <c r="J4" s="18" t="s">
        <v>200</v>
      </c>
      <c r="K4" s="15" t="str">
        <f>T('Elective Adventures'!Q86)</f>
        <v/>
      </c>
    </row>
    <row r="5" spans="2:11">
      <c r="B5" s="19" t="s">
        <v>70</v>
      </c>
      <c r="C5" s="22" t="str">
        <f>IF(COUNTIF(C12:C17,"C")&gt;5,"C",IF(COUNTIF(C12:C17,"C")&gt;0,"P",IF(COUNTIF(C12:C17,"P")&gt;0,"P"," ")))</f>
        <v xml:space="preserve"> </v>
      </c>
      <c r="D5" s="92"/>
      <c r="E5" s="15">
        <v>3</v>
      </c>
      <c r="F5" s="134" t="s">
        <v>17</v>
      </c>
      <c r="G5" s="15" t="str">
        <f>T(Bobcat!Q8)</f>
        <v/>
      </c>
      <c r="I5" s="102">
        <v>2</v>
      </c>
      <c r="J5" s="18" t="s">
        <v>201</v>
      </c>
      <c r="K5" s="15" t="str">
        <f>T('Elective Adventures'!Q87)</f>
        <v/>
      </c>
    </row>
    <row r="6" spans="2:11">
      <c r="B6" s="38" t="s">
        <v>73</v>
      </c>
      <c r="C6" s="22" t="str">
        <f>IF(COUNTIF(C20:C32,"C")&gt;0,"C"," ")</f>
        <v xml:space="preserve"> </v>
      </c>
      <c r="D6" s="92"/>
      <c r="E6" s="15">
        <v>4</v>
      </c>
      <c r="F6" s="134" t="s">
        <v>18</v>
      </c>
      <c r="G6" s="15" t="str">
        <f>T(Bobcat!Q9)</f>
        <v/>
      </c>
      <c r="I6" s="102">
        <v>3</v>
      </c>
      <c r="J6" s="18" t="s">
        <v>202</v>
      </c>
      <c r="K6" s="15" t="str">
        <f>T('Elective Adventures'!Q88)</f>
        <v/>
      </c>
    </row>
    <row r="7" spans="2:11">
      <c r="B7" s="19" t="s">
        <v>71</v>
      </c>
      <c r="C7" s="69"/>
      <c r="D7" s="2"/>
      <c r="E7" s="15">
        <v>5</v>
      </c>
      <c r="F7" s="134" t="s">
        <v>19</v>
      </c>
      <c r="G7" s="15" t="str">
        <f>T(Bobcat!Q10)</f>
        <v/>
      </c>
      <c r="I7" s="102" t="s">
        <v>103</v>
      </c>
      <c r="J7" s="18" t="s">
        <v>203</v>
      </c>
      <c r="K7" s="15" t="str">
        <f>T('Elective Adventures'!Q89)</f>
        <v/>
      </c>
    </row>
    <row r="8" spans="2:11" ht="12.75" customHeight="1">
      <c r="B8" s="19" t="s">
        <v>72</v>
      </c>
      <c r="C8" s="23" t="str">
        <f>'Cyber Chip'!Q10</f>
        <v xml:space="preserve"> </v>
      </c>
      <c r="D8" s="92"/>
      <c r="E8" s="15">
        <v>6</v>
      </c>
      <c r="F8" s="134" t="s">
        <v>20</v>
      </c>
      <c r="G8" s="15" t="str">
        <f>T(Bobcat!Q11)</f>
        <v/>
      </c>
      <c r="I8" s="102" t="s">
        <v>104</v>
      </c>
      <c r="J8" s="18" t="s">
        <v>204</v>
      </c>
      <c r="K8" s="15" t="str">
        <f>T('Elective Adventures'!Q90)</f>
        <v/>
      </c>
    </row>
    <row r="9" spans="2:11" ht="12.75" customHeight="1">
      <c r="B9" s="19" t="s">
        <v>22</v>
      </c>
      <c r="C9" s="23" t="str">
        <f>IF(COUNTIF(C4:C8,"C")&gt;4,"C","")</f>
        <v/>
      </c>
      <c r="D9" s="92"/>
      <c r="E9" s="87">
        <v>7</v>
      </c>
      <c r="F9" s="93" t="s">
        <v>21</v>
      </c>
      <c r="G9" s="15" t="str">
        <f>T(Bobcat!Q12)</f>
        <v/>
      </c>
      <c r="I9" s="102" t="s">
        <v>105</v>
      </c>
      <c r="J9" s="18" t="s">
        <v>205</v>
      </c>
      <c r="K9" s="15" t="str">
        <f>T('Elective Adventures'!Q91)</f>
        <v/>
      </c>
    </row>
    <row r="10" spans="2:11" ht="12" customHeight="1">
      <c r="B10" s="95"/>
      <c r="C10" s="96"/>
      <c r="D10" s="92"/>
      <c r="E10" s="90"/>
      <c r="F10" s="94"/>
      <c r="G10" s="90"/>
      <c r="I10" s="102">
        <v>5</v>
      </c>
      <c r="J10" s="18" t="s">
        <v>206</v>
      </c>
      <c r="K10" s="15" t="str">
        <f>T('Elective Adventures'!Q92)</f>
        <v/>
      </c>
    </row>
    <row r="11" spans="2:11" ht="12.75" customHeight="1">
      <c r="B11" s="1" t="s">
        <v>69</v>
      </c>
      <c r="E11" s="288" t="s">
        <v>73</v>
      </c>
      <c r="F11" s="288"/>
      <c r="G11" s="132"/>
      <c r="I11" s="102">
        <v>6</v>
      </c>
      <c r="J11" s="18" t="s">
        <v>207</v>
      </c>
      <c r="K11" s="15" t="str">
        <f>T('Elective Adventures'!Q93)</f>
        <v/>
      </c>
    </row>
    <row r="12" spans="2:11" ht="12.75" customHeight="1">
      <c r="B12" s="98" t="s">
        <v>87</v>
      </c>
      <c r="C12" s="24" t="str">
        <f>'Core Adventures'!Q11</f>
        <v xml:space="preserve"> </v>
      </c>
      <c r="E12" s="288"/>
      <c r="F12" s="288"/>
      <c r="G12" s="132"/>
      <c r="I12" s="107" t="s">
        <v>83</v>
      </c>
      <c r="J12" s="112"/>
      <c r="K12" s="110"/>
    </row>
    <row r="13" spans="2:11" ht="12.75" customHeight="1">
      <c r="B13" s="98" t="s">
        <v>88</v>
      </c>
      <c r="C13" s="24" t="str">
        <f>'Core Adventures'!Q21</f>
        <v xml:space="preserve"> </v>
      </c>
      <c r="E13" s="105" t="s">
        <v>74</v>
      </c>
      <c r="F13" s="108"/>
      <c r="G13" s="108"/>
      <c r="I13" s="102" t="s">
        <v>89</v>
      </c>
      <c r="J13" s="18" t="s">
        <v>208</v>
      </c>
      <c r="K13" s="15" t="str">
        <f>T('Elective Adventures'!Q97)</f>
        <v/>
      </c>
    </row>
    <row r="14" spans="2:11" ht="12.75" customHeight="1">
      <c r="B14" s="98" t="s">
        <v>238</v>
      </c>
      <c r="C14" s="24" t="str">
        <f>'Core Adventures'!Q28</f>
        <v xml:space="preserve"> </v>
      </c>
      <c r="E14" s="18">
        <v>1</v>
      </c>
      <c r="F14" s="18" t="s">
        <v>144</v>
      </c>
      <c r="G14" s="15" t="str">
        <f>T('Elective Adventures'!Q6)</f>
        <v/>
      </c>
      <c r="I14" s="102" t="s">
        <v>90</v>
      </c>
      <c r="J14" s="18" t="s">
        <v>209</v>
      </c>
      <c r="K14" s="15" t="str">
        <f>T('Elective Adventures'!Q98)</f>
        <v/>
      </c>
    </row>
    <row r="15" spans="2:11">
      <c r="B15" s="98" t="s">
        <v>92</v>
      </c>
      <c r="C15" s="24" t="str">
        <f>'Core Adventures'!Q36</f>
        <v xml:space="preserve"> </v>
      </c>
      <c r="E15" s="18">
        <v>2</v>
      </c>
      <c r="F15" s="18" t="s">
        <v>149</v>
      </c>
      <c r="G15" s="15" t="str">
        <f>T('Elective Adventures'!Q7)</f>
        <v/>
      </c>
      <c r="I15" s="102" t="s">
        <v>91</v>
      </c>
      <c r="J15" s="18" t="s">
        <v>210</v>
      </c>
      <c r="K15" s="15" t="str">
        <f>T('Elective Adventures'!Q99)</f>
        <v/>
      </c>
    </row>
    <row r="16" spans="2:11">
      <c r="B16" s="98" t="s">
        <v>93</v>
      </c>
      <c r="C16" s="24" t="str">
        <f>'Core Adventures'!Q45</f>
        <v xml:space="preserve"> </v>
      </c>
      <c r="E16" s="18">
        <v>3</v>
      </c>
      <c r="F16" s="18" t="s">
        <v>145</v>
      </c>
      <c r="G16" s="15" t="str">
        <f>T('Elective Adventures'!Q8)</f>
        <v/>
      </c>
      <c r="I16" s="102" t="s">
        <v>100</v>
      </c>
      <c r="J16" s="18" t="s">
        <v>217</v>
      </c>
      <c r="K16" s="15" t="str">
        <f>T('Elective Adventures'!Q100)</f>
        <v/>
      </c>
    </row>
    <row r="17" spans="2:11">
      <c r="B17" s="98" t="s">
        <v>94</v>
      </c>
      <c r="C17" s="24" t="str">
        <f>'Core Adventures'!Q57</f>
        <v xml:space="preserve"> </v>
      </c>
      <c r="E17" s="18">
        <v>4</v>
      </c>
      <c r="F17" s="18" t="s">
        <v>146</v>
      </c>
      <c r="G17" s="15" t="str">
        <f>T('Elective Adventures'!Q9)</f>
        <v/>
      </c>
      <c r="I17" s="102" t="s">
        <v>101</v>
      </c>
      <c r="J17" s="18" t="s">
        <v>211</v>
      </c>
      <c r="K17" s="15" t="str">
        <f>T('Elective Adventures'!Q101)</f>
        <v/>
      </c>
    </row>
    <row r="18" spans="2:11">
      <c r="B18" s="40"/>
      <c r="C18" s="41"/>
      <c r="E18" s="18">
        <v>5</v>
      </c>
      <c r="F18" s="18" t="s">
        <v>147</v>
      </c>
      <c r="G18" s="15" t="str">
        <f>T('Elective Adventures'!Q10)</f>
        <v/>
      </c>
      <c r="I18" s="102">
        <v>3</v>
      </c>
      <c r="J18" s="18" t="s">
        <v>212</v>
      </c>
      <c r="K18" s="15" t="str">
        <f>T('Elective Adventures'!Q102)</f>
        <v/>
      </c>
    </row>
    <row r="19" spans="2:11">
      <c r="B19" s="1" t="s">
        <v>73</v>
      </c>
      <c r="E19" s="18">
        <v>6</v>
      </c>
      <c r="F19" s="18" t="s">
        <v>148</v>
      </c>
      <c r="G19" s="15" t="str">
        <f>T('Elective Adventures'!Q11)</f>
        <v/>
      </c>
      <c r="I19" s="102">
        <v>4</v>
      </c>
      <c r="J19" s="18" t="s">
        <v>213</v>
      </c>
      <c r="K19" s="15" t="str">
        <f>T('Elective Adventures'!Q103)</f>
        <v/>
      </c>
    </row>
    <row r="20" spans="2:11">
      <c r="B20" s="98" t="s">
        <v>74</v>
      </c>
      <c r="C20" s="24" t="str">
        <f>'Elective Adventures'!Q14</f>
        <v xml:space="preserve"> </v>
      </c>
      <c r="E20" s="18">
        <v>7</v>
      </c>
      <c r="F20" s="18" t="s">
        <v>150</v>
      </c>
      <c r="G20" s="15" t="str">
        <f>T('Elective Adventures'!Q12)</f>
        <v/>
      </c>
      <c r="I20" s="102">
        <v>5</v>
      </c>
      <c r="J20" s="18" t="s">
        <v>214</v>
      </c>
      <c r="K20" s="15" t="str">
        <f>T('Elective Adventures'!Q104)</f>
        <v/>
      </c>
    </row>
    <row r="21" spans="2:11" ht="12.75" customHeight="1">
      <c r="B21" s="98" t="s">
        <v>75</v>
      </c>
      <c r="C21" s="24" t="str">
        <f>'Elective Adventures'!Q23</f>
        <v xml:space="preserve"> </v>
      </c>
      <c r="E21" s="100">
        <v>8</v>
      </c>
      <c r="F21" s="18" t="s">
        <v>151</v>
      </c>
      <c r="G21" s="15" t="str">
        <f>T('Elective Adventures'!Q13)</f>
        <v/>
      </c>
      <c r="I21" s="102">
        <v>6</v>
      </c>
      <c r="J21" s="100" t="s">
        <v>215</v>
      </c>
      <c r="K21" s="15" t="str">
        <f>T('Elective Adventures'!Q105)</f>
        <v/>
      </c>
    </row>
    <row r="22" spans="2:11" ht="12.75" customHeight="1">
      <c r="B22" s="98" t="s">
        <v>76</v>
      </c>
      <c r="C22" s="24" t="str">
        <f>'Elective Adventures'!Q34</f>
        <v xml:space="preserve"> </v>
      </c>
      <c r="E22" s="106" t="s">
        <v>75</v>
      </c>
      <c r="F22" s="108"/>
      <c r="G22" s="108"/>
      <c r="I22" s="107" t="s">
        <v>84</v>
      </c>
      <c r="J22" s="113"/>
      <c r="K22" s="111"/>
    </row>
    <row r="23" spans="2:11" ht="12.75" customHeight="1">
      <c r="B23" s="98" t="s">
        <v>77</v>
      </c>
      <c r="C23" s="24" t="str">
        <f>'Elective Adventures'!Q44</f>
        <v xml:space="preserve"> </v>
      </c>
      <c r="E23" s="99">
        <v>1</v>
      </c>
      <c r="F23" s="18" t="s">
        <v>152</v>
      </c>
      <c r="G23" s="15" t="str">
        <f>T('Elective Adventures'!Q17)</f>
        <v/>
      </c>
      <c r="I23" s="18">
        <v>1</v>
      </c>
      <c r="J23" s="99" t="s">
        <v>216</v>
      </c>
      <c r="K23" s="16" t="str">
        <f>T('Elective Adventures'!Q109)</f>
        <v/>
      </c>
    </row>
    <row r="24" spans="2:11">
      <c r="B24" s="98" t="s">
        <v>78</v>
      </c>
      <c r="C24" s="24" t="str">
        <f>'Elective Adventures'!Q53</f>
        <v xml:space="preserve"> </v>
      </c>
      <c r="E24" s="18">
        <v>2</v>
      </c>
      <c r="F24" s="18" t="s">
        <v>153</v>
      </c>
      <c r="G24" s="15" t="str">
        <f>T('Elective Adventures'!Q18)</f>
        <v/>
      </c>
      <c r="I24" s="102" t="s">
        <v>100</v>
      </c>
      <c r="J24" s="18" t="s">
        <v>218</v>
      </c>
      <c r="K24" s="16" t="str">
        <f>T('Elective Adventures'!Q110)</f>
        <v/>
      </c>
    </row>
    <row r="25" spans="2:11">
      <c r="B25" s="98" t="s">
        <v>79</v>
      </c>
      <c r="C25" s="24" t="str">
        <f>'Elective Adventures'!Q65</f>
        <v xml:space="preserve"> </v>
      </c>
      <c r="E25" s="18">
        <v>3</v>
      </c>
      <c r="F25" s="18" t="s">
        <v>154</v>
      </c>
      <c r="G25" s="15" t="str">
        <f>T('Elective Adventures'!Q19)</f>
        <v/>
      </c>
      <c r="I25" s="102" t="s">
        <v>101</v>
      </c>
      <c r="J25" s="18" t="s">
        <v>219</v>
      </c>
      <c r="K25" s="16" t="str">
        <f>T('Elective Adventures'!Q111)</f>
        <v/>
      </c>
    </row>
    <row r="26" spans="2:11" ht="12.75" customHeight="1">
      <c r="B26" s="103" t="s">
        <v>80</v>
      </c>
      <c r="C26" s="24" t="str">
        <f>'Elective Adventures'!Q76</f>
        <v xml:space="preserve"> </v>
      </c>
      <c r="E26" s="18">
        <v>4</v>
      </c>
      <c r="F26" s="18" t="s">
        <v>155</v>
      </c>
      <c r="G26" s="15" t="str">
        <f>T('Elective Adventures'!Q20)</f>
        <v/>
      </c>
      <c r="I26" s="102" t="s">
        <v>106</v>
      </c>
      <c r="J26" s="18" t="s">
        <v>220</v>
      </c>
      <c r="K26" s="16" t="str">
        <f>T('Elective Adventures'!Q112)</f>
        <v/>
      </c>
    </row>
    <row r="27" spans="2:11" ht="12.75" customHeight="1">
      <c r="B27" s="103" t="s">
        <v>81</v>
      </c>
      <c r="C27" s="24" t="str">
        <f>'Elective Adventures'!Q83</f>
        <v xml:space="preserve"> </v>
      </c>
      <c r="E27" s="18">
        <v>5</v>
      </c>
      <c r="F27" s="18" t="s">
        <v>156</v>
      </c>
      <c r="G27" s="15" t="str">
        <f>T('Elective Adventures'!Q21)</f>
        <v/>
      </c>
      <c r="I27" s="18">
        <v>3</v>
      </c>
      <c r="J27" s="18" t="s">
        <v>221</v>
      </c>
      <c r="K27" s="16" t="str">
        <f>T('Elective Adventures'!Q113)</f>
        <v/>
      </c>
    </row>
    <row r="28" spans="2:11">
      <c r="B28" s="103" t="s">
        <v>82</v>
      </c>
      <c r="C28" s="24" t="str">
        <f>'Elective Adventures'!Q94</f>
        <v xml:space="preserve"> </v>
      </c>
      <c r="E28" s="18">
        <v>6</v>
      </c>
      <c r="F28" s="18" t="s">
        <v>157</v>
      </c>
      <c r="G28" s="15" t="str">
        <f>T('Elective Adventures'!Q22)</f>
        <v/>
      </c>
      <c r="I28" s="100">
        <v>4</v>
      </c>
      <c r="J28" s="100" t="s">
        <v>222</v>
      </c>
      <c r="K28" s="16" t="str">
        <f>T('Elective Adventures'!Q114)</f>
        <v/>
      </c>
    </row>
    <row r="29" spans="2:11">
      <c r="B29" s="103" t="s">
        <v>83</v>
      </c>
      <c r="C29" s="24" t="str">
        <f>'Elective Adventures'!Q106</f>
        <v xml:space="preserve"> </v>
      </c>
      <c r="E29" s="107" t="s">
        <v>76</v>
      </c>
      <c r="F29" s="108"/>
      <c r="G29" s="108"/>
      <c r="I29" s="114" t="s">
        <v>85</v>
      </c>
      <c r="J29" s="113"/>
      <c r="K29" s="111"/>
    </row>
    <row r="30" spans="2:11" ht="12.75" customHeight="1">
      <c r="B30" s="103" t="s">
        <v>84</v>
      </c>
      <c r="C30" s="24" t="str">
        <f>'Elective Adventures'!Q115</f>
        <v xml:space="preserve"> </v>
      </c>
      <c r="E30" s="18">
        <v>1</v>
      </c>
      <c r="F30" s="18" t="s">
        <v>158</v>
      </c>
      <c r="G30" s="15" t="str">
        <f>T('Elective Adventures'!Q26)</f>
        <v/>
      </c>
      <c r="I30" s="99">
        <v>1</v>
      </c>
      <c r="J30" s="99" t="s">
        <v>223</v>
      </c>
      <c r="K30" s="16" t="str">
        <f>T('Elective Adventures'!Q118)</f>
        <v/>
      </c>
    </row>
    <row r="31" spans="2:11" ht="12.75" customHeight="1">
      <c r="B31" s="103" t="s">
        <v>85</v>
      </c>
      <c r="C31" s="24" t="str">
        <f>'Elective Adventures'!Q125</f>
        <v xml:space="preserve"> </v>
      </c>
      <c r="E31" s="18">
        <v>2</v>
      </c>
      <c r="F31" s="18" t="s">
        <v>159</v>
      </c>
      <c r="G31" s="15" t="str">
        <f>T('Elective Adventures'!Q27)</f>
        <v/>
      </c>
      <c r="I31" s="18">
        <v>2</v>
      </c>
      <c r="J31" s="18" t="s">
        <v>224</v>
      </c>
      <c r="K31" s="16" t="str">
        <f>T('Elective Adventures'!Q119)</f>
        <v/>
      </c>
    </row>
    <row r="32" spans="2:11">
      <c r="B32" s="103" t="s">
        <v>86</v>
      </c>
      <c r="C32" s="24" t="str">
        <f>'Elective Adventures'!Q133</f>
        <v xml:space="preserve"> </v>
      </c>
      <c r="E32" s="18">
        <v>3</v>
      </c>
      <c r="F32" s="18" t="s">
        <v>160</v>
      </c>
      <c r="G32" s="15" t="str">
        <f>T('Elective Adventures'!Q28)</f>
        <v/>
      </c>
      <c r="I32" s="18">
        <v>3</v>
      </c>
      <c r="J32" s="18" t="s">
        <v>225</v>
      </c>
      <c r="K32" s="16" t="str">
        <f>T('Elective Adventures'!Q120)</f>
        <v/>
      </c>
    </row>
    <row r="33" spans="1:11" ht="12.75" customHeight="1">
      <c r="B33" s="2"/>
      <c r="C33" s="41"/>
      <c r="E33" s="18">
        <v>4</v>
      </c>
      <c r="F33" s="18" t="s">
        <v>161</v>
      </c>
      <c r="G33" s="15" t="str">
        <f>T('Elective Adventures'!Q29)</f>
        <v/>
      </c>
      <c r="I33" s="18">
        <v>4</v>
      </c>
      <c r="J33" s="18" t="s">
        <v>226</v>
      </c>
      <c r="K33" s="16" t="str">
        <f>T('Elective Adventures'!Q121)</f>
        <v/>
      </c>
    </row>
    <row r="34" spans="1:11" ht="12.75" customHeight="1">
      <c r="A34" s="288" t="s">
        <v>69</v>
      </c>
      <c r="B34" s="288"/>
      <c r="C34" s="132"/>
      <c r="E34" s="18">
        <v>5</v>
      </c>
      <c r="F34" s="18" t="s">
        <v>162</v>
      </c>
      <c r="G34" s="15" t="str">
        <f>T('Elective Adventures'!Q30)</f>
        <v/>
      </c>
      <c r="I34" s="18">
        <v>5</v>
      </c>
      <c r="J34" s="18" t="s">
        <v>227</v>
      </c>
      <c r="K34" s="16" t="str">
        <f>T('Elective Adventures'!Q122)</f>
        <v/>
      </c>
    </row>
    <row r="35" spans="1:11" ht="15.75" customHeight="1">
      <c r="A35" s="288"/>
      <c r="B35" s="288"/>
      <c r="C35" s="132"/>
      <c r="E35" s="18">
        <v>6</v>
      </c>
      <c r="F35" s="18" t="s">
        <v>163</v>
      </c>
      <c r="G35" s="15" t="str">
        <f>T('Elective Adventures'!Q31)</f>
        <v/>
      </c>
      <c r="I35" s="18">
        <v>6</v>
      </c>
      <c r="J35" s="18" t="s">
        <v>228</v>
      </c>
      <c r="K35" s="16" t="str">
        <f>T('Elective Adventures'!Q123)</f>
        <v/>
      </c>
    </row>
    <row r="36" spans="1:11" ht="12.75" customHeight="1">
      <c r="A36" s="105" t="s">
        <v>87</v>
      </c>
      <c r="B36" s="105"/>
      <c r="C36" s="110"/>
      <c r="E36" s="18">
        <v>7</v>
      </c>
      <c r="F36" s="18" t="s">
        <v>164</v>
      </c>
      <c r="G36" s="15" t="str">
        <f>T('Elective Adventures'!Q32)</f>
        <v/>
      </c>
      <c r="I36" s="100">
        <v>7</v>
      </c>
      <c r="J36" s="100" t="s">
        <v>229</v>
      </c>
      <c r="K36" s="16" t="str">
        <f>T('Elective Adventures'!Q124)</f>
        <v/>
      </c>
    </row>
    <row r="37" spans="1:11">
      <c r="A37" s="15">
        <v>1</v>
      </c>
      <c r="B37" s="98" t="s">
        <v>107</v>
      </c>
      <c r="C37" s="15" t="str">
        <f>T('Core Adventures'!Q6)</f>
        <v/>
      </c>
      <c r="E37" s="18">
        <v>8</v>
      </c>
      <c r="F37" s="18" t="s">
        <v>165</v>
      </c>
      <c r="G37" s="15" t="str">
        <f>T('Elective Adventures'!Q33)</f>
        <v/>
      </c>
      <c r="I37" s="114" t="s">
        <v>86</v>
      </c>
      <c r="J37" s="113"/>
      <c r="K37" s="111"/>
    </row>
    <row r="38" spans="1:11" ht="12.75" customHeight="1">
      <c r="A38" s="15">
        <v>2</v>
      </c>
      <c r="B38" s="98" t="s">
        <v>108</v>
      </c>
      <c r="C38" s="15" t="str">
        <f>T('Core Adventures'!Q7)</f>
        <v/>
      </c>
      <c r="E38" s="107" t="s">
        <v>77</v>
      </c>
      <c r="F38" s="108"/>
      <c r="G38" s="108"/>
      <c r="I38" s="99">
        <v>1</v>
      </c>
      <c r="J38" s="99" t="s">
        <v>230</v>
      </c>
      <c r="K38" s="16" t="str">
        <f>T('Elective Adventures'!Q128)</f>
        <v/>
      </c>
    </row>
    <row r="39" spans="1:11" ht="12.75" customHeight="1">
      <c r="A39" s="15">
        <v>3</v>
      </c>
      <c r="B39" s="98" t="s">
        <v>109</v>
      </c>
      <c r="C39" s="15" t="str">
        <f>T('Core Adventures'!Q8)</f>
        <v/>
      </c>
      <c r="E39" s="18">
        <v>1</v>
      </c>
      <c r="F39" s="18" t="s">
        <v>166</v>
      </c>
      <c r="G39" s="15" t="str">
        <f>T('Elective Adventures'!Q37)</f>
        <v/>
      </c>
      <c r="I39" s="18">
        <v>2</v>
      </c>
      <c r="J39" s="18" t="s">
        <v>231</v>
      </c>
      <c r="K39" s="16" t="str">
        <f>T('Elective Adventures'!Q129)</f>
        <v/>
      </c>
    </row>
    <row r="40" spans="1:11" ht="12.75" customHeight="1">
      <c r="A40" s="15">
        <v>4</v>
      </c>
      <c r="B40" s="98" t="s">
        <v>110</v>
      </c>
      <c r="C40" s="15" t="str">
        <f>T('Core Adventures'!Q9)</f>
        <v/>
      </c>
      <c r="E40" s="18">
        <v>2</v>
      </c>
      <c r="F40" s="18" t="s">
        <v>167</v>
      </c>
      <c r="G40" s="15" t="str">
        <f>T('Elective Adventures'!Q38)</f>
        <v/>
      </c>
      <c r="I40" s="18">
        <v>3</v>
      </c>
      <c r="J40" s="18" t="s">
        <v>232</v>
      </c>
      <c r="K40" s="16" t="str">
        <f>T('Elective Adventures'!Q130)</f>
        <v/>
      </c>
    </row>
    <row r="41" spans="1:11">
      <c r="A41" s="87">
        <v>5</v>
      </c>
      <c r="B41" s="20" t="s">
        <v>111</v>
      </c>
      <c r="C41" s="15" t="str">
        <f>T('Core Adventures'!Q10)</f>
        <v/>
      </c>
      <c r="E41" s="18">
        <v>3</v>
      </c>
      <c r="F41" s="18" t="s">
        <v>168</v>
      </c>
      <c r="G41" s="15" t="str">
        <f>T('Elective Adventures'!Q39)</f>
        <v/>
      </c>
      <c r="I41" s="18">
        <v>4</v>
      </c>
      <c r="J41" s="18" t="s">
        <v>233</v>
      </c>
      <c r="K41" s="16" t="str">
        <f>T('Elective Adventures'!Q131)</f>
        <v/>
      </c>
    </row>
    <row r="42" spans="1:11" ht="12.75" customHeight="1">
      <c r="A42" s="106" t="s">
        <v>88</v>
      </c>
      <c r="B42" s="106"/>
      <c r="C42" s="111"/>
      <c r="E42" s="18">
        <v>4</v>
      </c>
      <c r="F42" s="18" t="s">
        <v>169</v>
      </c>
      <c r="G42" s="15" t="str">
        <f>T('Elective Adventures'!Q40)</f>
        <v/>
      </c>
      <c r="I42" s="18">
        <v>5</v>
      </c>
      <c r="J42" s="18" t="s">
        <v>234</v>
      </c>
      <c r="K42" s="16" t="str">
        <f>T('Elective Adventures'!Q132)</f>
        <v/>
      </c>
    </row>
    <row r="43" spans="1:11">
      <c r="A43" s="89" t="s">
        <v>89</v>
      </c>
      <c r="B43" s="21" t="s">
        <v>112</v>
      </c>
      <c r="C43" s="15" t="str">
        <f>T('Core Adventures'!Q14)</f>
        <v/>
      </c>
      <c r="E43" s="18">
        <v>5</v>
      </c>
      <c r="F43" s="18" t="s">
        <v>170</v>
      </c>
      <c r="G43" s="15" t="str">
        <f>T('Elective Adventures'!Q41)</f>
        <v/>
      </c>
    </row>
    <row r="44" spans="1:11">
      <c r="A44" s="24" t="s">
        <v>90</v>
      </c>
      <c r="B44" s="98" t="s">
        <v>113</v>
      </c>
      <c r="C44" s="15" t="str">
        <f>T('Core Adventures'!Q15)</f>
        <v/>
      </c>
      <c r="E44" s="18">
        <v>6</v>
      </c>
      <c r="F44" s="18" t="s">
        <v>171</v>
      </c>
      <c r="G44" s="15" t="str">
        <f>T('Elective Adventures'!Q42)</f>
        <v/>
      </c>
    </row>
    <row r="45" spans="1:11" ht="12.75" customHeight="1">
      <c r="A45" s="24" t="s">
        <v>91</v>
      </c>
      <c r="B45" s="98" t="s">
        <v>114</v>
      </c>
      <c r="C45" s="15" t="str">
        <f>T('Core Adventures'!Q16)</f>
        <v/>
      </c>
      <c r="E45" s="18">
        <v>7</v>
      </c>
      <c r="F45" s="18" t="s">
        <v>172</v>
      </c>
      <c r="G45" s="15" t="str">
        <f>T('Elective Adventures'!Q43)</f>
        <v/>
      </c>
      <c r="I45" s="101"/>
      <c r="J45" s="101"/>
      <c r="K45" s="14"/>
    </row>
    <row r="46" spans="1:11" ht="12.75" customHeight="1">
      <c r="A46" s="15">
        <v>2</v>
      </c>
      <c r="B46" s="98" t="s">
        <v>115</v>
      </c>
      <c r="C46" s="15" t="str">
        <f>T('Core Adventures'!Q17)</f>
        <v/>
      </c>
      <c r="E46" s="107" t="s">
        <v>78</v>
      </c>
      <c r="F46" s="109"/>
      <c r="G46" s="110"/>
      <c r="I46" s="101"/>
      <c r="J46" s="101"/>
      <c r="K46" s="14"/>
    </row>
    <row r="47" spans="1:11">
      <c r="A47" s="15">
        <v>3</v>
      </c>
      <c r="B47" s="98" t="s">
        <v>116</v>
      </c>
      <c r="C47" s="15" t="str">
        <f>T('Core Adventures'!Q18)</f>
        <v/>
      </c>
      <c r="E47" s="102" t="s">
        <v>89</v>
      </c>
      <c r="F47" s="18" t="s">
        <v>173</v>
      </c>
      <c r="G47" s="15" t="str">
        <f>T('Elective Adventures'!Q47)</f>
        <v/>
      </c>
      <c r="I47" s="101"/>
      <c r="J47" s="101"/>
      <c r="K47" s="14"/>
    </row>
    <row r="48" spans="1:11">
      <c r="A48" s="15">
        <v>4</v>
      </c>
      <c r="B48" s="98" t="s">
        <v>117</v>
      </c>
      <c r="C48" s="15" t="str">
        <f>T('Core Adventures'!Q19)</f>
        <v/>
      </c>
      <c r="E48" s="102" t="s">
        <v>90</v>
      </c>
      <c r="F48" s="18" t="s">
        <v>174</v>
      </c>
      <c r="G48" s="15" t="str">
        <f>T('Elective Adventures'!Q48)</f>
        <v/>
      </c>
      <c r="I48" s="101"/>
      <c r="J48" s="79" t="s">
        <v>51</v>
      </c>
      <c r="K48" s="80"/>
    </row>
    <row r="49" spans="1:11">
      <c r="A49" s="87">
        <v>5</v>
      </c>
      <c r="B49" s="20" t="s">
        <v>118</v>
      </c>
      <c r="C49" s="15" t="str">
        <f>T('Core Adventures'!Q20)</f>
        <v/>
      </c>
      <c r="E49" s="102">
        <v>2</v>
      </c>
      <c r="F49" s="18" t="s">
        <v>175</v>
      </c>
      <c r="G49" s="15" t="str">
        <f>T('Elective Adventures'!Q49)</f>
        <v/>
      </c>
      <c r="I49" s="101"/>
      <c r="J49" s="81" t="s">
        <v>52</v>
      </c>
      <c r="K49" s="42"/>
    </row>
    <row r="50" spans="1:11" ht="12.75" customHeight="1">
      <c r="A50" s="106" t="s">
        <v>119</v>
      </c>
      <c r="B50" s="106"/>
      <c r="C50" s="111"/>
      <c r="E50" s="102">
        <v>3</v>
      </c>
      <c r="F50" s="18" t="s">
        <v>176</v>
      </c>
      <c r="G50" s="15" t="str">
        <f>T('Elective Adventures'!Q50)</f>
        <v/>
      </c>
      <c r="J50" s="81" t="s">
        <v>53</v>
      </c>
      <c r="K50" s="42"/>
    </row>
    <row r="51" spans="1:11" ht="12.75" customHeight="1">
      <c r="A51" s="16">
        <v>1</v>
      </c>
      <c r="B51" s="21" t="s">
        <v>120</v>
      </c>
      <c r="C51" s="16" t="str">
        <f>T('Core Adventures'!Q24)</f>
        <v/>
      </c>
      <c r="E51" s="102">
        <v>4</v>
      </c>
      <c r="F51" s="18" t="s">
        <v>177</v>
      </c>
      <c r="G51" s="15" t="str">
        <f>T('Elective Adventures'!Q51)</f>
        <v/>
      </c>
      <c r="J51" s="82" t="s">
        <v>98</v>
      </c>
      <c r="K51" s="62"/>
    </row>
    <row r="52" spans="1:11" ht="12.75" customHeight="1">
      <c r="A52" s="15">
        <v>2</v>
      </c>
      <c r="B52" s="98" t="s">
        <v>121</v>
      </c>
      <c r="C52" s="16" t="str">
        <f>T('Core Adventures'!Q25)</f>
        <v/>
      </c>
      <c r="E52" s="102">
        <v>5</v>
      </c>
      <c r="F52" s="18" t="s">
        <v>178</v>
      </c>
      <c r="G52" s="15" t="str">
        <f>T('Elective Adventures'!Q52)</f>
        <v/>
      </c>
    </row>
    <row r="53" spans="1:11">
      <c r="A53" s="15">
        <v>3</v>
      </c>
      <c r="B53" s="98" t="s">
        <v>122</v>
      </c>
      <c r="C53" s="16" t="str">
        <f>T('Core Adventures'!Q26)</f>
        <v/>
      </c>
      <c r="E53" s="107" t="s">
        <v>79</v>
      </c>
      <c r="F53" s="109"/>
      <c r="G53" s="110"/>
    </row>
    <row r="54" spans="1:11" ht="12.75" customHeight="1">
      <c r="A54" s="87">
        <v>4</v>
      </c>
      <c r="B54" s="20" t="s">
        <v>123</v>
      </c>
      <c r="C54" s="16" t="str">
        <f>T('Core Adventures'!Q27)</f>
        <v/>
      </c>
      <c r="E54" s="18">
        <v>1</v>
      </c>
      <c r="F54" s="18" t="s">
        <v>179</v>
      </c>
      <c r="G54" s="15" t="str">
        <f>T('Elective Adventures'!Q56)</f>
        <v/>
      </c>
    </row>
    <row r="55" spans="1:11" ht="12.75" customHeight="1">
      <c r="A55" s="106" t="s">
        <v>92</v>
      </c>
      <c r="B55" s="106"/>
      <c r="C55" s="111"/>
      <c r="E55" s="18">
        <v>2</v>
      </c>
      <c r="F55" s="18" t="s">
        <v>180</v>
      </c>
      <c r="G55" s="15" t="str">
        <f>T('Elective Adventures'!Q57)</f>
        <v/>
      </c>
    </row>
    <row r="56" spans="1:11">
      <c r="A56" s="16">
        <v>1</v>
      </c>
      <c r="B56" s="17" t="s">
        <v>124</v>
      </c>
      <c r="C56" s="16" t="str">
        <f>T('Core Adventures'!Q31)</f>
        <v/>
      </c>
      <c r="E56" s="18">
        <v>3</v>
      </c>
      <c r="F56" s="18" t="s">
        <v>181</v>
      </c>
      <c r="G56" s="15" t="str">
        <f>T('Elective Adventures'!Q58)</f>
        <v/>
      </c>
    </row>
    <row r="57" spans="1:11">
      <c r="A57" s="15">
        <v>2</v>
      </c>
      <c r="B57" s="3" t="s">
        <v>125</v>
      </c>
      <c r="C57" s="16" t="str">
        <f>T('Core Adventures'!Q32)</f>
        <v/>
      </c>
      <c r="E57" s="18">
        <v>4</v>
      </c>
      <c r="F57" s="18" t="s">
        <v>182</v>
      </c>
      <c r="G57" s="15" t="str">
        <f>T('Elective Adventures'!Q59)</f>
        <v/>
      </c>
    </row>
    <row r="58" spans="1:11">
      <c r="A58" s="15">
        <v>3</v>
      </c>
      <c r="B58" s="3" t="s">
        <v>126</v>
      </c>
      <c r="C58" s="16" t="str">
        <f>T('Core Adventures'!Q33)</f>
        <v/>
      </c>
      <c r="E58" s="18">
        <v>5</v>
      </c>
      <c r="F58" s="18" t="s">
        <v>183</v>
      </c>
      <c r="G58" s="15" t="str">
        <f>T('Elective Adventures'!Q60)</f>
        <v/>
      </c>
    </row>
    <row r="59" spans="1:11">
      <c r="A59" s="15">
        <v>4</v>
      </c>
      <c r="B59" s="3" t="s">
        <v>127</v>
      </c>
      <c r="C59" s="16" t="str">
        <f>T('Core Adventures'!Q34)</f>
        <v/>
      </c>
      <c r="E59" s="18">
        <v>6</v>
      </c>
      <c r="F59" s="18" t="s">
        <v>184</v>
      </c>
      <c r="G59" s="15" t="str">
        <f>T('Elective Adventures'!Q61)</f>
        <v/>
      </c>
    </row>
    <row r="60" spans="1:11" ht="12.75" customHeight="1">
      <c r="A60" s="15">
        <v>5</v>
      </c>
      <c r="B60" s="3" t="s">
        <v>128</v>
      </c>
      <c r="C60" s="16" t="str">
        <f>T('Core Adventures'!Q35)</f>
        <v/>
      </c>
      <c r="E60" s="18">
        <v>7</v>
      </c>
      <c r="F60" s="18" t="s">
        <v>185</v>
      </c>
      <c r="G60" s="15" t="str">
        <f>T('Elective Adventures'!Q62)</f>
        <v/>
      </c>
    </row>
    <row r="61" spans="1:11" ht="12.75" customHeight="1">
      <c r="A61" s="106" t="s">
        <v>93</v>
      </c>
      <c r="B61" s="106"/>
      <c r="C61" s="110"/>
      <c r="E61" s="18">
        <v>8</v>
      </c>
      <c r="F61" s="18" t="s">
        <v>186</v>
      </c>
      <c r="G61" s="15" t="str">
        <f>T('Elective Adventures'!Q63)</f>
        <v/>
      </c>
      <c r="I61" s="13"/>
      <c r="J61" s="13"/>
    </row>
    <row r="62" spans="1:11">
      <c r="A62" s="15">
        <v>1</v>
      </c>
      <c r="B62" s="3" t="s">
        <v>129</v>
      </c>
      <c r="C62" s="15" t="str">
        <f>T('Core Adventures'!Q39)</f>
        <v/>
      </c>
      <c r="E62" s="18">
        <v>9</v>
      </c>
      <c r="F62" s="18" t="s">
        <v>187</v>
      </c>
      <c r="G62" s="15" t="str">
        <f>T('Elective Adventures'!Q64)</f>
        <v/>
      </c>
    </row>
    <row r="63" spans="1:11">
      <c r="A63" s="15">
        <v>2</v>
      </c>
      <c r="B63" s="3" t="s">
        <v>130</v>
      </c>
      <c r="C63" s="15" t="str">
        <f>T('Core Adventures'!Q40)</f>
        <v/>
      </c>
      <c r="E63" s="107" t="s">
        <v>80</v>
      </c>
      <c r="F63" s="108"/>
      <c r="G63" s="108"/>
    </row>
    <row r="64" spans="1:11">
      <c r="A64" s="15">
        <v>3</v>
      </c>
      <c r="B64" s="3" t="s">
        <v>131</v>
      </c>
      <c r="C64" s="15" t="str">
        <f>T('Core Adventures'!Q41)</f>
        <v/>
      </c>
      <c r="E64" s="18">
        <v>1</v>
      </c>
      <c r="F64" s="18" t="s">
        <v>188</v>
      </c>
      <c r="G64" s="15" t="str">
        <f>T('Elective Adventures'!Q68)</f>
        <v/>
      </c>
    </row>
    <row r="65" spans="1:7">
      <c r="A65" s="15">
        <v>4</v>
      </c>
      <c r="B65" s="3" t="s">
        <v>132</v>
      </c>
      <c r="C65" s="15" t="str">
        <f>T('Core Adventures'!Q42)</f>
        <v/>
      </c>
      <c r="E65" s="18">
        <v>2</v>
      </c>
      <c r="F65" s="18" t="s">
        <v>189</v>
      </c>
      <c r="G65" s="15" t="str">
        <f>T('Elective Adventures'!Q69)</f>
        <v/>
      </c>
    </row>
    <row r="66" spans="1:7">
      <c r="A66" s="15">
        <v>5</v>
      </c>
      <c r="B66" s="3" t="s">
        <v>133</v>
      </c>
      <c r="C66" s="15" t="str">
        <f>T('Core Adventures'!Q43)</f>
        <v/>
      </c>
      <c r="E66" s="18">
        <v>3</v>
      </c>
      <c r="F66" s="18" t="s">
        <v>190</v>
      </c>
      <c r="G66" s="15" t="str">
        <f>T('Elective Adventures'!Q70)</f>
        <v/>
      </c>
    </row>
    <row r="67" spans="1:7" ht="12.75" customHeight="1">
      <c r="A67" s="87">
        <v>6</v>
      </c>
      <c r="B67" s="88" t="s">
        <v>134</v>
      </c>
      <c r="C67" s="15" t="str">
        <f>T('Core Adventures'!Q44)</f>
        <v/>
      </c>
      <c r="E67" s="18">
        <v>4</v>
      </c>
      <c r="F67" s="18" t="s">
        <v>191</v>
      </c>
      <c r="G67" s="15" t="str">
        <f>T('Elective Adventures'!Q71)</f>
        <v/>
      </c>
    </row>
    <row r="68" spans="1:7" ht="12.75" customHeight="1">
      <c r="A68" s="106" t="s">
        <v>94</v>
      </c>
      <c r="B68" s="106"/>
      <c r="C68" s="111"/>
      <c r="E68" s="18">
        <v>5</v>
      </c>
      <c r="F68" s="18" t="s">
        <v>192</v>
      </c>
      <c r="G68" s="15" t="str">
        <f>T('Elective Adventures'!Q72)</f>
        <v/>
      </c>
    </row>
    <row r="69" spans="1:7" ht="12.75" customHeight="1">
      <c r="A69" s="16">
        <v>1</v>
      </c>
      <c r="B69" s="17" t="s">
        <v>135</v>
      </c>
      <c r="C69" s="16" t="str">
        <f>T('Core Adventures'!Q48)</f>
        <v/>
      </c>
      <c r="E69" s="18">
        <v>6</v>
      </c>
      <c r="F69" s="18" t="s">
        <v>193</v>
      </c>
      <c r="G69" s="15" t="str">
        <f>T('Elective Adventures'!Q73)</f>
        <v/>
      </c>
    </row>
    <row r="70" spans="1:7">
      <c r="A70" s="15">
        <v>2</v>
      </c>
      <c r="B70" s="3" t="s">
        <v>136</v>
      </c>
      <c r="C70" s="16" t="str">
        <f>T('Core Adventures'!Q49)</f>
        <v/>
      </c>
      <c r="E70" s="18">
        <v>7</v>
      </c>
      <c r="F70" s="18" t="s">
        <v>194</v>
      </c>
      <c r="G70" s="15" t="str">
        <f>T('Elective Adventures'!Q74)</f>
        <v/>
      </c>
    </row>
    <row r="71" spans="1:7">
      <c r="A71" s="24" t="s">
        <v>95</v>
      </c>
      <c r="B71" s="3" t="s">
        <v>137</v>
      </c>
      <c r="C71" s="16" t="str">
        <f>T('Core Adventures'!Q50)</f>
        <v/>
      </c>
      <c r="E71" s="18">
        <v>8</v>
      </c>
      <c r="F71" s="18" t="s">
        <v>195</v>
      </c>
      <c r="G71" s="15" t="str">
        <f>T('Elective Adventures'!Q75)</f>
        <v/>
      </c>
    </row>
    <row r="72" spans="1:7">
      <c r="A72" s="24" t="s">
        <v>96</v>
      </c>
      <c r="B72" s="3" t="s">
        <v>138</v>
      </c>
      <c r="C72" s="16" t="str">
        <f>T('Core Adventures'!Q51)</f>
        <v/>
      </c>
      <c r="E72" s="107" t="s">
        <v>81</v>
      </c>
      <c r="F72" s="108"/>
      <c r="G72" s="108"/>
    </row>
    <row r="73" spans="1:7">
      <c r="A73" s="24" t="s">
        <v>97</v>
      </c>
      <c r="B73" s="3" t="s">
        <v>139</v>
      </c>
      <c r="C73" s="16" t="str">
        <f>T('Core Adventures'!Q52)</f>
        <v/>
      </c>
      <c r="E73" s="102" t="s">
        <v>89</v>
      </c>
      <c r="F73" s="18" t="s">
        <v>196</v>
      </c>
      <c r="G73" s="15" t="str">
        <f>T('Elective Adventures'!Q79)</f>
        <v/>
      </c>
    </row>
    <row r="74" spans="1:7">
      <c r="A74" s="15">
        <v>4</v>
      </c>
      <c r="B74" s="3" t="s">
        <v>140</v>
      </c>
      <c r="C74" s="16" t="str">
        <f>T('Core Adventures'!Q53)</f>
        <v/>
      </c>
      <c r="E74" s="102" t="s">
        <v>90</v>
      </c>
      <c r="F74" s="18" t="s">
        <v>197</v>
      </c>
      <c r="G74" s="15" t="str">
        <f>T('Elective Adventures'!Q80)</f>
        <v/>
      </c>
    </row>
    <row r="75" spans="1:7">
      <c r="A75" s="15">
        <v>5</v>
      </c>
      <c r="B75" s="3" t="s">
        <v>141</v>
      </c>
      <c r="C75" s="16" t="str">
        <f>T('Core Adventures'!Q54)</f>
        <v/>
      </c>
      <c r="E75" s="102" t="s">
        <v>100</v>
      </c>
      <c r="F75" s="18" t="s">
        <v>198</v>
      </c>
      <c r="G75" s="15" t="str">
        <f>T('Elective Adventures'!Q81)</f>
        <v/>
      </c>
    </row>
    <row r="76" spans="1:7">
      <c r="A76" s="15">
        <v>6</v>
      </c>
      <c r="B76" s="3" t="s">
        <v>142</v>
      </c>
      <c r="C76" s="16" t="str">
        <f>T('Core Adventures'!Q55)</f>
        <v/>
      </c>
      <c r="E76" s="102" t="s">
        <v>101</v>
      </c>
      <c r="F76" s="18" t="s">
        <v>199</v>
      </c>
      <c r="G76" s="15" t="str">
        <f>T('Elective Adventures'!Q82)</f>
        <v/>
      </c>
    </row>
    <row r="77" spans="1:7">
      <c r="A77" s="15">
        <v>7</v>
      </c>
      <c r="B77" s="3" t="s">
        <v>143</v>
      </c>
      <c r="C77" s="16" t="str">
        <f>T('Core Adventures'!Q56)</f>
        <v/>
      </c>
    </row>
    <row r="78" spans="1:7" ht="12.75" customHeight="1"/>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5KJGX7Z9x8OfKgSnwMvjpi7z6mX9gDod7o/mDWZF7pZCWGX51QOAFt7PDUhY5ZbobJHY3fA515kqvWnzA856UA==" saltValue="+/oaBYbujnwSSQj+fpmBaw=="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3"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14</v>
      </c>
      <c r="E1" s="286" t="s">
        <v>25</v>
      </c>
      <c r="F1" s="286"/>
      <c r="G1" s="286"/>
      <c r="I1" s="288" t="s">
        <v>73</v>
      </c>
      <c r="J1" s="288"/>
      <c r="K1" s="288"/>
    </row>
    <row r="2" spans="2:11" ht="7.5" customHeight="1">
      <c r="E2" s="287"/>
      <c r="F2" s="287"/>
      <c r="G2" s="287"/>
      <c r="I2" s="288"/>
      <c r="J2" s="288"/>
      <c r="K2" s="288"/>
    </row>
    <row r="3" spans="2:11">
      <c r="B3" s="1" t="s">
        <v>10</v>
      </c>
      <c r="E3" s="15">
        <v>1</v>
      </c>
      <c r="F3" s="134" t="s">
        <v>66</v>
      </c>
      <c r="G3" s="15" t="str">
        <f>T(Bobcat!R6)</f>
        <v/>
      </c>
      <c r="I3" s="107" t="s">
        <v>102</v>
      </c>
      <c r="J3" s="108"/>
      <c r="K3" s="108"/>
    </row>
    <row r="4" spans="2:11" ht="12.75" customHeight="1">
      <c r="B4" s="39" t="s">
        <v>26</v>
      </c>
      <c r="C4" s="15" t="str">
        <f>IF(COUNTIF(G3:G10,"A")&gt;6,"C",IF(COUNTIF(G3:G10,"A")&gt;0,"P"," "))</f>
        <v xml:space="preserve"> </v>
      </c>
      <c r="D4" s="14"/>
      <c r="E4" s="15">
        <v>2</v>
      </c>
      <c r="F4" s="134" t="s">
        <v>67</v>
      </c>
      <c r="G4" s="15" t="str">
        <f>T(Bobcat!R7)</f>
        <v/>
      </c>
      <c r="I4" s="102">
        <v>1</v>
      </c>
      <c r="J4" s="18" t="s">
        <v>200</v>
      </c>
      <c r="K4" s="15" t="str">
        <f>T('Elective Adventures'!R86)</f>
        <v/>
      </c>
    </row>
    <row r="5" spans="2:11">
      <c r="B5" s="19" t="s">
        <v>70</v>
      </c>
      <c r="C5" s="22" t="str">
        <f>IF(COUNTIF(C12:C17,"C")&gt;5,"C",IF(COUNTIF(C12:C17,"C")&gt;0,"P",IF(COUNTIF(C12:C17,"P")&gt;0,"P"," ")))</f>
        <v xml:space="preserve"> </v>
      </c>
      <c r="D5" s="92"/>
      <c r="E5" s="15">
        <v>3</v>
      </c>
      <c r="F5" s="134" t="s">
        <v>17</v>
      </c>
      <c r="G5" s="15" t="str">
        <f>T(Bobcat!R8)</f>
        <v/>
      </c>
      <c r="I5" s="102">
        <v>2</v>
      </c>
      <c r="J5" s="18" t="s">
        <v>201</v>
      </c>
      <c r="K5" s="15" t="str">
        <f>T('Elective Adventures'!R87)</f>
        <v/>
      </c>
    </row>
    <row r="6" spans="2:11">
      <c r="B6" s="38" t="s">
        <v>73</v>
      </c>
      <c r="C6" s="22" t="str">
        <f>IF(COUNTIF(C20:C32,"C")&gt;0,"C"," ")</f>
        <v xml:space="preserve"> </v>
      </c>
      <c r="D6" s="92"/>
      <c r="E6" s="15">
        <v>4</v>
      </c>
      <c r="F6" s="134" t="s">
        <v>18</v>
      </c>
      <c r="G6" s="15" t="str">
        <f>T(Bobcat!R9)</f>
        <v/>
      </c>
      <c r="I6" s="102">
        <v>3</v>
      </c>
      <c r="J6" s="18" t="s">
        <v>202</v>
      </c>
      <c r="K6" s="15" t="str">
        <f>T('Elective Adventures'!R88)</f>
        <v/>
      </c>
    </row>
    <row r="7" spans="2:11">
      <c r="B7" s="19" t="s">
        <v>71</v>
      </c>
      <c r="C7" s="69"/>
      <c r="D7" s="2"/>
      <c r="E7" s="15">
        <v>5</v>
      </c>
      <c r="F7" s="134" t="s">
        <v>19</v>
      </c>
      <c r="G7" s="15" t="str">
        <f>T(Bobcat!R10)</f>
        <v/>
      </c>
      <c r="I7" s="102" t="s">
        <v>103</v>
      </c>
      <c r="J7" s="18" t="s">
        <v>203</v>
      </c>
      <c r="K7" s="15" t="str">
        <f>T('Elective Adventures'!R89)</f>
        <v/>
      </c>
    </row>
    <row r="8" spans="2:11" ht="12.75" customHeight="1">
      <c r="B8" s="19" t="s">
        <v>72</v>
      </c>
      <c r="C8" s="23" t="str">
        <f>'Cyber Chip'!R10</f>
        <v xml:space="preserve"> </v>
      </c>
      <c r="D8" s="92"/>
      <c r="E8" s="15">
        <v>6</v>
      </c>
      <c r="F8" s="134" t="s">
        <v>20</v>
      </c>
      <c r="G8" s="15" t="str">
        <f>T(Bobcat!R11)</f>
        <v/>
      </c>
      <c r="I8" s="102" t="s">
        <v>104</v>
      </c>
      <c r="J8" s="18" t="s">
        <v>204</v>
      </c>
      <c r="K8" s="15" t="str">
        <f>T('Elective Adventures'!R90)</f>
        <v/>
      </c>
    </row>
    <row r="9" spans="2:11" ht="12.75" customHeight="1">
      <c r="B9" s="19" t="s">
        <v>22</v>
      </c>
      <c r="C9" s="23" t="str">
        <f>IF(COUNTIF(C4:C8,"C")&gt;4,"C","")</f>
        <v/>
      </c>
      <c r="D9" s="92"/>
      <c r="E9" s="87">
        <v>7</v>
      </c>
      <c r="F9" s="93" t="s">
        <v>21</v>
      </c>
      <c r="G9" s="15" t="str">
        <f>T(Bobcat!R12)</f>
        <v/>
      </c>
      <c r="I9" s="102" t="s">
        <v>105</v>
      </c>
      <c r="J9" s="18" t="s">
        <v>205</v>
      </c>
      <c r="K9" s="15" t="str">
        <f>T('Elective Adventures'!R91)</f>
        <v/>
      </c>
    </row>
    <row r="10" spans="2:11" ht="12" customHeight="1">
      <c r="B10" s="95"/>
      <c r="C10" s="96"/>
      <c r="D10" s="92"/>
      <c r="E10" s="90"/>
      <c r="F10" s="94"/>
      <c r="G10" s="90"/>
      <c r="I10" s="102">
        <v>5</v>
      </c>
      <c r="J10" s="18" t="s">
        <v>206</v>
      </c>
      <c r="K10" s="15" t="str">
        <f>T('Elective Adventures'!R92)</f>
        <v/>
      </c>
    </row>
    <row r="11" spans="2:11" ht="12.75" customHeight="1">
      <c r="B11" s="1" t="s">
        <v>69</v>
      </c>
      <c r="E11" s="288" t="s">
        <v>73</v>
      </c>
      <c r="F11" s="288"/>
      <c r="G11" s="132"/>
      <c r="I11" s="102">
        <v>6</v>
      </c>
      <c r="J11" s="18" t="s">
        <v>207</v>
      </c>
      <c r="K11" s="15" t="str">
        <f>T('Elective Adventures'!R93)</f>
        <v/>
      </c>
    </row>
    <row r="12" spans="2:11" ht="12.75" customHeight="1">
      <c r="B12" s="98" t="s">
        <v>87</v>
      </c>
      <c r="C12" s="24" t="str">
        <f>'Core Adventures'!R11</f>
        <v xml:space="preserve"> </v>
      </c>
      <c r="E12" s="288"/>
      <c r="F12" s="288"/>
      <c r="G12" s="132"/>
      <c r="I12" s="107" t="s">
        <v>83</v>
      </c>
      <c r="J12" s="112"/>
      <c r="K12" s="110"/>
    </row>
    <row r="13" spans="2:11" ht="12.75" customHeight="1">
      <c r="B13" s="98" t="s">
        <v>88</v>
      </c>
      <c r="C13" s="24" t="str">
        <f>'Core Adventures'!R21</f>
        <v xml:space="preserve"> </v>
      </c>
      <c r="E13" s="105" t="s">
        <v>74</v>
      </c>
      <c r="F13" s="108"/>
      <c r="G13" s="108"/>
      <c r="I13" s="102" t="s">
        <v>89</v>
      </c>
      <c r="J13" s="18" t="s">
        <v>208</v>
      </c>
      <c r="K13" s="15" t="str">
        <f>T('Elective Adventures'!R97)</f>
        <v/>
      </c>
    </row>
    <row r="14" spans="2:11" ht="12.75" customHeight="1">
      <c r="B14" s="98" t="s">
        <v>238</v>
      </c>
      <c r="C14" s="24" t="str">
        <f>'Core Adventures'!R28</f>
        <v xml:space="preserve"> </v>
      </c>
      <c r="E14" s="18">
        <v>1</v>
      </c>
      <c r="F14" s="18" t="s">
        <v>144</v>
      </c>
      <c r="G14" s="15" t="str">
        <f>T('Elective Adventures'!R6)</f>
        <v/>
      </c>
      <c r="I14" s="102" t="s">
        <v>90</v>
      </c>
      <c r="J14" s="18" t="s">
        <v>209</v>
      </c>
      <c r="K14" s="15" t="str">
        <f>T('Elective Adventures'!R98)</f>
        <v/>
      </c>
    </row>
    <row r="15" spans="2:11">
      <c r="B15" s="98" t="s">
        <v>92</v>
      </c>
      <c r="C15" s="24" t="str">
        <f>'Core Adventures'!R36</f>
        <v xml:space="preserve"> </v>
      </c>
      <c r="E15" s="18">
        <v>2</v>
      </c>
      <c r="F15" s="18" t="s">
        <v>149</v>
      </c>
      <c r="G15" s="15" t="str">
        <f>T('Elective Adventures'!R7)</f>
        <v/>
      </c>
      <c r="I15" s="102" t="s">
        <v>91</v>
      </c>
      <c r="J15" s="18" t="s">
        <v>210</v>
      </c>
      <c r="K15" s="15" t="str">
        <f>T('Elective Adventures'!R99)</f>
        <v/>
      </c>
    </row>
    <row r="16" spans="2:11">
      <c r="B16" s="98" t="s">
        <v>93</v>
      </c>
      <c r="C16" s="24" t="str">
        <f>'Core Adventures'!R45</f>
        <v xml:space="preserve"> </v>
      </c>
      <c r="E16" s="18">
        <v>3</v>
      </c>
      <c r="F16" s="18" t="s">
        <v>145</v>
      </c>
      <c r="G16" s="15" t="str">
        <f>T('Elective Adventures'!R8)</f>
        <v/>
      </c>
      <c r="I16" s="102" t="s">
        <v>100</v>
      </c>
      <c r="J16" s="18" t="s">
        <v>217</v>
      </c>
      <c r="K16" s="15" t="str">
        <f>T('Elective Adventures'!R100)</f>
        <v/>
      </c>
    </row>
    <row r="17" spans="2:11">
      <c r="B17" s="98" t="s">
        <v>94</v>
      </c>
      <c r="C17" s="24" t="str">
        <f>'Core Adventures'!R57</f>
        <v xml:space="preserve"> </v>
      </c>
      <c r="E17" s="18">
        <v>4</v>
      </c>
      <c r="F17" s="18" t="s">
        <v>146</v>
      </c>
      <c r="G17" s="15" t="str">
        <f>T('Elective Adventures'!R9)</f>
        <v/>
      </c>
      <c r="I17" s="102" t="s">
        <v>101</v>
      </c>
      <c r="J17" s="18" t="s">
        <v>211</v>
      </c>
      <c r="K17" s="15" t="str">
        <f>T('Elective Adventures'!R101)</f>
        <v/>
      </c>
    </row>
    <row r="18" spans="2:11">
      <c r="B18" s="40"/>
      <c r="C18" s="41"/>
      <c r="E18" s="18">
        <v>5</v>
      </c>
      <c r="F18" s="18" t="s">
        <v>147</v>
      </c>
      <c r="G18" s="15" t="str">
        <f>T('Elective Adventures'!R10)</f>
        <v/>
      </c>
      <c r="I18" s="102">
        <v>3</v>
      </c>
      <c r="J18" s="18" t="s">
        <v>212</v>
      </c>
      <c r="K18" s="15" t="str">
        <f>T('Elective Adventures'!R102)</f>
        <v/>
      </c>
    </row>
    <row r="19" spans="2:11">
      <c r="B19" s="1" t="s">
        <v>73</v>
      </c>
      <c r="E19" s="18">
        <v>6</v>
      </c>
      <c r="F19" s="18" t="s">
        <v>148</v>
      </c>
      <c r="G19" s="15" t="str">
        <f>T('Elective Adventures'!R11)</f>
        <v/>
      </c>
      <c r="I19" s="102">
        <v>4</v>
      </c>
      <c r="J19" s="18" t="s">
        <v>213</v>
      </c>
      <c r="K19" s="15" t="str">
        <f>T('Elective Adventures'!R103)</f>
        <v/>
      </c>
    </row>
    <row r="20" spans="2:11">
      <c r="B20" s="98" t="s">
        <v>74</v>
      </c>
      <c r="C20" s="24" t="str">
        <f>'Elective Adventures'!R14</f>
        <v xml:space="preserve"> </v>
      </c>
      <c r="E20" s="18">
        <v>7</v>
      </c>
      <c r="F20" s="18" t="s">
        <v>150</v>
      </c>
      <c r="G20" s="15" t="str">
        <f>T('Elective Adventures'!R12)</f>
        <v/>
      </c>
      <c r="I20" s="102">
        <v>5</v>
      </c>
      <c r="J20" s="18" t="s">
        <v>214</v>
      </c>
      <c r="K20" s="15" t="str">
        <f>T('Elective Adventures'!R104)</f>
        <v/>
      </c>
    </row>
    <row r="21" spans="2:11" ht="12.75" customHeight="1">
      <c r="B21" s="98" t="s">
        <v>75</v>
      </c>
      <c r="C21" s="24" t="str">
        <f>'Elective Adventures'!R23</f>
        <v xml:space="preserve"> </v>
      </c>
      <c r="E21" s="100">
        <v>8</v>
      </c>
      <c r="F21" s="18" t="s">
        <v>151</v>
      </c>
      <c r="G21" s="15" t="str">
        <f>T('Elective Adventures'!R13)</f>
        <v/>
      </c>
      <c r="I21" s="102">
        <v>6</v>
      </c>
      <c r="J21" s="100" t="s">
        <v>215</v>
      </c>
      <c r="K21" s="15" t="str">
        <f>T('Elective Adventures'!R105)</f>
        <v/>
      </c>
    </row>
    <row r="22" spans="2:11" ht="12.75" customHeight="1">
      <c r="B22" s="98" t="s">
        <v>76</v>
      </c>
      <c r="C22" s="24" t="str">
        <f>'Elective Adventures'!R34</f>
        <v xml:space="preserve"> </v>
      </c>
      <c r="E22" s="106" t="s">
        <v>75</v>
      </c>
      <c r="F22" s="108"/>
      <c r="G22" s="108"/>
      <c r="I22" s="107" t="s">
        <v>84</v>
      </c>
      <c r="J22" s="113"/>
      <c r="K22" s="111"/>
    </row>
    <row r="23" spans="2:11" ht="12.75" customHeight="1">
      <c r="B23" s="98" t="s">
        <v>77</v>
      </c>
      <c r="C23" s="24" t="str">
        <f>'Elective Adventures'!R44</f>
        <v xml:space="preserve"> </v>
      </c>
      <c r="E23" s="99">
        <v>1</v>
      </c>
      <c r="F23" s="18" t="s">
        <v>152</v>
      </c>
      <c r="G23" s="15" t="str">
        <f>T('Elective Adventures'!R17)</f>
        <v/>
      </c>
      <c r="I23" s="18">
        <v>1</v>
      </c>
      <c r="J23" s="99" t="s">
        <v>216</v>
      </c>
      <c r="K23" s="16" t="str">
        <f>T('Elective Adventures'!R109)</f>
        <v/>
      </c>
    </row>
    <row r="24" spans="2:11">
      <c r="B24" s="98" t="s">
        <v>78</v>
      </c>
      <c r="C24" s="24" t="str">
        <f>'Elective Adventures'!R53</f>
        <v xml:space="preserve"> </v>
      </c>
      <c r="E24" s="18">
        <v>2</v>
      </c>
      <c r="F24" s="18" t="s">
        <v>153</v>
      </c>
      <c r="G24" s="15" t="str">
        <f>T('Elective Adventures'!R18)</f>
        <v/>
      </c>
      <c r="I24" s="102" t="s">
        <v>100</v>
      </c>
      <c r="J24" s="18" t="s">
        <v>218</v>
      </c>
      <c r="K24" s="16" t="str">
        <f>T('Elective Adventures'!R110)</f>
        <v/>
      </c>
    </row>
    <row r="25" spans="2:11">
      <c r="B25" s="98" t="s">
        <v>79</v>
      </c>
      <c r="C25" s="24" t="str">
        <f>'Elective Adventures'!R65</f>
        <v xml:space="preserve"> </v>
      </c>
      <c r="E25" s="18">
        <v>3</v>
      </c>
      <c r="F25" s="18" t="s">
        <v>154</v>
      </c>
      <c r="G25" s="15" t="str">
        <f>T('Elective Adventures'!R19)</f>
        <v/>
      </c>
      <c r="I25" s="102" t="s">
        <v>101</v>
      </c>
      <c r="J25" s="18" t="s">
        <v>219</v>
      </c>
      <c r="K25" s="16" t="str">
        <f>T('Elective Adventures'!R111)</f>
        <v/>
      </c>
    </row>
    <row r="26" spans="2:11" ht="12.75" customHeight="1">
      <c r="B26" s="103" t="s">
        <v>80</v>
      </c>
      <c r="C26" s="24" t="str">
        <f>'Elective Adventures'!R76</f>
        <v xml:space="preserve"> </v>
      </c>
      <c r="E26" s="18">
        <v>4</v>
      </c>
      <c r="F26" s="18" t="s">
        <v>155</v>
      </c>
      <c r="G26" s="15" t="str">
        <f>T('Elective Adventures'!R20)</f>
        <v/>
      </c>
      <c r="I26" s="102" t="s">
        <v>106</v>
      </c>
      <c r="J26" s="18" t="s">
        <v>220</v>
      </c>
      <c r="K26" s="16" t="str">
        <f>T('Elective Adventures'!R112)</f>
        <v/>
      </c>
    </row>
    <row r="27" spans="2:11" ht="12.75" customHeight="1">
      <c r="B27" s="103" t="s">
        <v>81</v>
      </c>
      <c r="C27" s="24" t="str">
        <f>'Elective Adventures'!R83</f>
        <v xml:space="preserve"> </v>
      </c>
      <c r="E27" s="18">
        <v>5</v>
      </c>
      <c r="F27" s="18" t="s">
        <v>156</v>
      </c>
      <c r="G27" s="15" t="str">
        <f>T('Elective Adventures'!R21)</f>
        <v/>
      </c>
      <c r="I27" s="18">
        <v>3</v>
      </c>
      <c r="J27" s="18" t="s">
        <v>221</v>
      </c>
      <c r="K27" s="16" t="str">
        <f>T('Elective Adventures'!R113)</f>
        <v/>
      </c>
    </row>
    <row r="28" spans="2:11">
      <c r="B28" s="103" t="s">
        <v>82</v>
      </c>
      <c r="C28" s="24" t="str">
        <f>'Elective Adventures'!R94</f>
        <v xml:space="preserve"> </v>
      </c>
      <c r="E28" s="18">
        <v>6</v>
      </c>
      <c r="F28" s="18" t="s">
        <v>157</v>
      </c>
      <c r="G28" s="15" t="str">
        <f>T('Elective Adventures'!R22)</f>
        <v/>
      </c>
      <c r="I28" s="100">
        <v>4</v>
      </c>
      <c r="J28" s="100" t="s">
        <v>222</v>
      </c>
      <c r="K28" s="16" t="str">
        <f>T('Elective Adventures'!R114)</f>
        <v/>
      </c>
    </row>
    <row r="29" spans="2:11">
      <c r="B29" s="103" t="s">
        <v>83</v>
      </c>
      <c r="C29" s="24" t="str">
        <f>'Elective Adventures'!R106</f>
        <v xml:space="preserve"> </v>
      </c>
      <c r="E29" s="107" t="s">
        <v>76</v>
      </c>
      <c r="F29" s="108"/>
      <c r="G29" s="108"/>
      <c r="I29" s="114" t="s">
        <v>85</v>
      </c>
      <c r="J29" s="113"/>
      <c r="K29" s="111"/>
    </row>
    <row r="30" spans="2:11" ht="12.75" customHeight="1">
      <c r="B30" s="103" t="s">
        <v>84</v>
      </c>
      <c r="C30" s="24" t="str">
        <f>'Elective Adventures'!R115</f>
        <v xml:space="preserve"> </v>
      </c>
      <c r="E30" s="18">
        <v>1</v>
      </c>
      <c r="F30" s="18" t="s">
        <v>158</v>
      </c>
      <c r="G30" s="15" t="str">
        <f>T('Elective Adventures'!R26)</f>
        <v/>
      </c>
      <c r="I30" s="99">
        <v>1</v>
      </c>
      <c r="J30" s="99" t="s">
        <v>223</v>
      </c>
      <c r="K30" s="16" t="str">
        <f>T('Elective Adventures'!R118)</f>
        <v/>
      </c>
    </row>
    <row r="31" spans="2:11" ht="12.75" customHeight="1">
      <c r="B31" s="103" t="s">
        <v>85</v>
      </c>
      <c r="C31" s="24" t="str">
        <f>'Elective Adventures'!R125</f>
        <v xml:space="preserve"> </v>
      </c>
      <c r="E31" s="18">
        <v>2</v>
      </c>
      <c r="F31" s="18" t="s">
        <v>159</v>
      </c>
      <c r="G31" s="15" t="str">
        <f>T('Elective Adventures'!R27)</f>
        <v/>
      </c>
      <c r="I31" s="18">
        <v>2</v>
      </c>
      <c r="J31" s="18" t="s">
        <v>224</v>
      </c>
      <c r="K31" s="16" t="str">
        <f>T('Elective Adventures'!R119)</f>
        <v/>
      </c>
    </row>
    <row r="32" spans="2:11">
      <c r="B32" s="103" t="s">
        <v>86</v>
      </c>
      <c r="C32" s="24" t="str">
        <f>'Elective Adventures'!R133</f>
        <v xml:space="preserve"> </v>
      </c>
      <c r="E32" s="18">
        <v>3</v>
      </c>
      <c r="F32" s="18" t="s">
        <v>160</v>
      </c>
      <c r="G32" s="15" t="str">
        <f>T('Elective Adventures'!R28)</f>
        <v/>
      </c>
      <c r="I32" s="18">
        <v>3</v>
      </c>
      <c r="J32" s="18" t="s">
        <v>225</v>
      </c>
      <c r="K32" s="16" t="str">
        <f>T('Elective Adventures'!R120)</f>
        <v/>
      </c>
    </row>
    <row r="33" spans="1:11" ht="12.75" customHeight="1">
      <c r="B33" s="2"/>
      <c r="C33" s="41"/>
      <c r="E33" s="18">
        <v>4</v>
      </c>
      <c r="F33" s="18" t="s">
        <v>161</v>
      </c>
      <c r="G33" s="15" t="str">
        <f>T('Elective Adventures'!R29)</f>
        <v/>
      </c>
      <c r="I33" s="18">
        <v>4</v>
      </c>
      <c r="J33" s="18" t="s">
        <v>226</v>
      </c>
      <c r="K33" s="16" t="str">
        <f>T('Elective Adventures'!R121)</f>
        <v/>
      </c>
    </row>
    <row r="34" spans="1:11" ht="12.75" customHeight="1">
      <c r="A34" s="288" t="s">
        <v>69</v>
      </c>
      <c r="B34" s="288"/>
      <c r="C34" s="132"/>
      <c r="E34" s="18">
        <v>5</v>
      </c>
      <c r="F34" s="18" t="s">
        <v>162</v>
      </c>
      <c r="G34" s="15" t="str">
        <f>T('Elective Adventures'!R30)</f>
        <v/>
      </c>
      <c r="I34" s="18">
        <v>5</v>
      </c>
      <c r="J34" s="18" t="s">
        <v>227</v>
      </c>
      <c r="K34" s="16" t="str">
        <f>T('Elective Adventures'!R122)</f>
        <v/>
      </c>
    </row>
    <row r="35" spans="1:11" ht="15.75" customHeight="1">
      <c r="A35" s="288"/>
      <c r="B35" s="288"/>
      <c r="C35" s="132"/>
      <c r="E35" s="18">
        <v>6</v>
      </c>
      <c r="F35" s="18" t="s">
        <v>163</v>
      </c>
      <c r="G35" s="15" t="str">
        <f>T('Elective Adventures'!R31)</f>
        <v/>
      </c>
      <c r="I35" s="18">
        <v>6</v>
      </c>
      <c r="J35" s="18" t="s">
        <v>228</v>
      </c>
      <c r="K35" s="16" t="str">
        <f>T('Elective Adventures'!R123)</f>
        <v/>
      </c>
    </row>
    <row r="36" spans="1:11" ht="12.75" customHeight="1">
      <c r="A36" s="105" t="s">
        <v>87</v>
      </c>
      <c r="B36" s="105"/>
      <c r="C36" s="110"/>
      <c r="E36" s="18">
        <v>7</v>
      </c>
      <c r="F36" s="18" t="s">
        <v>164</v>
      </c>
      <c r="G36" s="15" t="str">
        <f>T('Elective Adventures'!R32)</f>
        <v/>
      </c>
      <c r="I36" s="100">
        <v>7</v>
      </c>
      <c r="J36" s="100" t="s">
        <v>229</v>
      </c>
      <c r="K36" s="16" t="str">
        <f>T('Elective Adventures'!R124)</f>
        <v/>
      </c>
    </row>
    <row r="37" spans="1:11">
      <c r="A37" s="15">
        <v>1</v>
      </c>
      <c r="B37" s="98" t="s">
        <v>107</v>
      </c>
      <c r="C37" s="15" t="str">
        <f>T('Core Adventures'!R6)</f>
        <v/>
      </c>
      <c r="E37" s="18">
        <v>8</v>
      </c>
      <c r="F37" s="18" t="s">
        <v>165</v>
      </c>
      <c r="G37" s="15" t="str">
        <f>T('Elective Adventures'!R33)</f>
        <v/>
      </c>
      <c r="I37" s="114" t="s">
        <v>86</v>
      </c>
      <c r="J37" s="113"/>
      <c r="K37" s="111"/>
    </row>
    <row r="38" spans="1:11" ht="12.75" customHeight="1">
      <c r="A38" s="15">
        <v>2</v>
      </c>
      <c r="B38" s="98" t="s">
        <v>108</v>
      </c>
      <c r="C38" s="15" t="str">
        <f>T('Core Adventures'!R7)</f>
        <v/>
      </c>
      <c r="E38" s="107" t="s">
        <v>77</v>
      </c>
      <c r="F38" s="108"/>
      <c r="G38" s="108"/>
      <c r="I38" s="99">
        <v>1</v>
      </c>
      <c r="J38" s="99" t="s">
        <v>230</v>
      </c>
      <c r="K38" s="16" t="str">
        <f>T('Elective Adventures'!R128)</f>
        <v/>
      </c>
    </row>
    <row r="39" spans="1:11" ht="12.75" customHeight="1">
      <c r="A39" s="15">
        <v>3</v>
      </c>
      <c r="B39" s="98" t="s">
        <v>109</v>
      </c>
      <c r="C39" s="15" t="str">
        <f>T('Core Adventures'!R8)</f>
        <v/>
      </c>
      <c r="E39" s="18">
        <v>1</v>
      </c>
      <c r="F39" s="18" t="s">
        <v>166</v>
      </c>
      <c r="G39" s="15" t="str">
        <f>T('Elective Adventures'!R37)</f>
        <v/>
      </c>
      <c r="I39" s="18">
        <v>2</v>
      </c>
      <c r="J39" s="18" t="s">
        <v>231</v>
      </c>
      <c r="K39" s="16" t="str">
        <f>T('Elective Adventures'!R129)</f>
        <v/>
      </c>
    </row>
    <row r="40" spans="1:11" ht="12.75" customHeight="1">
      <c r="A40" s="15">
        <v>4</v>
      </c>
      <c r="B40" s="98" t="s">
        <v>110</v>
      </c>
      <c r="C40" s="15" t="str">
        <f>T('Core Adventures'!R9)</f>
        <v/>
      </c>
      <c r="E40" s="18">
        <v>2</v>
      </c>
      <c r="F40" s="18" t="s">
        <v>167</v>
      </c>
      <c r="G40" s="15" t="str">
        <f>T('Elective Adventures'!R38)</f>
        <v/>
      </c>
      <c r="I40" s="18">
        <v>3</v>
      </c>
      <c r="J40" s="18" t="s">
        <v>232</v>
      </c>
      <c r="K40" s="16" t="str">
        <f>T('Elective Adventures'!R130)</f>
        <v/>
      </c>
    </row>
    <row r="41" spans="1:11">
      <c r="A41" s="87">
        <v>5</v>
      </c>
      <c r="B41" s="20" t="s">
        <v>111</v>
      </c>
      <c r="C41" s="15" t="str">
        <f>T('Core Adventures'!R10)</f>
        <v/>
      </c>
      <c r="E41" s="18">
        <v>3</v>
      </c>
      <c r="F41" s="18" t="s">
        <v>168</v>
      </c>
      <c r="G41" s="15" t="str">
        <f>T('Elective Adventures'!R39)</f>
        <v/>
      </c>
      <c r="I41" s="18">
        <v>4</v>
      </c>
      <c r="J41" s="18" t="s">
        <v>233</v>
      </c>
      <c r="K41" s="16" t="str">
        <f>T('Elective Adventures'!R131)</f>
        <v/>
      </c>
    </row>
    <row r="42" spans="1:11" ht="12.75" customHeight="1">
      <c r="A42" s="106" t="s">
        <v>88</v>
      </c>
      <c r="B42" s="106"/>
      <c r="C42" s="111"/>
      <c r="E42" s="18">
        <v>4</v>
      </c>
      <c r="F42" s="18" t="s">
        <v>169</v>
      </c>
      <c r="G42" s="15" t="str">
        <f>T('Elective Adventures'!R40)</f>
        <v/>
      </c>
      <c r="I42" s="18">
        <v>5</v>
      </c>
      <c r="J42" s="18" t="s">
        <v>234</v>
      </c>
      <c r="K42" s="16" t="str">
        <f>T('Elective Adventures'!R132)</f>
        <v/>
      </c>
    </row>
    <row r="43" spans="1:11">
      <c r="A43" s="89" t="s">
        <v>89</v>
      </c>
      <c r="B43" s="21" t="s">
        <v>112</v>
      </c>
      <c r="C43" s="15" t="str">
        <f>T('Core Adventures'!R14)</f>
        <v/>
      </c>
      <c r="E43" s="18">
        <v>5</v>
      </c>
      <c r="F43" s="18" t="s">
        <v>170</v>
      </c>
      <c r="G43" s="15" t="str">
        <f>T('Elective Adventures'!R41)</f>
        <v/>
      </c>
    </row>
    <row r="44" spans="1:11">
      <c r="A44" s="24" t="s">
        <v>90</v>
      </c>
      <c r="B44" s="98" t="s">
        <v>113</v>
      </c>
      <c r="C44" s="15" t="str">
        <f>T('Core Adventures'!R15)</f>
        <v/>
      </c>
      <c r="E44" s="18">
        <v>6</v>
      </c>
      <c r="F44" s="18" t="s">
        <v>171</v>
      </c>
      <c r="G44" s="15" t="str">
        <f>T('Elective Adventures'!R42)</f>
        <v/>
      </c>
    </row>
    <row r="45" spans="1:11" ht="12.75" customHeight="1">
      <c r="A45" s="24" t="s">
        <v>91</v>
      </c>
      <c r="B45" s="98" t="s">
        <v>114</v>
      </c>
      <c r="C45" s="15" t="str">
        <f>T('Core Adventures'!R16)</f>
        <v/>
      </c>
      <c r="E45" s="18">
        <v>7</v>
      </c>
      <c r="F45" s="18" t="s">
        <v>172</v>
      </c>
      <c r="G45" s="15" t="str">
        <f>T('Elective Adventures'!R43)</f>
        <v/>
      </c>
      <c r="I45" s="101"/>
      <c r="J45" s="101"/>
      <c r="K45" s="14"/>
    </row>
    <row r="46" spans="1:11" ht="12.75" customHeight="1">
      <c r="A46" s="15">
        <v>2</v>
      </c>
      <c r="B46" s="98" t="s">
        <v>115</v>
      </c>
      <c r="C46" s="15" t="str">
        <f>T('Core Adventures'!R17)</f>
        <v/>
      </c>
      <c r="E46" s="107" t="s">
        <v>78</v>
      </c>
      <c r="F46" s="109"/>
      <c r="G46" s="110"/>
      <c r="I46" s="101"/>
      <c r="J46" s="101"/>
      <c r="K46" s="14"/>
    </row>
    <row r="47" spans="1:11">
      <c r="A47" s="15">
        <v>3</v>
      </c>
      <c r="B47" s="98" t="s">
        <v>116</v>
      </c>
      <c r="C47" s="15" t="str">
        <f>T('Core Adventures'!R18)</f>
        <v/>
      </c>
      <c r="E47" s="102" t="s">
        <v>89</v>
      </c>
      <c r="F47" s="18" t="s">
        <v>173</v>
      </c>
      <c r="G47" s="15" t="str">
        <f>T('Elective Adventures'!R47)</f>
        <v/>
      </c>
      <c r="I47" s="101"/>
      <c r="J47" s="101"/>
      <c r="K47" s="14"/>
    </row>
    <row r="48" spans="1:11">
      <c r="A48" s="15">
        <v>4</v>
      </c>
      <c r="B48" s="98" t="s">
        <v>117</v>
      </c>
      <c r="C48" s="15" t="str">
        <f>T('Core Adventures'!R19)</f>
        <v/>
      </c>
      <c r="E48" s="102" t="s">
        <v>90</v>
      </c>
      <c r="F48" s="18" t="s">
        <v>174</v>
      </c>
      <c r="G48" s="15" t="str">
        <f>T('Elective Adventures'!R48)</f>
        <v/>
      </c>
      <c r="I48" s="101"/>
      <c r="J48" s="79" t="s">
        <v>51</v>
      </c>
      <c r="K48" s="80"/>
    </row>
    <row r="49" spans="1:11">
      <c r="A49" s="87">
        <v>5</v>
      </c>
      <c r="B49" s="20" t="s">
        <v>118</v>
      </c>
      <c r="C49" s="15" t="str">
        <f>T('Core Adventures'!R20)</f>
        <v/>
      </c>
      <c r="E49" s="102">
        <v>2</v>
      </c>
      <c r="F49" s="18" t="s">
        <v>175</v>
      </c>
      <c r="G49" s="15" t="str">
        <f>T('Elective Adventures'!R49)</f>
        <v/>
      </c>
      <c r="I49" s="101"/>
      <c r="J49" s="81" t="s">
        <v>52</v>
      </c>
      <c r="K49" s="42"/>
    </row>
    <row r="50" spans="1:11" ht="12.75" customHeight="1">
      <c r="A50" s="106" t="s">
        <v>119</v>
      </c>
      <c r="B50" s="106"/>
      <c r="C50" s="111"/>
      <c r="E50" s="102">
        <v>3</v>
      </c>
      <c r="F50" s="18" t="s">
        <v>176</v>
      </c>
      <c r="G50" s="15" t="str">
        <f>T('Elective Adventures'!R50)</f>
        <v/>
      </c>
      <c r="J50" s="81" t="s">
        <v>53</v>
      </c>
      <c r="K50" s="42"/>
    </row>
    <row r="51" spans="1:11" ht="12.75" customHeight="1">
      <c r="A51" s="16">
        <v>1</v>
      </c>
      <c r="B51" s="21" t="s">
        <v>120</v>
      </c>
      <c r="C51" s="16" t="str">
        <f>T('Core Adventures'!R24)</f>
        <v/>
      </c>
      <c r="E51" s="102">
        <v>4</v>
      </c>
      <c r="F51" s="18" t="s">
        <v>177</v>
      </c>
      <c r="G51" s="15" t="str">
        <f>T('Elective Adventures'!R51)</f>
        <v/>
      </c>
      <c r="J51" s="82" t="s">
        <v>98</v>
      </c>
      <c r="K51" s="62"/>
    </row>
    <row r="52" spans="1:11" ht="12.75" customHeight="1">
      <c r="A52" s="15">
        <v>2</v>
      </c>
      <c r="B52" s="98" t="s">
        <v>121</v>
      </c>
      <c r="C52" s="16" t="str">
        <f>T('Core Adventures'!R25)</f>
        <v/>
      </c>
      <c r="E52" s="102">
        <v>5</v>
      </c>
      <c r="F52" s="18" t="s">
        <v>178</v>
      </c>
      <c r="G52" s="15" t="str">
        <f>T('Elective Adventures'!R52)</f>
        <v/>
      </c>
    </row>
    <row r="53" spans="1:11">
      <c r="A53" s="15">
        <v>3</v>
      </c>
      <c r="B53" s="98" t="s">
        <v>122</v>
      </c>
      <c r="C53" s="16" t="str">
        <f>T('Core Adventures'!R26)</f>
        <v/>
      </c>
      <c r="E53" s="107" t="s">
        <v>79</v>
      </c>
      <c r="F53" s="109"/>
      <c r="G53" s="110"/>
    </row>
    <row r="54" spans="1:11" ht="12.75" customHeight="1">
      <c r="A54" s="87">
        <v>4</v>
      </c>
      <c r="B54" s="20" t="s">
        <v>123</v>
      </c>
      <c r="C54" s="16" t="str">
        <f>T('Core Adventures'!R27)</f>
        <v/>
      </c>
      <c r="E54" s="18">
        <v>1</v>
      </c>
      <c r="F54" s="18" t="s">
        <v>179</v>
      </c>
      <c r="G54" s="15" t="str">
        <f>T('Elective Adventures'!R56)</f>
        <v/>
      </c>
    </row>
    <row r="55" spans="1:11" ht="12.75" customHeight="1">
      <c r="A55" s="106" t="s">
        <v>92</v>
      </c>
      <c r="B55" s="106"/>
      <c r="C55" s="111"/>
      <c r="E55" s="18">
        <v>2</v>
      </c>
      <c r="F55" s="18" t="s">
        <v>180</v>
      </c>
      <c r="G55" s="15" t="str">
        <f>T('Elective Adventures'!R57)</f>
        <v/>
      </c>
    </row>
    <row r="56" spans="1:11">
      <c r="A56" s="16">
        <v>1</v>
      </c>
      <c r="B56" s="17" t="s">
        <v>124</v>
      </c>
      <c r="C56" s="16" t="str">
        <f>T('Core Adventures'!R31)</f>
        <v/>
      </c>
      <c r="E56" s="18">
        <v>3</v>
      </c>
      <c r="F56" s="18" t="s">
        <v>181</v>
      </c>
      <c r="G56" s="15" t="str">
        <f>T('Elective Adventures'!R58)</f>
        <v/>
      </c>
    </row>
    <row r="57" spans="1:11">
      <c r="A57" s="15">
        <v>2</v>
      </c>
      <c r="B57" s="3" t="s">
        <v>125</v>
      </c>
      <c r="C57" s="16" t="str">
        <f>T('Core Adventures'!R32)</f>
        <v/>
      </c>
      <c r="E57" s="18">
        <v>4</v>
      </c>
      <c r="F57" s="18" t="s">
        <v>182</v>
      </c>
      <c r="G57" s="15" t="str">
        <f>T('Elective Adventures'!R59)</f>
        <v/>
      </c>
    </row>
    <row r="58" spans="1:11">
      <c r="A58" s="15">
        <v>3</v>
      </c>
      <c r="B58" s="3" t="s">
        <v>126</v>
      </c>
      <c r="C58" s="16" t="str">
        <f>T('Core Adventures'!R33)</f>
        <v/>
      </c>
      <c r="E58" s="18">
        <v>5</v>
      </c>
      <c r="F58" s="18" t="s">
        <v>183</v>
      </c>
      <c r="G58" s="15" t="str">
        <f>T('Elective Adventures'!R60)</f>
        <v/>
      </c>
    </row>
    <row r="59" spans="1:11">
      <c r="A59" s="15">
        <v>4</v>
      </c>
      <c r="B59" s="3" t="s">
        <v>127</v>
      </c>
      <c r="C59" s="16" t="str">
        <f>T('Core Adventures'!R34)</f>
        <v/>
      </c>
      <c r="E59" s="18">
        <v>6</v>
      </c>
      <c r="F59" s="18" t="s">
        <v>184</v>
      </c>
      <c r="G59" s="15" t="str">
        <f>T('Elective Adventures'!R61)</f>
        <v/>
      </c>
    </row>
    <row r="60" spans="1:11" ht="12.75" customHeight="1">
      <c r="A60" s="15">
        <v>5</v>
      </c>
      <c r="B60" s="3" t="s">
        <v>128</v>
      </c>
      <c r="C60" s="16" t="str">
        <f>T('Core Adventures'!R35)</f>
        <v/>
      </c>
      <c r="E60" s="18">
        <v>7</v>
      </c>
      <c r="F60" s="18" t="s">
        <v>185</v>
      </c>
      <c r="G60" s="15" t="str">
        <f>T('Elective Adventures'!R62)</f>
        <v/>
      </c>
    </row>
    <row r="61" spans="1:11" ht="12.75" customHeight="1">
      <c r="A61" s="106" t="s">
        <v>93</v>
      </c>
      <c r="B61" s="106"/>
      <c r="C61" s="110"/>
      <c r="E61" s="18">
        <v>8</v>
      </c>
      <c r="F61" s="18" t="s">
        <v>186</v>
      </c>
      <c r="G61" s="15" t="str">
        <f>T('Elective Adventures'!R63)</f>
        <v/>
      </c>
      <c r="I61" s="13"/>
      <c r="J61" s="13"/>
    </row>
    <row r="62" spans="1:11">
      <c r="A62" s="15">
        <v>1</v>
      </c>
      <c r="B62" s="3" t="s">
        <v>129</v>
      </c>
      <c r="C62" s="15" t="str">
        <f>T('Core Adventures'!R39)</f>
        <v/>
      </c>
      <c r="E62" s="18">
        <v>9</v>
      </c>
      <c r="F62" s="18" t="s">
        <v>187</v>
      </c>
      <c r="G62" s="15" t="str">
        <f>T('Elective Adventures'!R64)</f>
        <v/>
      </c>
    </row>
    <row r="63" spans="1:11">
      <c r="A63" s="15">
        <v>2</v>
      </c>
      <c r="B63" s="3" t="s">
        <v>130</v>
      </c>
      <c r="C63" s="15" t="str">
        <f>T('Core Adventures'!R40)</f>
        <v/>
      </c>
      <c r="E63" s="107" t="s">
        <v>80</v>
      </c>
      <c r="F63" s="108"/>
      <c r="G63" s="108"/>
    </row>
    <row r="64" spans="1:11">
      <c r="A64" s="15">
        <v>3</v>
      </c>
      <c r="B64" s="3" t="s">
        <v>131</v>
      </c>
      <c r="C64" s="15" t="str">
        <f>T('Core Adventures'!R41)</f>
        <v/>
      </c>
      <c r="E64" s="18">
        <v>1</v>
      </c>
      <c r="F64" s="18" t="s">
        <v>188</v>
      </c>
      <c r="G64" s="15" t="str">
        <f>T('Elective Adventures'!R68)</f>
        <v/>
      </c>
    </row>
    <row r="65" spans="1:7">
      <c r="A65" s="15">
        <v>4</v>
      </c>
      <c r="B65" s="3" t="s">
        <v>132</v>
      </c>
      <c r="C65" s="15" t="str">
        <f>T('Core Adventures'!R42)</f>
        <v/>
      </c>
      <c r="E65" s="18">
        <v>2</v>
      </c>
      <c r="F65" s="18" t="s">
        <v>189</v>
      </c>
      <c r="G65" s="15" t="str">
        <f>T('Elective Adventures'!R69)</f>
        <v/>
      </c>
    </row>
    <row r="66" spans="1:7">
      <c r="A66" s="15">
        <v>5</v>
      </c>
      <c r="B66" s="3" t="s">
        <v>133</v>
      </c>
      <c r="C66" s="15" t="str">
        <f>T('Core Adventures'!R43)</f>
        <v/>
      </c>
      <c r="E66" s="18">
        <v>3</v>
      </c>
      <c r="F66" s="18" t="s">
        <v>190</v>
      </c>
      <c r="G66" s="15" t="str">
        <f>T('Elective Adventures'!R70)</f>
        <v/>
      </c>
    </row>
    <row r="67" spans="1:7" ht="12.75" customHeight="1">
      <c r="A67" s="87">
        <v>6</v>
      </c>
      <c r="B67" s="88" t="s">
        <v>134</v>
      </c>
      <c r="C67" s="15" t="str">
        <f>T('Core Adventures'!R44)</f>
        <v/>
      </c>
      <c r="E67" s="18">
        <v>4</v>
      </c>
      <c r="F67" s="18" t="s">
        <v>191</v>
      </c>
      <c r="G67" s="15" t="str">
        <f>T('Elective Adventures'!R71)</f>
        <v/>
      </c>
    </row>
    <row r="68" spans="1:7" ht="12.75" customHeight="1">
      <c r="A68" s="106" t="s">
        <v>94</v>
      </c>
      <c r="B68" s="106"/>
      <c r="C68" s="111"/>
      <c r="E68" s="18">
        <v>5</v>
      </c>
      <c r="F68" s="18" t="s">
        <v>192</v>
      </c>
      <c r="G68" s="15" t="str">
        <f>T('Elective Adventures'!R72)</f>
        <v/>
      </c>
    </row>
    <row r="69" spans="1:7" ht="12.75" customHeight="1">
      <c r="A69" s="16">
        <v>1</v>
      </c>
      <c r="B69" s="17" t="s">
        <v>135</v>
      </c>
      <c r="C69" s="16" t="str">
        <f>T('Core Adventures'!R48)</f>
        <v/>
      </c>
      <c r="E69" s="18">
        <v>6</v>
      </c>
      <c r="F69" s="18" t="s">
        <v>193</v>
      </c>
      <c r="G69" s="15" t="str">
        <f>T('Elective Adventures'!R73)</f>
        <v/>
      </c>
    </row>
    <row r="70" spans="1:7">
      <c r="A70" s="15">
        <v>2</v>
      </c>
      <c r="B70" s="3" t="s">
        <v>136</v>
      </c>
      <c r="C70" s="16" t="str">
        <f>T('Core Adventures'!R49)</f>
        <v/>
      </c>
      <c r="E70" s="18">
        <v>7</v>
      </c>
      <c r="F70" s="18" t="s">
        <v>194</v>
      </c>
      <c r="G70" s="15" t="str">
        <f>T('Elective Adventures'!R74)</f>
        <v/>
      </c>
    </row>
    <row r="71" spans="1:7">
      <c r="A71" s="24" t="s">
        <v>95</v>
      </c>
      <c r="B71" s="3" t="s">
        <v>137</v>
      </c>
      <c r="C71" s="16" t="str">
        <f>T('Core Adventures'!R50)</f>
        <v/>
      </c>
      <c r="E71" s="18">
        <v>8</v>
      </c>
      <c r="F71" s="18" t="s">
        <v>195</v>
      </c>
      <c r="G71" s="15" t="str">
        <f>T('Elective Adventures'!R75)</f>
        <v/>
      </c>
    </row>
    <row r="72" spans="1:7">
      <c r="A72" s="24" t="s">
        <v>96</v>
      </c>
      <c r="B72" s="3" t="s">
        <v>138</v>
      </c>
      <c r="C72" s="16" t="str">
        <f>T('Core Adventures'!R51)</f>
        <v/>
      </c>
      <c r="E72" s="107" t="s">
        <v>81</v>
      </c>
      <c r="F72" s="108"/>
      <c r="G72" s="108"/>
    </row>
    <row r="73" spans="1:7">
      <c r="A73" s="24" t="s">
        <v>97</v>
      </c>
      <c r="B73" s="3" t="s">
        <v>139</v>
      </c>
      <c r="C73" s="16" t="str">
        <f>T('Core Adventures'!R52)</f>
        <v/>
      </c>
      <c r="E73" s="102" t="s">
        <v>89</v>
      </c>
      <c r="F73" s="18" t="s">
        <v>196</v>
      </c>
      <c r="G73" s="15" t="str">
        <f>T('Elective Adventures'!R79)</f>
        <v/>
      </c>
    </row>
    <row r="74" spans="1:7">
      <c r="A74" s="15">
        <v>4</v>
      </c>
      <c r="B74" s="3" t="s">
        <v>140</v>
      </c>
      <c r="C74" s="16" t="str">
        <f>T('Core Adventures'!R53)</f>
        <v/>
      </c>
      <c r="E74" s="102" t="s">
        <v>90</v>
      </c>
      <c r="F74" s="18" t="s">
        <v>197</v>
      </c>
      <c r="G74" s="15" t="str">
        <f>T('Elective Adventures'!R80)</f>
        <v/>
      </c>
    </row>
    <row r="75" spans="1:7">
      <c r="A75" s="15">
        <v>5</v>
      </c>
      <c r="B75" s="3" t="s">
        <v>141</v>
      </c>
      <c r="C75" s="16" t="str">
        <f>T('Core Adventures'!R54)</f>
        <v/>
      </c>
      <c r="E75" s="102" t="s">
        <v>100</v>
      </c>
      <c r="F75" s="18" t="s">
        <v>198</v>
      </c>
      <c r="G75" s="15" t="str">
        <f>T('Elective Adventures'!R81)</f>
        <v/>
      </c>
    </row>
    <row r="76" spans="1:7">
      <c r="A76" s="15">
        <v>6</v>
      </c>
      <c r="B76" s="3" t="s">
        <v>142</v>
      </c>
      <c r="C76" s="16" t="str">
        <f>T('Core Adventures'!R55)</f>
        <v/>
      </c>
      <c r="E76" s="102" t="s">
        <v>101</v>
      </c>
      <c r="F76" s="18" t="s">
        <v>199</v>
      </c>
      <c r="G76" s="15" t="str">
        <f>T('Elective Adventures'!R82)</f>
        <v/>
      </c>
    </row>
    <row r="77" spans="1:7">
      <c r="A77" s="15">
        <v>7</v>
      </c>
      <c r="B77" s="3" t="s">
        <v>143</v>
      </c>
      <c r="C77" s="16" t="str">
        <f>T('Core Adventures'!R56)</f>
        <v/>
      </c>
    </row>
    <row r="78" spans="1:7" ht="12.75" customHeight="1"/>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wH2gE2aKQJMhYGaZdypWmzsA9y/UIqmaPF7KsDWvyyGvUNsR/5g2Mbr9xQbp5/rQ3De9gG0WxzqP1W0kXR4HpQ==" saltValue="BXj3+7VYM5kQ2pAbyAUFlw=="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4"/>
  <sheetViews>
    <sheetView showGridLines="0" zoomScale="80" zoomScaleNormal="80" workbookViewId="0">
      <selection activeCell="C7" sqref="C7"/>
    </sheetView>
  </sheetViews>
  <sheetFormatPr defaultRowHeight="12.75"/>
  <cols>
    <col min="1" max="1" width="3.140625" customWidth="1"/>
    <col min="2" max="2" width="36.140625" bestFit="1" customWidth="1"/>
    <col min="3" max="3" width="6.42578125" customWidth="1"/>
    <col min="4" max="4" width="2.42578125" customWidth="1"/>
    <col min="5" max="5" width="4.28515625" style="133" customWidth="1"/>
    <col min="6" max="6" width="33.85546875" customWidth="1"/>
    <col min="7" max="7" width="3.42578125" customWidth="1"/>
    <col min="8" max="8" width="6.42578125" customWidth="1"/>
    <col min="9" max="9" width="3.28515625" customWidth="1"/>
    <col min="10" max="10" width="33.85546875" customWidth="1"/>
    <col min="11" max="11" width="3.42578125" customWidth="1"/>
    <col min="12" max="12" width="6.42578125" customWidth="1"/>
  </cols>
  <sheetData>
    <row r="1" spans="2:11" ht="21" customHeight="1">
      <c r="B1" s="104" t="str">
        <f ca="1">MID(CELL("filename",B1),FIND(IF(ISERROR(FIND("]",CELL("filename",B1))),"$","]"),CELL("filename",B1))+1,256)</f>
        <v>Scout 15</v>
      </c>
      <c r="E1" s="286" t="s">
        <v>25</v>
      </c>
      <c r="F1" s="286"/>
      <c r="G1" s="286"/>
      <c r="I1" s="288" t="s">
        <v>73</v>
      </c>
      <c r="J1" s="288"/>
      <c r="K1" s="288"/>
    </row>
    <row r="2" spans="2:11" ht="7.5" customHeight="1">
      <c r="E2" s="287"/>
      <c r="F2" s="287"/>
      <c r="G2" s="287"/>
      <c r="I2" s="288"/>
      <c r="J2" s="288"/>
      <c r="K2" s="288"/>
    </row>
    <row r="3" spans="2:11">
      <c r="B3" s="1" t="s">
        <v>10</v>
      </c>
      <c r="E3" s="15">
        <v>1</v>
      </c>
      <c r="F3" s="134" t="s">
        <v>66</v>
      </c>
      <c r="G3" s="15" t="str">
        <f>T(Bobcat!S6)</f>
        <v/>
      </c>
      <c r="I3" s="107" t="s">
        <v>102</v>
      </c>
      <c r="J3" s="108"/>
      <c r="K3" s="108"/>
    </row>
    <row r="4" spans="2:11" ht="12.75" customHeight="1">
      <c r="B4" s="39" t="s">
        <v>26</v>
      </c>
      <c r="C4" s="15" t="str">
        <f>IF(COUNTIF(G3:G10,"A")&gt;6,"C",IF(COUNTIF(G3:G10,"A")&gt;0,"P"," "))</f>
        <v xml:space="preserve"> </v>
      </c>
      <c r="D4" s="14"/>
      <c r="E4" s="15">
        <v>2</v>
      </c>
      <c r="F4" s="134" t="s">
        <v>67</v>
      </c>
      <c r="G4" s="15" t="str">
        <f>T(Bobcat!S7)</f>
        <v/>
      </c>
      <c r="I4" s="102">
        <v>1</v>
      </c>
      <c r="J4" s="18" t="s">
        <v>200</v>
      </c>
      <c r="K4" s="15" t="str">
        <f>T('Elective Adventures'!S86)</f>
        <v/>
      </c>
    </row>
    <row r="5" spans="2:11">
      <c r="B5" s="19" t="s">
        <v>70</v>
      </c>
      <c r="C5" s="22" t="str">
        <f>IF(COUNTIF(C12:C17,"C")&gt;5,"C",IF(COUNTIF(C12:C17,"C")&gt;0,"P",IF(COUNTIF(C12:C17,"P")&gt;0,"P"," ")))</f>
        <v xml:space="preserve"> </v>
      </c>
      <c r="D5" s="92"/>
      <c r="E5" s="15">
        <v>3</v>
      </c>
      <c r="F5" s="134" t="s">
        <v>17</v>
      </c>
      <c r="G5" s="15" t="str">
        <f>T(Bobcat!S8)</f>
        <v/>
      </c>
      <c r="I5" s="102">
        <v>2</v>
      </c>
      <c r="J5" s="18" t="s">
        <v>201</v>
      </c>
      <c r="K5" s="15" t="str">
        <f>T('Elective Adventures'!S87)</f>
        <v/>
      </c>
    </row>
    <row r="6" spans="2:11">
      <c r="B6" s="38" t="s">
        <v>73</v>
      </c>
      <c r="C6" s="22" t="str">
        <f>IF(COUNTIF(C20:C32,"C")&gt;0,"C"," ")</f>
        <v xml:space="preserve"> </v>
      </c>
      <c r="D6" s="92"/>
      <c r="E6" s="15">
        <v>4</v>
      </c>
      <c r="F6" s="134" t="s">
        <v>18</v>
      </c>
      <c r="G6" s="15" t="str">
        <f>T(Bobcat!S9)</f>
        <v/>
      </c>
      <c r="I6" s="102">
        <v>3</v>
      </c>
      <c r="J6" s="18" t="s">
        <v>202</v>
      </c>
      <c r="K6" s="15" t="str">
        <f>T('Elective Adventures'!S88)</f>
        <v/>
      </c>
    </row>
    <row r="7" spans="2:11">
      <c r="B7" s="19" t="s">
        <v>71</v>
      </c>
      <c r="C7" s="69"/>
      <c r="D7" s="2"/>
      <c r="E7" s="15">
        <v>5</v>
      </c>
      <c r="F7" s="134" t="s">
        <v>19</v>
      </c>
      <c r="G7" s="15" t="str">
        <f>T(Bobcat!S10)</f>
        <v/>
      </c>
      <c r="I7" s="102" t="s">
        <v>103</v>
      </c>
      <c r="J7" s="18" t="s">
        <v>203</v>
      </c>
      <c r="K7" s="15" t="str">
        <f>T('Elective Adventures'!S89)</f>
        <v/>
      </c>
    </row>
    <row r="8" spans="2:11" ht="12.75" customHeight="1">
      <c r="B8" s="19" t="s">
        <v>72</v>
      </c>
      <c r="C8" s="23" t="str">
        <f>'Cyber Chip'!S10</f>
        <v xml:space="preserve"> </v>
      </c>
      <c r="D8" s="92"/>
      <c r="E8" s="15">
        <v>6</v>
      </c>
      <c r="F8" s="134" t="s">
        <v>20</v>
      </c>
      <c r="G8" s="15" t="str">
        <f>T(Bobcat!S11)</f>
        <v/>
      </c>
      <c r="I8" s="102" t="s">
        <v>104</v>
      </c>
      <c r="J8" s="18" t="s">
        <v>204</v>
      </c>
      <c r="K8" s="15" t="str">
        <f>T('Elective Adventures'!S90)</f>
        <v/>
      </c>
    </row>
    <row r="9" spans="2:11" ht="12.75" customHeight="1">
      <c r="B9" s="19" t="s">
        <v>22</v>
      </c>
      <c r="C9" s="23" t="str">
        <f>IF(COUNTIF(C4:C8,"C")&gt;4,"C","")</f>
        <v/>
      </c>
      <c r="D9" s="92"/>
      <c r="E9" s="87">
        <v>7</v>
      </c>
      <c r="F9" s="93" t="s">
        <v>21</v>
      </c>
      <c r="G9" s="15" t="str">
        <f>T(Bobcat!S12)</f>
        <v/>
      </c>
      <c r="I9" s="102" t="s">
        <v>105</v>
      </c>
      <c r="J9" s="18" t="s">
        <v>205</v>
      </c>
      <c r="K9" s="15" t="str">
        <f>T('Elective Adventures'!S91)</f>
        <v/>
      </c>
    </row>
    <row r="10" spans="2:11" ht="12" customHeight="1">
      <c r="B10" s="95"/>
      <c r="C10" s="96"/>
      <c r="D10" s="92"/>
      <c r="E10" s="90"/>
      <c r="F10" s="94"/>
      <c r="G10" s="90"/>
      <c r="I10" s="102">
        <v>5</v>
      </c>
      <c r="J10" s="18" t="s">
        <v>206</v>
      </c>
      <c r="K10" s="15" t="str">
        <f>T('Elective Adventures'!S92)</f>
        <v/>
      </c>
    </row>
    <row r="11" spans="2:11" ht="12.75" customHeight="1">
      <c r="B11" s="1" t="s">
        <v>69</v>
      </c>
      <c r="E11" s="288" t="s">
        <v>73</v>
      </c>
      <c r="F11" s="288"/>
      <c r="G11" s="132"/>
      <c r="I11" s="102">
        <v>6</v>
      </c>
      <c r="J11" s="18" t="s">
        <v>207</v>
      </c>
      <c r="K11" s="15" t="str">
        <f>T('Elective Adventures'!S93)</f>
        <v/>
      </c>
    </row>
    <row r="12" spans="2:11" ht="12.75" customHeight="1">
      <c r="B12" s="98" t="s">
        <v>87</v>
      </c>
      <c r="C12" s="24" t="str">
        <f>'Core Adventures'!S11</f>
        <v xml:space="preserve"> </v>
      </c>
      <c r="E12" s="288"/>
      <c r="F12" s="288"/>
      <c r="G12" s="132"/>
      <c r="I12" s="107" t="s">
        <v>83</v>
      </c>
      <c r="J12" s="112"/>
      <c r="K12" s="110"/>
    </row>
    <row r="13" spans="2:11" ht="12.75" customHeight="1">
      <c r="B13" s="98" t="s">
        <v>88</v>
      </c>
      <c r="C13" s="24" t="str">
        <f>'Core Adventures'!S21</f>
        <v xml:space="preserve"> </v>
      </c>
      <c r="E13" s="105" t="s">
        <v>74</v>
      </c>
      <c r="F13" s="108"/>
      <c r="G13" s="108"/>
      <c r="I13" s="102" t="s">
        <v>89</v>
      </c>
      <c r="J13" s="18" t="s">
        <v>208</v>
      </c>
      <c r="K13" s="15" t="str">
        <f>T('Elective Adventures'!S97)</f>
        <v/>
      </c>
    </row>
    <row r="14" spans="2:11" ht="12.75" customHeight="1">
      <c r="B14" s="98" t="s">
        <v>238</v>
      </c>
      <c r="C14" s="24" t="str">
        <f>'Core Adventures'!S28</f>
        <v xml:space="preserve"> </v>
      </c>
      <c r="E14" s="18">
        <v>1</v>
      </c>
      <c r="F14" s="18" t="s">
        <v>144</v>
      </c>
      <c r="G14" s="15" t="str">
        <f>T('Elective Adventures'!S6)</f>
        <v/>
      </c>
      <c r="I14" s="102" t="s">
        <v>90</v>
      </c>
      <c r="J14" s="18" t="s">
        <v>209</v>
      </c>
      <c r="K14" s="15" t="str">
        <f>T('Elective Adventures'!S98)</f>
        <v/>
      </c>
    </row>
    <row r="15" spans="2:11">
      <c r="B15" s="98" t="s">
        <v>92</v>
      </c>
      <c r="C15" s="24" t="str">
        <f>'Core Adventures'!S36</f>
        <v xml:space="preserve"> </v>
      </c>
      <c r="E15" s="18">
        <v>2</v>
      </c>
      <c r="F15" s="18" t="s">
        <v>149</v>
      </c>
      <c r="G15" s="15" t="str">
        <f>T('Elective Adventures'!S7)</f>
        <v/>
      </c>
      <c r="I15" s="102" t="s">
        <v>91</v>
      </c>
      <c r="J15" s="18" t="s">
        <v>210</v>
      </c>
      <c r="K15" s="15" t="str">
        <f>T('Elective Adventures'!S99)</f>
        <v/>
      </c>
    </row>
    <row r="16" spans="2:11">
      <c r="B16" s="98" t="s">
        <v>93</v>
      </c>
      <c r="C16" s="24" t="str">
        <f>'Core Adventures'!S45</f>
        <v xml:space="preserve"> </v>
      </c>
      <c r="E16" s="18">
        <v>3</v>
      </c>
      <c r="F16" s="18" t="s">
        <v>145</v>
      </c>
      <c r="G16" s="15" t="str">
        <f>T('Elective Adventures'!S8)</f>
        <v/>
      </c>
      <c r="I16" s="102" t="s">
        <v>100</v>
      </c>
      <c r="J16" s="18" t="s">
        <v>217</v>
      </c>
      <c r="K16" s="15" t="str">
        <f>T('Elective Adventures'!S100)</f>
        <v/>
      </c>
    </row>
    <row r="17" spans="2:11">
      <c r="B17" s="98" t="s">
        <v>94</v>
      </c>
      <c r="C17" s="24" t="str">
        <f>'Core Adventures'!S57</f>
        <v xml:space="preserve"> </v>
      </c>
      <c r="E17" s="18">
        <v>4</v>
      </c>
      <c r="F17" s="18" t="s">
        <v>146</v>
      </c>
      <c r="G17" s="15" t="str">
        <f>T('Elective Adventures'!S9)</f>
        <v/>
      </c>
      <c r="I17" s="102" t="s">
        <v>101</v>
      </c>
      <c r="J17" s="18" t="s">
        <v>211</v>
      </c>
      <c r="K17" s="15" t="str">
        <f>T('Elective Adventures'!S101)</f>
        <v/>
      </c>
    </row>
    <row r="18" spans="2:11">
      <c r="B18" s="40"/>
      <c r="C18" s="41"/>
      <c r="E18" s="18">
        <v>5</v>
      </c>
      <c r="F18" s="18" t="s">
        <v>147</v>
      </c>
      <c r="G18" s="15" t="str">
        <f>T('Elective Adventures'!S10)</f>
        <v/>
      </c>
      <c r="I18" s="102">
        <v>3</v>
      </c>
      <c r="J18" s="18" t="s">
        <v>212</v>
      </c>
      <c r="K18" s="15" t="str">
        <f>T('Elective Adventures'!S102)</f>
        <v/>
      </c>
    </row>
    <row r="19" spans="2:11">
      <c r="B19" s="1" t="s">
        <v>73</v>
      </c>
      <c r="E19" s="18">
        <v>6</v>
      </c>
      <c r="F19" s="18" t="s">
        <v>148</v>
      </c>
      <c r="G19" s="15" t="str">
        <f>T('Elective Adventures'!S11)</f>
        <v/>
      </c>
      <c r="I19" s="102">
        <v>4</v>
      </c>
      <c r="J19" s="18" t="s">
        <v>213</v>
      </c>
      <c r="K19" s="15" t="str">
        <f>T('Elective Adventures'!S103)</f>
        <v/>
      </c>
    </row>
    <row r="20" spans="2:11">
      <c r="B20" s="98" t="s">
        <v>74</v>
      </c>
      <c r="C20" s="24" t="str">
        <f>'Elective Adventures'!S14</f>
        <v xml:space="preserve"> </v>
      </c>
      <c r="E20" s="18">
        <v>7</v>
      </c>
      <c r="F20" s="18" t="s">
        <v>150</v>
      </c>
      <c r="G20" s="15" t="str">
        <f>T('Elective Adventures'!S12)</f>
        <v/>
      </c>
      <c r="I20" s="102">
        <v>5</v>
      </c>
      <c r="J20" s="18" t="s">
        <v>214</v>
      </c>
      <c r="K20" s="15" t="str">
        <f>T('Elective Adventures'!S104)</f>
        <v/>
      </c>
    </row>
    <row r="21" spans="2:11" ht="12.75" customHeight="1">
      <c r="B21" s="98" t="s">
        <v>75</v>
      </c>
      <c r="C21" s="24" t="str">
        <f>'Elective Adventures'!S23</f>
        <v xml:space="preserve"> </v>
      </c>
      <c r="E21" s="100">
        <v>8</v>
      </c>
      <c r="F21" s="18" t="s">
        <v>151</v>
      </c>
      <c r="G21" s="15" t="str">
        <f>T('Elective Adventures'!S13)</f>
        <v/>
      </c>
      <c r="I21" s="102">
        <v>6</v>
      </c>
      <c r="J21" s="100" t="s">
        <v>215</v>
      </c>
      <c r="K21" s="15" t="str">
        <f>T('Elective Adventures'!S105)</f>
        <v/>
      </c>
    </row>
    <row r="22" spans="2:11" ht="12.75" customHeight="1">
      <c r="B22" s="98" t="s">
        <v>76</v>
      </c>
      <c r="C22" s="24" t="str">
        <f>'Elective Adventures'!S34</f>
        <v xml:space="preserve"> </v>
      </c>
      <c r="E22" s="106" t="s">
        <v>75</v>
      </c>
      <c r="F22" s="108"/>
      <c r="G22" s="108"/>
      <c r="I22" s="107" t="s">
        <v>84</v>
      </c>
      <c r="J22" s="113"/>
      <c r="K22" s="111"/>
    </row>
    <row r="23" spans="2:11" ht="12.75" customHeight="1">
      <c r="B23" s="98" t="s">
        <v>77</v>
      </c>
      <c r="C23" s="24" t="str">
        <f>'Elective Adventures'!S44</f>
        <v xml:space="preserve"> </v>
      </c>
      <c r="E23" s="99">
        <v>1</v>
      </c>
      <c r="F23" s="18" t="s">
        <v>152</v>
      </c>
      <c r="G23" s="15" t="str">
        <f>T('Elective Adventures'!S17)</f>
        <v/>
      </c>
      <c r="I23" s="18">
        <v>1</v>
      </c>
      <c r="J23" s="99" t="s">
        <v>216</v>
      </c>
      <c r="K23" s="16" t="str">
        <f>T('Elective Adventures'!S109)</f>
        <v/>
      </c>
    </row>
    <row r="24" spans="2:11">
      <c r="B24" s="98" t="s">
        <v>78</v>
      </c>
      <c r="C24" s="24" t="str">
        <f>'Elective Adventures'!S53</f>
        <v xml:space="preserve"> </v>
      </c>
      <c r="E24" s="18">
        <v>2</v>
      </c>
      <c r="F24" s="18" t="s">
        <v>153</v>
      </c>
      <c r="G24" s="15" t="str">
        <f>T('Elective Adventures'!S18)</f>
        <v/>
      </c>
      <c r="I24" s="102" t="s">
        <v>100</v>
      </c>
      <c r="J24" s="18" t="s">
        <v>218</v>
      </c>
      <c r="K24" s="16" t="str">
        <f>T('Elective Adventures'!S110)</f>
        <v/>
      </c>
    </row>
    <row r="25" spans="2:11">
      <c r="B25" s="98" t="s">
        <v>79</v>
      </c>
      <c r="C25" s="24" t="str">
        <f>'Elective Adventures'!S65</f>
        <v xml:space="preserve"> </v>
      </c>
      <c r="E25" s="18">
        <v>3</v>
      </c>
      <c r="F25" s="18" t="s">
        <v>154</v>
      </c>
      <c r="G25" s="15" t="str">
        <f>T('Elective Adventures'!S19)</f>
        <v/>
      </c>
      <c r="I25" s="102" t="s">
        <v>101</v>
      </c>
      <c r="J25" s="18" t="s">
        <v>219</v>
      </c>
      <c r="K25" s="16" t="str">
        <f>T('Elective Adventures'!S111)</f>
        <v/>
      </c>
    </row>
    <row r="26" spans="2:11" ht="12.75" customHeight="1">
      <c r="B26" s="103" t="s">
        <v>80</v>
      </c>
      <c r="C26" s="24" t="str">
        <f>'Elective Adventures'!S76</f>
        <v xml:space="preserve"> </v>
      </c>
      <c r="E26" s="18">
        <v>4</v>
      </c>
      <c r="F26" s="18" t="s">
        <v>155</v>
      </c>
      <c r="G26" s="15" t="str">
        <f>T('Elective Adventures'!S20)</f>
        <v/>
      </c>
      <c r="I26" s="102" t="s">
        <v>106</v>
      </c>
      <c r="J26" s="18" t="s">
        <v>220</v>
      </c>
      <c r="K26" s="16" t="str">
        <f>T('Elective Adventures'!S112)</f>
        <v/>
      </c>
    </row>
    <row r="27" spans="2:11" ht="12.75" customHeight="1">
      <c r="B27" s="103" t="s">
        <v>81</v>
      </c>
      <c r="C27" s="24" t="str">
        <f>'Elective Adventures'!S83</f>
        <v xml:space="preserve"> </v>
      </c>
      <c r="E27" s="18">
        <v>5</v>
      </c>
      <c r="F27" s="18" t="s">
        <v>156</v>
      </c>
      <c r="G27" s="15" t="str">
        <f>T('Elective Adventures'!S21)</f>
        <v/>
      </c>
      <c r="I27" s="18">
        <v>3</v>
      </c>
      <c r="J27" s="18" t="s">
        <v>221</v>
      </c>
      <c r="K27" s="16" t="str">
        <f>T('Elective Adventures'!S113)</f>
        <v/>
      </c>
    </row>
    <row r="28" spans="2:11">
      <c r="B28" s="103" t="s">
        <v>82</v>
      </c>
      <c r="C28" s="24" t="str">
        <f>'Elective Adventures'!S94</f>
        <v xml:space="preserve"> </v>
      </c>
      <c r="E28" s="18">
        <v>6</v>
      </c>
      <c r="F28" s="18" t="s">
        <v>157</v>
      </c>
      <c r="G28" s="15" t="str">
        <f>T('Elective Adventures'!S22)</f>
        <v/>
      </c>
      <c r="I28" s="100">
        <v>4</v>
      </c>
      <c r="J28" s="100" t="s">
        <v>222</v>
      </c>
      <c r="K28" s="16" t="str">
        <f>T('Elective Adventures'!S114)</f>
        <v/>
      </c>
    </row>
    <row r="29" spans="2:11">
      <c r="B29" s="103" t="s">
        <v>83</v>
      </c>
      <c r="C29" s="24" t="str">
        <f>'Elective Adventures'!S106</f>
        <v xml:space="preserve"> </v>
      </c>
      <c r="E29" s="107" t="s">
        <v>76</v>
      </c>
      <c r="F29" s="108"/>
      <c r="G29" s="108"/>
      <c r="I29" s="114" t="s">
        <v>85</v>
      </c>
      <c r="J29" s="113"/>
      <c r="K29" s="111"/>
    </row>
    <row r="30" spans="2:11" ht="12.75" customHeight="1">
      <c r="B30" s="103" t="s">
        <v>84</v>
      </c>
      <c r="C30" s="24" t="str">
        <f>'Elective Adventures'!S115</f>
        <v xml:space="preserve"> </v>
      </c>
      <c r="E30" s="18">
        <v>1</v>
      </c>
      <c r="F30" s="18" t="s">
        <v>158</v>
      </c>
      <c r="G30" s="15" t="str">
        <f>T('Elective Adventures'!S26)</f>
        <v/>
      </c>
      <c r="I30" s="99">
        <v>1</v>
      </c>
      <c r="J30" s="99" t="s">
        <v>223</v>
      </c>
      <c r="K30" s="16" t="str">
        <f>T('Elective Adventures'!S118)</f>
        <v/>
      </c>
    </row>
    <row r="31" spans="2:11" ht="12.75" customHeight="1">
      <c r="B31" s="103" t="s">
        <v>85</v>
      </c>
      <c r="C31" s="24" t="str">
        <f>'Elective Adventures'!S125</f>
        <v xml:space="preserve"> </v>
      </c>
      <c r="E31" s="18">
        <v>2</v>
      </c>
      <c r="F31" s="18" t="s">
        <v>159</v>
      </c>
      <c r="G31" s="15" t="str">
        <f>T('Elective Adventures'!S27)</f>
        <v/>
      </c>
      <c r="I31" s="18">
        <v>2</v>
      </c>
      <c r="J31" s="18" t="s">
        <v>224</v>
      </c>
      <c r="K31" s="16" t="str">
        <f>T('Elective Adventures'!S119)</f>
        <v/>
      </c>
    </row>
    <row r="32" spans="2:11">
      <c r="B32" s="103" t="s">
        <v>86</v>
      </c>
      <c r="C32" s="24" t="str">
        <f>'Elective Adventures'!S133</f>
        <v xml:space="preserve"> </v>
      </c>
      <c r="E32" s="18">
        <v>3</v>
      </c>
      <c r="F32" s="18" t="s">
        <v>160</v>
      </c>
      <c r="G32" s="15" t="str">
        <f>T('Elective Adventures'!S28)</f>
        <v/>
      </c>
      <c r="I32" s="18">
        <v>3</v>
      </c>
      <c r="J32" s="18" t="s">
        <v>225</v>
      </c>
      <c r="K32" s="16" t="str">
        <f>T('Elective Adventures'!S120)</f>
        <v/>
      </c>
    </row>
    <row r="33" spans="1:11" ht="12.75" customHeight="1">
      <c r="B33" s="2"/>
      <c r="C33" s="41"/>
      <c r="E33" s="18">
        <v>4</v>
      </c>
      <c r="F33" s="18" t="s">
        <v>161</v>
      </c>
      <c r="G33" s="15" t="str">
        <f>T('Elective Adventures'!S29)</f>
        <v/>
      </c>
      <c r="I33" s="18">
        <v>4</v>
      </c>
      <c r="J33" s="18" t="s">
        <v>226</v>
      </c>
      <c r="K33" s="16" t="str">
        <f>T('Elective Adventures'!S121)</f>
        <v/>
      </c>
    </row>
    <row r="34" spans="1:11" ht="12.75" customHeight="1">
      <c r="A34" s="288" t="s">
        <v>69</v>
      </c>
      <c r="B34" s="288"/>
      <c r="C34" s="132"/>
      <c r="E34" s="18">
        <v>5</v>
      </c>
      <c r="F34" s="18" t="s">
        <v>162</v>
      </c>
      <c r="G34" s="15" t="str">
        <f>T('Elective Adventures'!S30)</f>
        <v/>
      </c>
      <c r="I34" s="18">
        <v>5</v>
      </c>
      <c r="J34" s="18" t="s">
        <v>227</v>
      </c>
      <c r="K34" s="16" t="str">
        <f>T('Elective Adventures'!S122)</f>
        <v/>
      </c>
    </row>
    <row r="35" spans="1:11" ht="15.75" customHeight="1">
      <c r="A35" s="288"/>
      <c r="B35" s="288"/>
      <c r="C35" s="132"/>
      <c r="E35" s="18">
        <v>6</v>
      </c>
      <c r="F35" s="18" t="s">
        <v>163</v>
      </c>
      <c r="G35" s="15" t="str">
        <f>T('Elective Adventures'!S31)</f>
        <v/>
      </c>
      <c r="I35" s="18">
        <v>6</v>
      </c>
      <c r="J35" s="18" t="s">
        <v>228</v>
      </c>
      <c r="K35" s="16" t="str">
        <f>T('Elective Adventures'!S123)</f>
        <v/>
      </c>
    </row>
    <row r="36" spans="1:11" ht="12.75" customHeight="1">
      <c r="A36" s="105" t="s">
        <v>87</v>
      </c>
      <c r="B36" s="105"/>
      <c r="C36" s="110"/>
      <c r="E36" s="18">
        <v>7</v>
      </c>
      <c r="F36" s="18" t="s">
        <v>164</v>
      </c>
      <c r="G36" s="15" t="str">
        <f>T('Elective Adventures'!S32)</f>
        <v/>
      </c>
      <c r="I36" s="100">
        <v>7</v>
      </c>
      <c r="J36" s="100" t="s">
        <v>229</v>
      </c>
      <c r="K36" s="16" t="str">
        <f>T('Elective Adventures'!S124)</f>
        <v/>
      </c>
    </row>
    <row r="37" spans="1:11">
      <c r="A37" s="15">
        <v>1</v>
      </c>
      <c r="B37" s="98" t="s">
        <v>107</v>
      </c>
      <c r="C37" s="15" t="str">
        <f>T('Core Adventures'!S6)</f>
        <v/>
      </c>
      <c r="E37" s="18">
        <v>8</v>
      </c>
      <c r="F37" s="18" t="s">
        <v>165</v>
      </c>
      <c r="G37" s="15" t="str">
        <f>T('Elective Adventures'!S33)</f>
        <v/>
      </c>
      <c r="I37" s="114" t="s">
        <v>86</v>
      </c>
      <c r="J37" s="113"/>
      <c r="K37" s="111"/>
    </row>
    <row r="38" spans="1:11" ht="12.75" customHeight="1">
      <c r="A38" s="15">
        <v>2</v>
      </c>
      <c r="B38" s="98" t="s">
        <v>108</v>
      </c>
      <c r="C38" s="15" t="str">
        <f>T('Core Adventures'!S7)</f>
        <v/>
      </c>
      <c r="E38" s="107" t="s">
        <v>77</v>
      </c>
      <c r="F38" s="108"/>
      <c r="G38" s="108"/>
      <c r="I38" s="99">
        <v>1</v>
      </c>
      <c r="J38" s="99" t="s">
        <v>230</v>
      </c>
      <c r="K38" s="16" t="str">
        <f>T('Elective Adventures'!S128)</f>
        <v/>
      </c>
    </row>
    <row r="39" spans="1:11" ht="12.75" customHeight="1">
      <c r="A39" s="15">
        <v>3</v>
      </c>
      <c r="B39" s="98" t="s">
        <v>109</v>
      </c>
      <c r="C39" s="15" t="str">
        <f>T('Core Adventures'!S8)</f>
        <v/>
      </c>
      <c r="E39" s="18">
        <v>1</v>
      </c>
      <c r="F39" s="18" t="s">
        <v>166</v>
      </c>
      <c r="G39" s="15" t="str">
        <f>T('Elective Adventures'!S37)</f>
        <v/>
      </c>
      <c r="I39" s="18">
        <v>2</v>
      </c>
      <c r="J39" s="18" t="s">
        <v>231</v>
      </c>
      <c r="K39" s="16" t="str">
        <f>T('Elective Adventures'!S129)</f>
        <v/>
      </c>
    </row>
    <row r="40" spans="1:11" ht="12.75" customHeight="1">
      <c r="A40" s="15">
        <v>4</v>
      </c>
      <c r="B40" s="98" t="s">
        <v>110</v>
      </c>
      <c r="C40" s="15" t="str">
        <f>T('Core Adventures'!S9)</f>
        <v/>
      </c>
      <c r="E40" s="18">
        <v>2</v>
      </c>
      <c r="F40" s="18" t="s">
        <v>167</v>
      </c>
      <c r="G40" s="15" t="str">
        <f>T('Elective Adventures'!S38)</f>
        <v/>
      </c>
      <c r="I40" s="18">
        <v>3</v>
      </c>
      <c r="J40" s="18" t="s">
        <v>232</v>
      </c>
      <c r="K40" s="16" t="str">
        <f>T('Elective Adventures'!S130)</f>
        <v/>
      </c>
    </row>
    <row r="41" spans="1:11">
      <c r="A41" s="87">
        <v>5</v>
      </c>
      <c r="B41" s="20" t="s">
        <v>111</v>
      </c>
      <c r="C41" s="15" t="str">
        <f>T('Core Adventures'!S10)</f>
        <v/>
      </c>
      <c r="E41" s="18">
        <v>3</v>
      </c>
      <c r="F41" s="18" t="s">
        <v>168</v>
      </c>
      <c r="G41" s="15" t="str">
        <f>T('Elective Adventures'!S39)</f>
        <v/>
      </c>
      <c r="I41" s="18">
        <v>4</v>
      </c>
      <c r="J41" s="18" t="s">
        <v>233</v>
      </c>
      <c r="K41" s="16" t="str">
        <f>T('Elective Adventures'!S131)</f>
        <v/>
      </c>
    </row>
    <row r="42" spans="1:11" ht="12.75" customHeight="1">
      <c r="A42" s="106" t="s">
        <v>88</v>
      </c>
      <c r="B42" s="106"/>
      <c r="C42" s="111"/>
      <c r="E42" s="18">
        <v>4</v>
      </c>
      <c r="F42" s="18" t="s">
        <v>169</v>
      </c>
      <c r="G42" s="15" t="str">
        <f>T('Elective Adventures'!S40)</f>
        <v/>
      </c>
      <c r="I42" s="18">
        <v>5</v>
      </c>
      <c r="J42" s="18" t="s">
        <v>234</v>
      </c>
      <c r="K42" s="16" t="str">
        <f>T('Elective Adventures'!S132)</f>
        <v/>
      </c>
    </row>
    <row r="43" spans="1:11">
      <c r="A43" s="89" t="s">
        <v>89</v>
      </c>
      <c r="B43" s="21" t="s">
        <v>112</v>
      </c>
      <c r="C43" s="15" t="str">
        <f>T('Core Adventures'!S14)</f>
        <v/>
      </c>
      <c r="E43" s="18">
        <v>5</v>
      </c>
      <c r="F43" s="18" t="s">
        <v>170</v>
      </c>
      <c r="G43" s="15" t="str">
        <f>T('Elective Adventures'!S41)</f>
        <v/>
      </c>
    </row>
    <row r="44" spans="1:11">
      <c r="A44" s="24" t="s">
        <v>90</v>
      </c>
      <c r="B44" s="98" t="s">
        <v>113</v>
      </c>
      <c r="C44" s="15" t="str">
        <f>T('Core Adventures'!S15)</f>
        <v/>
      </c>
      <c r="E44" s="18">
        <v>6</v>
      </c>
      <c r="F44" s="18" t="s">
        <v>171</v>
      </c>
      <c r="G44" s="15" t="str">
        <f>T('Elective Adventures'!S42)</f>
        <v/>
      </c>
    </row>
    <row r="45" spans="1:11" ht="12.75" customHeight="1">
      <c r="A45" s="24" t="s">
        <v>91</v>
      </c>
      <c r="B45" s="98" t="s">
        <v>114</v>
      </c>
      <c r="C45" s="15" t="str">
        <f>T('Core Adventures'!S16)</f>
        <v/>
      </c>
      <c r="E45" s="18">
        <v>7</v>
      </c>
      <c r="F45" s="18" t="s">
        <v>172</v>
      </c>
      <c r="G45" s="15" t="str">
        <f>T('Elective Adventures'!S43)</f>
        <v/>
      </c>
      <c r="I45" s="101"/>
      <c r="J45" s="101"/>
      <c r="K45" s="14"/>
    </row>
    <row r="46" spans="1:11" ht="12.75" customHeight="1">
      <c r="A46" s="15">
        <v>2</v>
      </c>
      <c r="B46" s="98" t="s">
        <v>115</v>
      </c>
      <c r="C46" s="15" t="str">
        <f>T('Core Adventures'!S17)</f>
        <v/>
      </c>
      <c r="E46" s="107" t="s">
        <v>78</v>
      </c>
      <c r="F46" s="109"/>
      <c r="G46" s="110"/>
      <c r="I46" s="101"/>
      <c r="J46" s="101"/>
      <c r="K46" s="14"/>
    </row>
    <row r="47" spans="1:11">
      <c r="A47" s="15">
        <v>3</v>
      </c>
      <c r="B47" s="98" t="s">
        <v>116</v>
      </c>
      <c r="C47" s="15" t="str">
        <f>T('Core Adventures'!S18)</f>
        <v/>
      </c>
      <c r="E47" s="102" t="s">
        <v>89</v>
      </c>
      <c r="F47" s="18" t="s">
        <v>173</v>
      </c>
      <c r="G47" s="15" t="str">
        <f>T('Elective Adventures'!S47)</f>
        <v/>
      </c>
      <c r="I47" s="101"/>
      <c r="J47" s="101"/>
      <c r="K47" s="14"/>
    </row>
    <row r="48" spans="1:11">
      <c r="A48" s="15">
        <v>4</v>
      </c>
      <c r="B48" s="98" t="s">
        <v>117</v>
      </c>
      <c r="C48" s="15" t="str">
        <f>T('Core Adventures'!S19)</f>
        <v/>
      </c>
      <c r="E48" s="102" t="s">
        <v>90</v>
      </c>
      <c r="F48" s="18" t="s">
        <v>174</v>
      </c>
      <c r="G48" s="15" t="str">
        <f>T('Elective Adventures'!S48)</f>
        <v/>
      </c>
      <c r="I48" s="101"/>
      <c r="J48" s="79" t="s">
        <v>51</v>
      </c>
      <c r="K48" s="80"/>
    </row>
    <row r="49" spans="1:11">
      <c r="A49" s="87">
        <v>5</v>
      </c>
      <c r="B49" s="20" t="s">
        <v>118</v>
      </c>
      <c r="C49" s="15" t="str">
        <f>T('Core Adventures'!S20)</f>
        <v/>
      </c>
      <c r="E49" s="102">
        <v>2</v>
      </c>
      <c r="F49" s="18" t="s">
        <v>175</v>
      </c>
      <c r="G49" s="15" t="str">
        <f>T('Elective Adventures'!S49)</f>
        <v/>
      </c>
      <c r="I49" s="101"/>
      <c r="J49" s="81" t="s">
        <v>52</v>
      </c>
      <c r="K49" s="42"/>
    </row>
    <row r="50" spans="1:11" ht="12.75" customHeight="1">
      <c r="A50" s="106" t="s">
        <v>119</v>
      </c>
      <c r="B50" s="106"/>
      <c r="C50" s="111"/>
      <c r="E50" s="102">
        <v>3</v>
      </c>
      <c r="F50" s="18" t="s">
        <v>176</v>
      </c>
      <c r="G50" s="15" t="str">
        <f>T('Elective Adventures'!S50)</f>
        <v/>
      </c>
      <c r="J50" s="81" t="s">
        <v>53</v>
      </c>
      <c r="K50" s="42"/>
    </row>
    <row r="51" spans="1:11" ht="12.75" customHeight="1">
      <c r="A51" s="16">
        <v>1</v>
      </c>
      <c r="B51" s="21" t="s">
        <v>120</v>
      </c>
      <c r="C51" s="16" t="str">
        <f>T('Core Adventures'!S24)</f>
        <v/>
      </c>
      <c r="E51" s="102">
        <v>4</v>
      </c>
      <c r="F51" s="18" t="s">
        <v>177</v>
      </c>
      <c r="G51" s="15" t="str">
        <f>T('Elective Adventures'!S51)</f>
        <v/>
      </c>
      <c r="J51" s="82" t="s">
        <v>98</v>
      </c>
      <c r="K51" s="62"/>
    </row>
    <row r="52" spans="1:11" ht="12.75" customHeight="1">
      <c r="A52" s="15">
        <v>2</v>
      </c>
      <c r="B52" s="98" t="s">
        <v>121</v>
      </c>
      <c r="C52" s="16" t="str">
        <f>T('Core Adventures'!S25)</f>
        <v/>
      </c>
      <c r="E52" s="102">
        <v>5</v>
      </c>
      <c r="F52" s="18" t="s">
        <v>178</v>
      </c>
      <c r="G52" s="15" t="str">
        <f>T('Elective Adventures'!S52)</f>
        <v/>
      </c>
    </row>
    <row r="53" spans="1:11">
      <c r="A53" s="15">
        <v>3</v>
      </c>
      <c r="B53" s="98" t="s">
        <v>122</v>
      </c>
      <c r="C53" s="16" t="str">
        <f>T('Core Adventures'!S26)</f>
        <v/>
      </c>
      <c r="E53" s="107" t="s">
        <v>79</v>
      </c>
      <c r="F53" s="109"/>
      <c r="G53" s="110"/>
    </row>
    <row r="54" spans="1:11" ht="12.75" customHeight="1">
      <c r="A54" s="87">
        <v>4</v>
      </c>
      <c r="B54" s="20" t="s">
        <v>123</v>
      </c>
      <c r="C54" s="16" t="str">
        <f>T('Core Adventures'!S27)</f>
        <v/>
      </c>
      <c r="E54" s="18">
        <v>1</v>
      </c>
      <c r="F54" s="18" t="s">
        <v>179</v>
      </c>
      <c r="G54" s="15" t="str">
        <f>T('Elective Adventures'!S56)</f>
        <v/>
      </c>
    </row>
    <row r="55" spans="1:11" ht="12.75" customHeight="1">
      <c r="A55" s="106" t="s">
        <v>92</v>
      </c>
      <c r="B55" s="106"/>
      <c r="C55" s="111"/>
      <c r="E55" s="18">
        <v>2</v>
      </c>
      <c r="F55" s="18" t="s">
        <v>180</v>
      </c>
      <c r="G55" s="15" t="str">
        <f>T('Elective Adventures'!S57)</f>
        <v/>
      </c>
    </row>
    <row r="56" spans="1:11">
      <c r="A56" s="16">
        <v>1</v>
      </c>
      <c r="B56" s="17" t="s">
        <v>124</v>
      </c>
      <c r="C56" s="16" t="str">
        <f>T('Core Adventures'!S31)</f>
        <v/>
      </c>
      <c r="E56" s="18">
        <v>3</v>
      </c>
      <c r="F56" s="18" t="s">
        <v>181</v>
      </c>
      <c r="G56" s="15" t="str">
        <f>T('Elective Adventures'!S58)</f>
        <v/>
      </c>
    </row>
    <row r="57" spans="1:11">
      <c r="A57" s="15">
        <v>2</v>
      </c>
      <c r="B57" s="3" t="s">
        <v>125</v>
      </c>
      <c r="C57" s="16" t="str">
        <f>T('Core Adventures'!S32)</f>
        <v/>
      </c>
      <c r="E57" s="18">
        <v>4</v>
      </c>
      <c r="F57" s="18" t="s">
        <v>182</v>
      </c>
      <c r="G57" s="15" t="str">
        <f>T('Elective Adventures'!S59)</f>
        <v/>
      </c>
    </row>
    <row r="58" spans="1:11">
      <c r="A58" s="15">
        <v>3</v>
      </c>
      <c r="B58" s="3" t="s">
        <v>126</v>
      </c>
      <c r="C58" s="16" t="str">
        <f>T('Core Adventures'!S33)</f>
        <v/>
      </c>
      <c r="E58" s="18">
        <v>5</v>
      </c>
      <c r="F58" s="18" t="s">
        <v>183</v>
      </c>
      <c r="G58" s="15" t="str">
        <f>T('Elective Adventures'!S60)</f>
        <v/>
      </c>
    </row>
    <row r="59" spans="1:11">
      <c r="A59" s="15">
        <v>4</v>
      </c>
      <c r="B59" s="3" t="s">
        <v>127</v>
      </c>
      <c r="C59" s="16" t="str">
        <f>T('Core Adventures'!S34)</f>
        <v/>
      </c>
      <c r="E59" s="18">
        <v>6</v>
      </c>
      <c r="F59" s="18" t="s">
        <v>184</v>
      </c>
      <c r="G59" s="15" t="str">
        <f>T('Elective Adventures'!S61)</f>
        <v/>
      </c>
    </row>
    <row r="60" spans="1:11" ht="12.75" customHeight="1">
      <c r="A60" s="15">
        <v>5</v>
      </c>
      <c r="B60" s="3" t="s">
        <v>128</v>
      </c>
      <c r="C60" s="16" t="str">
        <f>T('Core Adventures'!S35)</f>
        <v/>
      </c>
      <c r="E60" s="18">
        <v>7</v>
      </c>
      <c r="F60" s="18" t="s">
        <v>185</v>
      </c>
      <c r="G60" s="15" t="str">
        <f>T('Elective Adventures'!S62)</f>
        <v/>
      </c>
    </row>
    <row r="61" spans="1:11" ht="12.75" customHeight="1">
      <c r="A61" s="106" t="s">
        <v>93</v>
      </c>
      <c r="B61" s="106"/>
      <c r="C61" s="110"/>
      <c r="E61" s="18">
        <v>8</v>
      </c>
      <c r="F61" s="18" t="s">
        <v>186</v>
      </c>
      <c r="G61" s="15" t="str">
        <f>T('Elective Adventures'!S63)</f>
        <v/>
      </c>
      <c r="I61" s="13"/>
      <c r="J61" s="13"/>
    </row>
    <row r="62" spans="1:11">
      <c r="A62" s="15">
        <v>1</v>
      </c>
      <c r="B62" s="3" t="s">
        <v>129</v>
      </c>
      <c r="C62" s="15" t="str">
        <f>T('Core Adventures'!S39)</f>
        <v/>
      </c>
      <c r="E62" s="18">
        <v>9</v>
      </c>
      <c r="F62" s="18" t="s">
        <v>187</v>
      </c>
      <c r="G62" s="15" t="str">
        <f>T('Elective Adventures'!S64)</f>
        <v/>
      </c>
    </row>
    <row r="63" spans="1:11">
      <c r="A63" s="15">
        <v>2</v>
      </c>
      <c r="B63" s="3" t="s">
        <v>130</v>
      </c>
      <c r="C63" s="15" t="str">
        <f>T('Core Adventures'!S40)</f>
        <v/>
      </c>
      <c r="E63" s="107" t="s">
        <v>80</v>
      </c>
      <c r="F63" s="108"/>
      <c r="G63" s="108"/>
    </row>
    <row r="64" spans="1:11">
      <c r="A64" s="15">
        <v>3</v>
      </c>
      <c r="B64" s="3" t="s">
        <v>131</v>
      </c>
      <c r="C64" s="15" t="str">
        <f>T('Core Adventures'!S41)</f>
        <v/>
      </c>
      <c r="E64" s="18">
        <v>1</v>
      </c>
      <c r="F64" s="18" t="s">
        <v>188</v>
      </c>
      <c r="G64" s="15" t="str">
        <f>T('Elective Adventures'!S68)</f>
        <v/>
      </c>
    </row>
    <row r="65" spans="1:7">
      <c r="A65" s="15">
        <v>4</v>
      </c>
      <c r="B65" s="3" t="s">
        <v>132</v>
      </c>
      <c r="C65" s="15" t="str">
        <f>T('Core Adventures'!S42)</f>
        <v/>
      </c>
      <c r="E65" s="18">
        <v>2</v>
      </c>
      <c r="F65" s="18" t="s">
        <v>189</v>
      </c>
      <c r="G65" s="15" t="str">
        <f>T('Elective Adventures'!S69)</f>
        <v/>
      </c>
    </row>
    <row r="66" spans="1:7">
      <c r="A66" s="15">
        <v>5</v>
      </c>
      <c r="B66" s="3" t="s">
        <v>133</v>
      </c>
      <c r="C66" s="15" t="str">
        <f>T('Core Adventures'!S43)</f>
        <v/>
      </c>
      <c r="E66" s="18">
        <v>3</v>
      </c>
      <c r="F66" s="18" t="s">
        <v>190</v>
      </c>
      <c r="G66" s="15" t="str">
        <f>T('Elective Adventures'!S70)</f>
        <v/>
      </c>
    </row>
    <row r="67" spans="1:7" ht="12.75" customHeight="1">
      <c r="A67" s="87">
        <v>6</v>
      </c>
      <c r="B67" s="88" t="s">
        <v>134</v>
      </c>
      <c r="C67" s="15" t="str">
        <f>T('Core Adventures'!S44)</f>
        <v/>
      </c>
      <c r="E67" s="18">
        <v>4</v>
      </c>
      <c r="F67" s="18" t="s">
        <v>191</v>
      </c>
      <c r="G67" s="15" t="str">
        <f>T('Elective Adventures'!S71)</f>
        <v/>
      </c>
    </row>
    <row r="68" spans="1:7" ht="12.75" customHeight="1">
      <c r="A68" s="106" t="s">
        <v>94</v>
      </c>
      <c r="B68" s="106"/>
      <c r="C68" s="111"/>
      <c r="E68" s="18">
        <v>5</v>
      </c>
      <c r="F68" s="18" t="s">
        <v>192</v>
      </c>
      <c r="G68" s="15" t="str">
        <f>T('Elective Adventures'!S72)</f>
        <v/>
      </c>
    </row>
    <row r="69" spans="1:7" ht="12.75" customHeight="1">
      <c r="A69" s="16">
        <v>1</v>
      </c>
      <c r="B69" s="17" t="s">
        <v>135</v>
      </c>
      <c r="C69" s="16" t="str">
        <f>T('Core Adventures'!S48)</f>
        <v/>
      </c>
      <c r="E69" s="18">
        <v>6</v>
      </c>
      <c r="F69" s="18" t="s">
        <v>193</v>
      </c>
      <c r="G69" s="15" t="str">
        <f>T('Elective Adventures'!S73)</f>
        <v/>
      </c>
    </row>
    <row r="70" spans="1:7">
      <c r="A70" s="15">
        <v>2</v>
      </c>
      <c r="B70" s="3" t="s">
        <v>136</v>
      </c>
      <c r="C70" s="16" t="str">
        <f>T('Core Adventures'!S49)</f>
        <v/>
      </c>
      <c r="E70" s="18">
        <v>7</v>
      </c>
      <c r="F70" s="18" t="s">
        <v>194</v>
      </c>
      <c r="G70" s="15" t="str">
        <f>T('Elective Adventures'!S74)</f>
        <v/>
      </c>
    </row>
    <row r="71" spans="1:7">
      <c r="A71" s="24" t="s">
        <v>95</v>
      </c>
      <c r="B71" s="3" t="s">
        <v>137</v>
      </c>
      <c r="C71" s="16" t="str">
        <f>T('Core Adventures'!S50)</f>
        <v/>
      </c>
      <c r="E71" s="18">
        <v>8</v>
      </c>
      <c r="F71" s="18" t="s">
        <v>195</v>
      </c>
      <c r="G71" s="15" t="str">
        <f>T('Elective Adventures'!S75)</f>
        <v/>
      </c>
    </row>
    <row r="72" spans="1:7">
      <c r="A72" s="24" t="s">
        <v>96</v>
      </c>
      <c r="B72" s="3" t="s">
        <v>138</v>
      </c>
      <c r="C72" s="16" t="str">
        <f>T('Core Adventures'!S51)</f>
        <v/>
      </c>
      <c r="E72" s="107" t="s">
        <v>81</v>
      </c>
      <c r="F72" s="108"/>
      <c r="G72" s="108"/>
    </row>
    <row r="73" spans="1:7">
      <c r="A73" s="24" t="s">
        <v>97</v>
      </c>
      <c r="B73" s="3" t="s">
        <v>139</v>
      </c>
      <c r="C73" s="16" t="str">
        <f>T('Core Adventures'!S52)</f>
        <v/>
      </c>
      <c r="E73" s="102" t="s">
        <v>89</v>
      </c>
      <c r="F73" s="18" t="s">
        <v>196</v>
      </c>
      <c r="G73" s="15" t="str">
        <f>T('Elective Adventures'!S79)</f>
        <v/>
      </c>
    </row>
    <row r="74" spans="1:7">
      <c r="A74" s="15">
        <v>4</v>
      </c>
      <c r="B74" s="3" t="s">
        <v>140</v>
      </c>
      <c r="C74" s="16" t="str">
        <f>T('Core Adventures'!S53)</f>
        <v/>
      </c>
      <c r="E74" s="102" t="s">
        <v>90</v>
      </c>
      <c r="F74" s="18" t="s">
        <v>197</v>
      </c>
      <c r="G74" s="15" t="str">
        <f>T('Elective Adventures'!S80)</f>
        <v/>
      </c>
    </row>
    <row r="75" spans="1:7">
      <c r="A75" s="15">
        <v>5</v>
      </c>
      <c r="B75" s="3" t="s">
        <v>141</v>
      </c>
      <c r="C75" s="16" t="str">
        <f>T('Core Adventures'!S54)</f>
        <v/>
      </c>
      <c r="E75" s="102" t="s">
        <v>100</v>
      </c>
      <c r="F75" s="18" t="s">
        <v>198</v>
      </c>
      <c r="G75" s="15" t="str">
        <f>T('Elective Adventures'!S81)</f>
        <v/>
      </c>
    </row>
    <row r="76" spans="1:7">
      <c r="A76" s="15">
        <v>6</v>
      </c>
      <c r="B76" s="3" t="s">
        <v>142</v>
      </c>
      <c r="C76" s="16" t="str">
        <f>T('Core Adventures'!S55)</f>
        <v/>
      </c>
      <c r="E76" s="102" t="s">
        <v>101</v>
      </c>
      <c r="F76" s="18" t="s">
        <v>199</v>
      </c>
      <c r="G76" s="15" t="str">
        <f>T('Elective Adventures'!S82)</f>
        <v/>
      </c>
    </row>
    <row r="77" spans="1:7">
      <c r="A77" s="15">
        <v>7</v>
      </c>
      <c r="B77" s="3" t="s">
        <v>143</v>
      </c>
      <c r="C77" s="16" t="str">
        <f>T('Core Adventures'!S56)</f>
        <v/>
      </c>
    </row>
    <row r="78" spans="1:7" ht="12.75" customHeight="1"/>
    <row r="79" spans="1:7" ht="12.75" customHeight="1">
      <c r="D79" s="14"/>
    </row>
    <row r="80" spans="1:7">
      <c r="D80" s="14"/>
    </row>
    <row r="81" spans="4:4">
      <c r="D81" s="14"/>
    </row>
    <row r="82" spans="4:4">
      <c r="D82" s="14"/>
    </row>
    <row r="83" spans="4:4">
      <c r="D83" s="14"/>
    </row>
    <row r="84" spans="4:4">
      <c r="D84" s="14"/>
    </row>
    <row r="85" spans="4:4" ht="12.75" customHeight="1">
      <c r="D85" s="14"/>
    </row>
    <row r="86" spans="4:4" ht="12.75" customHeight="1">
      <c r="D86" s="14"/>
    </row>
    <row r="87" spans="4:4">
      <c r="D87" s="14"/>
    </row>
    <row r="88" spans="4:4">
      <c r="D88" s="14"/>
    </row>
    <row r="89" spans="4:4">
      <c r="D89" s="14"/>
    </row>
    <row r="90" spans="4:4">
      <c r="D90" s="14"/>
    </row>
    <row r="91" spans="4:4">
      <c r="D91" s="14"/>
    </row>
    <row r="92" spans="4:4">
      <c r="D92" s="14"/>
    </row>
    <row r="93" spans="4:4">
      <c r="D93" s="14"/>
    </row>
    <row r="94" spans="4:4">
      <c r="D94" s="14"/>
    </row>
  </sheetData>
  <sheetProtection algorithmName="SHA-512" hashValue="dpc7H1Vg90S+gNCmS2k9xAPa8OhQDZAaWKvSDZyDPZn/x161kwRBwWK7Q1BEx45WFltbhWWQthFr9CzXngLrIg==" saltValue="LPeclU9skTcCVJvUmFVg7g==" spinCount="100000" sheet="1" objects="1" scenarios="1" selectLockedCells="1"/>
  <mergeCells count="4">
    <mergeCell ref="E1:G2"/>
    <mergeCell ref="I1:K2"/>
    <mergeCell ref="E11:F12"/>
    <mergeCell ref="A34:B35"/>
  </mergeCells>
  <pageMargins left="0.75" right="0.75" top="1" bottom="1" header="0.5" footer="0.5"/>
  <pageSetup scale="66" orientation="portrait" horizontalDpi="4294967293" verticalDpi="4294967293" r:id="rId1"/>
  <headerFooter alignWithMargins="0">
    <oddHeader>&amp;C&amp;"Arial,Bold"&amp;14Tiger Advancement
&amp;12&amp;D</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05"/>
  <sheetViews>
    <sheetView showGridLines="0" workbookViewId="0">
      <pane xSplit="1" ySplit="5" topLeftCell="B6" activePane="bottomRight" state="frozen"/>
      <selection pane="topRight" activeCell="B1" sqref="B1"/>
      <selection pane="bottomLeft" activeCell="A6" sqref="A6"/>
      <selection pane="bottomRight" activeCell="B12" sqref="B12"/>
    </sheetView>
  </sheetViews>
  <sheetFormatPr defaultRowHeight="12.75"/>
  <cols>
    <col min="1" max="1" width="3.140625" style="11" customWidth="1"/>
    <col min="2" max="2" width="10.85546875" style="11" customWidth="1"/>
    <col min="3" max="3" width="53" style="11" customWidth="1"/>
    <col min="4" max="18" width="3.42578125" style="11" customWidth="1"/>
    <col min="19" max="19" width="3.140625" style="11" customWidth="1"/>
    <col min="20" max="16384" width="9.140625" style="11"/>
  </cols>
  <sheetData>
    <row r="1" spans="1:19" ht="12.75" customHeight="1">
      <c r="A1" s="239" t="s">
        <v>39</v>
      </c>
      <c r="B1" s="60"/>
      <c r="C1" s="61"/>
      <c r="D1" s="232" t="str">
        <f ca="1">'Scout 1'!$B1</f>
        <v>Scout 1</v>
      </c>
      <c r="E1" s="232" t="str">
        <f ca="1">'Scout 2'!B1</f>
        <v>Scout 2</v>
      </c>
      <c r="F1" s="232" t="str">
        <f ca="1">'Scout 3'!$B$1</f>
        <v>Scout 3</v>
      </c>
      <c r="G1" s="232" t="str">
        <f ca="1">'Scout 4'!$B$1</f>
        <v>Scout 4</v>
      </c>
      <c r="H1" s="232" t="str">
        <f ca="1">'Scout 5'!$B$1</f>
        <v>Scout 5</v>
      </c>
      <c r="I1" s="232" t="str">
        <f ca="1">'Scout 6'!$B$1</f>
        <v>Scout 6</v>
      </c>
      <c r="J1" s="232" t="str">
        <f ca="1">'Scout 7'!$B$1</f>
        <v>Scout 7</v>
      </c>
      <c r="K1" s="232" t="str">
        <f ca="1">'Scout 8'!$B$1</f>
        <v>Scout 8</v>
      </c>
      <c r="L1" s="232" t="str">
        <f ca="1">'Scout 9'!$B$1</f>
        <v>Scout 9</v>
      </c>
      <c r="M1" s="232" t="str">
        <f ca="1">'Scout 10'!$B$1</f>
        <v>Scout 10</v>
      </c>
      <c r="N1" s="232" t="str">
        <f ca="1">'Scout 11'!$B$1</f>
        <v>Scout 11</v>
      </c>
      <c r="O1" s="232" t="str">
        <f ca="1">'Scout 12'!$B$1</f>
        <v>Scout 12</v>
      </c>
      <c r="P1" s="232" t="str">
        <f ca="1">'Scout 13'!$B$1</f>
        <v>Scout 13</v>
      </c>
      <c r="Q1" s="232" t="str">
        <f ca="1">'Scout 14'!$B$1</f>
        <v>Scout 14</v>
      </c>
      <c r="R1" s="232" t="str">
        <f ca="1">'Scout 15'!$B$1</f>
        <v>Scout 15</v>
      </c>
      <c r="S1" s="231" t="s">
        <v>39</v>
      </c>
    </row>
    <row r="2" spans="1:19" ht="12.75" customHeight="1">
      <c r="A2" s="239"/>
      <c r="B2" s="237" t="s">
        <v>40</v>
      </c>
      <c r="C2" s="238"/>
      <c r="D2" s="233"/>
      <c r="E2" s="233"/>
      <c r="F2" s="233"/>
      <c r="G2" s="233"/>
      <c r="H2" s="233"/>
      <c r="I2" s="233"/>
      <c r="J2" s="233"/>
      <c r="K2" s="233"/>
      <c r="L2" s="233"/>
      <c r="M2" s="233"/>
      <c r="N2" s="233"/>
      <c r="O2" s="233"/>
      <c r="P2" s="233"/>
      <c r="Q2" s="233"/>
      <c r="R2" s="233"/>
      <c r="S2" s="231"/>
    </row>
    <row r="3" spans="1:19" ht="12.75" customHeight="1">
      <c r="A3" s="239"/>
      <c r="B3" s="235" t="s">
        <v>41</v>
      </c>
      <c r="C3" s="236"/>
      <c r="D3" s="233"/>
      <c r="E3" s="233"/>
      <c r="F3" s="233"/>
      <c r="G3" s="233"/>
      <c r="H3" s="233"/>
      <c r="I3" s="233"/>
      <c r="J3" s="233"/>
      <c r="K3" s="233"/>
      <c r="L3" s="233"/>
      <c r="M3" s="233"/>
      <c r="N3" s="233"/>
      <c r="O3" s="233"/>
      <c r="P3" s="233"/>
      <c r="Q3" s="233"/>
      <c r="R3" s="233"/>
      <c r="S3" s="231"/>
    </row>
    <row r="4" spans="1:19">
      <c r="A4" s="239"/>
      <c r="B4" s="35"/>
      <c r="C4" s="62"/>
      <c r="D4" s="233"/>
      <c r="E4" s="233"/>
      <c r="F4" s="233"/>
      <c r="G4" s="233"/>
      <c r="H4" s="233"/>
      <c r="I4" s="233"/>
      <c r="J4" s="233"/>
      <c r="K4" s="233"/>
      <c r="L4" s="233"/>
      <c r="M4" s="233"/>
      <c r="N4" s="233"/>
      <c r="O4" s="233"/>
      <c r="P4" s="233"/>
      <c r="Q4" s="233"/>
      <c r="R4" s="233"/>
      <c r="S4" s="231"/>
    </row>
    <row r="5" spans="1:19" ht="12.75" customHeight="1">
      <c r="A5" s="239"/>
      <c r="B5" s="63" t="s">
        <v>42</v>
      </c>
      <c r="C5" s="59" t="s">
        <v>43</v>
      </c>
      <c r="D5" s="234"/>
      <c r="E5" s="234"/>
      <c r="F5" s="234"/>
      <c r="G5" s="234"/>
      <c r="H5" s="234"/>
      <c r="I5" s="234"/>
      <c r="J5" s="234"/>
      <c r="K5" s="234"/>
      <c r="L5" s="234"/>
      <c r="M5" s="234"/>
      <c r="N5" s="234"/>
      <c r="O5" s="234"/>
      <c r="P5" s="234"/>
      <c r="Q5" s="234"/>
      <c r="R5" s="234"/>
      <c r="S5" s="231"/>
    </row>
    <row r="6" spans="1:19">
      <c r="A6" s="239"/>
      <c r="B6" s="76"/>
      <c r="C6" s="64"/>
      <c r="D6" s="52"/>
      <c r="E6" s="52"/>
      <c r="F6" s="52"/>
      <c r="G6" s="52"/>
      <c r="H6" s="52"/>
      <c r="I6" s="52"/>
      <c r="J6" s="52"/>
      <c r="K6" s="52"/>
      <c r="L6" s="52"/>
      <c r="M6" s="52"/>
      <c r="N6" s="52"/>
      <c r="O6" s="52"/>
      <c r="P6" s="52"/>
      <c r="Q6" s="52"/>
      <c r="R6" s="52"/>
      <c r="S6" s="231"/>
    </row>
    <row r="7" spans="1:19">
      <c r="A7" s="239"/>
      <c r="B7" s="76"/>
      <c r="C7" s="64"/>
      <c r="D7" s="52"/>
      <c r="E7" s="52"/>
      <c r="F7" s="52"/>
      <c r="G7" s="52"/>
      <c r="H7" s="52"/>
      <c r="I7" s="52"/>
      <c r="J7" s="52"/>
      <c r="K7" s="52"/>
      <c r="L7" s="52"/>
      <c r="M7" s="52"/>
      <c r="N7" s="25"/>
      <c r="O7" s="25"/>
      <c r="P7" s="25"/>
      <c r="Q7" s="25"/>
      <c r="R7" s="25"/>
      <c r="S7" s="231"/>
    </row>
    <row r="8" spans="1:19">
      <c r="A8" s="239"/>
      <c r="B8" s="76"/>
      <c r="C8" s="64"/>
      <c r="D8" s="52"/>
      <c r="E8" s="52"/>
      <c r="F8" s="52"/>
      <c r="G8" s="52"/>
      <c r="H8" s="52"/>
      <c r="I8" s="52"/>
      <c r="J8" s="52"/>
      <c r="K8" s="52"/>
      <c r="L8" s="52"/>
      <c r="M8" s="52"/>
      <c r="N8" s="25"/>
      <c r="O8" s="25"/>
      <c r="P8" s="25"/>
      <c r="Q8" s="25"/>
      <c r="R8" s="25"/>
      <c r="S8" s="231"/>
    </row>
    <row r="9" spans="1:19">
      <c r="A9" s="239"/>
      <c r="B9" s="76"/>
      <c r="C9" s="65"/>
      <c r="D9" s="52"/>
      <c r="E9" s="52"/>
      <c r="F9" s="52"/>
      <c r="G9" s="52"/>
      <c r="H9" s="52"/>
      <c r="I9" s="52"/>
      <c r="J9" s="52"/>
      <c r="K9" s="52"/>
      <c r="L9" s="52"/>
      <c r="M9" s="52"/>
      <c r="N9" s="25"/>
      <c r="O9" s="25"/>
      <c r="P9" s="25"/>
      <c r="Q9" s="25"/>
      <c r="R9" s="25"/>
      <c r="S9" s="231"/>
    </row>
    <row r="10" spans="1:19">
      <c r="A10" s="239"/>
      <c r="B10" s="76"/>
      <c r="C10" s="65"/>
      <c r="D10" s="25"/>
      <c r="E10" s="25"/>
      <c r="F10" s="52"/>
      <c r="G10" s="25"/>
      <c r="H10" s="25"/>
      <c r="I10" s="52"/>
      <c r="J10" s="52"/>
      <c r="K10" s="25"/>
      <c r="L10" s="52"/>
      <c r="M10" s="52"/>
      <c r="N10" s="25"/>
      <c r="O10" s="25"/>
      <c r="P10" s="25"/>
      <c r="Q10" s="25"/>
      <c r="R10" s="25"/>
      <c r="S10" s="231"/>
    </row>
    <row r="11" spans="1:19">
      <c r="A11" s="239"/>
      <c r="B11" s="76"/>
      <c r="C11" s="65"/>
      <c r="D11" s="25"/>
      <c r="E11" s="25"/>
      <c r="F11" s="52"/>
      <c r="G11" s="25"/>
      <c r="H11" s="52"/>
      <c r="I11" s="52"/>
      <c r="J11" s="25"/>
      <c r="K11" s="25"/>
      <c r="L11" s="52"/>
      <c r="M11" s="25"/>
      <c r="N11" s="25"/>
      <c r="O11" s="25"/>
      <c r="P11" s="25"/>
      <c r="Q11" s="25"/>
      <c r="R11" s="25"/>
      <c r="S11" s="231"/>
    </row>
    <row r="12" spans="1:19">
      <c r="A12" s="239"/>
      <c r="B12" s="76"/>
      <c r="C12" s="65"/>
      <c r="D12" s="25"/>
      <c r="E12" s="25"/>
      <c r="F12" s="25"/>
      <c r="G12" s="25"/>
      <c r="H12" s="25"/>
      <c r="I12" s="25"/>
      <c r="J12" s="25"/>
      <c r="K12" s="25"/>
      <c r="L12" s="25"/>
      <c r="M12" s="25"/>
      <c r="N12" s="25"/>
      <c r="O12" s="25"/>
      <c r="P12" s="25"/>
      <c r="Q12" s="25"/>
      <c r="R12" s="25"/>
      <c r="S12" s="231"/>
    </row>
    <row r="13" spans="1:19">
      <c r="A13" s="239"/>
      <c r="B13" s="76"/>
      <c r="C13" s="65"/>
      <c r="D13" s="25"/>
      <c r="E13" s="25"/>
      <c r="F13" s="25"/>
      <c r="G13" s="25"/>
      <c r="H13" s="25"/>
      <c r="I13" s="25"/>
      <c r="J13" s="25"/>
      <c r="K13" s="25"/>
      <c r="L13" s="25"/>
      <c r="M13" s="25"/>
      <c r="N13" s="25"/>
      <c r="O13" s="25"/>
      <c r="P13" s="25"/>
      <c r="Q13" s="25"/>
      <c r="R13" s="25"/>
      <c r="S13" s="231"/>
    </row>
    <row r="14" spans="1:19">
      <c r="A14" s="239"/>
      <c r="B14" s="76"/>
      <c r="C14" s="64"/>
      <c r="D14" s="25"/>
      <c r="E14" s="25"/>
      <c r="F14" s="25"/>
      <c r="G14" s="25"/>
      <c r="H14" s="25"/>
      <c r="I14" s="25"/>
      <c r="J14" s="25"/>
      <c r="K14" s="25"/>
      <c r="L14" s="25"/>
      <c r="M14" s="25"/>
      <c r="N14" s="25"/>
      <c r="O14" s="25"/>
      <c r="P14" s="25"/>
      <c r="Q14" s="25"/>
      <c r="R14" s="25"/>
      <c r="S14" s="231"/>
    </row>
    <row r="15" spans="1:19">
      <c r="A15" s="239"/>
      <c r="B15" s="76"/>
      <c r="C15" s="65"/>
      <c r="D15" s="25"/>
      <c r="E15" s="25"/>
      <c r="F15" s="25"/>
      <c r="G15" s="25"/>
      <c r="H15" s="25"/>
      <c r="I15" s="25"/>
      <c r="J15" s="25"/>
      <c r="K15" s="25"/>
      <c r="L15" s="25"/>
      <c r="M15" s="25"/>
      <c r="N15" s="25"/>
      <c r="O15" s="25"/>
      <c r="P15" s="25"/>
      <c r="Q15" s="25"/>
      <c r="R15" s="25"/>
      <c r="S15" s="231"/>
    </row>
    <row r="16" spans="1:19">
      <c r="A16" s="239"/>
      <c r="B16" s="76"/>
      <c r="C16" s="65"/>
      <c r="D16" s="25"/>
      <c r="E16" s="25"/>
      <c r="F16" s="25"/>
      <c r="G16" s="25"/>
      <c r="H16" s="25"/>
      <c r="I16" s="25"/>
      <c r="J16" s="25"/>
      <c r="K16" s="25"/>
      <c r="L16" s="25"/>
      <c r="M16" s="25"/>
      <c r="N16" s="25"/>
      <c r="O16" s="25"/>
      <c r="P16" s="25"/>
      <c r="Q16" s="25"/>
      <c r="R16" s="25"/>
      <c r="S16" s="231"/>
    </row>
    <row r="17" spans="1:19">
      <c r="A17" s="239"/>
      <c r="B17" s="76"/>
      <c r="C17" s="65"/>
      <c r="D17" s="25"/>
      <c r="E17" s="25"/>
      <c r="F17" s="25"/>
      <c r="G17" s="25"/>
      <c r="H17" s="25"/>
      <c r="I17" s="25"/>
      <c r="J17" s="25"/>
      <c r="K17" s="25"/>
      <c r="L17" s="25"/>
      <c r="M17" s="25"/>
      <c r="N17" s="25"/>
      <c r="O17" s="25"/>
      <c r="P17" s="25"/>
      <c r="Q17" s="25"/>
      <c r="R17" s="25"/>
      <c r="S17" s="231"/>
    </row>
    <row r="18" spans="1:19">
      <c r="A18" s="239"/>
      <c r="B18" s="76"/>
      <c r="C18" s="65"/>
      <c r="D18" s="25"/>
      <c r="E18" s="25"/>
      <c r="F18" s="25"/>
      <c r="G18" s="25"/>
      <c r="H18" s="25"/>
      <c r="I18" s="25"/>
      <c r="J18" s="25"/>
      <c r="K18" s="25"/>
      <c r="L18" s="25"/>
      <c r="M18" s="25"/>
      <c r="N18" s="25"/>
      <c r="O18" s="25"/>
      <c r="P18" s="25"/>
      <c r="Q18" s="25"/>
      <c r="R18" s="25"/>
      <c r="S18" s="231"/>
    </row>
    <row r="19" spans="1:19">
      <c r="A19" s="239"/>
      <c r="B19" s="76"/>
      <c r="C19" s="64"/>
      <c r="D19" s="66"/>
      <c r="E19" s="66"/>
      <c r="F19" s="66"/>
      <c r="G19" s="66"/>
      <c r="H19" s="66"/>
      <c r="I19" s="66"/>
      <c r="J19" s="66"/>
      <c r="K19" s="66"/>
      <c r="L19" s="66"/>
      <c r="M19" s="66"/>
      <c r="N19" s="66"/>
      <c r="O19" s="66"/>
      <c r="P19" s="66"/>
      <c r="Q19" s="66"/>
      <c r="R19" s="66"/>
      <c r="S19" s="231"/>
    </row>
    <row r="20" spans="1:19">
      <c r="A20" s="239"/>
      <c r="B20" s="76"/>
      <c r="C20" s="65"/>
      <c r="D20" s="25"/>
      <c r="E20" s="26"/>
      <c r="F20" s="26"/>
      <c r="G20" s="26"/>
      <c r="H20" s="26"/>
      <c r="I20" s="26"/>
      <c r="J20" s="26"/>
      <c r="K20" s="26"/>
      <c r="L20" s="26"/>
      <c r="M20" s="26"/>
      <c r="N20" s="26"/>
      <c r="O20" s="26"/>
      <c r="P20" s="26"/>
      <c r="Q20" s="26"/>
      <c r="R20" s="25"/>
      <c r="S20" s="231"/>
    </row>
    <row r="21" spans="1:19">
      <c r="A21" s="239"/>
      <c r="B21" s="76"/>
      <c r="C21" s="65"/>
      <c r="D21" s="67"/>
      <c r="E21" s="67"/>
      <c r="F21" s="67"/>
      <c r="G21" s="67"/>
      <c r="H21" s="67"/>
      <c r="I21" s="67"/>
      <c r="J21" s="67"/>
      <c r="K21" s="67"/>
      <c r="L21" s="67"/>
      <c r="M21" s="67"/>
      <c r="N21" s="67"/>
      <c r="O21" s="67"/>
      <c r="P21" s="67"/>
      <c r="Q21" s="67"/>
      <c r="R21" s="67"/>
      <c r="S21" s="231"/>
    </row>
    <row r="22" spans="1:19">
      <c r="A22" s="239"/>
      <c r="B22" s="76"/>
      <c r="C22" s="68"/>
      <c r="D22" s="69"/>
      <c r="E22" s="69"/>
      <c r="F22" s="69"/>
      <c r="G22" s="69"/>
      <c r="H22" s="69"/>
      <c r="I22" s="69"/>
      <c r="J22" s="69"/>
      <c r="K22" s="69"/>
      <c r="L22" s="69"/>
      <c r="M22" s="69"/>
      <c r="N22" s="69"/>
      <c r="O22" s="69"/>
      <c r="P22" s="69"/>
      <c r="Q22" s="69"/>
      <c r="R22" s="69"/>
      <c r="S22" s="231"/>
    </row>
    <row r="23" spans="1:19">
      <c r="A23" s="239"/>
      <c r="B23" s="76"/>
      <c r="C23" s="68"/>
      <c r="D23" s="69"/>
      <c r="E23" s="69"/>
      <c r="F23" s="69"/>
      <c r="G23" s="69"/>
      <c r="H23" s="69"/>
      <c r="I23" s="69"/>
      <c r="J23" s="69"/>
      <c r="K23" s="69"/>
      <c r="L23" s="69"/>
      <c r="M23" s="69"/>
      <c r="N23" s="69"/>
      <c r="O23" s="69"/>
      <c r="P23" s="69"/>
      <c r="Q23" s="69"/>
      <c r="R23" s="69"/>
      <c r="S23" s="231"/>
    </row>
    <row r="24" spans="1:19">
      <c r="A24" s="239"/>
      <c r="B24" s="76"/>
      <c r="C24" s="70"/>
      <c r="D24" s="25"/>
      <c r="E24" s="25"/>
      <c r="F24" s="25"/>
      <c r="G24" s="25"/>
      <c r="H24" s="25"/>
      <c r="I24" s="25"/>
      <c r="J24" s="25"/>
      <c r="K24" s="25"/>
      <c r="L24" s="25"/>
      <c r="M24" s="25"/>
      <c r="N24" s="25"/>
      <c r="O24" s="25"/>
      <c r="P24" s="25"/>
      <c r="Q24" s="25"/>
      <c r="R24" s="25"/>
      <c r="S24" s="231"/>
    </row>
    <row r="25" spans="1:19">
      <c r="A25" s="239"/>
      <c r="B25" s="76"/>
      <c r="C25" s="68"/>
      <c r="D25" s="25"/>
      <c r="E25" s="25"/>
      <c r="F25" s="25"/>
      <c r="G25" s="25"/>
      <c r="H25" s="25"/>
      <c r="I25" s="25"/>
      <c r="J25" s="25"/>
      <c r="K25" s="25"/>
      <c r="L25" s="25"/>
      <c r="M25" s="25"/>
      <c r="N25" s="25"/>
      <c r="O25" s="25"/>
      <c r="P25" s="25"/>
      <c r="Q25" s="25"/>
      <c r="R25" s="25"/>
      <c r="S25" s="231"/>
    </row>
    <row r="26" spans="1:19">
      <c r="A26" s="239"/>
      <c r="B26" s="76"/>
      <c r="C26" s="65"/>
      <c r="D26" s="25"/>
      <c r="E26" s="25"/>
      <c r="F26" s="25"/>
      <c r="G26" s="25"/>
      <c r="H26" s="25"/>
      <c r="I26" s="25"/>
      <c r="J26" s="25"/>
      <c r="K26" s="25"/>
      <c r="L26" s="25"/>
      <c r="M26" s="25"/>
      <c r="N26" s="25"/>
      <c r="O26" s="25"/>
      <c r="P26" s="25"/>
      <c r="Q26" s="25"/>
      <c r="R26" s="25"/>
      <c r="S26" s="231"/>
    </row>
    <row r="27" spans="1:19">
      <c r="A27" s="239"/>
      <c r="B27" s="76"/>
      <c r="C27" s="71"/>
      <c r="D27" s="25"/>
      <c r="E27" s="25"/>
      <c r="F27" s="25"/>
      <c r="G27" s="25"/>
      <c r="H27" s="25"/>
      <c r="I27" s="25"/>
      <c r="J27" s="25"/>
      <c r="K27" s="25"/>
      <c r="L27" s="25"/>
      <c r="M27" s="25"/>
      <c r="N27" s="25"/>
      <c r="O27" s="25"/>
      <c r="P27" s="25"/>
      <c r="Q27" s="25"/>
      <c r="R27" s="25"/>
      <c r="S27" s="231"/>
    </row>
    <row r="28" spans="1:19">
      <c r="A28" s="239"/>
      <c r="B28" s="76"/>
      <c r="C28" s="65"/>
      <c r="D28" s="25"/>
      <c r="E28" s="25"/>
      <c r="F28" s="25"/>
      <c r="G28" s="25"/>
      <c r="H28" s="25"/>
      <c r="I28" s="25"/>
      <c r="J28" s="25"/>
      <c r="K28" s="25"/>
      <c r="L28" s="25"/>
      <c r="M28" s="25"/>
      <c r="N28" s="25"/>
      <c r="O28" s="25"/>
      <c r="P28" s="25"/>
      <c r="Q28" s="25"/>
      <c r="R28" s="25"/>
      <c r="S28" s="231"/>
    </row>
    <row r="29" spans="1:19">
      <c r="A29" s="239"/>
      <c r="B29" s="76"/>
      <c r="C29" s="71"/>
      <c r="D29" s="25"/>
      <c r="E29" s="25"/>
      <c r="F29" s="25"/>
      <c r="G29" s="25"/>
      <c r="H29" s="25"/>
      <c r="I29" s="25"/>
      <c r="J29" s="25"/>
      <c r="K29" s="25"/>
      <c r="L29" s="25"/>
      <c r="M29" s="25"/>
      <c r="N29" s="25"/>
      <c r="O29" s="25"/>
      <c r="P29" s="25"/>
      <c r="Q29" s="25"/>
      <c r="R29" s="25"/>
      <c r="S29" s="231"/>
    </row>
    <row r="30" spans="1:19">
      <c r="A30" s="239"/>
      <c r="B30" s="76"/>
      <c r="C30" s="72"/>
      <c r="D30" s="25"/>
      <c r="E30" s="25"/>
      <c r="F30" s="25"/>
      <c r="G30" s="25"/>
      <c r="H30" s="25"/>
      <c r="I30" s="25"/>
      <c r="J30" s="25"/>
      <c r="K30" s="25"/>
      <c r="L30" s="25"/>
      <c r="M30" s="25"/>
      <c r="N30" s="25"/>
      <c r="O30" s="25"/>
      <c r="P30" s="25"/>
      <c r="Q30" s="25"/>
      <c r="R30" s="25"/>
      <c r="S30" s="231"/>
    </row>
    <row r="31" spans="1:19">
      <c r="A31" s="239"/>
      <c r="B31" s="76"/>
      <c r="C31" s="65"/>
      <c r="D31" s="25"/>
      <c r="E31" s="25"/>
      <c r="F31" s="25"/>
      <c r="G31" s="25"/>
      <c r="H31" s="25"/>
      <c r="I31" s="25"/>
      <c r="J31" s="25"/>
      <c r="K31" s="25"/>
      <c r="L31" s="25"/>
      <c r="M31" s="25"/>
      <c r="N31" s="25"/>
      <c r="O31" s="25"/>
      <c r="P31" s="25"/>
      <c r="Q31" s="25"/>
      <c r="R31" s="25"/>
      <c r="S31" s="231"/>
    </row>
    <row r="32" spans="1:19">
      <c r="A32" s="239"/>
      <c r="B32" s="76"/>
      <c r="C32" s="65"/>
      <c r="D32" s="25"/>
      <c r="E32" s="25"/>
      <c r="F32" s="25"/>
      <c r="G32" s="25"/>
      <c r="H32" s="25"/>
      <c r="I32" s="25"/>
      <c r="J32" s="25"/>
      <c r="K32" s="25"/>
      <c r="L32" s="25"/>
      <c r="M32" s="25"/>
      <c r="N32" s="25"/>
      <c r="O32" s="25"/>
      <c r="P32" s="25"/>
      <c r="Q32" s="25"/>
      <c r="R32" s="25"/>
      <c r="S32" s="231"/>
    </row>
    <row r="33" spans="1:19">
      <c r="A33" s="239"/>
      <c r="B33" s="76"/>
      <c r="C33" s="65"/>
      <c r="D33" s="25"/>
      <c r="E33" s="25"/>
      <c r="F33" s="25"/>
      <c r="G33" s="25"/>
      <c r="H33" s="25"/>
      <c r="I33" s="25"/>
      <c r="J33" s="25"/>
      <c r="K33" s="25"/>
      <c r="L33" s="25"/>
      <c r="M33" s="25"/>
      <c r="N33" s="25"/>
      <c r="O33" s="25"/>
      <c r="P33" s="25"/>
      <c r="Q33" s="25"/>
      <c r="R33" s="25"/>
      <c r="S33" s="231"/>
    </row>
    <row r="34" spans="1:19">
      <c r="A34" s="239"/>
      <c r="B34" s="76"/>
      <c r="C34" s="72"/>
      <c r="D34" s="25"/>
      <c r="E34" s="25"/>
      <c r="F34" s="25"/>
      <c r="G34" s="25"/>
      <c r="H34" s="25"/>
      <c r="I34" s="25"/>
      <c r="J34" s="25"/>
      <c r="K34" s="25"/>
      <c r="L34" s="25"/>
      <c r="M34" s="25"/>
      <c r="N34" s="25"/>
      <c r="O34" s="25"/>
      <c r="P34" s="25"/>
      <c r="Q34" s="25"/>
      <c r="R34" s="25"/>
      <c r="S34" s="231"/>
    </row>
    <row r="35" spans="1:19">
      <c r="A35" s="239"/>
      <c r="B35" s="76"/>
      <c r="C35" s="65"/>
      <c r="D35" s="25"/>
      <c r="E35" s="25"/>
      <c r="F35" s="25"/>
      <c r="G35" s="25"/>
      <c r="H35" s="25"/>
      <c r="I35" s="25"/>
      <c r="J35" s="25"/>
      <c r="K35" s="25"/>
      <c r="L35" s="25"/>
      <c r="M35" s="25"/>
      <c r="N35" s="25"/>
      <c r="O35" s="25"/>
      <c r="P35" s="25"/>
      <c r="Q35" s="25"/>
      <c r="R35" s="25"/>
      <c r="S35" s="231"/>
    </row>
    <row r="36" spans="1:19">
      <c r="A36" s="239"/>
      <c r="B36" s="76"/>
      <c r="C36" s="65"/>
      <c r="D36" s="25"/>
      <c r="E36" s="25"/>
      <c r="F36" s="25"/>
      <c r="G36" s="25"/>
      <c r="H36" s="25"/>
      <c r="I36" s="25"/>
      <c r="J36" s="25"/>
      <c r="K36" s="25"/>
      <c r="L36" s="25"/>
      <c r="M36" s="25"/>
      <c r="N36" s="25"/>
      <c r="O36" s="25"/>
      <c r="P36" s="25"/>
      <c r="Q36" s="25"/>
      <c r="R36" s="25"/>
      <c r="S36" s="231"/>
    </row>
    <row r="37" spans="1:19">
      <c r="A37" s="239"/>
      <c r="B37" s="76"/>
      <c r="C37" s="65"/>
      <c r="D37" s="25"/>
      <c r="E37" s="25"/>
      <c r="F37" s="25"/>
      <c r="G37" s="25"/>
      <c r="H37" s="25"/>
      <c r="I37" s="25"/>
      <c r="J37" s="25"/>
      <c r="K37" s="25"/>
      <c r="L37" s="25"/>
      <c r="M37" s="25"/>
      <c r="N37" s="25"/>
      <c r="O37" s="25"/>
      <c r="P37" s="25"/>
      <c r="Q37" s="25"/>
      <c r="R37" s="25"/>
      <c r="S37" s="231"/>
    </row>
    <row r="38" spans="1:19">
      <c r="A38" s="239"/>
      <c r="B38" s="76"/>
      <c r="C38" s="65"/>
      <c r="D38" s="25"/>
      <c r="E38" s="25"/>
      <c r="F38" s="25"/>
      <c r="G38" s="25"/>
      <c r="H38" s="25"/>
      <c r="I38" s="25"/>
      <c r="J38" s="25"/>
      <c r="K38" s="25"/>
      <c r="L38" s="25"/>
      <c r="M38" s="25"/>
      <c r="N38" s="25"/>
      <c r="O38" s="25"/>
      <c r="P38" s="25"/>
      <c r="Q38" s="25"/>
      <c r="R38" s="25"/>
      <c r="S38" s="231"/>
    </row>
    <row r="39" spans="1:19">
      <c r="A39" s="239"/>
      <c r="B39" s="76"/>
      <c r="C39" s="65"/>
      <c r="D39" s="25"/>
      <c r="E39" s="25"/>
      <c r="F39" s="25"/>
      <c r="G39" s="25"/>
      <c r="H39" s="25"/>
      <c r="I39" s="25"/>
      <c r="J39" s="25"/>
      <c r="K39" s="25"/>
      <c r="L39" s="25"/>
      <c r="M39" s="25"/>
      <c r="N39" s="25"/>
      <c r="O39" s="25"/>
      <c r="P39" s="25"/>
      <c r="Q39" s="25"/>
      <c r="R39" s="25"/>
      <c r="S39" s="231"/>
    </row>
    <row r="40" spans="1:19">
      <c r="A40" s="239"/>
      <c r="B40" s="76"/>
      <c r="C40" s="65"/>
      <c r="D40" s="25"/>
      <c r="E40" s="25"/>
      <c r="F40" s="25"/>
      <c r="G40" s="25"/>
      <c r="H40" s="25"/>
      <c r="I40" s="25"/>
      <c r="J40" s="25"/>
      <c r="K40" s="25"/>
      <c r="L40" s="25"/>
      <c r="M40" s="25"/>
      <c r="N40" s="25"/>
      <c r="O40" s="25"/>
      <c r="P40" s="25"/>
      <c r="Q40" s="25"/>
      <c r="R40" s="25"/>
      <c r="S40" s="231"/>
    </row>
    <row r="41" spans="1:19">
      <c r="A41" s="239"/>
      <c r="B41" s="76"/>
      <c r="C41" s="65"/>
      <c r="D41" s="25"/>
      <c r="E41" s="25"/>
      <c r="F41" s="25"/>
      <c r="G41" s="25"/>
      <c r="H41" s="25"/>
      <c r="I41" s="25"/>
      <c r="J41" s="25"/>
      <c r="K41" s="25"/>
      <c r="L41" s="25"/>
      <c r="M41" s="25"/>
      <c r="N41" s="25"/>
      <c r="O41" s="25"/>
      <c r="P41" s="25"/>
      <c r="Q41" s="25"/>
      <c r="R41" s="25"/>
      <c r="S41" s="231"/>
    </row>
    <row r="42" spans="1:19">
      <c r="A42" s="239"/>
      <c r="B42" s="76"/>
      <c r="C42" s="65"/>
      <c r="D42" s="25"/>
      <c r="E42" s="25"/>
      <c r="F42" s="25"/>
      <c r="G42" s="25"/>
      <c r="H42" s="25"/>
      <c r="I42" s="25"/>
      <c r="J42" s="25"/>
      <c r="K42" s="25"/>
      <c r="L42" s="25"/>
      <c r="M42" s="25"/>
      <c r="N42" s="25"/>
      <c r="O42" s="25"/>
      <c r="P42" s="25"/>
      <c r="Q42" s="25"/>
      <c r="R42" s="25"/>
      <c r="S42" s="231"/>
    </row>
    <row r="43" spans="1:19">
      <c r="A43" s="239"/>
      <c r="B43" s="76"/>
      <c r="C43" s="65"/>
      <c r="D43" s="25"/>
      <c r="E43" s="25"/>
      <c r="F43" s="25"/>
      <c r="G43" s="25"/>
      <c r="H43" s="25"/>
      <c r="I43" s="25"/>
      <c r="J43" s="25"/>
      <c r="K43" s="25"/>
      <c r="L43" s="25"/>
      <c r="M43" s="25"/>
      <c r="N43" s="25"/>
      <c r="O43" s="25"/>
      <c r="P43" s="25"/>
      <c r="Q43" s="25"/>
      <c r="R43" s="25"/>
      <c r="S43" s="231"/>
    </row>
    <row r="44" spans="1:19">
      <c r="A44" s="239"/>
      <c r="B44" s="76"/>
      <c r="C44" s="65"/>
      <c r="D44" s="25"/>
      <c r="E44" s="25"/>
      <c r="F44" s="25"/>
      <c r="G44" s="25"/>
      <c r="H44" s="25"/>
      <c r="I44" s="25"/>
      <c r="J44" s="25"/>
      <c r="K44" s="25"/>
      <c r="L44" s="25"/>
      <c r="M44" s="25"/>
      <c r="N44" s="25"/>
      <c r="O44" s="25"/>
      <c r="P44" s="25"/>
      <c r="Q44" s="25"/>
      <c r="R44" s="25"/>
      <c r="S44" s="231"/>
    </row>
    <row r="45" spans="1:19">
      <c r="A45" s="239"/>
      <c r="B45" s="76"/>
      <c r="C45" s="65"/>
      <c r="D45" s="25"/>
      <c r="E45" s="25"/>
      <c r="F45" s="25"/>
      <c r="G45" s="25"/>
      <c r="H45" s="25"/>
      <c r="I45" s="25"/>
      <c r="J45" s="25"/>
      <c r="K45" s="25"/>
      <c r="L45" s="25"/>
      <c r="M45" s="25"/>
      <c r="N45" s="25"/>
      <c r="O45" s="25"/>
      <c r="P45" s="25"/>
      <c r="Q45" s="25"/>
      <c r="R45" s="25"/>
      <c r="S45" s="231"/>
    </row>
    <row r="46" spans="1:19">
      <c r="A46" s="239"/>
      <c r="B46" s="76"/>
      <c r="C46" s="65"/>
      <c r="D46" s="25"/>
      <c r="E46" s="25"/>
      <c r="F46" s="25"/>
      <c r="G46" s="25"/>
      <c r="H46" s="25"/>
      <c r="I46" s="25"/>
      <c r="J46" s="25"/>
      <c r="K46" s="25"/>
      <c r="L46" s="25"/>
      <c r="M46" s="25"/>
      <c r="N46" s="25"/>
      <c r="O46" s="25"/>
      <c r="P46" s="25"/>
      <c r="Q46" s="25"/>
      <c r="R46" s="25"/>
      <c r="S46" s="231"/>
    </row>
    <row r="47" spans="1:19">
      <c r="A47" s="239"/>
      <c r="B47" s="76"/>
      <c r="C47" s="65"/>
      <c r="D47" s="25"/>
      <c r="E47" s="25"/>
      <c r="F47" s="25"/>
      <c r="G47" s="25"/>
      <c r="H47" s="25"/>
      <c r="I47" s="25"/>
      <c r="J47" s="25"/>
      <c r="K47" s="25"/>
      <c r="L47" s="25"/>
      <c r="M47" s="25"/>
      <c r="N47" s="25"/>
      <c r="O47" s="25"/>
      <c r="P47" s="25"/>
      <c r="Q47" s="25"/>
      <c r="R47" s="25"/>
      <c r="S47" s="231"/>
    </row>
    <row r="48" spans="1:19">
      <c r="A48" s="239"/>
      <c r="B48" s="76"/>
      <c r="C48" s="65"/>
      <c r="D48" s="25"/>
      <c r="E48" s="25"/>
      <c r="F48" s="25"/>
      <c r="G48" s="25"/>
      <c r="H48" s="25"/>
      <c r="I48" s="25"/>
      <c r="J48" s="25"/>
      <c r="K48" s="25"/>
      <c r="L48" s="25"/>
      <c r="M48" s="25"/>
      <c r="N48" s="25"/>
      <c r="O48" s="25"/>
      <c r="P48" s="25"/>
      <c r="Q48" s="25"/>
      <c r="R48" s="25"/>
      <c r="S48" s="231"/>
    </row>
    <row r="49" spans="1:19">
      <c r="A49" s="239"/>
      <c r="B49" s="76"/>
      <c r="C49" s="65"/>
      <c r="D49" s="25"/>
      <c r="E49" s="25"/>
      <c r="F49" s="25"/>
      <c r="G49" s="25"/>
      <c r="H49" s="25"/>
      <c r="I49" s="25"/>
      <c r="J49" s="25"/>
      <c r="K49" s="25"/>
      <c r="L49" s="25"/>
      <c r="M49" s="25"/>
      <c r="N49" s="25"/>
      <c r="O49" s="25"/>
      <c r="P49" s="25"/>
      <c r="Q49" s="25"/>
      <c r="R49" s="25"/>
      <c r="S49" s="231"/>
    </row>
    <row r="50" spans="1:19">
      <c r="A50" s="239"/>
      <c r="B50" s="76"/>
      <c r="C50" s="65"/>
      <c r="D50" s="25"/>
      <c r="E50" s="25"/>
      <c r="F50" s="25"/>
      <c r="G50" s="25"/>
      <c r="H50" s="25"/>
      <c r="I50" s="25"/>
      <c r="J50" s="25"/>
      <c r="K50" s="25"/>
      <c r="L50" s="25"/>
      <c r="M50" s="25"/>
      <c r="N50" s="25"/>
      <c r="O50" s="25"/>
      <c r="P50" s="25"/>
      <c r="Q50" s="25"/>
      <c r="R50" s="25"/>
      <c r="S50" s="231"/>
    </row>
    <row r="51" spans="1:19">
      <c r="A51" s="239"/>
      <c r="B51" s="76"/>
      <c r="C51" s="65"/>
      <c r="D51" s="25"/>
      <c r="E51" s="25"/>
      <c r="F51" s="25"/>
      <c r="G51" s="25"/>
      <c r="H51" s="25"/>
      <c r="I51" s="25"/>
      <c r="J51" s="25"/>
      <c r="K51" s="25"/>
      <c r="L51" s="25"/>
      <c r="M51" s="25"/>
      <c r="N51" s="25"/>
      <c r="O51" s="25"/>
      <c r="P51" s="25"/>
      <c r="Q51" s="25"/>
      <c r="R51" s="25"/>
      <c r="S51" s="231"/>
    </row>
    <row r="52" spans="1:19">
      <c r="A52" s="239"/>
      <c r="B52" s="76"/>
      <c r="C52" s="65"/>
      <c r="D52" s="25"/>
      <c r="E52" s="25"/>
      <c r="F52" s="25"/>
      <c r="G52" s="25"/>
      <c r="H52" s="25"/>
      <c r="I52" s="25"/>
      <c r="J52" s="25"/>
      <c r="K52" s="25"/>
      <c r="L52" s="25"/>
      <c r="M52" s="25"/>
      <c r="N52" s="25"/>
      <c r="O52" s="25"/>
      <c r="P52" s="25"/>
      <c r="Q52" s="25"/>
      <c r="R52" s="25"/>
      <c r="S52" s="231"/>
    </row>
    <row r="53" spans="1:19">
      <c r="A53" s="239"/>
      <c r="B53" s="76"/>
      <c r="C53" s="65"/>
      <c r="D53" s="25"/>
      <c r="E53" s="25"/>
      <c r="F53" s="25"/>
      <c r="G53" s="25"/>
      <c r="H53" s="25"/>
      <c r="I53" s="25"/>
      <c r="J53" s="25"/>
      <c r="K53" s="25"/>
      <c r="L53" s="25"/>
      <c r="M53" s="25"/>
      <c r="N53" s="25"/>
      <c r="O53" s="25"/>
      <c r="P53" s="25"/>
      <c r="Q53" s="25"/>
      <c r="R53" s="25"/>
      <c r="S53" s="231"/>
    </row>
    <row r="54" spans="1:19">
      <c r="A54" s="239"/>
      <c r="B54" s="76"/>
      <c r="C54" s="65"/>
      <c r="D54" s="25"/>
      <c r="E54" s="25"/>
      <c r="F54" s="25"/>
      <c r="G54" s="25"/>
      <c r="H54" s="25"/>
      <c r="I54" s="25"/>
      <c r="J54" s="25"/>
      <c r="K54" s="25"/>
      <c r="L54" s="25"/>
      <c r="M54" s="25"/>
      <c r="N54" s="25"/>
      <c r="O54" s="25"/>
      <c r="P54" s="25"/>
      <c r="Q54" s="25"/>
      <c r="R54" s="25"/>
      <c r="S54" s="231"/>
    </row>
    <row r="55" spans="1:19">
      <c r="A55" s="239"/>
      <c r="B55" s="76"/>
      <c r="C55" s="65"/>
      <c r="D55" s="25"/>
      <c r="E55" s="25"/>
      <c r="F55" s="25"/>
      <c r="G55" s="25"/>
      <c r="H55" s="25"/>
      <c r="I55" s="25"/>
      <c r="J55" s="25"/>
      <c r="K55" s="25"/>
      <c r="L55" s="25"/>
      <c r="M55" s="25"/>
      <c r="N55" s="25"/>
      <c r="O55" s="25"/>
      <c r="P55" s="25"/>
      <c r="Q55" s="25"/>
      <c r="R55" s="25"/>
      <c r="S55" s="231"/>
    </row>
    <row r="56" spans="1:19">
      <c r="A56" s="239"/>
      <c r="B56" s="76"/>
      <c r="C56" s="65"/>
      <c r="D56" s="25"/>
      <c r="E56" s="25"/>
      <c r="F56" s="25"/>
      <c r="G56" s="25"/>
      <c r="H56" s="25"/>
      <c r="I56" s="25"/>
      <c r="J56" s="25"/>
      <c r="K56" s="25"/>
      <c r="L56" s="25"/>
      <c r="M56" s="25"/>
      <c r="N56" s="25"/>
      <c r="O56" s="25"/>
      <c r="P56" s="25"/>
      <c r="Q56" s="25"/>
      <c r="R56" s="25"/>
      <c r="S56" s="231"/>
    </row>
    <row r="57" spans="1:19">
      <c r="A57" s="239"/>
      <c r="B57" s="76"/>
      <c r="C57" s="65"/>
      <c r="D57" s="25"/>
      <c r="E57" s="25"/>
      <c r="F57" s="25"/>
      <c r="G57" s="25"/>
      <c r="H57" s="25"/>
      <c r="I57" s="25"/>
      <c r="J57" s="25"/>
      <c r="K57" s="25"/>
      <c r="L57" s="25"/>
      <c r="M57" s="25"/>
      <c r="N57" s="25"/>
      <c r="O57" s="25"/>
      <c r="P57" s="25"/>
      <c r="Q57" s="25"/>
      <c r="R57" s="25"/>
      <c r="S57" s="231"/>
    </row>
    <row r="58" spans="1:19">
      <c r="A58" s="239"/>
      <c r="B58" s="76"/>
      <c r="C58" s="65"/>
      <c r="D58" s="25"/>
      <c r="E58" s="25"/>
      <c r="F58" s="25"/>
      <c r="G58" s="25"/>
      <c r="H58" s="25"/>
      <c r="I58" s="25"/>
      <c r="J58" s="25"/>
      <c r="K58" s="25"/>
      <c r="L58" s="25"/>
      <c r="M58" s="25"/>
      <c r="N58" s="25"/>
      <c r="O58" s="25"/>
      <c r="P58" s="25"/>
      <c r="Q58" s="25"/>
      <c r="R58" s="25"/>
      <c r="S58" s="231"/>
    </row>
    <row r="59" spans="1:19">
      <c r="A59" s="239"/>
      <c r="B59" s="76"/>
      <c r="C59" s="65"/>
      <c r="D59" s="25"/>
      <c r="E59" s="25"/>
      <c r="F59" s="25"/>
      <c r="G59" s="25"/>
      <c r="H59" s="25"/>
      <c r="I59" s="25"/>
      <c r="J59" s="25"/>
      <c r="K59" s="25"/>
      <c r="L59" s="25"/>
      <c r="M59" s="25"/>
      <c r="N59" s="25"/>
      <c r="O59" s="25"/>
      <c r="P59" s="25"/>
      <c r="Q59" s="25"/>
      <c r="R59" s="25"/>
      <c r="S59" s="231"/>
    </row>
    <row r="60" spans="1:19">
      <c r="A60" s="239"/>
      <c r="B60" s="76"/>
      <c r="C60" s="65"/>
      <c r="D60" s="25"/>
      <c r="E60" s="25"/>
      <c r="F60" s="25"/>
      <c r="G60" s="25"/>
      <c r="H60" s="25"/>
      <c r="I60" s="25"/>
      <c r="J60" s="25"/>
      <c r="K60" s="25"/>
      <c r="L60" s="25"/>
      <c r="M60" s="25"/>
      <c r="N60" s="25"/>
      <c r="O60" s="25"/>
      <c r="P60" s="25"/>
      <c r="Q60" s="25"/>
      <c r="R60" s="25"/>
      <c r="S60" s="231"/>
    </row>
    <row r="61" spans="1:19">
      <c r="A61" s="239"/>
      <c r="B61" s="76"/>
      <c r="C61" s="73"/>
      <c r="D61" s="25"/>
      <c r="E61" s="25"/>
      <c r="F61" s="25"/>
      <c r="G61" s="25"/>
      <c r="H61" s="25"/>
      <c r="I61" s="25"/>
      <c r="J61" s="25"/>
      <c r="K61" s="25"/>
      <c r="L61" s="25"/>
      <c r="M61" s="25"/>
      <c r="N61" s="25"/>
      <c r="O61" s="25"/>
      <c r="P61" s="25"/>
      <c r="Q61" s="25"/>
      <c r="R61" s="25"/>
      <c r="S61" s="231"/>
    </row>
    <row r="62" spans="1:19">
      <c r="A62" s="239"/>
      <c r="B62" s="76"/>
      <c r="C62" s="74"/>
      <c r="D62" s="69"/>
      <c r="E62" s="69"/>
      <c r="F62" s="69"/>
      <c r="G62" s="69"/>
      <c r="H62" s="69"/>
      <c r="I62" s="69"/>
      <c r="J62" s="69"/>
      <c r="K62" s="69"/>
      <c r="L62" s="69"/>
      <c r="M62" s="69"/>
      <c r="N62" s="69"/>
      <c r="O62" s="69"/>
      <c r="P62" s="69"/>
      <c r="Q62" s="69"/>
      <c r="R62" s="69"/>
      <c r="S62" s="231"/>
    </row>
    <row r="63" spans="1:19">
      <c r="A63" s="239"/>
      <c r="B63" s="76"/>
      <c r="C63" s="74"/>
      <c r="D63" s="69"/>
      <c r="E63" s="69"/>
      <c r="F63" s="69"/>
      <c r="G63" s="69"/>
      <c r="H63" s="69"/>
      <c r="I63" s="69"/>
      <c r="J63" s="69"/>
      <c r="K63" s="69"/>
      <c r="L63" s="69"/>
      <c r="M63" s="69"/>
      <c r="N63" s="69"/>
      <c r="O63" s="69"/>
      <c r="P63" s="69"/>
      <c r="Q63" s="69"/>
      <c r="R63" s="69"/>
      <c r="S63" s="231"/>
    </row>
    <row r="64" spans="1:19">
      <c r="A64" s="239"/>
      <c r="B64" s="76"/>
      <c r="C64" s="74"/>
      <c r="D64" s="69"/>
      <c r="E64" s="69"/>
      <c r="F64" s="69"/>
      <c r="G64" s="69"/>
      <c r="H64" s="69"/>
      <c r="I64" s="69"/>
      <c r="J64" s="69"/>
      <c r="K64" s="69"/>
      <c r="L64" s="69"/>
      <c r="M64" s="69"/>
      <c r="N64" s="69"/>
      <c r="O64" s="69"/>
      <c r="P64" s="69"/>
      <c r="Q64" s="69"/>
      <c r="R64" s="69"/>
      <c r="S64" s="231"/>
    </row>
    <row r="65" spans="1:19">
      <c r="A65" s="239"/>
      <c r="B65" s="76"/>
      <c r="C65" s="74"/>
      <c r="D65" s="69"/>
      <c r="E65" s="69"/>
      <c r="F65" s="69"/>
      <c r="G65" s="69"/>
      <c r="H65" s="69"/>
      <c r="I65" s="69"/>
      <c r="J65" s="69"/>
      <c r="K65" s="69"/>
      <c r="L65" s="69"/>
      <c r="M65" s="69"/>
      <c r="N65" s="69"/>
      <c r="O65" s="69"/>
      <c r="P65" s="69"/>
      <c r="Q65" s="69"/>
      <c r="R65" s="69"/>
      <c r="S65" s="231"/>
    </row>
    <row r="66" spans="1:19">
      <c r="A66" s="239"/>
      <c r="B66" s="76"/>
      <c r="C66" s="74"/>
      <c r="D66" s="69"/>
      <c r="E66" s="69"/>
      <c r="F66" s="69"/>
      <c r="G66" s="69"/>
      <c r="H66" s="69"/>
      <c r="I66" s="69"/>
      <c r="J66" s="69"/>
      <c r="K66" s="69"/>
      <c r="L66" s="69"/>
      <c r="M66" s="69"/>
      <c r="N66" s="69"/>
      <c r="O66" s="69"/>
      <c r="P66" s="69"/>
      <c r="Q66" s="69"/>
      <c r="R66" s="69"/>
      <c r="S66" s="231"/>
    </row>
    <row r="67" spans="1:19">
      <c r="A67" s="239"/>
      <c r="B67" s="76"/>
      <c r="C67" s="74"/>
      <c r="D67" s="69"/>
      <c r="E67" s="69"/>
      <c r="F67" s="69"/>
      <c r="G67" s="69"/>
      <c r="H67" s="69"/>
      <c r="I67" s="69"/>
      <c r="J67" s="69"/>
      <c r="K67" s="69"/>
      <c r="L67" s="69"/>
      <c r="M67" s="69"/>
      <c r="N67" s="69"/>
      <c r="O67" s="69"/>
      <c r="P67" s="69"/>
      <c r="Q67" s="69"/>
      <c r="R67" s="69"/>
      <c r="S67" s="231"/>
    </row>
    <row r="68" spans="1:19">
      <c r="A68" s="239"/>
      <c r="B68" s="76"/>
      <c r="C68" s="74"/>
      <c r="D68" s="69"/>
      <c r="E68" s="69"/>
      <c r="F68" s="69"/>
      <c r="G68" s="69"/>
      <c r="H68" s="69"/>
      <c r="I68" s="69"/>
      <c r="J68" s="69"/>
      <c r="K68" s="69"/>
      <c r="L68" s="69"/>
      <c r="M68" s="69"/>
      <c r="N68" s="69"/>
      <c r="O68" s="69"/>
      <c r="P68" s="69"/>
      <c r="Q68" s="69"/>
      <c r="R68" s="69"/>
      <c r="S68" s="231"/>
    </row>
    <row r="69" spans="1:19">
      <c r="A69" s="239"/>
      <c r="B69" s="76"/>
      <c r="C69" s="74"/>
      <c r="D69" s="69"/>
      <c r="E69" s="69"/>
      <c r="F69" s="69"/>
      <c r="G69" s="69"/>
      <c r="H69" s="69"/>
      <c r="I69" s="69"/>
      <c r="J69" s="69"/>
      <c r="K69" s="69"/>
      <c r="L69" s="69"/>
      <c r="M69" s="69"/>
      <c r="N69" s="69"/>
      <c r="O69" s="69"/>
      <c r="P69" s="69"/>
      <c r="Q69" s="69"/>
      <c r="R69" s="69"/>
      <c r="S69" s="231"/>
    </row>
    <row r="70" spans="1:19">
      <c r="A70" s="239"/>
      <c r="B70" s="76"/>
      <c r="C70" s="74"/>
      <c r="D70" s="69"/>
      <c r="E70" s="69"/>
      <c r="F70" s="69"/>
      <c r="G70" s="69"/>
      <c r="H70" s="69"/>
      <c r="I70" s="69"/>
      <c r="J70" s="69"/>
      <c r="K70" s="69"/>
      <c r="L70" s="69"/>
      <c r="M70" s="69"/>
      <c r="N70" s="69"/>
      <c r="O70" s="69"/>
      <c r="P70" s="69"/>
      <c r="Q70" s="69"/>
      <c r="R70" s="69"/>
      <c r="S70" s="231"/>
    </row>
    <row r="71" spans="1:19">
      <c r="A71" s="239"/>
      <c r="B71" s="76"/>
      <c r="C71" s="74"/>
      <c r="D71" s="69"/>
      <c r="E71" s="69"/>
      <c r="F71" s="69"/>
      <c r="G71" s="69"/>
      <c r="H71" s="69"/>
      <c r="I71" s="69"/>
      <c r="J71" s="69"/>
      <c r="K71" s="69"/>
      <c r="L71" s="69"/>
      <c r="M71" s="69"/>
      <c r="N71" s="69"/>
      <c r="O71" s="69"/>
      <c r="P71" s="69"/>
      <c r="Q71" s="69"/>
      <c r="R71" s="69"/>
      <c r="S71" s="231"/>
    </row>
    <row r="72" spans="1:19">
      <c r="A72" s="239"/>
      <c r="B72" s="76"/>
      <c r="C72" s="74"/>
      <c r="D72" s="69"/>
      <c r="E72" s="69"/>
      <c r="F72" s="69"/>
      <c r="G72" s="69"/>
      <c r="H72" s="69"/>
      <c r="I72" s="69"/>
      <c r="J72" s="69"/>
      <c r="K72" s="69"/>
      <c r="L72" s="69"/>
      <c r="M72" s="69"/>
      <c r="N72" s="69"/>
      <c r="O72" s="69"/>
      <c r="P72" s="69"/>
      <c r="Q72" s="69"/>
      <c r="R72" s="69"/>
      <c r="S72" s="231"/>
    </row>
    <row r="73" spans="1:19">
      <c r="A73" s="239"/>
      <c r="B73" s="76"/>
      <c r="C73" s="74"/>
      <c r="D73" s="69"/>
      <c r="E73" s="69"/>
      <c r="F73" s="69"/>
      <c r="G73" s="69"/>
      <c r="H73" s="69"/>
      <c r="I73" s="69"/>
      <c r="J73" s="69"/>
      <c r="K73" s="69"/>
      <c r="L73" s="69"/>
      <c r="M73" s="69"/>
      <c r="N73" s="69"/>
      <c r="O73" s="69"/>
      <c r="P73" s="69"/>
      <c r="Q73" s="69"/>
      <c r="R73" s="69"/>
      <c r="S73" s="231"/>
    </row>
    <row r="74" spans="1:19">
      <c r="A74" s="239"/>
      <c r="B74" s="76"/>
      <c r="C74" s="74"/>
      <c r="D74" s="69"/>
      <c r="E74" s="69"/>
      <c r="F74" s="69"/>
      <c r="G74" s="69"/>
      <c r="H74" s="69"/>
      <c r="I74" s="69"/>
      <c r="J74" s="69"/>
      <c r="K74" s="69"/>
      <c r="L74" s="69"/>
      <c r="M74" s="69"/>
      <c r="N74" s="69"/>
      <c r="O74" s="69"/>
      <c r="P74" s="69"/>
      <c r="Q74" s="69"/>
      <c r="R74" s="69"/>
      <c r="S74" s="231"/>
    </row>
    <row r="75" spans="1:19">
      <c r="A75" s="239"/>
      <c r="B75" s="76"/>
      <c r="C75" s="74"/>
      <c r="D75" s="69"/>
      <c r="E75" s="69"/>
      <c r="F75" s="69"/>
      <c r="G75" s="69"/>
      <c r="H75" s="69"/>
      <c r="I75" s="69"/>
      <c r="J75" s="69"/>
      <c r="K75" s="69"/>
      <c r="L75" s="69"/>
      <c r="M75" s="69"/>
      <c r="N75" s="69"/>
      <c r="O75" s="69"/>
      <c r="P75" s="69"/>
      <c r="Q75" s="69"/>
      <c r="R75" s="69"/>
      <c r="S75" s="231"/>
    </row>
    <row r="76" spans="1:19">
      <c r="A76" s="239"/>
      <c r="B76" s="76"/>
      <c r="C76" s="74"/>
      <c r="D76" s="69"/>
      <c r="E76" s="69"/>
      <c r="F76" s="69"/>
      <c r="G76" s="69"/>
      <c r="H76" s="69"/>
      <c r="I76" s="69"/>
      <c r="J76" s="69"/>
      <c r="K76" s="69"/>
      <c r="L76" s="69"/>
      <c r="M76" s="69"/>
      <c r="N76" s="69"/>
      <c r="O76" s="69"/>
      <c r="P76" s="69"/>
      <c r="Q76" s="69"/>
      <c r="R76" s="69"/>
      <c r="S76" s="231"/>
    </row>
    <row r="77" spans="1:19">
      <c r="A77" s="239"/>
      <c r="B77" s="76"/>
      <c r="C77" s="74"/>
      <c r="D77" s="69"/>
      <c r="E77" s="69"/>
      <c r="F77" s="69"/>
      <c r="G77" s="69"/>
      <c r="H77" s="69"/>
      <c r="I77" s="69"/>
      <c r="J77" s="69"/>
      <c r="K77" s="69"/>
      <c r="L77" s="69"/>
      <c r="M77" s="69"/>
      <c r="N77" s="69"/>
      <c r="O77" s="69"/>
      <c r="P77" s="69"/>
      <c r="Q77" s="69"/>
      <c r="R77" s="69"/>
      <c r="S77" s="231"/>
    </row>
    <row r="78" spans="1:19">
      <c r="A78" s="239"/>
      <c r="B78" s="76"/>
      <c r="C78" s="74"/>
      <c r="D78" s="69"/>
      <c r="E78" s="69"/>
      <c r="F78" s="69"/>
      <c r="G78" s="69"/>
      <c r="H78" s="69"/>
      <c r="I78" s="69"/>
      <c r="J78" s="69"/>
      <c r="K78" s="69"/>
      <c r="L78" s="69"/>
      <c r="M78" s="69"/>
      <c r="N78" s="69"/>
      <c r="O78" s="69"/>
      <c r="P78" s="69"/>
      <c r="Q78" s="69"/>
      <c r="R78" s="69"/>
      <c r="S78" s="231"/>
    </row>
    <row r="79" spans="1:19">
      <c r="A79" s="239"/>
      <c r="B79" s="76"/>
      <c r="C79" s="74"/>
      <c r="D79" s="69"/>
      <c r="E79" s="69"/>
      <c r="F79" s="69"/>
      <c r="G79" s="69"/>
      <c r="H79" s="69"/>
      <c r="I79" s="69"/>
      <c r="J79" s="69"/>
      <c r="K79" s="69"/>
      <c r="L79" s="69"/>
      <c r="M79" s="69"/>
      <c r="N79" s="69"/>
      <c r="O79" s="69"/>
      <c r="P79" s="69"/>
      <c r="Q79" s="69"/>
      <c r="R79" s="69"/>
      <c r="S79" s="231"/>
    </row>
    <row r="80" spans="1:19">
      <c r="A80" s="239"/>
      <c r="B80" s="76"/>
      <c r="C80" s="74"/>
      <c r="D80" s="69"/>
      <c r="E80" s="69"/>
      <c r="F80" s="69"/>
      <c r="G80" s="69"/>
      <c r="H80" s="69"/>
      <c r="I80" s="69"/>
      <c r="J80" s="69"/>
      <c r="K80" s="69"/>
      <c r="L80" s="69"/>
      <c r="M80" s="69"/>
      <c r="N80" s="69"/>
      <c r="O80" s="69"/>
      <c r="P80" s="69"/>
      <c r="Q80" s="69"/>
      <c r="R80" s="69"/>
      <c r="S80" s="231"/>
    </row>
    <row r="81" spans="1:19">
      <c r="A81" s="239"/>
      <c r="B81" s="76"/>
      <c r="C81" s="74"/>
      <c r="D81" s="69"/>
      <c r="E81" s="69"/>
      <c r="F81" s="69"/>
      <c r="G81" s="69"/>
      <c r="H81" s="69"/>
      <c r="I81" s="69"/>
      <c r="J81" s="69"/>
      <c r="K81" s="69"/>
      <c r="L81" s="69"/>
      <c r="M81" s="69"/>
      <c r="N81" s="69"/>
      <c r="O81" s="69"/>
      <c r="P81" s="69"/>
      <c r="Q81" s="69"/>
      <c r="R81" s="69"/>
      <c r="S81" s="231"/>
    </row>
    <row r="82" spans="1:19">
      <c r="A82" s="239"/>
      <c r="B82" s="76"/>
      <c r="C82" s="74"/>
      <c r="D82" s="69"/>
      <c r="E82" s="69"/>
      <c r="F82" s="69"/>
      <c r="G82" s="69"/>
      <c r="H82" s="69"/>
      <c r="I82" s="69"/>
      <c r="J82" s="69"/>
      <c r="K82" s="69"/>
      <c r="L82" s="69"/>
      <c r="M82" s="69"/>
      <c r="N82" s="69"/>
      <c r="O82" s="69"/>
      <c r="P82" s="69"/>
      <c r="Q82" s="69"/>
      <c r="R82" s="69"/>
      <c r="S82" s="231"/>
    </row>
    <row r="83" spans="1:19">
      <c r="A83" s="239"/>
      <c r="B83" s="76"/>
      <c r="C83" s="74"/>
      <c r="D83" s="69"/>
      <c r="E83" s="69"/>
      <c r="F83" s="69"/>
      <c r="G83" s="69"/>
      <c r="H83" s="69"/>
      <c r="I83" s="69"/>
      <c r="J83" s="69"/>
      <c r="K83" s="69"/>
      <c r="L83" s="69"/>
      <c r="M83" s="69"/>
      <c r="N83" s="69"/>
      <c r="O83" s="69"/>
      <c r="P83" s="69"/>
      <c r="Q83" s="69"/>
      <c r="R83" s="69"/>
      <c r="S83" s="231"/>
    </row>
    <row r="84" spans="1:19">
      <c r="A84" s="239"/>
      <c r="B84" s="76"/>
      <c r="C84" s="74"/>
      <c r="D84" s="69"/>
      <c r="E84" s="69"/>
      <c r="F84" s="69"/>
      <c r="G84" s="69"/>
      <c r="H84" s="69"/>
      <c r="I84" s="69"/>
      <c r="J84" s="69"/>
      <c r="K84" s="69"/>
      <c r="L84" s="69"/>
      <c r="M84" s="69"/>
      <c r="N84" s="69"/>
      <c r="O84" s="69"/>
      <c r="P84" s="69"/>
      <c r="Q84" s="69"/>
      <c r="R84" s="69"/>
      <c r="S84" s="231"/>
    </row>
    <row r="85" spans="1:19">
      <c r="A85" s="239"/>
      <c r="B85" s="76"/>
      <c r="C85" s="74"/>
      <c r="D85" s="69"/>
      <c r="E85" s="69"/>
      <c r="F85" s="69"/>
      <c r="G85" s="69"/>
      <c r="H85" s="69"/>
      <c r="I85" s="69"/>
      <c r="J85" s="69"/>
      <c r="K85" s="69"/>
      <c r="L85" s="69"/>
      <c r="M85" s="69"/>
      <c r="N85" s="69"/>
      <c r="O85" s="69"/>
      <c r="P85" s="69"/>
      <c r="Q85" s="69"/>
      <c r="R85" s="69"/>
      <c r="S85" s="231"/>
    </row>
    <row r="86" spans="1:19">
      <c r="A86" s="239"/>
      <c r="B86" s="76"/>
      <c r="C86" s="74"/>
      <c r="D86" s="69"/>
      <c r="E86" s="69"/>
      <c r="F86" s="69"/>
      <c r="G86" s="69"/>
      <c r="H86" s="69"/>
      <c r="I86" s="69"/>
      <c r="J86" s="69"/>
      <c r="K86" s="69"/>
      <c r="L86" s="69"/>
      <c r="M86" s="69"/>
      <c r="N86" s="69"/>
      <c r="O86" s="69"/>
      <c r="P86" s="69"/>
      <c r="Q86" s="69"/>
      <c r="R86" s="69"/>
      <c r="S86" s="231"/>
    </row>
    <row r="87" spans="1:19">
      <c r="A87" s="239"/>
      <c r="B87" s="76"/>
      <c r="C87" s="74"/>
      <c r="D87" s="69"/>
      <c r="E87" s="69"/>
      <c r="F87" s="69"/>
      <c r="G87" s="69"/>
      <c r="H87" s="69"/>
      <c r="I87" s="69"/>
      <c r="J87" s="69"/>
      <c r="K87" s="69"/>
      <c r="L87" s="69"/>
      <c r="M87" s="69"/>
      <c r="N87" s="69"/>
      <c r="O87" s="69"/>
      <c r="P87" s="69"/>
      <c r="Q87" s="69"/>
      <c r="R87" s="69"/>
      <c r="S87" s="231"/>
    </row>
    <row r="88" spans="1:19">
      <c r="A88" s="239"/>
      <c r="B88" s="76"/>
      <c r="C88" s="74"/>
      <c r="D88" s="69"/>
      <c r="E88" s="69"/>
      <c r="F88" s="69"/>
      <c r="G88" s="69"/>
      <c r="H88" s="69"/>
      <c r="I88" s="69"/>
      <c r="J88" s="69"/>
      <c r="K88" s="69"/>
      <c r="L88" s="69"/>
      <c r="M88" s="69"/>
      <c r="N88" s="69"/>
      <c r="O88" s="69"/>
      <c r="P88" s="69"/>
      <c r="Q88" s="69"/>
      <c r="R88" s="69"/>
      <c r="S88" s="231"/>
    </row>
    <row r="89" spans="1:19">
      <c r="A89" s="239"/>
      <c r="B89" s="76"/>
      <c r="C89" s="74"/>
      <c r="D89" s="69"/>
      <c r="E89" s="69"/>
      <c r="F89" s="69"/>
      <c r="G89" s="69"/>
      <c r="H89" s="69"/>
      <c r="I89" s="69"/>
      <c r="J89" s="69"/>
      <c r="K89" s="69"/>
      <c r="L89" s="69"/>
      <c r="M89" s="69"/>
      <c r="N89" s="69"/>
      <c r="O89" s="69"/>
      <c r="P89" s="69"/>
      <c r="Q89" s="69"/>
      <c r="R89" s="69"/>
      <c r="S89" s="231"/>
    </row>
    <row r="90" spans="1:19">
      <c r="A90" s="239"/>
      <c r="B90" s="76"/>
      <c r="C90" s="74"/>
      <c r="D90" s="69"/>
      <c r="E90" s="69"/>
      <c r="F90" s="69"/>
      <c r="G90" s="69"/>
      <c r="H90" s="69"/>
      <c r="I90" s="69"/>
      <c r="J90" s="69"/>
      <c r="K90" s="69"/>
      <c r="L90" s="69"/>
      <c r="M90" s="69"/>
      <c r="N90" s="69"/>
      <c r="O90" s="69"/>
      <c r="P90" s="69"/>
      <c r="Q90" s="69"/>
      <c r="R90" s="69"/>
      <c r="S90" s="231"/>
    </row>
    <row r="91" spans="1:19">
      <c r="A91" s="239"/>
      <c r="B91" s="76"/>
      <c r="C91" s="74"/>
      <c r="D91" s="69"/>
      <c r="E91" s="69"/>
      <c r="F91" s="69"/>
      <c r="G91" s="69"/>
      <c r="H91" s="69"/>
      <c r="I91" s="69"/>
      <c r="J91" s="69"/>
      <c r="K91" s="69"/>
      <c r="L91" s="69"/>
      <c r="M91" s="69"/>
      <c r="N91" s="69"/>
      <c r="O91" s="69"/>
      <c r="P91" s="69"/>
      <c r="Q91" s="69"/>
      <c r="R91" s="69"/>
      <c r="S91" s="231"/>
    </row>
    <row r="92" spans="1:19">
      <c r="A92" s="239"/>
      <c r="B92" s="76"/>
      <c r="C92" s="74"/>
      <c r="D92" s="69"/>
      <c r="E92" s="69"/>
      <c r="F92" s="69"/>
      <c r="G92" s="69"/>
      <c r="H92" s="69"/>
      <c r="I92" s="69"/>
      <c r="J92" s="69"/>
      <c r="K92" s="69"/>
      <c r="L92" s="69"/>
      <c r="M92" s="69"/>
      <c r="N92" s="69"/>
      <c r="O92" s="69"/>
      <c r="P92" s="69"/>
      <c r="Q92" s="69"/>
      <c r="R92" s="69"/>
      <c r="S92" s="231"/>
    </row>
    <row r="93" spans="1:19">
      <c r="A93" s="239"/>
      <c r="B93" s="76"/>
      <c r="C93" s="74"/>
      <c r="D93" s="69"/>
      <c r="E93" s="69"/>
      <c r="F93" s="69"/>
      <c r="G93" s="69"/>
      <c r="H93" s="69"/>
      <c r="I93" s="69"/>
      <c r="J93" s="69"/>
      <c r="K93" s="69"/>
      <c r="L93" s="69"/>
      <c r="M93" s="69"/>
      <c r="N93" s="69"/>
      <c r="O93" s="69"/>
      <c r="P93" s="69"/>
      <c r="Q93" s="69"/>
      <c r="R93" s="69"/>
      <c r="S93" s="231"/>
    </row>
    <row r="94" spans="1:19">
      <c r="A94" s="239"/>
      <c r="B94" s="76"/>
      <c r="C94" s="74"/>
      <c r="D94" s="69"/>
      <c r="E94" s="69"/>
      <c r="F94" s="69"/>
      <c r="G94" s="69"/>
      <c r="H94" s="69"/>
      <c r="I94" s="69"/>
      <c r="J94" s="69"/>
      <c r="K94" s="69"/>
      <c r="L94" s="69"/>
      <c r="M94" s="69"/>
      <c r="N94" s="69"/>
      <c r="O94" s="69"/>
      <c r="P94" s="69"/>
      <c r="Q94" s="69"/>
      <c r="R94" s="69"/>
      <c r="S94" s="231"/>
    </row>
    <row r="95" spans="1:19">
      <c r="A95" s="239"/>
      <c r="B95" s="76"/>
      <c r="C95" s="74"/>
      <c r="D95" s="69"/>
      <c r="E95" s="69"/>
      <c r="F95" s="69"/>
      <c r="G95" s="69"/>
      <c r="H95" s="69"/>
      <c r="I95" s="69"/>
      <c r="J95" s="69"/>
      <c r="K95" s="69"/>
      <c r="L95" s="69"/>
      <c r="M95" s="69"/>
      <c r="N95" s="69"/>
      <c r="O95" s="69"/>
      <c r="P95" s="69"/>
      <c r="Q95" s="69"/>
      <c r="R95" s="69"/>
      <c r="S95" s="231"/>
    </row>
    <row r="96" spans="1:19">
      <c r="A96" s="239"/>
      <c r="B96" s="76"/>
      <c r="C96" s="74"/>
      <c r="D96" s="69"/>
      <c r="E96" s="69"/>
      <c r="F96" s="69"/>
      <c r="G96" s="69"/>
      <c r="H96" s="69"/>
      <c r="I96" s="69"/>
      <c r="J96" s="69"/>
      <c r="K96" s="69"/>
      <c r="L96" s="69"/>
      <c r="M96" s="69"/>
      <c r="N96" s="69"/>
      <c r="O96" s="69"/>
      <c r="P96" s="69"/>
      <c r="Q96" s="69"/>
      <c r="R96" s="69"/>
      <c r="S96" s="231"/>
    </row>
    <row r="97" spans="1:19">
      <c r="A97" s="239"/>
      <c r="B97" s="76"/>
      <c r="C97" s="74"/>
      <c r="D97" s="69"/>
      <c r="E97" s="69"/>
      <c r="F97" s="69"/>
      <c r="G97" s="69"/>
      <c r="H97" s="69"/>
      <c r="I97" s="69"/>
      <c r="J97" s="69"/>
      <c r="K97" s="69"/>
      <c r="L97" s="69"/>
      <c r="M97" s="69"/>
      <c r="N97" s="69"/>
      <c r="O97" s="69"/>
      <c r="P97" s="69"/>
      <c r="Q97" s="69"/>
      <c r="R97" s="69"/>
      <c r="S97" s="231"/>
    </row>
    <row r="98" spans="1:19">
      <c r="A98" s="239"/>
      <c r="B98" s="76"/>
      <c r="C98" s="74"/>
      <c r="D98" s="69"/>
      <c r="E98" s="69"/>
      <c r="F98" s="69"/>
      <c r="G98" s="69"/>
      <c r="H98" s="69"/>
      <c r="I98" s="69"/>
      <c r="J98" s="69"/>
      <c r="K98" s="69"/>
      <c r="L98" s="69"/>
      <c r="M98" s="69"/>
      <c r="N98" s="69"/>
      <c r="O98" s="69"/>
      <c r="P98" s="69"/>
      <c r="Q98" s="69"/>
      <c r="R98" s="69"/>
      <c r="S98" s="231"/>
    </row>
    <row r="99" spans="1:19">
      <c r="A99" s="239"/>
      <c r="B99" s="76"/>
      <c r="C99" s="74"/>
      <c r="D99" s="69"/>
      <c r="E99" s="69"/>
      <c r="F99" s="69"/>
      <c r="G99" s="69"/>
      <c r="H99" s="69"/>
      <c r="I99" s="69"/>
      <c r="J99" s="69"/>
      <c r="K99" s="69"/>
      <c r="L99" s="69"/>
      <c r="M99" s="69"/>
      <c r="N99" s="69"/>
      <c r="O99" s="69"/>
      <c r="P99" s="69"/>
      <c r="Q99" s="69"/>
      <c r="R99" s="69"/>
      <c r="S99" s="231"/>
    </row>
    <row r="100" spans="1:19">
      <c r="A100" s="239"/>
      <c r="B100" s="76"/>
      <c r="C100" s="74"/>
      <c r="D100" s="69"/>
      <c r="E100" s="69"/>
      <c r="F100" s="69"/>
      <c r="G100" s="69"/>
      <c r="H100" s="69"/>
      <c r="I100" s="69"/>
      <c r="J100" s="69"/>
      <c r="K100" s="69"/>
      <c r="L100" s="69"/>
      <c r="M100" s="69"/>
      <c r="N100" s="69"/>
      <c r="O100" s="69"/>
      <c r="P100" s="69"/>
      <c r="Q100" s="69"/>
      <c r="R100" s="69"/>
      <c r="S100" s="231"/>
    </row>
    <row r="101" spans="1:19">
      <c r="A101" s="239"/>
      <c r="B101" s="76"/>
      <c r="C101" s="74"/>
      <c r="D101" s="69"/>
      <c r="E101" s="69"/>
      <c r="F101" s="69"/>
      <c r="G101" s="69"/>
      <c r="H101" s="69"/>
      <c r="I101" s="69"/>
      <c r="J101" s="69"/>
      <c r="K101" s="69"/>
      <c r="L101" s="69"/>
      <c r="M101" s="69"/>
      <c r="N101" s="69"/>
      <c r="O101" s="69"/>
      <c r="P101" s="69"/>
      <c r="Q101" s="69"/>
      <c r="R101" s="69"/>
      <c r="S101" s="231"/>
    </row>
    <row r="102" spans="1:19">
      <c r="A102" s="239"/>
      <c r="B102" s="76"/>
      <c r="C102" s="74"/>
      <c r="D102" s="69"/>
      <c r="E102" s="69"/>
      <c r="F102" s="69"/>
      <c r="G102" s="69"/>
      <c r="H102" s="69"/>
      <c r="I102" s="69"/>
      <c r="J102" s="69"/>
      <c r="K102" s="69"/>
      <c r="L102" s="69"/>
      <c r="M102" s="69"/>
      <c r="N102" s="69"/>
      <c r="O102" s="69"/>
      <c r="P102" s="69"/>
      <c r="Q102" s="69"/>
      <c r="R102" s="69"/>
      <c r="S102" s="231"/>
    </row>
    <row r="103" spans="1:19">
      <c r="A103" s="239"/>
      <c r="B103" s="76"/>
      <c r="C103" s="74"/>
      <c r="D103" s="69"/>
      <c r="E103" s="69"/>
      <c r="F103" s="69"/>
      <c r="G103" s="69"/>
      <c r="H103" s="69"/>
      <c r="I103" s="69"/>
      <c r="J103" s="69"/>
      <c r="K103" s="69"/>
      <c r="L103" s="69"/>
      <c r="M103" s="69"/>
      <c r="N103" s="69"/>
      <c r="O103" s="69"/>
      <c r="P103" s="69"/>
      <c r="Q103" s="69"/>
      <c r="R103" s="69"/>
      <c r="S103" s="231"/>
    </row>
    <row r="104" spans="1:19">
      <c r="A104" s="239"/>
      <c r="B104" s="76"/>
      <c r="C104" s="74"/>
      <c r="D104" s="69"/>
      <c r="E104" s="69"/>
      <c r="F104" s="69"/>
      <c r="G104" s="69"/>
      <c r="H104" s="69"/>
      <c r="I104" s="69"/>
      <c r="J104" s="69"/>
      <c r="K104" s="69"/>
      <c r="L104" s="69"/>
      <c r="M104" s="69"/>
      <c r="N104" s="69"/>
      <c r="O104" s="69"/>
      <c r="P104" s="69"/>
      <c r="Q104" s="69"/>
      <c r="R104" s="69"/>
      <c r="S104" s="231"/>
    </row>
    <row r="105" spans="1:19">
      <c r="A105" s="239"/>
      <c r="B105" s="76"/>
      <c r="C105" s="74"/>
      <c r="D105" s="69"/>
      <c r="E105" s="69"/>
      <c r="F105" s="69"/>
      <c r="G105" s="69"/>
      <c r="H105" s="69"/>
      <c r="I105" s="69"/>
      <c r="J105" s="69"/>
      <c r="K105" s="69"/>
      <c r="L105" s="69"/>
      <c r="M105" s="69"/>
      <c r="N105" s="69"/>
      <c r="O105" s="69"/>
      <c r="P105" s="69"/>
      <c r="Q105" s="69"/>
      <c r="R105" s="69"/>
      <c r="S105" s="231"/>
    </row>
  </sheetData>
  <sheetProtection algorithmName="SHA-512" hashValue="JHc8Zd/gF0EXTTY0sqAkZwyuc45ErJtogOMMpUARkzwvA4/Ug5YSo8Yiz0Ahp++fZtAkf37g9iRmVV8iQX/3Lg==" saltValue="9XTQ/yI6VIpo5byL5qLAMA==" spinCount="100000" sheet="1" objects="1" scenarios="1" selectLockedCells="1"/>
  <mergeCells count="19">
    <mergeCell ref="B3:C3"/>
    <mergeCell ref="B2:C2"/>
    <mergeCell ref="E1:E5"/>
    <mergeCell ref="N1:N5"/>
    <mergeCell ref="A1:A105"/>
    <mergeCell ref="S1:S105"/>
    <mergeCell ref="D1:D5"/>
    <mergeCell ref="I1:I5"/>
    <mergeCell ref="G1:G5"/>
    <mergeCell ref="Q1:Q5"/>
    <mergeCell ref="K1:K5"/>
    <mergeCell ref="L1:L5"/>
    <mergeCell ref="P1:P5"/>
    <mergeCell ref="R1:R5"/>
    <mergeCell ref="O1:O5"/>
    <mergeCell ref="F1:F5"/>
    <mergeCell ref="H1:H5"/>
    <mergeCell ref="M1:M5"/>
    <mergeCell ref="J1:J5"/>
  </mergeCells>
  <phoneticPr fontId="2" type="noConversion"/>
  <pageMargins left="0.5" right="0.5" top="1" bottom="1" header="0.5" footer="0.5"/>
  <pageSetup scale="80" fitToHeight="2" orientation="portrait" r:id="rId1"/>
  <headerFooter alignWithMargins="0">
    <oddHeader>&amp;C&amp;"Arial,Bold"&amp;14Tiger Advancement &amp;12
Events Attended - &amp;D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
  <sheetViews>
    <sheetView showGridLines="0" workbookViewId="0">
      <selection activeCell="P7" sqref="P7"/>
    </sheetView>
  </sheetViews>
  <sheetFormatPr defaultRowHeight="12.75"/>
  <cols>
    <col min="1" max="1" width="3.42578125" customWidth="1"/>
    <col min="2" max="2" width="3" customWidth="1"/>
    <col min="3" max="3" width="12" customWidth="1"/>
    <col min="4" max="4" width="12.7109375" customWidth="1"/>
    <col min="5" max="20" width="3.42578125" customWidth="1"/>
  </cols>
  <sheetData>
    <row r="1" spans="1:20" ht="12.75" customHeight="1">
      <c r="A1" s="240" t="s">
        <v>54</v>
      </c>
      <c r="B1" s="84"/>
      <c r="C1" s="249" t="str">
        <f>CONCATENATE("Pack ",Instructions!F3)</f>
        <v xml:space="preserve">Pack </v>
      </c>
      <c r="D1" s="250"/>
      <c r="E1" s="232" t="str">
        <f ca="1">'Scout 1'!$B1</f>
        <v>Scout 1</v>
      </c>
      <c r="F1" s="232" t="str">
        <f ca="1">'Scout 2'!B1</f>
        <v>Scout 2</v>
      </c>
      <c r="G1" s="232" t="str">
        <f ca="1">'Scout 3'!B1</f>
        <v>Scout 3</v>
      </c>
      <c r="H1" s="232" t="str">
        <f ca="1">'Scout 4'!B1</f>
        <v>Scout 4</v>
      </c>
      <c r="I1" s="232" t="str">
        <f ca="1">'Scout 5'!B1</f>
        <v>Scout 5</v>
      </c>
      <c r="J1" s="232" t="str">
        <f ca="1">'Scout 6'!B1</f>
        <v>Scout 6</v>
      </c>
      <c r="K1" s="232" t="str">
        <f ca="1">'Scout 7'!B1</f>
        <v>Scout 7</v>
      </c>
      <c r="L1" s="232" t="str">
        <f ca="1">'Scout 8'!B1</f>
        <v>Scout 8</v>
      </c>
      <c r="M1" s="232" t="str">
        <f ca="1">'Scout 9'!B1</f>
        <v>Scout 9</v>
      </c>
      <c r="N1" s="232" t="str">
        <f ca="1">'Scout 10'!B1</f>
        <v>Scout 10</v>
      </c>
      <c r="O1" s="232" t="str">
        <f ca="1">'Scout 11'!B1</f>
        <v>Scout 11</v>
      </c>
      <c r="P1" s="232" t="str">
        <f ca="1">'Scout 12'!B1</f>
        <v>Scout 12</v>
      </c>
      <c r="Q1" s="232" t="str">
        <f ca="1">'Scout 13'!B1</f>
        <v>Scout 13</v>
      </c>
      <c r="R1" s="232" t="str">
        <f ca="1">'Scout 14'!B1</f>
        <v>Scout 14</v>
      </c>
      <c r="S1" s="232" t="str">
        <f ca="1">'Scout 15'!B1</f>
        <v>Scout 15</v>
      </c>
      <c r="T1" s="240" t="s">
        <v>54</v>
      </c>
    </row>
    <row r="2" spans="1:20">
      <c r="A2" s="241"/>
      <c r="C2" s="251" t="str">
        <f>CONCATENATE("Den ",Instructions!F5)</f>
        <v xml:space="preserve">Den </v>
      </c>
      <c r="D2" s="252"/>
      <c r="E2" s="233"/>
      <c r="F2" s="233"/>
      <c r="G2" s="233"/>
      <c r="H2" s="233"/>
      <c r="I2" s="233"/>
      <c r="J2" s="233"/>
      <c r="K2" s="233"/>
      <c r="L2" s="233"/>
      <c r="M2" s="233"/>
      <c r="N2" s="233"/>
      <c r="O2" s="233"/>
      <c r="P2" s="233"/>
      <c r="Q2" s="233"/>
      <c r="R2" s="233"/>
      <c r="S2" s="233"/>
      <c r="T2" s="241"/>
    </row>
    <row r="3" spans="1:20">
      <c r="A3" s="241"/>
      <c r="E3" s="233"/>
      <c r="F3" s="233"/>
      <c r="G3" s="233"/>
      <c r="H3" s="233"/>
      <c r="I3" s="233"/>
      <c r="J3" s="233"/>
      <c r="K3" s="233"/>
      <c r="L3" s="233"/>
      <c r="M3" s="233"/>
      <c r="N3" s="233"/>
      <c r="O3" s="233"/>
      <c r="P3" s="233"/>
      <c r="Q3" s="233"/>
      <c r="R3" s="233"/>
      <c r="S3" s="233"/>
      <c r="T3" s="241"/>
    </row>
    <row r="4" spans="1:20">
      <c r="A4" s="241"/>
      <c r="B4" s="247" t="s">
        <v>55</v>
      </c>
      <c r="C4" s="248"/>
      <c r="D4" s="248"/>
      <c r="E4" s="234"/>
      <c r="F4" s="234"/>
      <c r="G4" s="234"/>
      <c r="H4" s="234"/>
      <c r="I4" s="234"/>
      <c r="J4" s="234"/>
      <c r="K4" s="234"/>
      <c r="L4" s="234"/>
      <c r="M4" s="234"/>
      <c r="N4" s="234"/>
      <c r="O4" s="234"/>
      <c r="P4" s="234"/>
      <c r="Q4" s="234"/>
      <c r="R4" s="234"/>
      <c r="S4" s="234"/>
      <c r="T4" s="241"/>
    </row>
    <row r="5" spans="1:20">
      <c r="A5" s="241"/>
      <c r="B5">
        <v>1</v>
      </c>
      <c r="C5" s="243" t="s">
        <v>56</v>
      </c>
      <c r="D5" s="243"/>
      <c r="E5" s="69"/>
      <c r="F5" s="69"/>
      <c r="G5" s="69"/>
      <c r="H5" s="69"/>
      <c r="I5" s="69"/>
      <c r="J5" s="69"/>
      <c r="K5" s="69"/>
      <c r="L5" s="69"/>
      <c r="M5" s="69"/>
      <c r="N5" s="69"/>
      <c r="O5" s="69"/>
      <c r="P5" s="69"/>
      <c r="Q5" s="69"/>
      <c r="R5" s="69"/>
      <c r="S5" s="85"/>
      <c r="T5" s="241"/>
    </row>
    <row r="6" spans="1:20">
      <c r="A6" s="241"/>
      <c r="B6">
        <v>2</v>
      </c>
      <c r="C6" s="243" t="s">
        <v>57</v>
      </c>
      <c r="D6" s="243"/>
      <c r="E6" s="69"/>
      <c r="F6" s="69"/>
      <c r="G6" s="69"/>
      <c r="H6" s="69"/>
      <c r="I6" s="69"/>
      <c r="J6" s="69"/>
      <c r="K6" s="69"/>
      <c r="L6" s="69"/>
      <c r="M6" s="69"/>
      <c r="N6" s="69"/>
      <c r="O6" s="69"/>
      <c r="P6" s="69"/>
      <c r="Q6" s="69"/>
      <c r="R6" s="69"/>
      <c r="S6" s="85"/>
      <c r="T6" s="241"/>
    </row>
    <row r="7" spans="1:20">
      <c r="A7" s="241"/>
      <c r="B7">
        <v>3</v>
      </c>
      <c r="C7" s="243" t="s">
        <v>58</v>
      </c>
      <c r="D7" s="243"/>
      <c r="E7" s="69"/>
      <c r="F7" s="69"/>
      <c r="G7" s="69"/>
      <c r="H7" s="69"/>
      <c r="I7" s="69"/>
      <c r="J7" s="69"/>
      <c r="K7" s="69"/>
      <c r="L7" s="69"/>
      <c r="M7" s="69"/>
      <c r="N7" s="69"/>
      <c r="O7" s="69"/>
      <c r="P7" s="69"/>
      <c r="Q7" s="69"/>
      <c r="R7" s="69"/>
      <c r="S7" s="85"/>
      <c r="T7" s="241"/>
    </row>
    <row r="8" spans="1:20">
      <c r="A8" s="241"/>
      <c r="B8">
        <v>4</v>
      </c>
      <c r="C8" s="246" t="s">
        <v>59</v>
      </c>
      <c r="D8" s="246"/>
      <c r="E8" s="69"/>
      <c r="F8" s="69"/>
      <c r="G8" s="69"/>
      <c r="H8" s="69"/>
      <c r="I8" s="69"/>
      <c r="J8" s="69"/>
      <c r="K8" s="69"/>
      <c r="L8" s="69"/>
      <c r="M8" s="69"/>
      <c r="N8" s="69"/>
      <c r="O8" s="69"/>
      <c r="P8" s="69"/>
      <c r="Q8" s="69"/>
      <c r="R8" s="69"/>
      <c r="S8" s="85"/>
      <c r="T8" s="241"/>
    </row>
    <row r="9" spans="1:20">
      <c r="A9" s="241"/>
      <c r="T9" s="241"/>
    </row>
    <row r="10" spans="1:20">
      <c r="A10" s="241"/>
      <c r="T10" s="241"/>
    </row>
    <row r="11" spans="1:20">
      <c r="A11" s="241"/>
      <c r="T11" s="241"/>
    </row>
    <row r="12" spans="1:20" s="86" customFormat="1" ht="15.75" customHeight="1">
      <c r="A12" s="241"/>
      <c r="C12" s="244" t="s">
        <v>60</v>
      </c>
      <c r="D12" s="244"/>
      <c r="E12" s="244"/>
      <c r="F12" s="244"/>
      <c r="G12" s="245"/>
      <c r="H12" s="245"/>
      <c r="I12" s="245"/>
      <c r="T12" s="241"/>
    </row>
    <row r="13" spans="1:20" s="86" customFormat="1" ht="15.75" customHeight="1">
      <c r="A13" s="241"/>
      <c r="C13" s="244" t="s">
        <v>61</v>
      </c>
      <c r="D13" s="244"/>
      <c r="E13" s="244"/>
      <c r="F13" s="244"/>
      <c r="G13" s="253"/>
      <c r="H13" s="253"/>
      <c r="I13" s="253"/>
      <c r="T13" s="241"/>
    </row>
    <row r="14" spans="1:20" s="86" customFormat="1" ht="15.75" customHeight="1">
      <c r="A14" s="241"/>
      <c r="C14" s="244" t="s">
        <v>62</v>
      </c>
      <c r="D14" s="244"/>
      <c r="E14" s="244"/>
      <c r="F14" s="244"/>
      <c r="G14" s="253"/>
      <c r="H14" s="253"/>
      <c r="I14" s="253"/>
      <c r="T14" s="241"/>
    </row>
    <row r="15" spans="1:20" s="86" customFormat="1" ht="15.75" customHeight="1">
      <c r="A15" s="242"/>
      <c r="C15" s="244" t="s">
        <v>63</v>
      </c>
      <c r="D15" s="244"/>
      <c r="E15" s="244"/>
      <c r="F15" s="244"/>
      <c r="G15" s="253"/>
      <c r="H15" s="253"/>
      <c r="I15" s="253"/>
      <c r="T15" s="242"/>
    </row>
  </sheetData>
  <sheetProtection algorithmName="SHA-512" hashValue="tXesSG/s44qzTp//MNPkgcc6awivxp9LPM0ugiy32ri69J/OTi5GK6wk6onv+FGmmjjyYe470LkA9N36w7AC4g==" saltValue="R8Pb5uu1XBIapmebMYGG4A==" spinCount="100000" sheet="1" objects="1" scenarios="1" selectLockedCells="1"/>
  <mergeCells count="32">
    <mergeCell ref="T1:T15"/>
    <mergeCell ref="S1:S4"/>
    <mergeCell ref="G13:I13"/>
    <mergeCell ref="G14:I14"/>
    <mergeCell ref="G15:I15"/>
    <mergeCell ref="R1:R4"/>
    <mergeCell ref="M1:M4"/>
    <mergeCell ref="N1:N4"/>
    <mergeCell ref="O1:O4"/>
    <mergeCell ref="G1:G4"/>
    <mergeCell ref="H1:H4"/>
    <mergeCell ref="P1:P4"/>
    <mergeCell ref="I1:I4"/>
    <mergeCell ref="J1:J4"/>
    <mergeCell ref="K1:K4"/>
    <mergeCell ref="L1:L4"/>
    <mergeCell ref="A1:A15"/>
    <mergeCell ref="C6:D6"/>
    <mergeCell ref="C7:D7"/>
    <mergeCell ref="C12:F12"/>
    <mergeCell ref="Q1:Q4"/>
    <mergeCell ref="C13:F13"/>
    <mergeCell ref="C14:F14"/>
    <mergeCell ref="C15:F15"/>
    <mergeCell ref="G12:I12"/>
    <mergeCell ref="C8:D8"/>
    <mergeCell ref="B4:D4"/>
    <mergeCell ref="C5:D5"/>
    <mergeCell ref="E1:E4"/>
    <mergeCell ref="F1:F4"/>
    <mergeCell ref="C1:D1"/>
    <mergeCell ref="C2:D2"/>
  </mergeCells>
  <phoneticPr fontId="2" type="noConversion"/>
  <printOptions horizontalCentered="1"/>
  <pageMargins left="0.75" right="0.75" top="1.1599999999999999" bottom="1" header="0.5" footer="0.5"/>
  <pageSetup orientation="landscape" horizontalDpi="4294967293" verticalDpi="4294967293" r:id="rId1"/>
  <headerFooter alignWithMargins="0">
    <oddHeader>&amp;C&amp;"Arial,Bold"&amp;14Tiger Advancement &amp;"Arial,Regular"&amp;10
&amp;"Arial,Bold"&amp;12Recharter - &amp;D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showGridLines="0" workbookViewId="0">
      <pane ySplit="4" topLeftCell="A5" activePane="bottomLeft" state="frozen"/>
      <selection pane="bottomLeft" activeCell="E12" sqref="E12"/>
    </sheetView>
  </sheetViews>
  <sheetFormatPr defaultRowHeight="12.75"/>
  <cols>
    <col min="1" max="1" width="3.140625" style="11" customWidth="1"/>
    <col min="2" max="2" width="2.5703125" style="11" customWidth="1"/>
    <col min="3" max="3" width="13.5703125" style="11" customWidth="1"/>
    <col min="4" max="4" width="15.140625" style="11" customWidth="1"/>
    <col min="5" max="19" width="3.42578125" style="11" customWidth="1"/>
    <col min="20" max="20" width="3.140625" style="11" customWidth="1"/>
    <col min="21" max="16384" width="9.140625" style="11"/>
  </cols>
  <sheetData>
    <row r="1" spans="1:20" ht="12.75" customHeight="1">
      <c r="A1" s="268" t="str">
        <f>REPT("Bobcat  ",4)</f>
        <v xml:space="preserve">Bobcat  Bobcat  Bobcat  Bobcat  </v>
      </c>
      <c r="B1" s="5"/>
      <c r="C1" s="249" t="str">
        <f>CONCATENATE("Pack ",Instructions!F3)</f>
        <v xml:space="preserve">Pack </v>
      </c>
      <c r="D1" s="250"/>
      <c r="E1" s="232" t="str">
        <f ca="1">'Scout 1'!$B1</f>
        <v>Scout 1</v>
      </c>
      <c r="F1" s="232" t="str">
        <f ca="1">'Scout 2'!B1</f>
        <v>Scout 2</v>
      </c>
      <c r="G1" s="232" t="str">
        <f ca="1">'Scout 3'!B1</f>
        <v>Scout 3</v>
      </c>
      <c r="H1" s="232" t="str">
        <f ca="1">'Scout 4'!B1</f>
        <v>Scout 4</v>
      </c>
      <c r="I1" s="232" t="str">
        <f ca="1">'Scout 5'!B1</f>
        <v>Scout 5</v>
      </c>
      <c r="J1" s="232" t="str">
        <f ca="1">'Scout 6'!B1</f>
        <v>Scout 6</v>
      </c>
      <c r="K1" s="232" t="str">
        <f ca="1">'Scout 7'!B1</f>
        <v>Scout 7</v>
      </c>
      <c r="L1" s="232" t="str">
        <f ca="1">'Scout 8'!B1</f>
        <v>Scout 8</v>
      </c>
      <c r="M1" s="232" t="str">
        <f ca="1">'Scout 9'!B1</f>
        <v>Scout 9</v>
      </c>
      <c r="N1" s="232" t="str">
        <f ca="1">'Scout 10'!B1</f>
        <v>Scout 10</v>
      </c>
      <c r="O1" s="232" t="str">
        <f ca="1">'Scout 11'!B1</f>
        <v>Scout 11</v>
      </c>
      <c r="P1" s="232" t="str">
        <f ca="1">'Scout 12'!B1</f>
        <v>Scout 12</v>
      </c>
      <c r="Q1" s="232" t="str">
        <f ca="1">'Scout 13'!B1</f>
        <v>Scout 13</v>
      </c>
      <c r="R1" s="232" t="str">
        <f ca="1">'Scout 14'!B1</f>
        <v>Scout 14</v>
      </c>
      <c r="S1" s="232" t="str">
        <f ca="1">'Scout 15'!B1</f>
        <v>Scout 15</v>
      </c>
      <c r="T1" s="268" t="str">
        <f>REPT("Bobcat  ",4)</f>
        <v xml:space="preserve">Bobcat  Bobcat  Bobcat  Bobcat  </v>
      </c>
    </row>
    <row r="2" spans="1:20" ht="12.75" customHeight="1">
      <c r="A2" s="268"/>
      <c r="B2" s="7"/>
      <c r="C2" s="251" t="str">
        <f>CONCATENATE("Den ",Instructions!F5)</f>
        <v xml:space="preserve">Den </v>
      </c>
      <c r="D2" s="252"/>
      <c r="E2" s="233"/>
      <c r="F2" s="233"/>
      <c r="G2" s="233"/>
      <c r="H2" s="233"/>
      <c r="I2" s="233"/>
      <c r="J2" s="233"/>
      <c r="K2" s="233"/>
      <c r="L2" s="233"/>
      <c r="M2" s="233"/>
      <c r="N2" s="233"/>
      <c r="O2" s="233"/>
      <c r="P2" s="233"/>
      <c r="Q2" s="233"/>
      <c r="R2" s="233"/>
      <c r="S2" s="233"/>
      <c r="T2" s="268"/>
    </row>
    <row r="3" spans="1:20">
      <c r="A3" s="268"/>
      <c r="B3" s="262"/>
      <c r="C3" s="263"/>
      <c r="D3" s="264"/>
      <c r="E3" s="233"/>
      <c r="F3" s="233"/>
      <c r="G3" s="233"/>
      <c r="H3" s="233"/>
      <c r="I3" s="233"/>
      <c r="J3" s="233"/>
      <c r="K3" s="233"/>
      <c r="L3" s="233"/>
      <c r="M3" s="233"/>
      <c r="N3" s="233"/>
      <c r="O3" s="233"/>
      <c r="P3" s="233"/>
      <c r="Q3" s="233"/>
      <c r="R3" s="233"/>
      <c r="S3" s="233"/>
      <c r="T3" s="268"/>
    </row>
    <row r="4" spans="1:20" ht="12.75" customHeight="1">
      <c r="A4" s="268"/>
      <c r="B4" s="265" t="s">
        <v>1</v>
      </c>
      <c r="C4" s="266"/>
      <c r="D4" s="267"/>
      <c r="E4" s="234"/>
      <c r="F4" s="234"/>
      <c r="G4" s="234"/>
      <c r="H4" s="234"/>
      <c r="I4" s="234"/>
      <c r="J4" s="234"/>
      <c r="K4" s="234"/>
      <c r="L4" s="234"/>
      <c r="M4" s="234"/>
      <c r="N4" s="234"/>
      <c r="O4" s="234"/>
      <c r="P4" s="234"/>
      <c r="Q4" s="234"/>
      <c r="R4" s="234"/>
      <c r="S4" s="234"/>
      <c r="T4" s="268"/>
    </row>
    <row r="5" spans="1:20" ht="5.25" customHeight="1">
      <c r="A5" s="268"/>
      <c r="B5" s="166"/>
      <c r="C5" s="166"/>
      <c r="D5" s="117"/>
      <c r="E5" s="117"/>
      <c r="F5" s="117"/>
      <c r="G5" s="166"/>
      <c r="H5" s="166"/>
      <c r="I5" s="166"/>
      <c r="J5" s="166"/>
      <c r="K5" s="260"/>
      <c r="L5" s="261"/>
      <c r="M5" s="261"/>
      <c r="N5" s="261"/>
      <c r="O5" s="261"/>
      <c r="P5" s="261"/>
      <c r="Q5" s="261"/>
      <c r="R5" s="261"/>
      <c r="S5" s="261"/>
      <c r="T5" s="268"/>
    </row>
    <row r="6" spans="1:20">
      <c r="A6" s="268"/>
      <c r="B6" s="47">
        <v>1</v>
      </c>
      <c r="C6" s="254" t="s">
        <v>68</v>
      </c>
      <c r="D6" s="255"/>
      <c r="E6" s="25"/>
      <c r="F6" s="25"/>
      <c r="G6" s="25"/>
      <c r="H6" s="25"/>
      <c r="I6" s="25"/>
      <c r="J6" s="25"/>
      <c r="K6" s="25"/>
      <c r="L6" s="25"/>
      <c r="M6" s="25"/>
      <c r="N6" s="25"/>
      <c r="O6" s="25"/>
      <c r="P6" s="25"/>
      <c r="Q6" s="25"/>
      <c r="R6" s="25"/>
      <c r="S6" s="25"/>
      <c r="T6" s="268"/>
    </row>
    <row r="7" spans="1:20">
      <c r="A7" s="268"/>
      <c r="B7" s="48">
        <v>2</v>
      </c>
      <c r="C7" s="254" t="s">
        <v>67</v>
      </c>
      <c r="D7" s="255"/>
      <c r="E7" s="25"/>
      <c r="F7" s="25"/>
      <c r="G7" s="25"/>
      <c r="H7" s="25"/>
      <c r="I7" s="25"/>
      <c r="J7" s="25"/>
      <c r="K7" s="25"/>
      <c r="L7" s="25"/>
      <c r="M7" s="25"/>
      <c r="N7" s="25"/>
      <c r="O7" s="25"/>
      <c r="P7" s="25"/>
      <c r="Q7" s="25"/>
      <c r="R7" s="25"/>
      <c r="S7" s="25"/>
      <c r="T7" s="268"/>
    </row>
    <row r="8" spans="1:20">
      <c r="A8" s="268"/>
      <c r="B8" s="47">
        <v>3</v>
      </c>
      <c r="C8" s="254" t="s">
        <v>17</v>
      </c>
      <c r="D8" s="255"/>
      <c r="E8" s="25"/>
      <c r="F8" s="25"/>
      <c r="G8" s="25"/>
      <c r="H8" s="25"/>
      <c r="I8" s="25"/>
      <c r="J8" s="25"/>
      <c r="K8" s="25"/>
      <c r="L8" s="25"/>
      <c r="M8" s="25"/>
      <c r="N8" s="25"/>
      <c r="O8" s="25"/>
      <c r="P8" s="25"/>
      <c r="Q8" s="25"/>
      <c r="R8" s="25"/>
      <c r="S8" s="25"/>
      <c r="T8" s="268"/>
    </row>
    <row r="9" spans="1:20">
      <c r="A9" s="268"/>
      <c r="B9" s="47">
        <v>4</v>
      </c>
      <c r="C9" s="254" t="s">
        <v>18</v>
      </c>
      <c r="D9" s="255"/>
      <c r="E9" s="25"/>
      <c r="F9" s="25"/>
      <c r="G9" s="25"/>
      <c r="H9" s="25"/>
      <c r="I9" s="25"/>
      <c r="J9" s="25"/>
      <c r="K9" s="25"/>
      <c r="L9" s="25"/>
      <c r="M9" s="25"/>
      <c r="N9" s="25"/>
      <c r="O9" s="25"/>
      <c r="P9" s="25"/>
      <c r="Q9" s="25"/>
      <c r="R9" s="25"/>
      <c r="S9" s="25"/>
      <c r="T9" s="268"/>
    </row>
    <row r="10" spans="1:20">
      <c r="A10" s="268"/>
      <c r="B10" s="47">
        <v>5</v>
      </c>
      <c r="C10" s="254" t="s">
        <v>19</v>
      </c>
      <c r="D10" s="255"/>
      <c r="E10" s="25"/>
      <c r="F10" s="25"/>
      <c r="G10" s="25"/>
      <c r="H10" s="25"/>
      <c r="I10" s="25"/>
      <c r="J10" s="25"/>
      <c r="K10" s="25"/>
      <c r="L10" s="25"/>
      <c r="M10" s="25"/>
      <c r="N10" s="25"/>
      <c r="O10" s="25"/>
      <c r="P10" s="25"/>
      <c r="Q10" s="25"/>
      <c r="R10" s="25"/>
      <c r="S10" s="25"/>
      <c r="T10" s="268"/>
    </row>
    <row r="11" spans="1:20">
      <c r="A11" s="268"/>
      <c r="B11" s="47">
        <v>6</v>
      </c>
      <c r="C11" s="254" t="s">
        <v>20</v>
      </c>
      <c r="D11" s="255"/>
      <c r="E11" s="25"/>
      <c r="F11" s="25"/>
      <c r="G11" s="25"/>
      <c r="H11" s="25"/>
      <c r="I11" s="25"/>
      <c r="J11" s="25"/>
      <c r="K11" s="25"/>
      <c r="L11" s="25"/>
      <c r="M11" s="25"/>
      <c r="N11" s="25"/>
      <c r="O11" s="25"/>
      <c r="P11" s="25"/>
      <c r="Q11" s="25"/>
      <c r="R11" s="25"/>
      <c r="S11" s="25"/>
      <c r="T11" s="268"/>
    </row>
    <row r="12" spans="1:20" ht="27" customHeight="1" thickBot="1">
      <c r="A12" s="268"/>
      <c r="B12" s="47">
        <v>7</v>
      </c>
      <c r="C12" s="256" t="s">
        <v>254</v>
      </c>
      <c r="D12" s="257"/>
      <c r="E12" s="25"/>
      <c r="F12" s="25"/>
      <c r="G12" s="25"/>
      <c r="H12" s="25"/>
      <c r="I12" s="25"/>
      <c r="J12" s="25"/>
      <c r="K12" s="25"/>
      <c r="L12" s="25"/>
      <c r="M12" s="25"/>
      <c r="N12" s="25"/>
      <c r="O12" s="25"/>
      <c r="P12" s="25"/>
      <c r="Q12" s="25"/>
      <c r="R12" s="25"/>
      <c r="S12" s="25"/>
      <c r="T12" s="268"/>
    </row>
    <row r="13" spans="1:20" ht="13.5" thickBot="1">
      <c r="A13" s="268"/>
      <c r="B13" s="47"/>
      <c r="C13" s="258" t="s">
        <v>0</v>
      </c>
      <c r="D13" s="259"/>
      <c r="E13" s="43" t="str">
        <f t="shared" ref="E13:S13" si="0">IF(COUNTIF(E6:E12,"A")&gt;6,"C",IF(COUNTIF(E6:E12,"A")&gt;0,"P"," "))</f>
        <v xml:space="preserve"> </v>
      </c>
      <c r="F13" s="43" t="str">
        <f t="shared" si="0"/>
        <v xml:space="preserve"> </v>
      </c>
      <c r="G13" s="43" t="str">
        <f t="shared" si="0"/>
        <v xml:space="preserve"> </v>
      </c>
      <c r="H13" s="43" t="str">
        <f t="shared" si="0"/>
        <v xml:space="preserve"> </v>
      </c>
      <c r="I13" s="43" t="str">
        <f t="shared" si="0"/>
        <v xml:space="preserve"> </v>
      </c>
      <c r="J13" s="43" t="str">
        <f t="shared" si="0"/>
        <v xml:space="preserve"> </v>
      </c>
      <c r="K13" s="43" t="str">
        <f t="shared" si="0"/>
        <v xml:space="preserve"> </v>
      </c>
      <c r="L13" s="43" t="str">
        <f t="shared" si="0"/>
        <v xml:space="preserve"> </v>
      </c>
      <c r="M13" s="43" t="str">
        <f t="shared" si="0"/>
        <v xml:space="preserve"> </v>
      </c>
      <c r="N13" s="43" t="str">
        <f t="shared" si="0"/>
        <v xml:space="preserve"> </v>
      </c>
      <c r="O13" s="43" t="str">
        <f t="shared" si="0"/>
        <v xml:space="preserve"> </v>
      </c>
      <c r="P13" s="43" t="str">
        <f t="shared" si="0"/>
        <v xml:space="preserve"> </v>
      </c>
      <c r="Q13" s="43" t="str">
        <f t="shared" si="0"/>
        <v xml:space="preserve"> </v>
      </c>
      <c r="R13" s="43" t="str">
        <f t="shared" si="0"/>
        <v xml:space="preserve"> </v>
      </c>
      <c r="S13" s="43" t="str">
        <f t="shared" si="0"/>
        <v xml:space="preserve"> </v>
      </c>
      <c r="T13" s="268"/>
    </row>
    <row r="14" spans="1:20">
      <c r="A14" s="268"/>
      <c r="B14" s="165"/>
      <c r="C14" s="9"/>
      <c r="D14" s="9"/>
      <c r="E14" s="9"/>
      <c r="F14" s="9"/>
      <c r="G14" s="9"/>
      <c r="H14" s="9"/>
      <c r="I14" s="9"/>
      <c r="J14" s="9"/>
      <c r="K14" s="9"/>
      <c r="L14" s="9"/>
      <c r="M14" s="9"/>
      <c r="N14" s="9"/>
      <c r="O14" s="9"/>
      <c r="P14" s="9"/>
      <c r="Q14" s="9"/>
      <c r="R14" s="9"/>
      <c r="S14" s="9"/>
      <c r="T14" s="268"/>
    </row>
    <row r="15" spans="1:20">
      <c r="A15" s="9"/>
      <c r="B15" s="9"/>
      <c r="C15" s="9"/>
      <c r="D15" s="9"/>
      <c r="E15" s="9"/>
      <c r="F15" s="9"/>
      <c r="G15" s="9"/>
      <c r="H15" s="9"/>
      <c r="I15" s="9"/>
      <c r="J15" s="9"/>
      <c r="K15" s="9"/>
      <c r="L15" s="9"/>
      <c r="M15" s="9"/>
      <c r="N15" s="9"/>
      <c r="O15" s="9"/>
      <c r="P15" s="9"/>
      <c r="Q15" s="9"/>
      <c r="R15" s="9"/>
      <c r="S15" s="9"/>
      <c r="T15" s="49"/>
    </row>
    <row r="16" spans="1:20">
      <c r="A16" s="9"/>
      <c r="B16" s="9"/>
      <c r="C16" s="9"/>
      <c r="D16" s="9"/>
      <c r="E16" s="9"/>
      <c r="F16" s="9"/>
      <c r="G16" s="9"/>
      <c r="H16" s="9"/>
      <c r="I16" s="9"/>
      <c r="J16" s="9"/>
      <c r="K16" s="9"/>
      <c r="L16" s="9"/>
      <c r="M16" s="9"/>
      <c r="N16" s="9"/>
      <c r="O16" s="9"/>
      <c r="P16" s="9"/>
      <c r="Q16" s="9"/>
      <c r="R16" s="9"/>
      <c r="S16" s="9"/>
    </row>
    <row r="17" spans="1:19">
      <c r="A17" s="9"/>
      <c r="B17" s="9"/>
      <c r="C17" s="9"/>
      <c r="D17" s="9"/>
      <c r="E17" s="9"/>
      <c r="F17" s="9"/>
      <c r="G17" s="9"/>
      <c r="H17" s="9"/>
      <c r="I17" s="9"/>
      <c r="J17" s="9"/>
      <c r="K17" s="9"/>
      <c r="L17" s="9"/>
      <c r="M17" s="9"/>
      <c r="N17" s="9"/>
      <c r="O17" s="9"/>
      <c r="P17" s="9"/>
      <c r="Q17" s="9"/>
      <c r="R17" s="9"/>
      <c r="S17" s="9"/>
    </row>
    <row r="18" spans="1:19">
      <c r="A18" s="9"/>
      <c r="B18" s="9"/>
    </row>
    <row r="19" spans="1:19">
      <c r="A19" s="9"/>
      <c r="B19" s="9"/>
    </row>
    <row r="20" spans="1:19">
      <c r="A20" s="9"/>
      <c r="B20" s="9"/>
    </row>
  </sheetData>
  <sheetProtection algorithmName="SHA-512" hashValue="C4vxRkkeveVSd31FqIELu47I7LpmbIF3J/oXWyCgtbuNlFJwnuOymJVSbI8UvUvTWSaLc7Ht7rfxwt77yzAtBA==" saltValue="f1zFiQNaDOhx82K0/O8fUw==" spinCount="100000" sheet="1" objects="1" scenarios="1" selectLockedCells="1"/>
  <mergeCells count="30">
    <mergeCell ref="T1:T14"/>
    <mergeCell ref="A1:A14"/>
    <mergeCell ref="C2:D2"/>
    <mergeCell ref="F1:F4"/>
    <mergeCell ref="S1:S4"/>
    <mergeCell ref="G1:G4"/>
    <mergeCell ref="I1:I4"/>
    <mergeCell ref="K1:K4"/>
    <mergeCell ref="Q1:Q4"/>
    <mergeCell ref="N1:N4"/>
    <mergeCell ref="P1:P4"/>
    <mergeCell ref="M1:M4"/>
    <mergeCell ref="O1:O4"/>
    <mergeCell ref="J1:J4"/>
    <mergeCell ref="H1:H4"/>
    <mergeCell ref="L1:L4"/>
    <mergeCell ref="B3:D3"/>
    <mergeCell ref="B4:D4"/>
    <mergeCell ref="C7:D7"/>
    <mergeCell ref="C9:D9"/>
    <mergeCell ref="R1:R4"/>
    <mergeCell ref="E1:E4"/>
    <mergeCell ref="C1:D1"/>
    <mergeCell ref="C11:D11"/>
    <mergeCell ref="C12:D12"/>
    <mergeCell ref="C13:D13"/>
    <mergeCell ref="C10:D10"/>
    <mergeCell ref="K5:S5"/>
    <mergeCell ref="C6:D6"/>
    <mergeCell ref="C8:D8"/>
  </mergeCells>
  <phoneticPr fontId="2" type="noConversion"/>
  <pageMargins left="0.75" right="0.7" top="1" bottom="1" header="0.5" footer="0.5"/>
  <pageSetup orientation="landscape" r:id="rId1"/>
  <headerFooter alignWithMargins="0">
    <oddHeader>&amp;C&amp;"Arial,Bold"&amp;14Tiger Advancement 
&amp;12Bobcat - &amp;D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showGridLines="0" workbookViewId="0">
      <pane ySplit="4" topLeftCell="A5" activePane="bottomLeft" state="frozen"/>
      <selection pane="bottomLeft" activeCell="E9" sqref="E9"/>
    </sheetView>
  </sheetViews>
  <sheetFormatPr defaultRowHeight="12.75"/>
  <cols>
    <col min="1" max="1" width="3.140625" style="11" customWidth="1"/>
    <col min="2" max="2" width="2.5703125" style="11" customWidth="1"/>
    <col min="3" max="4" width="28.140625" style="11" customWidth="1"/>
    <col min="5" max="19" width="3.42578125" style="11" customWidth="1"/>
    <col min="20" max="20" width="3.140625" style="11" customWidth="1"/>
    <col min="21" max="16384" width="9.140625" style="11"/>
  </cols>
  <sheetData>
    <row r="1" spans="1:20" ht="12.75" customHeight="1">
      <c r="A1" s="268" t="str">
        <f>REPT("Cyber Chip  ",4)</f>
        <v xml:space="preserve">Cyber Chip  Cyber Chip  Cyber Chip  Cyber Chip  </v>
      </c>
      <c r="B1" s="5"/>
      <c r="C1" s="249" t="str">
        <f>CONCATENATE("Pack ",Instructions!F3)</f>
        <v xml:space="preserve">Pack </v>
      </c>
      <c r="D1" s="250"/>
      <c r="E1" s="232" t="str">
        <f ca="1">'Scout 1'!$B1</f>
        <v>Scout 1</v>
      </c>
      <c r="F1" s="232" t="str">
        <f ca="1">'Scout 2'!B1</f>
        <v>Scout 2</v>
      </c>
      <c r="G1" s="232" t="str">
        <f ca="1">'Scout 3'!B1</f>
        <v>Scout 3</v>
      </c>
      <c r="H1" s="232" t="str">
        <f ca="1">'Scout 4'!B1</f>
        <v>Scout 4</v>
      </c>
      <c r="I1" s="232" t="str">
        <f ca="1">'Scout 5'!B1</f>
        <v>Scout 5</v>
      </c>
      <c r="J1" s="232" t="str">
        <f ca="1">'Scout 6'!B1</f>
        <v>Scout 6</v>
      </c>
      <c r="K1" s="232" t="str">
        <f ca="1">'Scout 7'!B1</f>
        <v>Scout 7</v>
      </c>
      <c r="L1" s="232" t="str">
        <f ca="1">'Scout 8'!B1</f>
        <v>Scout 8</v>
      </c>
      <c r="M1" s="232" t="str">
        <f ca="1">'Scout 9'!B1</f>
        <v>Scout 9</v>
      </c>
      <c r="N1" s="232" t="str">
        <f ca="1">'Scout 10'!B1</f>
        <v>Scout 10</v>
      </c>
      <c r="O1" s="232" t="str">
        <f ca="1">'Scout 11'!B1</f>
        <v>Scout 11</v>
      </c>
      <c r="P1" s="232" t="str">
        <f ca="1">'Scout 12'!B1</f>
        <v>Scout 12</v>
      </c>
      <c r="Q1" s="232" t="str">
        <f ca="1">'Scout 13'!B1</f>
        <v>Scout 13</v>
      </c>
      <c r="R1" s="232" t="str">
        <f ca="1">'Scout 14'!B1</f>
        <v>Scout 14</v>
      </c>
      <c r="S1" s="232" t="str">
        <f ca="1">'Scout 15'!B1</f>
        <v>Scout 15</v>
      </c>
      <c r="T1" s="268" t="str">
        <f>REPT("Cyber Chip  ",4)</f>
        <v xml:space="preserve">Cyber Chip  Cyber Chip  Cyber Chip  Cyber Chip  </v>
      </c>
    </row>
    <row r="2" spans="1:20" ht="12.75" customHeight="1">
      <c r="A2" s="268"/>
      <c r="B2" s="7"/>
      <c r="C2" s="251" t="str">
        <f>CONCATENATE("Den ",Instructions!F5)</f>
        <v xml:space="preserve">Den </v>
      </c>
      <c r="D2" s="252"/>
      <c r="E2" s="233"/>
      <c r="F2" s="233"/>
      <c r="G2" s="233"/>
      <c r="H2" s="233"/>
      <c r="I2" s="233"/>
      <c r="J2" s="233"/>
      <c r="K2" s="233"/>
      <c r="L2" s="233"/>
      <c r="M2" s="233"/>
      <c r="N2" s="233"/>
      <c r="O2" s="233"/>
      <c r="P2" s="233"/>
      <c r="Q2" s="233"/>
      <c r="R2" s="233"/>
      <c r="S2" s="233"/>
      <c r="T2" s="268"/>
    </row>
    <row r="3" spans="1:20">
      <c r="A3" s="268"/>
      <c r="B3" s="262"/>
      <c r="C3" s="263"/>
      <c r="D3" s="264"/>
      <c r="E3" s="233"/>
      <c r="F3" s="233"/>
      <c r="G3" s="233"/>
      <c r="H3" s="233"/>
      <c r="I3" s="233"/>
      <c r="J3" s="233"/>
      <c r="K3" s="233"/>
      <c r="L3" s="233"/>
      <c r="M3" s="233"/>
      <c r="N3" s="233"/>
      <c r="O3" s="233"/>
      <c r="P3" s="233"/>
      <c r="Q3" s="233"/>
      <c r="R3" s="233"/>
      <c r="S3" s="233"/>
      <c r="T3" s="268"/>
    </row>
    <row r="4" spans="1:20" ht="12.75" customHeight="1">
      <c r="A4" s="268"/>
      <c r="B4" s="265" t="s">
        <v>1</v>
      </c>
      <c r="C4" s="266"/>
      <c r="D4" s="267"/>
      <c r="E4" s="234"/>
      <c r="F4" s="234"/>
      <c r="G4" s="234"/>
      <c r="H4" s="234"/>
      <c r="I4" s="234"/>
      <c r="J4" s="234"/>
      <c r="K4" s="234"/>
      <c r="L4" s="234"/>
      <c r="M4" s="234"/>
      <c r="N4" s="234"/>
      <c r="O4" s="234"/>
      <c r="P4" s="234"/>
      <c r="Q4" s="234"/>
      <c r="R4" s="234"/>
      <c r="S4" s="234"/>
      <c r="T4" s="268"/>
    </row>
    <row r="5" spans="1:20" ht="20.25" customHeight="1">
      <c r="A5" s="268"/>
      <c r="B5" s="44"/>
      <c r="C5" s="44"/>
      <c r="D5" s="45"/>
      <c r="E5" s="45"/>
      <c r="F5" s="45"/>
      <c r="G5" s="44"/>
      <c r="H5" s="44"/>
      <c r="I5" s="44"/>
      <c r="J5" s="44"/>
      <c r="K5" s="269"/>
      <c r="L5" s="270"/>
      <c r="M5" s="270"/>
      <c r="N5" s="270"/>
      <c r="O5" s="270"/>
      <c r="P5" s="270"/>
      <c r="Q5" s="270"/>
      <c r="R5" s="270"/>
      <c r="S5" s="270"/>
      <c r="T5" s="268"/>
    </row>
    <row r="6" spans="1:20" s="142" customFormat="1" ht="33" customHeight="1">
      <c r="A6" s="268"/>
      <c r="B6" s="140"/>
      <c r="C6" s="271" t="s">
        <v>241</v>
      </c>
      <c r="D6" s="272"/>
      <c r="E6" s="141"/>
      <c r="F6" s="141"/>
      <c r="G6" s="141"/>
      <c r="H6" s="141"/>
      <c r="I6" s="141"/>
      <c r="J6" s="141"/>
      <c r="K6" s="141"/>
      <c r="L6" s="141"/>
      <c r="M6" s="141"/>
      <c r="N6" s="141"/>
      <c r="O6" s="141"/>
      <c r="P6" s="141"/>
      <c r="Q6" s="141"/>
      <c r="R6" s="141"/>
      <c r="S6" s="141"/>
      <c r="T6" s="268"/>
    </row>
    <row r="7" spans="1:20" s="142" customFormat="1" ht="33" customHeight="1">
      <c r="A7" s="268"/>
      <c r="B7" s="143"/>
      <c r="C7" s="271" t="s">
        <v>242</v>
      </c>
      <c r="D7" s="272"/>
      <c r="E7" s="141"/>
      <c r="F7" s="141"/>
      <c r="G7" s="141"/>
      <c r="H7" s="141"/>
      <c r="I7" s="141"/>
      <c r="J7" s="141"/>
      <c r="K7" s="141"/>
      <c r="L7" s="141"/>
      <c r="M7" s="141"/>
      <c r="N7" s="141"/>
      <c r="O7" s="141"/>
      <c r="P7" s="141"/>
      <c r="Q7" s="141"/>
      <c r="R7" s="141"/>
      <c r="S7" s="141"/>
      <c r="T7" s="268"/>
    </row>
    <row r="8" spans="1:20" s="142" customFormat="1" ht="42" customHeight="1">
      <c r="A8" s="268"/>
      <c r="B8" s="140"/>
      <c r="C8" s="273" t="s">
        <v>243</v>
      </c>
      <c r="D8" s="274"/>
      <c r="E8" s="141"/>
      <c r="F8" s="141"/>
      <c r="G8" s="141"/>
      <c r="H8" s="141"/>
      <c r="I8" s="141"/>
      <c r="J8" s="141"/>
      <c r="K8" s="141"/>
      <c r="L8" s="141"/>
      <c r="M8" s="141"/>
      <c r="N8" s="141"/>
      <c r="O8" s="141"/>
      <c r="P8" s="141"/>
      <c r="Q8" s="141"/>
      <c r="R8" s="141"/>
      <c r="S8" s="141"/>
      <c r="T8" s="268"/>
    </row>
    <row r="9" spans="1:20" s="142" customFormat="1" ht="33" customHeight="1" thickBot="1">
      <c r="A9" s="268"/>
      <c r="B9" s="140"/>
      <c r="C9" s="275" t="s">
        <v>244</v>
      </c>
      <c r="D9" s="276"/>
      <c r="E9" s="141"/>
      <c r="F9" s="141"/>
      <c r="G9" s="141"/>
      <c r="H9" s="141"/>
      <c r="I9" s="141"/>
      <c r="J9" s="141"/>
      <c r="K9" s="141"/>
      <c r="L9" s="141"/>
      <c r="M9" s="141"/>
      <c r="N9" s="141"/>
      <c r="O9" s="141"/>
      <c r="P9" s="141"/>
      <c r="Q9" s="141"/>
      <c r="R9" s="141"/>
      <c r="S9" s="141"/>
      <c r="T9" s="268"/>
    </row>
    <row r="10" spans="1:20" ht="13.5" thickBot="1">
      <c r="A10" s="268"/>
      <c r="B10" s="47"/>
      <c r="C10" s="251" t="s">
        <v>0</v>
      </c>
      <c r="D10" s="251"/>
      <c r="E10" s="43" t="str">
        <f>IF(COUNTIF(E6:E9,"A")&gt;3,"C",IF(COUNTIF(E6:E9,"A")&gt;0,"P"," "))</f>
        <v xml:space="preserve"> </v>
      </c>
      <c r="F10" s="43" t="str">
        <f t="shared" ref="F10:S10" si="0">IF(COUNTIF(F6:F9,"A")&gt;3,"C",IF(COUNTIF(F6:F9,"A")&gt;0,"P"," "))</f>
        <v xml:space="preserve"> </v>
      </c>
      <c r="G10" s="43" t="str">
        <f t="shared" si="0"/>
        <v xml:space="preserve"> </v>
      </c>
      <c r="H10" s="43" t="str">
        <f t="shared" si="0"/>
        <v xml:space="preserve"> </v>
      </c>
      <c r="I10" s="43" t="str">
        <f t="shared" si="0"/>
        <v xml:space="preserve"> </v>
      </c>
      <c r="J10" s="43" t="str">
        <f t="shared" si="0"/>
        <v xml:space="preserve"> </v>
      </c>
      <c r="K10" s="43" t="str">
        <f t="shared" si="0"/>
        <v xml:space="preserve"> </v>
      </c>
      <c r="L10" s="43" t="str">
        <f t="shared" si="0"/>
        <v xml:space="preserve"> </v>
      </c>
      <c r="M10" s="43" t="str">
        <f t="shared" si="0"/>
        <v xml:space="preserve"> </v>
      </c>
      <c r="N10" s="43" t="str">
        <f t="shared" si="0"/>
        <v xml:space="preserve"> </v>
      </c>
      <c r="O10" s="43" t="str">
        <f t="shared" si="0"/>
        <v xml:space="preserve"> </v>
      </c>
      <c r="P10" s="43" t="str">
        <f t="shared" si="0"/>
        <v xml:space="preserve"> </v>
      </c>
      <c r="Q10" s="43" t="str">
        <f t="shared" si="0"/>
        <v xml:space="preserve"> </v>
      </c>
      <c r="R10" s="43" t="str">
        <f t="shared" si="0"/>
        <v xml:space="preserve"> </v>
      </c>
      <c r="S10" s="43" t="str">
        <f t="shared" si="0"/>
        <v xml:space="preserve"> </v>
      </c>
      <c r="T10" s="268"/>
    </row>
    <row r="11" spans="1:20" ht="49.5" customHeight="1">
      <c r="A11" s="268"/>
      <c r="B11" s="47"/>
      <c r="C11" s="214" t="s">
        <v>245</v>
      </c>
      <c r="D11" s="214"/>
      <c r="E11" s="214"/>
      <c r="F11" s="214"/>
      <c r="G11" s="214"/>
      <c r="H11" s="214"/>
      <c r="I11" s="214"/>
      <c r="J11" s="214"/>
      <c r="K11" s="214"/>
      <c r="L11" s="214"/>
      <c r="M11" s="214"/>
      <c r="N11" s="214"/>
      <c r="O11" s="214"/>
      <c r="P11" s="214"/>
      <c r="Q11" s="214"/>
      <c r="R11" s="214"/>
      <c r="S11" s="214"/>
      <c r="T11" s="268"/>
    </row>
    <row r="12" spans="1:20">
      <c r="A12" s="268"/>
      <c r="B12" s="47"/>
      <c r="C12" s="9"/>
      <c r="D12" s="9"/>
      <c r="E12" s="9"/>
      <c r="F12" s="9"/>
      <c r="G12" s="9"/>
      <c r="H12" s="9"/>
      <c r="I12" s="9"/>
      <c r="J12" s="9"/>
      <c r="K12" s="9"/>
      <c r="L12" s="9"/>
      <c r="M12" s="9"/>
      <c r="N12" s="9"/>
      <c r="O12" s="9"/>
      <c r="P12" s="9"/>
      <c r="Q12" s="9"/>
      <c r="R12" s="9"/>
      <c r="S12" s="9"/>
      <c r="T12" s="268"/>
    </row>
    <row r="13" spans="1:20">
      <c r="A13" s="268"/>
      <c r="C13" s="9"/>
      <c r="D13" s="9"/>
      <c r="E13" s="9"/>
      <c r="F13" s="9"/>
      <c r="G13" s="9"/>
      <c r="H13" s="9"/>
      <c r="I13" s="9"/>
      <c r="J13" s="9"/>
      <c r="K13" s="9"/>
      <c r="L13" s="9"/>
      <c r="M13" s="9"/>
      <c r="N13" s="9"/>
      <c r="O13" s="9"/>
      <c r="P13" s="9"/>
      <c r="Q13" s="9"/>
      <c r="R13" s="9"/>
      <c r="S13" s="9"/>
      <c r="T13" s="268"/>
    </row>
    <row r="14" spans="1:20">
      <c r="A14" s="9"/>
      <c r="B14" s="9"/>
      <c r="C14" s="9"/>
      <c r="D14" s="9"/>
      <c r="E14" s="9"/>
      <c r="F14" s="9"/>
      <c r="G14" s="9"/>
      <c r="H14" s="9"/>
      <c r="I14" s="9"/>
      <c r="J14" s="9"/>
      <c r="K14" s="9"/>
      <c r="L14" s="9"/>
      <c r="M14" s="9"/>
      <c r="N14" s="9"/>
      <c r="O14" s="9"/>
      <c r="P14" s="9"/>
      <c r="Q14" s="9"/>
      <c r="R14" s="9"/>
      <c r="S14" s="9"/>
      <c r="T14" s="49"/>
    </row>
    <row r="15" spans="1:20">
      <c r="A15" s="9"/>
      <c r="B15" s="9"/>
      <c r="C15" s="145"/>
    </row>
    <row r="16" spans="1:20" s="142" customFormat="1" ht="51.75" customHeight="1"/>
  </sheetData>
  <sheetProtection algorithmName="SHA-512" hashValue="VKvVv7ByKxUH43tz4g4fdntWRjw4i6ddilUuUhaVbsPH66xwQoMtvLf50IzENKAZJLnItqRw4A11FNBUEojkYQ==" saltValue="aB5PJLucEsGsl4f+nedcNg==" spinCount="100000" sheet="1" objects="1" scenarios="1" selectLockedCells="1"/>
  <mergeCells count="28">
    <mergeCell ref="H1:H4"/>
    <mergeCell ref="C2:D2"/>
    <mergeCell ref="B3:D3"/>
    <mergeCell ref="B4:D4"/>
    <mergeCell ref="C6:D6"/>
    <mergeCell ref="A1:A13"/>
    <mergeCell ref="C1:D1"/>
    <mergeCell ref="E1:E4"/>
    <mergeCell ref="F1:F4"/>
    <mergeCell ref="G1:G4"/>
    <mergeCell ref="C10:D10"/>
    <mergeCell ref="C9:D9"/>
    <mergeCell ref="T1:T13"/>
    <mergeCell ref="K5:S5"/>
    <mergeCell ref="I1:I4"/>
    <mergeCell ref="J1:J4"/>
    <mergeCell ref="K1:K4"/>
    <mergeCell ref="L1:L4"/>
    <mergeCell ref="M1:M4"/>
    <mergeCell ref="N1:N4"/>
    <mergeCell ref="O1:O4"/>
    <mergeCell ref="P1:P4"/>
    <mergeCell ref="Q1:Q4"/>
    <mergeCell ref="R1:R4"/>
    <mergeCell ref="S1:S4"/>
    <mergeCell ref="C11:S11"/>
    <mergeCell ref="C7:D7"/>
    <mergeCell ref="C8:D8"/>
  </mergeCells>
  <pageMargins left="0.75" right="0.7" top="1" bottom="1" header="0.5" footer="0.5"/>
  <pageSetup orientation="landscape" r:id="rId1"/>
  <headerFooter alignWithMargins="0">
    <oddHeader>&amp;C&amp;"Arial,Bold"&amp;14Tiger Advancement
&amp;12Cyber Chip - &amp;D</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9"/>
  <sheetViews>
    <sheetView showGridLines="0" workbookViewId="0">
      <pane ySplit="4" topLeftCell="A5" activePane="bottomLeft" state="frozen"/>
      <selection pane="bottomLeft" activeCell="F6" sqref="F6"/>
    </sheetView>
  </sheetViews>
  <sheetFormatPr defaultRowHeight="12.75"/>
  <cols>
    <col min="1" max="1" width="3.140625" style="11" customWidth="1"/>
    <col min="2" max="2" width="3.85546875" style="11" customWidth="1"/>
    <col min="3" max="3" width="35" style="11" customWidth="1"/>
    <col min="4" max="4" width="1" style="11" customWidth="1"/>
    <col min="5" max="19" width="3.42578125" style="11" customWidth="1"/>
    <col min="20" max="20" width="3.140625" style="11" customWidth="1"/>
    <col min="21" max="16384" width="9.140625" style="11"/>
  </cols>
  <sheetData>
    <row r="1" spans="1:20" ht="12.75" customHeight="1">
      <c r="A1" s="277" t="s">
        <v>236</v>
      </c>
      <c r="B1" s="5"/>
      <c r="C1" s="137" t="str">
        <f>CONCATENATE("Pack ",Instructions!F3)</f>
        <v xml:space="preserve">Pack </v>
      </c>
      <c r="D1" s="6"/>
      <c r="E1" s="232" t="str">
        <f ca="1">'Scout 1'!$B1</f>
        <v>Scout 1</v>
      </c>
      <c r="F1" s="232" t="str">
        <f ca="1">'Scout 2'!B1</f>
        <v>Scout 2</v>
      </c>
      <c r="G1" s="232" t="str">
        <f ca="1">'Scout 3'!B1</f>
        <v>Scout 3</v>
      </c>
      <c r="H1" s="232" t="str">
        <f ca="1">'Scout 4'!B1</f>
        <v>Scout 4</v>
      </c>
      <c r="I1" s="232" t="str">
        <f ca="1">'Scout 5'!B1</f>
        <v>Scout 5</v>
      </c>
      <c r="J1" s="232" t="str">
        <f ca="1">'Scout 6'!B1</f>
        <v>Scout 6</v>
      </c>
      <c r="K1" s="232" t="str">
        <f ca="1">'Scout 7'!B1</f>
        <v>Scout 7</v>
      </c>
      <c r="L1" s="232" t="str">
        <f ca="1">'Scout 8'!B1</f>
        <v>Scout 8</v>
      </c>
      <c r="M1" s="232" t="str">
        <f ca="1">'Scout 9'!B1</f>
        <v>Scout 9</v>
      </c>
      <c r="N1" s="232" t="str">
        <f ca="1">'Scout 10'!B1</f>
        <v>Scout 10</v>
      </c>
      <c r="O1" s="232" t="str">
        <f ca="1">'Scout 11'!B1</f>
        <v>Scout 11</v>
      </c>
      <c r="P1" s="232" t="str">
        <f ca="1">'Scout 12'!B1</f>
        <v>Scout 12</v>
      </c>
      <c r="Q1" s="232" t="str">
        <f ca="1">'Scout 13'!B1</f>
        <v>Scout 13</v>
      </c>
      <c r="R1" s="232" t="str">
        <f ca="1">'Scout 14'!B1</f>
        <v>Scout 14</v>
      </c>
      <c r="S1" s="232" t="str">
        <f ca="1">'Scout 15'!B1</f>
        <v>Scout 15</v>
      </c>
      <c r="T1" s="277" t="s">
        <v>236</v>
      </c>
    </row>
    <row r="2" spans="1:20" ht="12.75" customHeight="1">
      <c r="A2" s="277"/>
      <c r="B2" s="7"/>
      <c r="C2" s="138" t="str">
        <f>CONCATENATE("Den ",Instructions!F5)</f>
        <v xml:space="preserve">Den </v>
      </c>
      <c r="D2" s="8"/>
      <c r="E2" s="233"/>
      <c r="F2" s="233"/>
      <c r="G2" s="233"/>
      <c r="H2" s="233"/>
      <c r="I2" s="233"/>
      <c r="J2" s="233"/>
      <c r="K2" s="233"/>
      <c r="L2" s="233"/>
      <c r="M2" s="233"/>
      <c r="N2" s="233"/>
      <c r="O2" s="233"/>
      <c r="P2" s="233"/>
      <c r="Q2" s="233"/>
      <c r="R2" s="233"/>
      <c r="S2" s="233"/>
      <c r="T2" s="277"/>
    </row>
    <row r="3" spans="1:20">
      <c r="A3" s="277"/>
      <c r="B3" s="7"/>
      <c r="C3" s="9"/>
      <c r="D3" s="42"/>
      <c r="E3" s="233"/>
      <c r="F3" s="233"/>
      <c r="G3" s="233"/>
      <c r="H3" s="233"/>
      <c r="I3" s="233"/>
      <c r="J3" s="233"/>
      <c r="K3" s="233"/>
      <c r="L3" s="233"/>
      <c r="M3" s="233"/>
      <c r="N3" s="233"/>
      <c r="O3" s="233"/>
      <c r="P3" s="233"/>
      <c r="Q3" s="233"/>
      <c r="R3" s="233"/>
      <c r="S3" s="233"/>
      <c r="T3" s="277"/>
    </row>
    <row r="4" spans="1:20" ht="12.75" customHeight="1">
      <c r="A4" s="277"/>
      <c r="B4" s="265" t="s">
        <v>1</v>
      </c>
      <c r="C4" s="266"/>
      <c r="D4" s="267"/>
      <c r="E4" s="234"/>
      <c r="F4" s="234"/>
      <c r="G4" s="234"/>
      <c r="H4" s="234"/>
      <c r="I4" s="234"/>
      <c r="J4" s="234"/>
      <c r="K4" s="234"/>
      <c r="L4" s="234"/>
      <c r="M4" s="234"/>
      <c r="N4" s="234"/>
      <c r="O4" s="234"/>
      <c r="P4" s="234"/>
      <c r="Q4" s="234"/>
      <c r="R4" s="234"/>
      <c r="S4" s="234"/>
      <c r="T4" s="277"/>
    </row>
    <row r="5" spans="1:20" ht="12.75" customHeight="1">
      <c r="A5" s="277"/>
      <c r="B5" s="146" t="s">
        <v>87</v>
      </c>
      <c r="C5" s="146"/>
      <c r="D5" s="117"/>
      <c r="E5" s="45"/>
      <c r="F5" s="45"/>
      <c r="G5" s="46"/>
      <c r="H5" s="46"/>
      <c r="I5" s="46"/>
      <c r="J5" s="46"/>
      <c r="K5" s="278"/>
      <c r="L5" s="279"/>
      <c r="M5" s="279"/>
      <c r="N5" s="279"/>
      <c r="O5" s="279"/>
      <c r="P5" s="279"/>
      <c r="Q5" s="279"/>
      <c r="R5" s="279"/>
      <c r="S5" s="279"/>
      <c r="T5" s="277"/>
    </row>
    <row r="6" spans="1:20" ht="12.75" customHeight="1">
      <c r="A6" s="277"/>
      <c r="B6" s="144">
        <v>1</v>
      </c>
      <c r="C6" s="147" t="s">
        <v>107</v>
      </c>
      <c r="D6" s="118"/>
      <c r="E6" s="67"/>
      <c r="F6" s="25"/>
      <c r="G6" s="25"/>
      <c r="H6" s="25"/>
      <c r="I6" s="25"/>
      <c r="J6" s="25"/>
      <c r="K6" s="25"/>
      <c r="L6" s="25"/>
      <c r="M6" s="25"/>
      <c r="N6" s="25"/>
      <c r="O6" s="25"/>
      <c r="P6" s="25"/>
      <c r="Q6" s="25"/>
      <c r="R6" s="25"/>
      <c r="S6" s="25"/>
      <c r="T6" s="277"/>
    </row>
    <row r="7" spans="1:20" ht="12.75" customHeight="1">
      <c r="A7" s="277"/>
      <c r="B7" s="144">
        <v>2</v>
      </c>
      <c r="C7" s="147" t="s">
        <v>108</v>
      </c>
      <c r="D7" s="118"/>
      <c r="E7" s="67"/>
      <c r="F7" s="164"/>
      <c r="G7" s="25"/>
      <c r="H7" s="25"/>
      <c r="I7" s="25"/>
      <c r="J7" s="25"/>
      <c r="K7" s="25"/>
      <c r="L7" s="25"/>
      <c r="M7" s="25"/>
      <c r="N7" s="25"/>
      <c r="O7" s="25"/>
      <c r="P7" s="25"/>
      <c r="Q7" s="25"/>
      <c r="R7" s="25"/>
      <c r="S7" s="25"/>
      <c r="T7" s="277"/>
    </row>
    <row r="8" spans="1:20" ht="12.75" customHeight="1">
      <c r="A8" s="277"/>
      <c r="B8" s="144">
        <v>3</v>
      </c>
      <c r="C8" s="147" t="s">
        <v>109</v>
      </c>
      <c r="D8" s="118"/>
      <c r="E8" s="67"/>
      <c r="F8" s="25"/>
      <c r="G8" s="25"/>
      <c r="H8" s="25"/>
      <c r="I8" s="25"/>
      <c r="J8" s="25"/>
      <c r="K8" s="25"/>
      <c r="L8" s="25"/>
      <c r="M8" s="25"/>
      <c r="N8" s="25"/>
      <c r="O8" s="25"/>
      <c r="P8" s="25"/>
      <c r="Q8" s="25"/>
      <c r="R8" s="25"/>
      <c r="S8" s="25"/>
      <c r="T8" s="277"/>
    </row>
    <row r="9" spans="1:20" ht="12.75" customHeight="1">
      <c r="A9" s="277"/>
      <c r="B9" s="144">
        <v>4</v>
      </c>
      <c r="C9" s="147" t="s">
        <v>110</v>
      </c>
      <c r="D9" s="119"/>
      <c r="E9" s="67"/>
      <c r="F9" s="25"/>
      <c r="G9" s="25"/>
      <c r="H9" s="25"/>
      <c r="I9" s="25"/>
      <c r="J9" s="25"/>
      <c r="K9" s="25"/>
      <c r="L9" s="25"/>
      <c r="M9" s="25"/>
      <c r="N9" s="25"/>
      <c r="O9" s="25"/>
      <c r="P9" s="25"/>
      <c r="Q9" s="25"/>
      <c r="R9" s="25"/>
      <c r="S9" s="25"/>
      <c r="T9" s="277"/>
    </row>
    <row r="10" spans="1:20" ht="12.75" customHeight="1" thickBot="1">
      <c r="A10" s="277"/>
      <c r="B10" s="149">
        <v>5</v>
      </c>
      <c r="C10" s="150" t="s">
        <v>111</v>
      </c>
      <c r="D10" s="120"/>
      <c r="E10" s="67"/>
      <c r="F10" s="25"/>
      <c r="G10" s="25"/>
      <c r="H10" s="25"/>
      <c r="I10" s="25"/>
      <c r="J10" s="25"/>
      <c r="K10" s="25"/>
      <c r="L10" s="25"/>
      <c r="M10" s="25"/>
      <c r="N10" s="25"/>
      <c r="O10" s="25"/>
      <c r="P10" s="25"/>
      <c r="Q10" s="25"/>
      <c r="R10" s="25"/>
      <c r="S10" s="25"/>
      <c r="T10" s="277"/>
    </row>
    <row r="11" spans="1:20" ht="12.75" customHeight="1" thickBot="1">
      <c r="A11" s="277"/>
      <c r="B11" s="151"/>
      <c r="C11" s="152" t="s">
        <v>235</v>
      </c>
      <c r="D11" s="120"/>
      <c r="E11" s="43" t="str">
        <f>IF(COUNTIF(E6:E10,"A")&gt;4,"C",IF(COUNTIF(E6:E10,"A")&gt;0,"P"," "))</f>
        <v xml:space="preserve"> </v>
      </c>
      <c r="F11" s="43" t="str">
        <f t="shared" ref="F11:S11" si="0">IF(COUNTIF(F6:F10,"A")&gt;4,"C",IF(COUNTIF(F6:F10,"A")&gt;0,"P"," "))</f>
        <v xml:space="preserve"> </v>
      </c>
      <c r="G11" s="43" t="str">
        <f t="shared" si="0"/>
        <v xml:space="preserve"> </v>
      </c>
      <c r="H11" s="43" t="str">
        <f t="shared" si="0"/>
        <v xml:space="preserve"> </v>
      </c>
      <c r="I11" s="43" t="str">
        <f t="shared" si="0"/>
        <v xml:space="preserve"> </v>
      </c>
      <c r="J11" s="43" t="str">
        <f t="shared" si="0"/>
        <v xml:space="preserve"> </v>
      </c>
      <c r="K11" s="43" t="str">
        <f t="shared" si="0"/>
        <v xml:space="preserve"> </v>
      </c>
      <c r="L11" s="43" t="str">
        <f t="shared" si="0"/>
        <v xml:space="preserve"> </v>
      </c>
      <c r="M11" s="43" t="str">
        <f t="shared" si="0"/>
        <v xml:space="preserve"> </v>
      </c>
      <c r="N11" s="43" t="str">
        <f t="shared" si="0"/>
        <v xml:space="preserve"> </v>
      </c>
      <c r="O11" s="43" t="str">
        <f t="shared" si="0"/>
        <v xml:space="preserve"> </v>
      </c>
      <c r="P11" s="43" t="str">
        <f t="shared" si="0"/>
        <v xml:space="preserve"> </v>
      </c>
      <c r="Q11" s="43" t="str">
        <f t="shared" si="0"/>
        <v xml:space="preserve"> </v>
      </c>
      <c r="R11" s="43" t="str">
        <f t="shared" si="0"/>
        <v xml:space="preserve"> </v>
      </c>
      <c r="S11" s="43" t="str">
        <f t="shared" si="0"/>
        <v xml:space="preserve"> </v>
      </c>
      <c r="T11" s="277"/>
    </row>
    <row r="12" spans="1:20" ht="12.75" customHeight="1">
      <c r="A12" s="277"/>
      <c r="B12" s="151"/>
      <c r="C12" s="153"/>
      <c r="D12" s="120"/>
      <c r="E12" s="138"/>
      <c r="F12" s="138"/>
      <c r="G12" s="138"/>
      <c r="H12" s="138"/>
      <c r="I12" s="138"/>
      <c r="J12" s="138"/>
      <c r="K12" s="138"/>
      <c r="L12" s="138"/>
      <c r="M12" s="138"/>
      <c r="N12" s="138"/>
      <c r="O12" s="138"/>
      <c r="P12" s="138"/>
      <c r="Q12" s="138"/>
      <c r="R12" s="138"/>
      <c r="S12" s="138"/>
      <c r="T12" s="277"/>
    </row>
    <row r="13" spans="1:20" ht="12.75" customHeight="1">
      <c r="A13" s="277"/>
      <c r="B13" s="154" t="s">
        <v>88</v>
      </c>
      <c r="C13" s="154"/>
      <c r="D13" s="121"/>
      <c r="E13" s="9"/>
      <c r="F13" s="9"/>
      <c r="G13" s="9"/>
      <c r="H13" s="9"/>
      <c r="I13" s="9"/>
      <c r="J13" s="9"/>
      <c r="K13" s="9"/>
      <c r="L13" s="9"/>
      <c r="M13" s="9"/>
      <c r="N13" s="9"/>
      <c r="O13" s="9"/>
      <c r="P13" s="9"/>
      <c r="Q13" s="9"/>
      <c r="R13" s="9"/>
      <c r="S13" s="9"/>
      <c r="T13" s="277"/>
    </row>
    <row r="14" spans="1:20" ht="12.75" customHeight="1">
      <c r="A14" s="277"/>
      <c r="B14" s="155" t="s">
        <v>89</v>
      </c>
      <c r="C14" s="156" t="s">
        <v>112</v>
      </c>
      <c r="D14" s="121"/>
      <c r="E14" s="25"/>
      <c r="F14" s="25"/>
      <c r="G14" s="25"/>
      <c r="H14" s="25"/>
      <c r="I14" s="25"/>
      <c r="J14" s="25"/>
      <c r="K14" s="25"/>
      <c r="L14" s="25"/>
      <c r="M14" s="25"/>
      <c r="N14" s="25"/>
      <c r="O14" s="25"/>
      <c r="P14" s="25"/>
      <c r="Q14" s="25"/>
      <c r="R14" s="25"/>
      <c r="S14" s="25"/>
      <c r="T14" s="277"/>
    </row>
    <row r="15" spans="1:20" ht="12.75" customHeight="1">
      <c r="A15" s="277"/>
      <c r="B15" s="148" t="s">
        <v>90</v>
      </c>
      <c r="C15" s="147" t="s">
        <v>113</v>
      </c>
      <c r="D15" s="121"/>
      <c r="E15" s="25"/>
      <c r="F15" s="25"/>
      <c r="G15" s="25"/>
      <c r="H15" s="25"/>
      <c r="I15" s="25"/>
      <c r="J15" s="25"/>
      <c r="K15" s="25"/>
      <c r="L15" s="25"/>
      <c r="M15" s="25"/>
      <c r="N15" s="25"/>
      <c r="O15" s="25"/>
      <c r="P15" s="25"/>
      <c r="Q15" s="25"/>
      <c r="R15" s="25"/>
      <c r="S15" s="25"/>
      <c r="T15" s="277"/>
    </row>
    <row r="16" spans="1:20" ht="12.75" customHeight="1">
      <c r="A16" s="277"/>
      <c r="B16" s="148" t="s">
        <v>91</v>
      </c>
      <c r="C16" s="147" t="s">
        <v>114</v>
      </c>
      <c r="D16" s="121"/>
      <c r="E16" s="25"/>
      <c r="F16" s="25"/>
      <c r="G16" s="25"/>
      <c r="H16" s="25"/>
      <c r="I16" s="25"/>
      <c r="J16" s="25"/>
      <c r="K16" s="25"/>
      <c r="L16" s="25"/>
      <c r="M16" s="25"/>
      <c r="N16" s="25"/>
      <c r="O16" s="25"/>
      <c r="P16" s="25"/>
      <c r="Q16" s="25"/>
      <c r="R16" s="25"/>
      <c r="S16" s="25"/>
      <c r="T16" s="277"/>
    </row>
    <row r="17" spans="1:20" ht="12.75" customHeight="1">
      <c r="A17" s="277"/>
      <c r="B17" s="144">
        <v>2</v>
      </c>
      <c r="C17" s="147" t="s">
        <v>115</v>
      </c>
      <c r="D17" s="121"/>
      <c r="E17" s="25"/>
      <c r="F17" s="25"/>
      <c r="G17" s="25"/>
      <c r="H17" s="25"/>
      <c r="I17" s="25"/>
      <c r="J17" s="25"/>
      <c r="K17" s="25"/>
      <c r="L17" s="25"/>
      <c r="M17" s="25"/>
      <c r="N17" s="25"/>
      <c r="O17" s="25"/>
      <c r="P17" s="25"/>
      <c r="Q17" s="25"/>
      <c r="R17" s="25"/>
      <c r="S17" s="25"/>
      <c r="T17" s="277"/>
    </row>
    <row r="18" spans="1:20" ht="12.75" customHeight="1">
      <c r="A18" s="277"/>
      <c r="B18" s="144">
        <v>3</v>
      </c>
      <c r="C18" s="147" t="s">
        <v>116</v>
      </c>
      <c r="D18" s="121"/>
      <c r="E18" s="25"/>
      <c r="F18" s="25"/>
      <c r="G18" s="25"/>
      <c r="H18" s="25"/>
      <c r="I18" s="25"/>
      <c r="J18" s="25"/>
      <c r="K18" s="25"/>
      <c r="L18" s="25"/>
      <c r="M18" s="25"/>
      <c r="N18" s="25"/>
      <c r="O18" s="25"/>
      <c r="P18" s="25"/>
      <c r="Q18" s="25"/>
      <c r="R18" s="25"/>
      <c r="S18" s="25"/>
      <c r="T18" s="277"/>
    </row>
    <row r="19" spans="1:20" ht="12.75" customHeight="1">
      <c r="A19" s="277"/>
      <c r="B19" s="144">
        <v>4</v>
      </c>
      <c r="C19" s="147" t="s">
        <v>117</v>
      </c>
      <c r="D19" s="121"/>
      <c r="E19" s="25"/>
      <c r="F19" s="25"/>
      <c r="G19" s="25"/>
      <c r="H19" s="25"/>
      <c r="I19" s="25"/>
      <c r="J19" s="25"/>
      <c r="K19" s="25"/>
      <c r="L19" s="25"/>
      <c r="M19" s="25"/>
      <c r="N19" s="25"/>
      <c r="O19" s="25"/>
      <c r="P19" s="25"/>
      <c r="Q19" s="25"/>
      <c r="R19" s="25"/>
      <c r="S19" s="25"/>
      <c r="T19" s="277"/>
    </row>
    <row r="20" spans="1:20" ht="12.75" customHeight="1" thickBot="1">
      <c r="A20" s="277"/>
      <c r="B20" s="149">
        <v>5</v>
      </c>
      <c r="C20" s="150" t="s">
        <v>118</v>
      </c>
      <c r="D20" s="121"/>
      <c r="E20" s="25"/>
      <c r="F20" s="25"/>
      <c r="G20" s="25"/>
      <c r="H20" s="25"/>
      <c r="I20" s="25"/>
      <c r="J20" s="25"/>
      <c r="K20" s="25"/>
      <c r="L20" s="25"/>
      <c r="M20" s="25"/>
      <c r="N20" s="25"/>
      <c r="O20" s="25"/>
      <c r="P20" s="25"/>
      <c r="Q20" s="25"/>
      <c r="R20" s="25"/>
      <c r="S20" s="25"/>
      <c r="T20" s="277"/>
    </row>
    <row r="21" spans="1:20" ht="12.75" customHeight="1" thickBot="1">
      <c r="A21" s="277"/>
      <c r="B21" s="151"/>
      <c r="C21" s="152" t="s">
        <v>235</v>
      </c>
      <c r="D21" s="121"/>
      <c r="E21" s="43" t="str">
        <f>IF(COUNTIF(E14:E20,"A")&gt;6,"C",IF(COUNTIF(E14:E20,"A")&gt;0,"P"," "))</f>
        <v xml:space="preserve"> </v>
      </c>
      <c r="F21" s="43" t="str">
        <f t="shared" ref="F21:S21" si="1">IF(COUNTIF(F14:F20,"A")&gt;6,"C",IF(COUNTIF(F14:F20,"A")&gt;0,"P"," "))</f>
        <v xml:space="preserve"> </v>
      </c>
      <c r="G21" s="43" t="str">
        <f t="shared" si="1"/>
        <v xml:space="preserve"> </v>
      </c>
      <c r="H21" s="43" t="str">
        <f t="shared" si="1"/>
        <v xml:space="preserve"> </v>
      </c>
      <c r="I21" s="43" t="str">
        <f t="shared" si="1"/>
        <v xml:space="preserve"> </v>
      </c>
      <c r="J21" s="43" t="str">
        <f t="shared" si="1"/>
        <v xml:space="preserve"> </v>
      </c>
      <c r="K21" s="43" t="str">
        <f t="shared" si="1"/>
        <v xml:space="preserve"> </v>
      </c>
      <c r="L21" s="43" t="str">
        <f t="shared" si="1"/>
        <v xml:space="preserve"> </v>
      </c>
      <c r="M21" s="43" t="str">
        <f t="shared" si="1"/>
        <v xml:space="preserve"> </v>
      </c>
      <c r="N21" s="43" t="str">
        <f t="shared" si="1"/>
        <v xml:space="preserve"> </v>
      </c>
      <c r="O21" s="43" t="str">
        <f t="shared" si="1"/>
        <v xml:space="preserve"> </v>
      </c>
      <c r="P21" s="43" t="str">
        <f t="shared" si="1"/>
        <v xml:space="preserve"> </v>
      </c>
      <c r="Q21" s="43" t="str">
        <f t="shared" si="1"/>
        <v xml:space="preserve"> </v>
      </c>
      <c r="R21" s="43" t="str">
        <f t="shared" si="1"/>
        <v xml:space="preserve"> </v>
      </c>
      <c r="S21" s="43" t="str">
        <f t="shared" si="1"/>
        <v xml:space="preserve"> </v>
      </c>
      <c r="T21" s="277"/>
    </row>
    <row r="22" spans="1:20" ht="12.75" customHeight="1">
      <c r="A22" s="277"/>
      <c r="B22" s="151"/>
      <c r="C22" s="153"/>
      <c r="D22" s="121"/>
      <c r="E22" s="9"/>
      <c r="F22" s="9"/>
      <c r="G22" s="9"/>
      <c r="H22" s="9"/>
      <c r="I22" s="9"/>
      <c r="J22" s="9"/>
      <c r="K22" s="9"/>
      <c r="L22" s="9"/>
      <c r="M22" s="9"/>
      <c r="N22" s="9"/>
      <c r="O22" s="9"/>
      <c r="P22" s="9"/>
      <c r="Q22" s="9"/>
      <c r="R22" s="9"/>
      <c r="S22" s="9"/>
      <c r="T22" s="277"/>
    </row>
    <row r="23" spans="1:20" ht="12.75" customHeight="1">
      <c r="A23" s="277"/>
      <c r="B23" s="154" t="s">
        <v>119</v>
      </c>
      <c r="C23" s="154"/>
      <c r="D23" s="121"/>
      <c r="E23" s="9"/>
      <c r="F23" s="9"/>
      <c r="G23" s="9"/>
      <c r="H23" s="9"/>
      <c r="I23" s="9"/>
      <c r="J23" s="9"/>
      <c r="K23" s="9"/>
      <c r="L23" s="9"/>
      <c r="M23" s="9"/>
      <c r="N23" s="9"/>
      <c r="O23" s="9"/>
      <c r="P23" s="9"/>
      <c r="Q23" s="9"/>
      <c r="R23" s="9"/>
      <c r="S23" s="9"/>
      <c r="T23" s="277"/>
    </row>
    <row r="24" spans="1:20" ht="12.75" customHeight="1">
      <c r="A24" s="277"/>
      <c r="B24" s="157">
        <v>1</v>
      </c>
      <c r="C24" s="156" t="s">
        <v>120</v>
      </c>
      <c r="D24" s="121"/>
      <c r="E24" s="67"/>
      <c r="F24" s="25"/>
      <c r="G24" s="25"/>
      <c r="H24" s="25"/>
      <c r="I24" s="25"/>
      <c r="J24" s="25"/>
      <c r="K24" s="25"/>
      <c r="L24" s="25"/>
      <c r="M24" s="25"/>
      <c r="N24" s="25"/>
      <c r="O24" s="25"/>
      <c r="P24" s="25"/>
      <c r="Q24" s="25"/>
      <c r="R24" s="25"/>
      <c r="S24" s="25"/>
      <c r="T24" s="277"/>
    </row>
    <row r="25" spans="1:20" ht="12.75" customHeight="1">
      <c r="A25" s="277"/>
      <c r="B25" s="144">
        <v>2</v>
      </c>
      <c r="C25" s="147" t="s">
        <v>121</v>
      </c>
      <c r="D25" s="122"/>
      <c r="E25" s="67"/>
      <c r="F25" s="25"/>
      <c r="G25" s="25"/>
      <c r="H25" s="25"/>
      <c r="I25" s="25"/>
      <c r="J25" s="25"/>
      <c r="K25" s="25"/>
      <c r="L25" s="25"/>
      <c r="M25" s="25"/>
      <c r="N25" s="25"/>
      <c r="O25" s="25"/>
      <c r="P25" s="25"/>
      <c r="Q25" s="25"/>
      <c r="R25" s="25"/>
      <c r="S25" s="25"/>
      <c r="T25" s="277"/>
    </row>
    <row r="26" spans="1:20" ht="12.75" customHeight="1">
      <c r="A26" s="277"/>
      <c r="B26" s="144">
        <v>3</v>
      </c>
      <c r="C26" s="147" t="s">
        <v>122</v>
      </c>
      <c r="D26" s="122"/>
      <c r="E26" s="67"/>
      <c r="F26" s="25"/>
      <c r="G26" s="25"/>
      <c r="H26" s="25"/>
      <c r="I26" s="25"/>
      <c r="J26" s="25"/>
      <c r="K26" s="25"/>
      <c r="L26" s="25"/>
      <c r="M26" s="25"/>
      <c r="N26" s="25"/>
      <c r="O26" s="25"/>
      <c r="P26" s="25"/>
      <c r="Q26" s="25"/>
      <c r="R26" s="25"/>
      <c r="S26" s="25"/>
      <c r="T26" s="277"/>
    </row>
    <row r="27" spans="1:20" ht="12.75" customHeight="1" thickBot="1">
      <c r="A27" s="277"/>
      <c r="B27" s="149">
        <v>4</v>
      </c>
      <c r="C27" s="150" t="s">
        <v>123</v>
      </c>
      <c r="D27" s="122"/>
      <c r="E27" s="67"/>
      <c r="F27" s="25"/>
      <c r="G27" s="25"/>
      <c r="H27" s="25"/>
      <c r="I27" s="25"/>
      <c r="J27" s="25"/>
      <c r="K27" s="25"/>
      <c r="L27" s="25"/>
      <c r="M27" s="25"/>
      <c r="N27" s="25"/>
      <c r="O27" s="25"/>
      <c r="P27" s="25"/>
      <c r="Q27" s="25"/>
      <c r="R27" s="25"/>
      <c r="S27" s="25"/>
      <c r="T27" s="277"/>
    </row>
    <row r="28" spans="1:20" ht="12.75" customHeight="1" thickBot="1">
      <c r="A28" s="277"/>
      <c r="B28" s="151"/>
      <c r="C28" s="152" t="s">
        <v>235</v>
      </c>
      <c r="D28" s="122"/>
      <c r="E28" s="43" t="str">
        <f>IF(COUNTIF(E24,"A")&gt;0,IF(COUNTIF(E25:E27,"A")&gt;1,"C","P"),IF(COUNTIF(E24:E27,"A")&gt;0,"P"," "))</f>
        <v xml:space="preserve"> </v>
      </c>
      <c r="F28" s="43" t="str">
        <f t="shared" ref="F28:S28" si="2">IF(COUNTIF(F24,"A")&gt;0,IF(COUNTIF(F25:F27,"A")&gt;1,"C","P"),IF(COUNTIF(F24:F27,"A")&gt;0,"P"," "))</f>
        <v xml:space="preserve"> </v>
      </c>
      <c r="G28" s="43" t="str">
        <f t="shared" si="2"/>
        <v xml:space="preserve"> </v>
      </c>
      <c r="H28" s="43" t="str">
        <f t="shared" si="2"/>
        <v xml:space="preserve"> </v>
      </c>
      <c r="I28" s="43" t="str">
        <f t="shared" si="2"/>
        <v xml:space="preserve"> </v>
      </c>
      <c r="J28" s="43" t="str">
        <f t="shared" si="2"/>
        <v xml:space="preserve"> </v>
      </c>
      <c r="K28" s="43" t="str">
        <f t="shared" si="2"/>
        <v xml:space="preserve"> </v>
      </c>
      <c r="L28" s="43" t="str">
        <f t="shared" si="2"/>
        <v xml:space="preserve"> </v>
      </c>
      <c r="M28" s="43" t="str">
        <f t="shared" si="2"/>
        <v xml:space="preserve"> </v>
      </c>
      <c r="N28" s="43" t="str">
        <f t="shared" si="2"/>
        <v xml:space="preserve"> </v>
      </c>
      <c r="O28" s="43" t="str">
        <f t="shared" si="2"/>
        <v xml:space="preserve"> </v>
      </c>
      <c r="P28" s="43" t="str">
        <f t="shared" si="2"/>
        <v xml:space="preserve"> </v>
      </c>
      <c r="Q28" s="43" t="str">
        <f t="shared" si="2"/>
        <v xml:space="preserve"> </v>
      </c>
      <c r="R28" s="43" t="str">
        <f t="shared" si="2"/>
        <v xml:space="preserve"> </v>
      </c>
      <c r="S28" s="43" t="str">
        <f t="shared" si="2"/>
        <v xml:space="preserve"> </v>
      </c>
      <c r="T28" s="277"/>
    </row>
    <row r="29" spans="1:20" ht="12.75" customHeight="1">
      <c r="A29" s="277"/>
      <c r="B29" s="151"/>
      <c r="C29" s="153"/>
      <c r="D29" s="122"/>
      <c r="T29" s="277"/>
    </row>
    <row r="30" spans="1:20" ht="12.75" customHeight="1">
      <c r="A30" s="277"/>
      <c r="B30" s="154" t="s">
        <v>92</v>
      </c>
      <c r="C30" s="154"/>
      <c r="D30" s="122"/>
      <c r="T30" s="277"/>
    </row>
    <row r="31" spans="1:20" ht="12.75" customHeight="1">
      <c r="A31" s="277"/>
      <c r="B31" s="157">
        <v>1</v>
      </c>
      <c r="C31" s="158" t="s">
        <v>124</v>
      </c>
      <c r="D31" s="122"/>
      <c r="E31" s="25"/>
      <c r="F31" s="25"/>
      <c r="G31" s="25"/>
      <c r="H31" s="25"/>
      <c r="I31" s="25"/>
      <c r="J31" s="25"/>
      <c r="K31" s="25"/>
      <c r="L31" s="25"/>
      <c r="M31" s="25"/>
      <c r="N31" s="25"/>
      <c r="O31" s="25"/>
      <c r="P31" s="25"/>
      <c r="Q31" s="25"/>
      <c r="R31" s="25"/>
      <c r="S31" s="25"/>
      <c r="T31" s="277"/>
    </row>
    <row r="32" spans="1:20" ht="12.75" customHeight="1">
      <c r="A32" s="277"/>
      <c r="B32" s="144">
        <v>2</v>
      </c>
      <c r="C32" s="159" t="s">
        <v>125</v>
      </c>
      <c r="D32" s="122"/>
      <c r="E32" s="25"/>
      <c r="F32" s="25"/>
      <c r="G32" s="25"/>
      <c r="H32" s="25"/>
      <c r="I32" s="25"/>
      <c r="J32" s="25"/>
      <c r="K32" s="25"/>
      <c r="L32" s="25"/>
      <c r="M32" s="25"/>
      <c r="N32" s="25"/>
      <c r="O32" s="25"/>
      <c r="P32" s="25"/>
      <c r="Q32" s="25"/>
      <c r="R32" s="25"/>
      <c r="S32" s="25"/>
      <c r="T32" s="277"/>
    </row>
    <row r="33" spans="1:20" ht="12.75" customHeight="1">
      <c r="A33" s="277"/>
      <c r="B33" s="144">
        <v>3</v>
      </c>
      <c r="C33" s="159" t="s">
        <v>126</v>
      </c>
      <c r="D33" s="122"/>
      <c r="E33" s="25"/>
      <c r="F33" s="25"/>
      <c r="G33" s="25"/>
      <c r="H33" s="25"/>
      <c r="I33" s="25"/>
      <c r="J33" s="25"/>
      <c r="K33" s="25"/>
      <c r="L33" s="25"/>
      <c r="M33" s="25"/>
      <c r="N33" s="25"/>
      <c r="O33" s="25"/>
      <c r="P33" s="25"/>
      <c r="Q33" s="25"/>
      <c r="R33" s="25"/>
      <c r="S33" s="25"/>
      <c r="T33" s="277"/>
    </row>
    <row r="34" spans="1:20" ht="12.75" customHeight="1">
      <c r="A34" s="277"/>
      <c r="B34" s="144">
        <v>4</v>
      </c>
      <c r="C34" s="159" t="s">
        <v>127</v>
      </c>
      <c r="D34" s="122"/>
      <c r="E34" s="25"/>
      <c r="F34" s="25"/>
      <c r="G34" s="25"/>
      <c r="H34" s="25"/>
      <c r="I34" s="25"/>
      <c r="J34" s="25"/>
      <c r="K34" s="25"/>
      <c r="L34" s="25"/>
      <c r="M34" s="25"/>
      <c r="N34" s="25"/>
      <c r="O34" s="25"/>
      <c r="P34" s="25"/>
      <c r="Q34" s="25"/>
      <c r="R34" s="25"/>
      <c r="S34" s="25"/>
      <c r="T34" s="277"/>
    </row>
    <row r="35" spans="1:20" ht="12.75" customHeight="1" thickBot="1">
      <c r="A35" s="277"/>
      <c r="B35" s="144">
        <v>5</v>
      </c>
      <c r="C35" s="159" t="s">
        <v>128</v>
      </c>
      <c r="D35" s="122"/>
      <c r="E35" s="25"/>
      <c r="F35" s="25"/>
      <c r="G35" s="25"/>
      <c r="H35" s="25"/>
      <c r="I35" s="25"/>
      <c r="J35" s="25"/>
      <c r="K35" s="25"/>
      <c r="L35" s="25"/>
      <c r="M35" s="25"/>
      <c r="N35" s="25"/>
      <c r="O35" s="25"/>
      <c r="P35" s="25"/>
      <c r="Q35" s="25"/>
      <c r="R35" s="25"/>
      <c r="S35" s="25"/>
      <c r="T35" s="277"/>
    </row>
    <row r="36" spans="1:20" ht="12.75" customHeight="1" thickBot="1">
      <c r="A36" s="277"/>
      <c r="B36" s="160"/>
      <c r="C36" s="152" t="s">
        <v>235</v>
      </c>
      <c r="D36" s="122"/>
      <c r="E36" s="43" t="str">
        <f>IF(COUNTIF(E31:E35,"A")&gt;4,"C",IF(COUNTIF(E31:E35,"A")&gt;0,"P"," "))</f>
        <v xml:space="preserve"> </v>
      </c>
      <c r="F36" s="43" t="str">
        <f t="shared" ref="F36:S36" si="3">IF(COUNTIF(F31:F35,"A")&gt;4,"C",IF(COUNTIF(F31:F35,"A")&gt;0,"P"," "))</f>
        <v xml:space="preserve"> </v>
      </c>
      <c r="G36" s="43" t="str">
        <f t="shared" si="3"/>
        <v xml:space="preserve"> </v>
      </c>
      <c r="H36" s="43" t="str">
        <f t="shared" si="3"/>
        <v xml:space="preserve"> </v>
      </c>
      <c r="I36" s="43" t="str">
        <f t="shared" si="3"/>
        <v xml:space="preserve"> </v>
      </c>
      <c r="J36" s="43" t="str">
        <f t="shared" si="3"/>
        <v xml:space="preserve"> </v>
      </c>
      <c r="K36" s="43" t="str">
        <f t="shared" si="3"/>
        <v xml:space="preserve"> </v>
      </c>
      <c r="L36" s="43" t="str">
        <f t="shared" si="3"/>
        <v xml:space="preserve"> </v>
      </c>
      <c r="M36" s="43" t="str">
        <f t="shared" si="3"/>
        <v xml:space="preserve"> </v>
      </c>
      <c r="N36" s="43" t="str">
        <f t="shared" si="3"/>
        <v xml:space="preserve"> </v>
      </c>
      <c r="O36" s="43" t="str">
        <f t="shared" si="3"/>
        <v xml:space="preserve"> </v>
      </c>
      <c r="P36" s="43" t="str">
        <f t="shared" si="3"/>
        <v xml:space="preserve"> </v>
      </c>
      <c r="Q36" s="43" t="str">
        <f t="shared" si="3"/>
        <v xml:space="preserve"> </v>
      </c>
      <c r="R36" s="43" t="str">
        <f t="shared" si="3"/>
        <v xml:space="preserve"> </v>
      </c>
      <c r="S36" s="43" t="str">
        <f t="shared" si="3"/>
        <v xml:space="preserve"> </v>
      </c>
      <c r="T36" s="277"/>
    </row>
    <row r="37" spans="1:20" ht="12.75" customHeight="1">
      <c r="A37" s="277"/>
      <c r="B37" s="160"/>
      <c r="C37" s="161"/>
      <c r="D37" s="122"/>
      <c r="T37" s="277"/>
    </row>
    <row r="38" spans="1:20" ht="12.75" customHeight="1">
      <c r="A38" s="277"/>
      <c r="B38" s="154" t="s">
        <v>93</v>
      </c>
      <c r="C38" s="154"/>
      <c r="D38" s="122"/>
      <c r="T38" s="277"/>
    </row>
    <row r="39" spans="1:20" ht="12.75" customHeight="1">
      <c r="A39" s="277"/>
      <c r="B39" s="144">
        <v>1</v>
      </c>
      <c r="C39" s="159" t="s">
        <v>129</v>
      </c>
      <c r="D39" s="122"/>
      <c r="E39" s="25"/>
      <c r="F39" s="25"/>
      <c r="G39" s="25"/>
      <c r="H39" s="25"/>
      <c r="I39" s="25"/>
      <c r="J39" s="25"/>
      <c r="K39" s="25"/>
      <c r="L39" s="25"/>
      <c r="M39" s="25"/>
      <c r="N39" s="25"/>
      <c r="O39" s="25"/>
      <c r="P39" s="25"/>
      <c r="Q39" s="25"/>
      <c r="R39" s="25"/>
      <c r="S39" s="25"/>
      <c r="T39" s="277"/>
    </row>
    <row r="40" spans="1:20" ht="12.75" customHeight="1">
      <c r="A40" s="277"/>
      <c r="B40" s="144">
        <v>2</v>
      </c>
      <c r="C40" s="159" t="s">
        <v>130</v>
      </c>
      <c r="D40" s="122"/>
      <c r="E40" s="25"/>
      <c r="F40" s="25"/>
      <c r="G40" s="25"/>
      <c r="H40" s="25"/>
      <c r="I40" s="25"/>
      <c r="J40" s="25"/>
      <c r="K40" s="25"/>
      <c r="L40" s="25"/>
      <c r="M40" s="25"/>
      <c r="N40" s="25"/>
      <c r="O40" s="25"/>
      <c r="P40" s="25"/>
      <c r="Q40" s="25"/>
      <c r="R40" s="25"/>
      <c r="S40" s="25"/>
      <c r="T40" s="277"/>
    </row>
    <row r="41" spans="1:20" ht="12.75" customHeight="1">
      <c r="A41" s="277"/>
      <c r="B41" s="144">
        <v>3</v>
      </c>
      <c r="C41" s="159" t="s">
        <v>131</v>
      </c>
      <c r="D41" s="122"/>
      <c r="E41" s="25"/>
      <c r="F41" s="25"/>
      <c r="G41" s="25"/>
      <c r="H41" s="25"/>
      <c r="I41" s="25"/>
      <c r="J41" s="25"/>
      <c r="K41" s="25"/>
      <c r="L41" s="25"/>
      <c r="M41" s="25"/>
      <c r="N41" s="25"/>
      <c r="O41" s="25"/>
      <c r="P41" s="25"/>
      <c r="Q41" s="25"/>
      <c r="R41" s="25"/>
      <c r="S41" s="25"/>
      <c r="T41" s="277"/>
    </row>
    <row r="42" spans="1:20" ht="12.75" customHeight="1">
      <c r="A42" s="277"/>
      <c r="B42" s="144">
        <v>4</v>
      </c>
      <c r="C42" s="159" t="s">
        <v>132</v>
      </c>
      <c r="D42" s="122"/>
      <c r="E42" s="25"/>
      <c r="F42" s="25"/>
      <c r="G42" s="25"/>
      <c r="H42" s="25"/>
      <c r="I42" s="25"/>
      <c r="J42" s="25"/>
      <c r="K42" s="25"/>
      <c r="L42" s="25"/>
      <c r="M42" s="25"/>
      <c r="N42" s="25"/>
      <c r="O42" s="25"/>
      <c r="P42" s="25"/>
      <c r="Q42" s="25"/>
      <c r="R42" s="25"/>
      <c r="S42" s="25"/>
      <c r="T42" s="277"/>
    </row>
    <row r="43" spans="1:20" ht="12.75" customHeight="1">
      <c r="A43" s="277"/>
      <c r="B43" s="144">
        <v>5</v>
      </c>
      <c r="C43" s="159" t="s">
        <v>133</v>
      </c>
      <c r="D43" s="122"/>
      <c r="E43" s="25"/>
      <c r="F43" s="25"/>
      <c r="G43" s="25"/>
      <c r="H43" s="25"/>
      <c r="I43" s="25"/>
      <c r="J43" s="25"/>
      <c r="K43" s="25"/>
      <c r="L43" s="25"/>
      <c r="M43" s="25"/>
      <c r="N43" s="25"/>
      <c r="O43" s="25"/>
      <c r="P43" s="25"/>
      <c r="Q43" s="25"/>
      <c r="R43" s="25"/>
      <c r="S43" s="25"/>
      <c r="T43" s="277"/>
    </row>
    <row r="44" spans="1:20" ht="12.75" customHeight="1" thickBot="1">
      <c r="A44" s="277"/>
      <c r="B44" s="149">
        <v>6</v>
      </c>
      <c r="C44" s="162" t="s">
        <v>134</v>
      </c>
      <c r="D44" s="122"/>
      <c r="E44" s="25"/>
      <c r="F44" s="25"/>
      <c r="G44" s="25"/>
      <c r="H44" s="25"/>
      <c r="I44" s="25"/>
      <c r="J44" s="25"/>
      <c r="K44" s="25"/>
      <c r="L44" s="25"/>
      <c r="M44" s="25"/>
      <c r="N44" s="25"/>
      <c r="O44" s="25"/>
      <c r="P44" s="25"/>
      <c r="Q44" s="25"/>
      <c r="R44" s="25"/>
      <c r="S44" s="25"/>
      <c r="T44" s="277"/>
    </row>
    <row r="45" spans="1:20" ht="12.75" customHeight="1" thickBot="1">
      <c r="A45" s="277"/>
      <c r="B45" s="151"/>
      <c r="C45" s="152" t="s">
        <v>235</v>
      </c>
      <c r="D45" s="122"/>
      <c r="E45" s="43" t="str">
        <f>IF(COUNTIF(E39:E44,"A")&gt;5,"C",IF(COUNTIF(E39:E44,"A")&gt;0,"P"," "))</f>
        <v xml:space="preserve"> </v>
      </c>
      <c r="F45" s="43" t="str">
        <f t="shared" ref="F45:S45" si="4">IF(COUNTIF(F39:F44,"A")&gt;5,"C",IF(COUNTIF(F39:F44,"A")&gt;0,"P"," "))</f>
        <v xml:space="preserve"> </v>
      </c>
      <c r="G45" s="43" t="str">
        <f t="shared" si="4"/>
        <v xml:space="preserve"> </v>
      </c>
      <c r="H45" s="43" t="str">
        <f t="shared" si="4"/>
        <v xml:space="preserve"> </v>
      </c>
      <c r="I45" s="43" t="str">
        <f t="shared" si="4"/>
        <v xml:space="preserve"> </v>
      </c>
      <c r="J45" s="43" t="str">
        <f t="shared" si="4"/>
        <v xml:space="preserve"> </v>
      </c>
      <c r="K45" s="43" t="str">
        <f t="shared" si="4"/>
        <v xml:space="preserve"> </v>
      </c>
      <c r="L45" s="43" t="str">
        <f t="shared" si="4"/>
        <v xml:space="preserve"> </v>
      </c>
      <c r="M45" s="43" t="str">
        <f t="shared" si="4"/>
        <v xml:space="preserve"> </v>
      </c>
      <c r="N45" s="43" t="str">
        <f t="shared" si="4"/>
        <v xml:space="preserve"> </v>
      </c>
      <c r="O45" s="43" t="str">
        <f t="shared" si="4"/>
        <v xml:space="preserve"> </v>
      </c>
      <c r="P45" s="43" t="str">
        <f t="shared" si="4"/>
        <v xml:space="preserve"> </v>
      </c>
      <c r="Q45" s="43" t="str">
        <f t="shared" si="4"/>
        <v xml:space="preserve"> </v>
      </c>
      <c r="R45" s="43" t="str">
        <f t="shared" si="4"/>
        <v xml:space="preserve"> </v>
      </c>
      <c r="S45" s="43" t="str">
        <f t="shared" si="4"/>
        <v xml:space="preserve"> </v>
      </c>
      <c r="T45" s="277"/>
    </row>
    <row r="46" spans="1:20" ht="12.75" customHeight="1">
      <c r="A46" s="277"/>
      <c r="B46" s="151"/>
      <c r="C46" s="163"/>
      <c r="D46" s="122"/>
      <c r="T46" s="277"/>
    </row>
    <row r="47" spans="1:20" ht="12.75" customHeight="1">
      <c r="A47" s="277"/>
      <c r="B47" s="154" t="s">
        <v>94</v>
      </c>
      <c r="C47" s="154"/>
      <c r="D47" s="122"/>
      <c r="T47" s="277"/>
    </row>
    <row r="48" spans="1:20" ht="12.75" customHeight="1">
      <c r="A48" s="277"/>
      <c r="B48" s="157">
        <v>1</v>
      </c>
      <c r="C48" s="158" t="s">
        <v>135</v>
      </c>
      <c r="D48" s="122"/>
      <c r="E48" s="25"/>
      <c r="F48" s="25"/>
      <c r="G48" s="25"/>
      <c r="H48" s="25"/>
      <c r="I48" s="25"/>
      <c r="J48" s="25"/>
      <c r="K48" s="25"/>
      <c r="L48" s="25"/>
      <c r="M48" s="25"/>
      <c r="N48" s="25"/>
      <c r="O48" s="25"/>
      <c r="P48" s="25"/>
      <c r="Q48" s="25"/>
      <c r="R48" s="25"/>
      <c r="S48" s="25"/>
      <c r="T48" s="277"/>
    </row>
    <row r="49" spans="1:20" ht="12.75" customHeight="1">
      <c r="A49" s="277"/>
      <c r="B49" s="144">
        <v>2</v>
      </c>
      <c r="C49" s="159" t="s">
        <v>136</v>
      </c>
      <c r="D49" s="122"/>
      <c r="E49" s="25"/>
      <c r="F49" s="25"/>
      <c r="G49" s="25"/>
      <c r="H49" s="25"/>
      <c r="I49" s="25"/>
      <c r="J49" s="25"/>
      <c r="K49" s="25"/>
      <c r="L49" s="25"/>
      <c r="M49" s="25"/>
      <c r="N49" s="25"/>
      <c r="O49" s="25"/>
      <c r="P49" s="25"/>
      <c r="Q49" s="25"/>
      <c r="R49" s="25"/>
      <c r="S49" s="25"/>
      <c r="T49" s="277"/>
    </row>
    <row r="50" spans="1:20" ht="12.75" customHeight="1">
      <c r="A50" s="277"/>
      <c r="B50" s="148" t="s">
        <v>95</v>
      </c>
      <c r="C50" s="159" t="s">
        <v>137</v>
      </c>
      <c r="D50" s="122"/>
      <c r="E50" s="25"/>
      <c r="F50" s="25"/>
      <c r="G50" s="25"/>
      <c r="H50" s="25"/>
      <c r="I50" s="25"/>
      <c r="J50" s="25"/>
      <c r="K50" s="25"/>
      <c r="L50" s="25"/>
      <c r="M50" s="25"/>
      <c r="N50" s="25"/>
      <c r="O50" s="25"/>
      <c r="P50" s="25"/>
      <c r="Q50" s="25"/>
      <c r="R50" s="25"/>
      <c r="S50" s="25"/>
      <c r="T50" s="277"/>
    </row>
    <row r="51" spans="1:20" ht="12.75" customHeight="1">
      <c r="A51" s="277"/>
      <c r="B51" s="148" t="s">
        <v>96</v>
      </c>
      <c r="C51" s="159" t="s">
        <v>138</v>
      </c>
      <c r="D51" s="122"/>
      <c r="E51" s="25"/>
      <c r="F51" s="25"/>
      <c r="G51" s="25"/>
      <c r="H51" s="25"/>
      <c r="I51" s="25"/>
      <c r="J51" s="25"/>
      <c r="K51" s="25"/>
      <c r="L51" s="25"/>
      <c r="M51" s="25"/>
      <c r="N51" s="25"/>
      <c r="O51" s="25"/>
      <c r="P51" s="25"/>
      <c r="Q51" s="25"/>
      <c r="R51" s="25"/>
      <c r="S51" s="25"/>
      <c r="T51" s="277"/>
    </row>
    <row r="52" spans="1:20" ht="12.75" customHeight="1">
      <c r="A52" s="277"/>
      <c r="B52" s="148" t="s">
        <v>97</v>
      </c>
      <c r="C52" s="159" t="s">
        <v>139</v>
      </c>
      <c r="D52" s="122"/>
      <c r="E52" s="25"/>
      <c r="F52" s="25"/>
      <c r="G52" s="25"/>
      <c r="H52" s="25"/>
      <c r="I52" s="25"/>
      <c r="J52" s="25"/>
      <c r="K52" s="25"/>
      <c r="L52" s="25"/>
      <c r="M52" s="25"/>
      <c r="N52" s="25"/>
      <c r="O52" s="25"/>
      <c r="P52" s="25"/>
      <c r="Q52" s="25"/>
      <c r="R52" s="25"/>
      <c r="S52" s="25"/>
      <c r="T52" s="277"/>
    </row>
    <row r="53" spans="1:20" ht="12.75" customHeight="1">
      <c r="A53" s="277"/>
      <c r="B53" s="144">
        <v>4</v>
      </c>
      <c r="C53" s="159" t="s">
        <v>140</v>
      </c>
      <c r="D53" s="122"/>
      <c r="E53" s="25"/>
      <c r="F53" s="25"/>
      <c r="G53" s="25"/>
      <c r="H53" s="25"/>
      <c r="I53" s="25"/>
      <c r="J53" s="25"/>
      <c r="K53" s="25"/>
      <c r="L53" s="25"/>
      <c r="M53" s="25"/>
      <c r="N53" s="25"/>
      <c r="O53" s="25"/>
      <c r="P53" s="25"/>
      <c r="Q53" s="25"/>
      <c r="R53" s="25"/>
      <c r="S53" s="25"/>
      <c r="T53" s="277"/>
    </row>
    <row r="54" spans="1:20" ht="12.75" customHeight="1">
      <c r="A54" s="277"/>
      <c r="B54" s="144">
        <v>5</v>
      </c>
      <c r="C54" s="159" t="s">
        <v>141</v>
      </c>
      <c r="D54" s="122"/>
      <c r="E54" s="25"/>
      <c r="F54" s="25"/>
      <c r="G54" s="25"/>
      <c r="H54" s="25"/>
      <c r="I54" s="25"/>
      <c r="J54" s="25"/>
      <c r="K54" s="25"/>
      <c r="L54" s="25"/>
      <c r="M54" s="25"/>
      <c r="N54" s="25"/>
      <c r="O54" s="25"/>
      <c r="P54" s="25"/>
      <c r="Q54" s="25"/>
      <c r="R54" s="25"/>
      <c r="S54" s="25"/>
      <c r="T54" s="277"/>
    </row>
    <row r="55" spans="1:20" ht="12.75" customHeight="1">
      <c r="A55" s="277"/>
      <c r="B55" s="144">
        <v>6</v>
      </c>
      <c r="C55" s="159" t="s">
        <v>142</v>
      </c>
      <c r="D55" s="122"/>
      <c r="E55" s="25"/>
      <c r="F55" s="25"/>
      <c r="G55" s="25"/>
      <c r="H55" s="25"/>
      <c r="I55" s="25"/>
      <c r="J55" s="25"/>
      <c r="K55" s="25"/>
      <c r="L55" s="25"/>
      <c r="M55" s="25"/>
      <c r="N55" s="25"/>
      <c r="O55" s="25"/>
      <c r="P55" s="25"/>
      <c r="Q55" s="25"/>
      <c r="R55" s="25"/>
      <c r="S55" s="25"/>
      <c r="T55" s="277"/>
    </row>
    <row r="56" spans="1:20" ht="12.75" customHeight="1" thickBot="1">
      <c r="A56" s="277"/>
      <c r="B56" s="144">
        <v>7</v>
      </c>
      <c r="C56" s="159" t="s">
        <v>143</v>
      </c>
      <c r="D56" s="122"/>
      <c r="E56" s="25"/>
      <c r="F56" s="25"/>
      <c r="G56" s="25"/>
      <c r="H56" s="25"/>
      <c r="I56" s="25"/>
      <c r="J56" s="25"/>
      <c r="K56" s="25"/>
      <c r="L56" s="25"/>
      <c r="M56" s="25"/>
      <c r="N56" s="25"/>
      <c r="O56" s="25"/>
      <c r="P56" s="25"/>
      <c r="Q56" s="25"/>
      <c r="R56" s="25"/>
      <c r="S56" s="25"/>
      <c r="T56" s="277"/>
    </row>
    <row r="57" spans="1:20" ht="12.75" customHeight="1" thickBot="1">
      <c r="A57" s="9"/>
      <c r="B57" s="9"/>
      <c r="C57" s="152" t="s">
        <v>235</v>
      </c>
      <c r="D57" s="122"/>
      <c r="E57" s="43" t="str">
        <f>IF(COUNTIF(E48:E56,"A")&gt;8,"C",IF(COUNTIF(E48:E56,"A")&gt;0,"P"," "))</f>
        <v xml:space="preserve"> </v>
      </c>
      <c r="F57" s="43" t="str">
        <f t="shared" ref="F57:S57" si="5">IF(COUNTIF(F48:F56,"A")&gt;8,"C",IF(COUNTIF(F48:F56,"A")&gt;0,"P"," "))</f>
        <v xml:space="preserve"> </v>
      </c>
      <c r="G57" s="43" t="str">
        <f t="shared" si="5"/>
        <v xml:space="preserve"> </v>
      </c>
      <c r="H57" s="43" t="str">
        <f t="shared" si="5"/>
        <v xml:space="preserve"> </v>
      </c>
      <c r="I57" s="43" t="str">
        <f t="shared" si="5"/>
        <v xml:space="preserve"> </v>
      </c>
      <c r="J57" s="43" t="str">
        <f t="shared" si="5"/>
        <v xml:space="preserve"> </v>
      </c>
      <c r="K57" s="43" t="str">
        <f t="shared" si="5"/>
        <v xml:space="preserve"> </v>
      </c>
      <c r="L57" s="43" t="str">
        <f t="shared" si="5"/>
        <v xml:space="preserve"> </v>
      </c>
      <c r="M57" s="43" t="str">
        <f t="shared" si="5"/>
        <v xml:space="preserve"> </v>
      </c>
      <c r="N57" s="43" t="str">
        <f t="shared" si="5"/>
        <v xml:space="preserve"> </v>
      </c>
      <c r="O57" s="43" t="str">
        <f t="shared" si="5"/>
        <v xml:space="preserve"> </v>
      </c>
      <c r="P57" s="43" t="str">
        <f t="shared" si="5"/>
        <v xml:space="preserve"> </v>
      </c>
      <c r="Q57" s="43" t="str">
        <f t="shared" si="5"/>
        <v xml:space="preserve"> </v>
      </c>
      <c r="R57" s="43" t="str">
        <f t="shared" si="5"/>
        <v xml:space="preserve"> </v>
      </c>
      <c r="S57" s="43" t="str">
        <f t="shared" si="5"/>
        <v xml:space="preserve"> </v>
      </c>
      <c r="T57" s="277"/>
    </row>
    <row r="58" spans="1:20">
      <c r="A58" s="9"/>
      <c r="B58" s="9"/>
      <c r="C58" s="9"/>
    </row>
    <row r="59" spans="1:20">
      <c r="A59" s="9"/>
      <c r="B59" s="9"/>
      <c r="C59" s="9"/>
    </row>
  </sheetData>
  <sheetProtection algorithmName="SHA-512" hashValue="t9nVLsDLibJMIPPWXu4qyt7vC5VZdg+OhU2Q6LjGoibHBZE7IakxRqL4WRo7gqi86AwP5cokbkKeQtiEU2nWMg==" saltValue="qxlq4eDltEMNXt8HoGFw5g==" spinCount="100000" sheet="1" objects="1" scenarios="1" selectLockedCells="1"/>
  <mergeCells count="19">
    <mergeCell ref="F1:F4"/>
    <mergeCell ref="K1:K4"/>
    <mergeCell ref="J1:J4"/>
    <mergeCell ref="H1:H4"/>
    <mergeCell ref="E1:E4"/>
    <mergeCell ref="B4:D4"/>
    <mergeCell ref="A1:A56"/>
    <mergeCell ref="T1:T57"/>
    <mergeCell ref="S1:S4"/>
    <mergeCell ref="P1:P4"/>
    <mergeCell ref="M1:M4"/>
    <mergeCell ref="O1:O4"/>
    <mergeCell ref="Q1:Q4"/>
    <mergeCell ref="N1:N4"/>
    <mergeCell ref="R1:R4"/>
    <mergeCell ref="K5:S5"/>
    <mergeCell ref="L1:L4"/>
    <mergeCell ref="G1:G4"/>
    <mergeCell ref="I1:I4"/>
  </mergeCells>
  <phoneticPr fontId="2" type="noConversion"/>
  <pageMargins left="0.75" right="0.7" top="1" bottom="1" header="0.5" footer="0.5"/>
  <pageSetup scale="85" orientation="portrait" r:id="rId1"/>
  <headerFooter alignWithMargins="0">
    <oddHeader>&amp;C&amp;"Arial,Bold"&amp;14Tiger Advancement&amp;12
Core Adventures - &amp;D</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33"/>
  <sheetViews>
    <sheetView showGridLines="0" workbookViewId="0">
      <pane ySplit="4" topLeftCell="A60" activePane="bottomLeft" state="frozen"/>
      <selection pane="bottomLeft" activeCell="Q61" sqref="Q61"/>
    </sheetView>
  </sheetViews>
  <sheetFormatPr defaultRowHeight="12.75"/>
  <cols>
    <col min="1" max="2" width="3.28515625" style="11" customWidth="1"/>
    <col min="3" max="3" width="34.7109375" style="11" bestFit="1" customWidth="1"/>
    <col min="4" max="4" width="1.28515625" style="11" customWidth="1"/>
    <col min="5" max="19" width="3.7109375" style="11" customWidth="1"/>
    <col min="20" max="20" width="3.140625" style="11" customWidth="1"/>
    <col min="21" max="16384" width="9.140625" style="11"/>
  </cols>
  <sheetData>
    <row r="1" spans="1:23" ht="12.75" customHeight="1">
      <c r="A1" s="282" t="s">
        <v>237</v>
      </c>
      <c r="B1" s="5"/>
      <c r="C1" s="137" t="str">
        <f>CONCATENATE("Pack ",Instructions!F3)</f>
        <v xml:space="preserve">Pack </v>
      </c>
      <c r="D1" s="6"/>
      <c r="E1" s="232" t="str">
        <f ca="1">'Scout 1'!$B1</f>
        <v>Scout 1</v>
      </c>
      <c r="F1" s="232" t="str">
        <f ca="1">'Scout 2'!B1</f>
        <v>Scout 2</v>
      </c>
      <c r="G1" s="232" t="str">
        <f ca="1">'Scout 3'!B1</f>
        <v>Scout 3</v>
      </c>
      <c r="H1" s="232" t="str">
        <f ca="1">'Scout 4'!B1</f>
        <v>Scout 4</v>
      </c>
      <c r="I1" s="232" t="str">
        <f ca="1">'Scout 5'!B1</f>
        <v>Scout 5</v>
      </c>
      <c r="J1" s="232" t="str">
        <f ca="1">'Scout 6'!B1</f>
        <v>Scout 6</v>
      </c>
      <c r="K1" s="232" t="str">
        <f ca="1">'Scout 7'!B1</f>
        <v>Scout 7</v>
      </c>
      <c r="L1" s="232" t="str">
        <f ca="1">'Scout 8'!B1</f>
        <v>Scout 8</v>
      </c>
      <c r="M1" s="232" t="str">
        <f ca="1">'Scout 9'!B1</f>
        <v>Scout 9</v>
      </c>
      <c r="N1" s="232" t="str">
        <f ca="1">'Scout 10'!B1</f>
        <v>Scout 10</v>
      </c>
      <c r="O1" s="232" t="str">
        <f ca="1">'Scout 11'!B1</f>
        <v>Scout 11</v>
      </c>
      <c r="P1" s="232" t="str">
        <f ca="1">'Scout 12'!B1</f>
        <v>Scout 12</v>
      </c>
      <c r="Q1" s="232" t="str">
        <f ca="1">'Scout 13'!B1</f>
        <v>Scout 13</v>
      </c>
      <c r="R1" s="232" t="str">
        <f ca="1">'Scout 14'!B1</f>
        <v>Scout 14</v>
      </c>
      <c r="S1" s="232" t="str">
        <f ca="1">'Scout 15'!B1</f>
        <v>Scout 15</v>
      </c>
      <c r="T1" s="282" t="s">
        <v>237</v>
      </c>
      <c r="U1" s="280"/>
      <c r="V1" s="280"/>
      <c r="W1" s="281"/>
    </row>
    <row r="2" spans="1:23" ht="12.75" customHeight="1">
      <c r="A2" s="282"/>
      <c r="B2" s="7"/>
      <c r="C2" s="138" t="str">
        <f>CONCATENATE("Den ",Instructions!F5)</f>
        <v xml:space="preserve">Den </v>
      </c>
      <c r="D2" s="8"/>
      <c r="E2" s="233"/>
      <c r="F2" s="233"/>
      <c r="G2" s="233"/>
      <c r="H2" s="233"/>
      <c r="I2" s="233"/>
      <c r="J2" s="233"/>
      <c r="K2" s="233"/>
      <c r="L2" s="233"/>
      <c r="M2" s="233"/>
      <c r="N2" s="233"/>
      <c r="O2" s="233"/>
      <c r="P2" s="233"/>
      <c r="Q2" s="233"/>
      <c r="R2" s="233"/>
      <c r="S2" s="233"/>
      <c r="T2" s="282"/>
      <c r="U2" s="280"/>
      <c r="V2" s="280"/>
      <c r="W2" s="281"/>
    </row>
    <row r="3" spans="1:23">
      <c r="A3" s="282"/>
      <c r="B3" s="7"/>
      <c r="C3" s="32"/>
      <c r="D3" s="33"/>
      <c r="E3" s="233"/>
      <c r="F3" s="233"/>
      <c r="G3" s="233"/>
      <c r="H3" s="233"/>
      <c r="I3" s="233"/>
      <c r="J3" s="233"/>
      <c r="K3" s="233"/>
      <c r="L3" s="233"/>
      <c r="M3" s="233"/>
      <c r="N3" s="233"/>
      <c r="O3" s="233"/>
      <c r="P3" s="233"/>
      <c r="Q3" s="233"/>
      <c r="R3" s="233"/>
      <c r="S3" s="233"/>
      <c r="T3" s="282"/>
      <c r="U3" s="280"/>
      <c r="V3" s="280"/>
      <c r="W3" s="281"/>
    </row>
    <row r="4" spans="1:23" ht="12.75" customHeight="1">
      <c r="A4" s="282"/>
      <c r="B4" s="123" t="s">
        <v>1</v>
      </c>
      <c r="C4" s="30"/>
      <c r="D4" s="31"/>
      <c r="E4" s="234"/>
      <c r="F4" s="234"/>
      <c r="G4" s="234"/>
      <c r="H4" s="234"/>
      <c r="I4" s="234"/>
      <c r="J4" s="234"/>
      <c r="K4" s="234"/>
      <c r="L4" s="234"/>
      <c r="M4" s="234"/>
      <c r="N4" s="234"/>
      <c r="O4" s="234"/>
      <c r="P4" s="234"/>
      <c r="Q4" s="234"/>
      <c r="R4" s="234"/>
      <c r="S4" s="234"/>
      <c r="T4" s="282"/>
      <c r="U4" s="280"/>
      <c r="V4" s="280"/>
      <c r="W4" s="281"/>
    </row>
    <row r="5" spans="1:23" ht="12.75" customHeight="1">
      <c r="A5" s="282"/>
      <c r="B5" s="146" t="s">
        <v>74</v>
      </c>
      <c r="C5" s="122"/>
      <c r="D5" s="124"/>
      <c r="E5" s="127"/>
      <c r="F5" s="127"/>
      <c r="G5" s="127"/>
      <c r="H5" s="127"/>
      <c r="I5" s="127"/>
      <c r="J5" s="127"/>
      <c r="K5" s="127"/>
      <c r="L5" s="127"/>
      <c r="M5" s="127"/>
      <c r="N5" s="127"/>
      <c r="O5" s="127"/>
      <c r="P5" s="127"/>
      <c r="Q5" s="127"/>
      <c r="R5" s="127"/>
      <c r="S5" s="127"/>
      <c r="T5" s="282"/>
      <c r="U5" s="10"/>
      <c r="V5" s="10"/>
      <c r="W5" s="139"/>
    </row>
    <row r="6" spans="1:23" ht="12.75" customHeight="1">
      <c r="A6" s="282"/>
      <c r="B6" s="178">
        <v>1</v>
      </c>
      <c r="C6" s="178" t="s">
        <v>144</v>
      </c>
      <c r="D6" s="125"/>
      <c r="E6" s="4"/>
      <c r="F6" s="4"/>
      <c r="G6" s="4"/>
      <c r="H6" s="4"/>
      <c r="I6" s="4"/>
      <c r="J6" s="4"/>
      <c r="K6" s="4"/>
      <c r="L6" s="4"/>
      <c r="M6" s="4"/>
      <c r="N6" s="4"/>
      <c r="O6" s="4"/>
      <c r="P6" s="4"/>
      <c r="Q6" s="4"/>
      <c r="R6" s="4"/>
      <c r="S6" s="4"/>
      <c r="T6" s="282"/>
      <c r="W6" s="34"/>
    </row>
    <row r="7" spans="1:23" ht="12.75" customHeight="1">
      <c r="A7" s="282"/>
      <c r="B7" s="178">
        <v>2</v>
      </c>
      <c r="C7" s="178" t="s">
        <v>149</v>
      </c>
      <c r="D7" s="125"/>
      <c r="E7" s="4"/>
      <c r="F7" s="4"/>
      <c r="G7" s="4"/>
      <c r="H7" s="4"/>
      <c r="I7" s="4"/>
      <c r="J7" s="4"/>
      <c r="K7" s="4"/>
      <c r="L7" s="4"/>
      <c r="M7" s="4"/>
      <c r="N7" s="4"/>
      <c r="O7" s="4"/>
      <c r="P7" s="4"/>
      <c r="Q7" s="4"/>
      <c r="R7" s="4"/>
      <c r="S7" s="4"/>
      <c r="T7" s="282"/>
    </row>
    <row r="8" spans="1:23" ht="12.75" customHeight="1">
      <c r="A8" s="282"/>
      <c r="B8" s="178">
        <v>3</v>
      </c>
      <c r="C8" s="178" t="s">
        <v>145</v>
      </c>
      <c r="D8" s="125"/>
      <c r="E8" s="4"/>
      <c r="F8" s="4"/>
      <c r="G8" s="4"/>
      <c r="H8" s="4"/>
      <c r="I8" s="4"/>
      <c r="J8" s="4"/>
      <c r="K8" s="4"/>
      <c r="L8" s="4"/>
      <c r="M8" s="4"/>
      <c r="N8" s="4"/>
      <c r="O8" s="4"/>
      <c r="P8" s="4"/>
      <c r="Q8" s="4"/>
      <c r="R8" s="4"/>
      <c r="S8" s="4"/>
      <c r="T8" s="282"/>
    </row>
    <row r="9" spans="1:23" ht="12.75" customHeight="1">
      <c r="A9" s="282"/>
      <c r="B9" s="178">
        <v>4</v>
      </c>
      <c r="C9" s="178" t="s">
        <v>146</v>
      </c>
      <c r="D9" s="125"/>
      <c r="E9" s="4"/>
      <c r="F9" s="4"/>
      <c r="G9" s="4"/>
      <c r="H9" s="4"/>
      <c r="I9" s="4"/>
      <c r="J9" s="4"/>
      <c r="K9" s="4"/>
      <c r="L9" s="4"/>
      <c r="M9" s="4"/>
      <c r="N9" s="4"/>
      <c r="O9" s="4"/>
      <c r="P9" s="4"/>
      <c r="Q9" s="4"/>
      <c r="R9" s="4"/>
      <c r="S9" s="4"/>
      <c r="T9" s="282"/>
    </row>
    <row r="10" spans="1:23" ht="12.75" customHeight="1">
      <c r="A10" s="282"/>
      <c r="B10" s="178">
        <v>5</v>
      </c>
      <c r="C10" s="178" t="s">
        <v>147</v>
      </c>
      <c r="D10" s="125"/>
      <c r="E10" s="4"/>
      <c r="F10" s="4"/>
      <c r="G10" s="4"/>
      <c r="H10" s="4"/>
      <c r="I10" s="4"/>
      <c r="J10" s="4"/>
      <c r="K10" s="4"/>
      <c r="L10" s="4"/>
      <c r="M10" s="4"/>
      <c r="N10" s="4"/>
      <c r="O10" s="4"/>
      <c r="P10" s="4"/>
      <c r="Q10" s="4"/>
      <c r="R10" s="4"/>
      <c r="S10" s="4"/>
      <c r="T10" s="282"/>
    </row>
    <row r="11" spans="1:23" ht="12.75" customHeight="1">
      <c r="A11" s="282"/>
      <c r="B11" s="178">
        <v>6</v>
      </c>
      <c r="C11" s="178" t="s">
        <v>148</v>
      </c>
      <c r="D11" s="125"/>
      <c r="E11" s="4"/>
      <c r="F11" s="4"/>
      <c r="G11" s="4"/>
      <c r="H11" s="4"/>
      <c r="I11" s="4"/>
      <c r="J11" s="4"/>
      <c r="K11" s="4"/>
      <c r="L11" s="4"/>
      <c r="M11" s="4"/>
      <c r="N11" s="4"/>
      <c r="O11" s="4"/>
      <c r="P11" s="4"/>
      <c r="Q11" s="4"/>
      <c r="R11" s="4"/>
      <c r="S11" s="4"/>
      <c r="T11" s="282"/>
    </row>
    <row r="12" spans="1:23" ht="12.75" customHeight="1">
      <c r="A12" s="282"/>
      <c r="B12" s="178">
        <v>7</v>
      </c>
      <c r="C12" s="178" t="s">
        <v>150</v>
      </c>
      <c r="D12" s="125"/>
      <c r="E12" s="4"/>
      <c r="F12" s="4"/>
      <c r="G12" s="4"/>
      <c r="H12" s="4"/>
      <c r="I12" s="4"/>
      <c r="J12" s="4"/>
      <c r="K12" s="4"/>
      <c r="L12" s="4"/>
      <c r="M12" s="4"/>
      <c r="N12" s="4"/>
      <c r="O12" s="4"/>
      <c r="P12" s="4"/>
      <c r="Q12" s="4"/>
      <c r="R12" s="4"/>
      <c r="S12" s="4"/>
      <c r="T12" s="282"/>
    </row>
    <row r="13" spans="1:23" ht="12.75" customHeight="1" thickBot="1">
      <c r="A13" s="282"/>
      <c r="B13" s="179">
        <v>8</v>
      </c>
      <c r="C13" s="178" t="s">
        <v>151</v>
      </c>
      <c r="D13" s="125"/>
      <c r="E13" s="4"/>
      <c r="F13" s="4"/>
      <c r="G13" s="4"/>
      <c r="H13" s="4"/>
      <c r="I13" s="4"/>
      <c r="J13" s="4"/>
      <c r="K13" s="4"/>
      <c r="L13" s="4"/>
      <c r="M13" s="4"/>
      <c r="N13" s="4"/>
      <c r="O13" s="4"/>
      <c r="P13" s="4"/>
      <c r="Q13" s="4"/>
      <c r="R13" s="4"/>
      <c r="S13" s="4"/>
      <c r="T13" s="282"/>
    </row>
    <row r="14" spans="1:23" ht="12.75" customHeight="1" thickBot="1">
      <c r="A14" s="282"/>
      <c r="B14" s="180"/>
      <c r="C14" s="181" t="s">
        <v>235</v>
      </c>
      <c r="D14" s="120"/>
      <c r="E14" s="43" t="str">
        <f>IF(COUNTIF(E6:E13,"A")&gt;7,"C",IF(COUNTIF(E6:E13,"A")&gt;0,"P"," "))</f>
        <v xml:space="preserve"> </v>
      </c>
      <c r="F14" s="43" t="str">
        <f t="shared" ref="F14:S14" si="0">IF(COUNTIF(F6:F13,"A")&gt;7,"C",IF(COUNTIF(F6:F13,"A")&gt;0,"P"," "))</f>
        <v xml:space="preserve"> </v>
      </c>
      <c r="G14" s="43" t="str">
        <f t="shared" si="0"/>
        <v xml:space="preserve"> </v>
      </c>
      <c r="H14" s="43" t="str">
        <f t="shared" si="0"/>
        <v xml:space="preserve"> </v>
      </c>
      <c r="I14" s="43" t="str">
        <f t="shared" si="0"/>
        <v xml:space="preserve"> </v>
      </c>
      <c r="J14" s="43" t="str">
        <f t="shared" si="0"/>
        <v xml:space="preserve"> </v>
      </c>
      <c r="K14" s="43" t="str">
        <f t="shared" si="0"/>
        <v xml:space="preserve"> </v>
      </c>
      <c r="L14" s="43" t="str">
        <f t="shared" si="0"/>
        <v xml:space="preserve"> </v>
      </c>
      <c r="M14" s="43" t="str">
        <f t="shared" si="0"/>
        <v xml:space="preserve"> </v>
      </c>
      <c r="N14" s="43" t="str">
        <f t="shared" si="0"/>
        <v xml:space="preserve"> </v>
      </c>
      <c r="O14" s="43" t="str">
        <f t="shared" si="0"/>
        <v xml:space="preserve"> </v>
      </c>
      <c r="P14" s="43" t="str">
        <f t="shared" si="0"/>
        <v xml:space="preserve"> </v>
      </c>
      <c r="Q14" s="43" t="str">
        <f t="shared" si="0"/>
        <v xml:space="preserve"> </v>
      </c>
      <c r="R14" s="43" t="str">
        <f t="shared" si="0"/>
        <v xml:space="preserve"> </v>
      </c>
      <c r="S14" s="43" t="str">
        <f t="shared" si="0"/>
        <v xml:space="preserve"> </v>
      </c>
      <c r="T14" s="282"/>
    </row>
    <row r="15" spans="1:23" ht="12.75" customHeight="1">
      <c r="A15" s="282"/>
      <c r="B15" s="182"/>
      <c r="C15" s="183"/>
      <c r="D15" s="122"/>
      <c r="T15" s="282"/>
    </row>
    <row r="16" spans="1:23" ht="12.75" customHeight="1">
      <c r="A16" s="282"/>
      <c r="B16" s="154" t="s">
        <v>75</v>
      </c>
      <c r="C16" s="122"/>
      <c r="D16" s="122"/>
      <c r="E16" s="122"/>
      <c r="F16" s="122"/>
      <c r="G16" s="122"/>
      <c r="H16" s="122"/>
      <c r="I16" s="122"/>
      <c r="J16" s="122"/>
      <c r="K16" s="122"/>
      <c r="L16" s="122"/>
      <c r="M16" s="122"/>
      <c r="N16" s="122"/>
      <c r="O16" s="122"/>
      <c r="P16" s="122"/>
      <c r="Q16" s="122"/>
      <c r="R16" s="122"/>
      <c r="S16" s="122"/>
      <c r="T16" s="282"/>
    </row>
    <row r="17" spans="1:20" ht="12.75" customHeight="1">
      <c r="A17" s="282"/>
      <c r="B17" s="184">
        <v>1</v>
      </c>
      <c r="C17" s="178" t="s">
        <v>152</v>
      </c>
      <c r="D17" s="125"/>
      <c r="E17" s="4"/>
      <c r="F17" s="4"/>
      <c r="G17" s="4"/>
      <c r="H17" s="4"/>
      <c r="I17" s="4"/>
      <c r="J17" s="4"/>
      <c r="K17" s="4"/>
      <c r="L17" s="4"/>
      <c r="M17" s="4"/>
      <c r="N17" s="4"/>
      <c r="O17" s="4"/>
      <c r="P17" s="4"/>
      <c r="Q17" s="4"/>
      <c r="R17" s="4"/>
      <c r="S17" s="4"/>
      <c r="T17" s="282"/>
    </row>
    <row r="18" spans="1:20" ht="12.75" customHeight="1">
      <c r="A18" s="282"/>
      <c r="B18" s="178">
        <v>2</v>
      </c>
      <c r="C18" s="178" t="s">
        <v>153</v>
      </c>
      <c r="D18" s="125"/>
      <c r="E18" s="4"/>
      <c r="F18" s="4"/>
      <c r="G18" s="4"/>
      <c r="H18" s="4"/>
      <c r="I18" s="4"/>
      <c r="J18" s="4"/>
      <c r="K18" s="4"/>
      <c r="L18" s="4"/>
      <c r="M18" s="4"/>
      <c r="N18" s="4"/>
      <c r="O18" s="4"/>
      <c r="P18" s="4"/>
      <c r="Q18" s="4"/>
      <c r="R18" s="4"/>
      <c r="S18" s="4"/>
      <c r="T18" s="282"/>
    </row>
    <row r="19" spans="1:20" ht="12.75" customHeight="1">
      <c r="A19" s="282"/>
      <c r="B19" s="178">
        <v>3</v>
      </c>
      <c r="C19" s="178" t="s">
        <v>154</v>
      </c>
      <c r="D19" s="125"/>
      <c r="E19" s="4"/>
      <c r="F19" s="4"/>
      <c r="G19" s="4"/>
      <c r="H19" s="4"/>
      <c r="I19" s="4"/>
      <c r="J19" s="4"/>
      <c r="K19" s="4"/>
      <c r="L19" s="4"/>
      <c r="M19" s="4"/>
      <c r="N19" s="4"/>
      <c r="O19" s="4"/>
      <c r="P19" s="4"/>
      <c r="Q19" s="4"/>
      <c r="R19" s="4"/>
      <c r="S19" s="4"/>
      <c r="T19" s="282"/>
    </row>
    <row r="20" spans="1:20" ht="12.75" customHeight="1">
      <c r="A20" s="282"/>
      <c r="B20" s="178">
        <v>4</v>
      </c>
      <c r="C20" s="178" t="s">
        <v>155</v>
      </c>
      <c r="D20" s="125"/>
      <c r="E20" s="4"/>
      <c r="F20" s="4"/>
      <c r="G20" s="4"/>
      <c r="H20" s="4"/>
      <c r="I20" s="4"/>
      <c r="J20" s="4"/>
      <c r="K20" s="4"/>
      <c r="L20" s="4"/>
      <c r="M20" s="4"/>
      <c r="N20" s="4"/>
      <c r="O20" s="4"/>
      <c r="P20" s="4"/>
      <c r="Q20" s="4"/>
      <c r="R20" s="4"/>
      <c r="S20" s="4"/>
      <c r="T20" s="282"/>
    </row>
    <row r="21" spans="1:20" ht="12.75" customHeight="1">
      <c r="A21" s="282"/>
      <c r="B21" s="178">
        <v>5</v>
      </c>
      <c r="C21" s="178" t="s">
        <v>156</v>
      </c>
      <c r="D21" s="125"/>
      <c r="E21" s="4"/>
      <c r="F21" s="4"/>
      <c r="G21" s="4"/>
      <c r="H21" s="4"/>
      <c r="I21" s="4"/>
      <c r="J21" s="4"/>
      <c r="K21" s="4"/>
      <c r="L21" s="4"/>
      <c r="M21" s="4"/>
      <c r="N21" s="4"/>
      <c r="O21" s="4"/>
      <c r="P21" s="4"/>
      <c r="Q21" s="4"/>
      <c r="R21" s="4"/>
      <c r="S21" s="4"/>
      <c r="T21" s="282"/>
    </row>
    <row r="22" spans="1:20" ht="12.75" customHeight="1" thickBot="1">
      <c r="A22" s="282"/>
      <c r="B22" s="178">
        <v>6</v>
      </c>
      <c r="C22" s="178" t="s">
        <v>157</v>
      </c>
      <c r="D22" s="125"/>
      <c r="E22" s="4"/>
      <c r="F22" s="4"/>
      <c r="G22" s="4"/>
      <c r="H22" s="4"/>
      <c r="I22" s="4"/>
      <c r="J22" s="4"/>
      <c r="K22" s="4"/>
      <c r="L22" s="4"/>
      <c r="M22" s="4"/>
      <c r="N22" s="4"/>
      <c r="O22" s="4"/>
      <c r="P22" s="4"/>
      <c r="Q22" s="4"/>
      <c r="R22" s="4"/>
      <c r="S22" s="4"/>
      <c r="T22" s="282"/>
    </row>
    <row r="23" spans="1:20" ht="12.75" customHeight="1" thickBot="1">
      <c r="A23" s="282"/>
      <c r="B23" s="180"/>
      <c r="C23" s="181" t="s">
        <v>235</v>
      </c>
      <c r="D23" s="120"/>
      <c r="E23" s="43" t="str">
        <f>IF(COUNTIF(E17:E22,"A")&gt;5,"C",IF(COUNTIF(E17:E22,"A")&gt;0,"P"," "))</f>
        <v xml:space="preserve"> </v>
      </c>
      <c r="F23" s="43" t="str">
        <f t="shared" ref="F23:S23" si="1">IF(COUNTIF(F17:F22,"A")&gt;5,"C",IF(COUNTIF(F17:F22,"A")&gt;0,"P"," "))</f>
        <v xml:space="preserve"> </v>
      </c>
      <c r="G23" s="43" t="str">
        <f t="shared" si="1"/>
        <v xml:space="preserve"> </v>
      </c>
      <c r="H23" s="43" t="str">
        <f t="shared" si="1"/>
        <v xml:space="preserve"> </v>
      </c>
      <c r="I23" s="43" t="str">
        <f t="shared" si="1"/>
        <v xml:space="preserve"> </v>
      </c>
      <c r="J23" s="43" t="str">
        <f t="shared" si="1"/>
        <v xml:space="preserve"> </v>
      </c>
      <c r="K23" s="43" t="str">
        <f t="shared" si="1"/>
        <v xml:space="preserve"> </v>
      </c>
      <c r="L23" s="43" t="str">
        <f t="shared" si="1"/>
        <v xml:space="preserve"> </v>
      </c>
      <c r="M23" s="43" t="str">
        <f t="shared" si="1"/>
        <v xml:space="preserve"> </v>
      </c>
      <c r="N23" s="43" t="str">
        <f t="shared" si="1"/>
        <v xml:space="preserve"> </v>
      </c>
      <c r="O23" s="43" t="str">
        <f t="shared" si="1"/>
        <v xml:space="preserve"> </v>
      </c>
      <c r="P23" s="43" t="str">
        <f t="shared" si="1"/>
        <v xml:space="preserve"> </v>
      </c>
      <c r="Q23" s="43" t="str">
        <f t="shared" si="1"/>
        <v xml:space="preserve"> </v>
      </c>
      <c r="R23" s="43" t="str">
        <f t="shared" si="1"/>
        <v xml:space="preserve"> </v>
      </c>
      <c r="S23" s="43" t="str">
        <f t="shared" si="1"/>
        <v xml:space="preserve"> </v>
      </c>
      <c r="T23" s="282"/>
    </row>
    <row r="24" spans="1:20" ht="12.75" customHeight="1">
      <c r="A24" s="282"/>
      <c r="B24" s="185"/>
      <c r="C24" s="183"/>
      <c r="D24" s="122"/>
      <c r="T24" s="282"/>
    </row>
    <row r="25" spans="1:20" ht="12.75" customHeight="1">
      <c r="A25" s="282"/>
      <c r="B25" s="186" t="s">
        <v>76</v>
      </c>
      <c r="C25" s="122"/>
      <c r="D25" s="122"/>
      <c r="E25" s="122"/>
      <c r="F25" s="122"/>
      <c r="G25" s="122"/>
      <c r="H25" s="122"/>
      <c r="I25" s="122"/>
      <c r="J25" s="122"/>
      <c r="K25" s="122"/>
      <c r="L25" s="122"/>
      <c r="M25" s="122"/>
      <c r="N25" s="122"/>
      <c r="O25" s="122"/>
      <c r="P25" s="122"/>
      <c r="Q25" s="122"/>
      <c r="R25" s="122"/>
      <c r="S25" s="122"/>
      <c r="T25" s="282"/>
    </row>
    <row r="26" spans="1:20" ht="12.75" customHeight="1">
      <c r="A26" s="282"/>
      <c r="B26" s="178">
        <v>1</v>
      </c>
      <c r="C26" s="178" t="s">
        <v>158</v>
      </c>
      <c r="D26" s="125"/>
      <c r="E26" s="4"/>
      <c r="F26" s="4"/>
      <c r="G26" s="4"/>
      <c r="H26" s="4"/>
      <c r="I26" s="4"/>
      <c r="J26" s="4"/>
      <c r="K26" s="4"/>
      <c r="L26" s="4"/>
      <c r="M26" s="4"/>
      <c r="N26" s="4"/>
      <c r="O26" s="4"/>
      <c r="P26" s="4"/>
      <c r="Q26" s="4"/>
      <c r="R26" s="4"/>
      <c r="S26" s="4"/>
      <c r="T26" s="282"/>
    </row>
    <row r="27" spans="1:20" ht="12.75" customHeight="1">
      <c r="A27" s="282"/>
      <c r="B27" s="178">
        <v>2</v>
      </c>
      <c r="C27" s="178" t="s">
        <v>159</v>
      </c>
      <c r="D27" s="125"/>
      <c r="E27" s="4"/>
      <c r="F27" s="4"/>
      <c r="G27" s="4"/>
      <c r="H27" s="4"/>
      <c r="I27" s="4"/>
      <c r="J27" s="4"/>
      <c r="K27" s="4"/>
      <c r="L27" s="4"/>
      <c r="M27" s="4"/>
      <c r="N27" s="4"/>
      <c r="O27" s="4"/>
      <c r="P27" s="4"/>
      <c r="Q27" s="4"/>
      <c r="R27" s="4"/>
      <c r="S27" s="4"/>
      <c r="T27" s="282"/>
    </row>
    <row r="28" spans="1:20" ht="12.75" customHeight="1">
      <c r="A28" s="282"/>
      <c r="B28" s="178">
        <v>3</v>
      </c>
      <c r="C28" s="178" t="s">
        <v>160</v>
      </c>
      <c r="D28" s="125"/>
      <c r="E28" s="4"/>
      <c r="F28" s="4"/>
      <c r="G28" s="4"/>
      <c r="H28" s="4"/>
      <c r="I28" s="4"/>
      <c r="J28" s="4"/>
      <c r="K28" s="4"/>
      <c r="L28" s="4"/>
      <c r="M28" s="4"/>
      <c r="N28" s="4"/>
      <c r="O28" s="4"/>
      <c r="P28" s="4"/>
      <c r="Q28" s="4"/>
      <c r="R28" s="4"/>
      <c r="S28" s="4"/>
      <c r="T28" s="282"/>
    </row>
    <row r="29" spans="1:20" ht="12.75" customHeight="1">
      <c r="A29" s="282"/>
      <c r="B29" s="178">
        <v>4</v>
      </c>
      <c r="C29" s="178" t="s">
        <v>161</v>
      </c>
      <c r="D29" s="125"/>
      <c r="E29" s="4"/>
      <c r="F29" s="4"/>
      <c r="G29" s="4"/>
      <c r="H29" s="4"/>
      <c r="I29" s="4"/>
      <c r="J29" s="4"/>
      <c r="K29" s="4"/>
      <c r="L29" s="4"/>
      <c r="M29" s="4"/>
      <c r="N29" s="4"/>
      <c r="O29" s="4"/>
      <c r="P29" s="4"/>
      <c r="Q29" s="4"/>
      <c r="R29" s="4"/>
      <c r="S29" s="4"/>
      <c r="T29" s="282"/>
    </row>
    <row r="30" spans="1:20" ht="12.75" customHeight="1">
      <c r="A30" s="282"/>
      <c r="B30" s="178">
        <v>5</v>
      </c>
      <c r="C30" s="178" t="s">
        <v>162</v>
      </c>
      <c r="D30" s="125"/>
      <c r="E30" s="4"/>
      <c r="F30" s="4"/>
      <c r="G30" s="4"/>
      <c r="H30" s="4"/>
      <c r="I30" s="4"/>
      <c r="J30" s="4"/>
      <c r="K30" s="4"/>
      <c r="L30" s="4"/>
      <c r="M30" s="4"/>
      <c r="N30" s="4"/>
      <c r="O30" s="4"/>
      <c r="P30" s="4"/>
      <c r="Q30" s="4"/>
      <c r="R30" s="4"/>
      <c r="S30" s="4"/>
      <c r="T30" s="282"/>
    </row>
    <row r="31" spans="1:20" ht="12.75" customHeight="1">
      <c r="A31" s="282"/>
      <c r="B31" s="178">
        <v>6</v>
      </c>
      <c r="C31" s="178" t="s">
        <v>163</v>
      </c>
      <c r="D31" s="125"/>
      <c r="E31" s="4"/>
      <c r="F31" s="4"/>
      <c r="G31" s="4"/>
      <c r="H31" s="4"/>
      <c r="I31" s="4"/>
      <c r="J31" s="4"/>
      <c r="K31" s="4"/>
      <c r="L31" s="4"/>
      <c r="M31" s="4"/>
      <c r="N31" s="4"/>
      <c r="O31" s="4"/>
      <c r="P31" s="4"/>
      <c r="Q31" s="4"/>
      <c r="R31" s="4"/>
      <c r="S31" s="4"/>
      <c r="T31" s="282"/>
    </row>
    <row r="32" spans="1:20" ht="12.75" customHeight="1">
      <c r="A32" s="282"/>
      <c r="B32" s="178">
        <v>7</v>
      </c>
      <c r="C32" s="178" t="s">
        <v>164</v>
      </c>
      <c r="D32" s="125"/>
      <c r="E32" s="4"/>
      <c r="F32" s="4"/>
      <c r="G32" s="4"/>
      <c r="H32" s="4"/>
      <c r="I32" s="4"/>
      <c r="J32" s="4"/>
      <c r="K32" s="4"/>
      <c r="L32" s="4"/>
      <c r="M32" s="4"/>
      <c r="N32" s="4"/>
      <c r="O32" s="4"/>
      <c r="P32" s="4"/>
      <c r="Q32" s="4"/>
      <c r="R32" s="4"/>
      <c r="S32" s="4"/>
      <c r="T32" s="282"/>
    </row>
    <row r="33" spans="1:20" ht="12.75" customHeight="1" thickBot="1">
      <c r="A33" s="282"/>
      <c r="B33" s="178">
        <v>8</v>
      </c>
      <c r="C33" s="178" t="s">
        <v>165</v>
      </c>
      <c r="D33" s="125"/>
      <c r="E33" s="4"/>
      <c r="F33" s="4"/>
      <c r="G33" s="4"/>
      <c r="H33" s="4"/>
      <c r="I33" s="4"/>
      <c r="J33" s="4"/>
      <c r="K33" s="4"/>
      <c r="L33" s="4"/>
      <c r="M33" s="4"/>
      <c r="N33" s="4"/>
      <c r="O33" s="4"/>
      <c r="P33" s="4"/>
      <c r="Q33" s="4"/>
      <c r="R33" s="4"/>
      <c r="S33" s="4"/>
      <c r="T33" s="282"/>
    </row>
    <row r="34" spans="1:20" ht="12.75" customHeight="1" thickBot="1">
      <c r="A34" s="282"/>
      <c r="B34" s="180"/>
      <c r="C34" s="181" t="s">
        <v>235</v>
      </c>
      <c r="D34" s="120"/>
      <c r="E34" s="43" t="str">
        <f>IF(COUNTIF(E26:E33,"A")&gt;7,"C",IF(COUNTIF(E26:E33,"A")&gt;0,"P"," "))</f>
        <v xml:space="preserve"> </v>
      </c>
      <c r="F34" s="43" t="str">
        <f t="shared" ref="F34:S34" si="2">IF(COUNTIF(F26:F33,"A")&gt;7,"C",IF(COUNTIF(F26:F33,"A")&gt;0,"P"," "))</f>
        <v xml:space="preserve"> </v>
      </c>
      <c r="G34" s="43" t="str">
        <f t="shared" si="2"/>
        <v xml:space="preserve"> </v>
      </c>
      <c r="H34" s="43" t="str">
        <f t="shared" si="2"/>
        <v xml:space="preserve"> </v>
      </c>
      <c r="I34" s="43" t="str">
        <f t="shared" si="2"/>
        <v xml:space="preserve"> </v>
      </c>
      <c r="J34" s="43" t="str">
        <f t="shared" si="2"/>
        <v xml:space="preserve"> </v>
      </c>
      <c r="K34" s="43" t="str">
        <f t="shared" si="2"/>
        <v xml:space="preserve"> </v>
      </c>
      <c r="L34" s="43" t="str">
        <f t="shared" si="2"/>
        <v xml:space="preserve"> </v>
      </c>
      <c r="M34" s="43" t="str">
        <f t="shared" si="2"/>
        <v xml:space="preserve"> </v>
      </c>
      <c r="N34" s="43" t="str">
        <f t="shared" si="2"/>
        <v xml:space="preserve"> </v>
      </c>
      <c r="O34" s="43" t="str">
        <f t="shared" si="2"/>
        <v xml:space="preserve"> </v>
      </c>
      <c r="P34" s="43" t="str">
        <f t="shared" si="2"/>
        <v xml:space="preserve"> </v>
      </c>
      <c r="Q34" s="43" t="str">
        <f t="shared" si="2"/>
        <v xml:space="preserve"> </v>
      </c>
      <c r="R34" s="43" t="str">
        <f t="shared" si="2"/>
        <v xml:space="preserve"> </v>
      </c>
      <c r="S34" s="43" t="str">
        <f t="shared" si="2"/>
        <v xml:space="preserve"> </v>
      </c>
      <c r="T34" s="282"/>
    </row>
    <row r="35" spans="1:20" ht="12.75" customHeight="1">
      <c r="A35" s="282"/>
      <c r="B35" s="185"/>
      <c r="C35" s="183"/>
      <c r="D35" s="122"/>
      <c r="T35" s="282"/>
    </row>
    <row r="36" spans="1:20" ht="12.75" customHeight="1">
      <c r="A36" s="282"/>
      <c r="B36" s="186" t="s">
        <v>77</v>
      </c>
      <c r="C36" s="122"/>
      <c r="D36" s="122"/>
      <c r="E36" s="122"/>
      <c r="F36" s="122"/>
      <c r="G36" s="122"/>
      <c r="H36" s="122"/>
      <c r="I36" s="122"/>
      <c r="J36" s="122"/>
      <c r="K36" s="122"/>
      <c r="L36" s="122"/>
      <c r="M36" s="122"/>
      <c r="N36" s="122"/>
      <c r="O36" s="122"/>
      <c r="P36" s="122"/>
      <c r="Q36" s="122"/>
      <c r="R36" s="122"/>
      <c r="S36" s="122"/>
      <c r="T36" s="282"/>
    </row>
    <row r="37" spans="1:20" ht="12.75" customHeight="1">
      <c r="A37" s="282"/>
      <c r="B37" s="178">
        <v>1</v>
      </c>
      <c r="C37" s="178" t="s">
        <v>166</v>
      </c>
      <c r="D37" s="125"/>
      <c r="E37" s="4"/>
      <c r="F37" s="4"/>
      <c r="G37" s="4"/>
      <c r="H37" s="4"/>
      <c r="I37" s="4"/>
      <c r="J37" s="4"/>
      <c r="K37" s="4"/>
      <c r="L37" s="4"/>
      <c r="M37" s="4"/>
      <c r="N37" s="4"/>
      <c r="O37" s="4"/>
      <c r="P37" s="4"/>
      <c r="Q37" s="4"/>
      <c r="R37" s="4"/>
      <c r="S37" s="4"/>
      <c r="T37" s="282"/>
    </row>
    <row r="38" spans="1:20" ht="12.75" customHeight="1">
      <c r="A38" s="282"/>
      <c r="B38" s="178">
        <v>2</v>
      </c>
      <c r="C38" s="178" t="s">
        <v>167</v>
      </c>
      <c r="D38" s="125"/>
      <c r="E38" s="4"/>
      <c r="F38" s="4"/>
      <c r="G38" s="4"/>
      <c r="H38" s="4"/>
      <c r="I38" s="4"/>
      <c r="J38" s="4"/>
      <c r="K38" s="4"/>
      <c r="L38" s="4"/>
      <c r="M38" s="4"/>
      <c r="N38" s="4"/>
      <c r="O38" s="4"/>
      <c r="P38" s="4"/>
      <c r="Q38" s="4"/>
      <c r="R38" s="4"/>
      <c r="S38" s="4"/>
      <c r="T38" s="282"/>
    </row>
    <row r="39" spans="1:20" ht="12.75" customHeight="1">
      <c r="A39" s="282"/>
      <c r="B39" s="178">
        <v>3</v>
      </c>
      <c r="C39" s="178" t="s">
        <v>168</v>
      </c>
      <c r="D39" s="125"/>
      <c r="E39" s="4"/>
      <c r="F39" s="4"/>
      <c r="G39" s="4"/>
      <c r="H39" s="4"/>
      <c r="I39" s="4"/>
      <c r="J39" s="4"/>
      <c r="K39" s="4"/>
      <c r="L39" s="4"/>
      <c r="M39" s="4"/>
      <c r="N39" s="4"/>
      <c r="O39" s="4"/>
      <c r="P39" s="4"/>
      <c r="Q39" s="4"/>
      <c r="R39" s="4"/>
      <c r="S39" s="4"/>
      <c r="T39" s="282"/>
    </row>
    <row r="40" spans="1:20" ht="12.75" customHeight="1">
      <c r="A40" s="282"/>
      <c r="B40" s="178">
        <v>4</v>
      </c>
      <c r="C40" s="178" t="s">
        <v>169</v>
      </c>
      <c r="D40" s="125"/>
      <c r="E40" s="4"/>
      <c r="F40" s="4"/>
      <c r="G40" s="4"/>
      <c r="H40" s="4"/>
      <c r="I40" s="4"/>
      <c r="J40" s="4"/>
      <c r="K40" s="4"/>
      <c r="L40" s="4"/>
      <c r="M40" s="4"/>
      <c r="N40" s="4"/>
      <c r="O40" s="4"/>
      <c r="P40" s="4"/>
      <c r="Q40" s="4"/>
      <c r="R40" s="4"/>
      <c r="S40" s="4"/>
      <c r="T40" s="282"/>
    </row>
    <row r="41" spans="1:20" ht="12.75" customHeight="1">
      <c r="A41" s="282"/>
      <c r="B41" s="178">
        <v>5</v>
      </c>
      <c r="C41" s="178" t="s">
        <v>170</v>
      </c>
      <c r="D41" s="125"/>
      <c r="E41" s="4"/>
      <c r="F41" s="4"/>
      <c r="G41" s="4"/>
      <c r="H41" s="4"/>
      <c r="I41" s="4"/>
      <c r="J41" s="4"/>
      <c r="K41" s="4"/>
      <c r="L41" s="4"/>
      <c r="M41" s="4"/>
      <c r="N41" s="4"/>
      <c r="O41" s="4"/>
      <c r="P41" s="4"/>
      <c r="Q41" s="4"/>
      <c r="R41" s="4"/>
      <c r="S41" s="4"/>
      <c r="T41" s="282"/>
    </row>
    <row r="42" spans="1:20" ht="12.75" customHeight="1">
      <c r="A42" s="282"/>
      <c r="B42" s="178">
        <v>6</v>
      </c>
      <c r="C42" s="178" t="s">
        <v>171</v>
      </c>
      <c r="D42" s="125"/>
      <c r="E42" s="4"/>
      <c r="F42" s="4"/>
      <c r="G42" s="4"/>
      <c r="H42" s="4"/>
      <c r="I42" s="4"/>
      <c r="J42" s="4"/>
      <c r="K42" s="4"/>
      <c r="L42" s="4"/>
      <c r="M42" s="4"/>
      <c r="N42" s="4"/>
      <c r="O42" s="4"/>
      <c r="P42" s="4"/>
      <c r="Q42" s="4"/>
      <c r="R42" s="4"/>
      <c r="S42" s="4"/>
      <c r="T42" s="282"/>
    </row>
    <row r="43" spans="1:20" ht="12.75" customHeight="1" thickBot="1">
      <c r="A43" s="282"/>
      <c r="B43" s="178">
        <v>7</v>
      </c>
      <c r="C43" s="178" t="s">
        <v>172</v>
      </c>
      <c r="D43" s="125"/>
      <c r="E43" s="4"/>
      <c r="F43" s="4"/>
      <c r="G43" s="4"/>
      <c r="H43" s="4"/>
      <c r="I43" s="4"/>
      <c r="J43" s="4"/>
      <c r="K43" s="4"/>
      <c r="L43" s="4"/>
      <c r="M43" s="4"/>
      <c r="N43" s="4"/>
      <c r="O43" s="4"/>
      <c r="P43" s="4"/>
      <c r="Q43" s="4"/>
      <c r="R43" s="4"/>
      <c r="S43" s="4"/>
      <c r="T43" s="282"/>
    </row>
    <row r="44" spans="1:20" ht="12.75" customHeight="1" thickBot="1">
      <c r="A44" s="282"/>
      <c r="B44" s="180"/>
      <c r="C44" s="181" t="s">
        <v>235</v>
      </c>
      <c r="D44" s="120"/>
      <c r="E44" s="43" t="str">
        <f>IF(COUNTIF(E37:E43,"A")&gt;6,"C",IF(COUNTIF(E37:E43,"A")&gt;0,"P"," "))</f>
        <v xml:space="preserve"> </v>
      </c>
      <c r="F44" s="43" t="str">
        <f t="shared" ref="F44:S44" si="3">IF(COUNTIF(F37:F43,"A")&gt;6,"C",IF(COUNTIF(F37:F43,"A")&gt;0,"P"," "))</f>
        <v xml:space="preserve"> </v>
      </c>
      <c r="G44" s="43" t="str">
        <f t="shared" si="3"/>
        <v xml:space="preserve"> </v>
      </c>
      <c r="H44" s="43" t="str">
        <f t="shared" si="3"/>
        <v xml:space="preserve"> </v>
      </c>
      <c r="I44" s="43" t="str">
        <f t="shared" si="3"/>
        <v xml:space="preserve"> </v>
      </c>
      <c r="J44" s="43" t="str">
        <f t="shared" si="3"/>
        <v xml:space="preserve"> </v>
      </c>
      <c r="K44" s="43" t="str">
        <f t="shared" si="3"/>
        <v xml:space="preserve"> </v>
      </c>
      <c r="L44" s="43" t="str">
        <f t="shared" si="3"/>
        <v xml:space="preserve"> </v>
      </c>
      <c r="M44" s="43" t="str">
        <f t="shared" si="3"/>
        <v xml:space="preserve"> </v>
      </c>
      <c r="N44" s="43" t="str">
        <f t="shared" si="3"/>
        <v xml:space="preserve"> </v>
      </c>
      <c r="O44" s="43" t="str">
        <f t="shared" si="3"/>
        <v xml:space="preserve"> </v>
      </c>
      <c r="P44" s="43" t="str">
        <f t="shared" si="3"/>
        <v xml:space="preserve"> </v>
      </c>
      <c r="Q44" s="43" t="str">
        <f t="shared" si="3"/>
        <v xml:space="preserve"> </v>
      </c>
      <c r="R44" s="43" t="str">
        <f t="shared" si="3"/>
        <v xml:space="preserve"> </v>
      </c>
      <c r="S44" s="43" t="str">
        <f t="shared" si="3"/>
        <v xml:space="preserve"> </v>
      </c>
      <c r="T44" s="282"/>
    </row>
    <row r="45" spans="1:20" ht="12.75" customHeight="1">
      <c r="A45" s="282"/>
      <c r="B45" s="185"/>
      <c r="C45" s="183"/>
      <c r="D45" s="122"/>
      <c r="T45" s="282"/>
    </row>
    <row r="46" spans="1:20" ht="12.75" customHeight="1">
      <c r="A46" s="282"/>
      <c r="B46" s="186" t="s">
        <v>78</v>
      </c>
      <c r="C46" s="124"/>
      <c r="D46" s="122"/>
      <c r="E46" s="122"/>
      <c r="F46" s="122"/>
      <c r="G46" s="122"/>
      <c r="H46" s="122"/>
      <c r="I46" s="122"/>
      <c r="J46" s="122"/>
      <c r="K46" s="122"/>
      <c r="L46" s="122"/>
      <c r="M46" s="122"/>
      <c r="N46" s="122"/>
      <c r="O46" s="122"/>
      <c r="P46" s="122"/>
      <c r="Q46" s="122"/>
      <c r="R46" s="122"/>
      <c r="S46" s="122"/>
      <c r="T46" s="282"/>
    </row>
    <row r="47" spans="1:20" ht="12.75" customHeight="1">
      <c r="A47" s="282"/>
      <c r="B47" s="187" t="s">
        <v>89</v>
      </c>
      <c r="C47" s="178" t="s">
        <v>173</v>
      </c>
      <c r="D47" s="125"/>
      <c r="E47" s="4"/>
      <c r="F47" s="4"/>
      <c r="G47" s="4"/>
      <c r="H47" s="4"/>
      <c r="I47" s="4"/>
      <c r="J47" s="4"/>
      <c r="K47" s="4"/>
      <c r="L47" s="4"/>
      <c r="M47" s="4"/>
      <c r="N47" s="4"/>
      <c r="O47" s="4"/>
      <c r="P47" s="4"/>
      <c r="Q47" s="4"/>
      <c r="R47" s="4"/>
      <c r="S47" s="4"/>
      <c r="T47" s="282"/>
    </row>
    <row r="48" spans="1:20" ht="12.75" customHeight="1">
      <c r="A48" s="282"/>
      <c r="B48" s="187" t="s">
        <v>90</v>
      </c>
      <c r="C48" s="178" t="s">
        <v>174</v>
      </c>
      <c r="D48" s="125"/>
      <c r="E48" s="4"/>
      <c r="F48" s="4"/>
      <c r="G48" s="4"/>
      <c r="H48" s="4"/>
      <c r="I48" s="4"/>
      <c r="J48" s="4"/>
      <c r="K48" s="4"/>
      <c r="L48" s="4"/>
      <c r="M48" s="4"/>
      <c r="N48" s="4"/>
      <c r="O48" s="4"/>
      <c r="P48" s="4"/>
      <c r="Q48" s="4"/>
      <c r="R48" s="4"/>
      <c r="S48" s="4"/>
      <c r="T48" s="282"/>
    </row>
    <row r="49" spans="1:20" ht="12.75" customHeight="1">
      <c r="A49" s="282"/>
      <c r="B49" s="187">
        <v>2</v>
      </c>
      <c r="C49" s="178" t="s">
        <v>175</v>
      </c>
      <c r="D49" s="125"/>
      <c r="E49" s="4"/>
      <c r="F49" s="4"/>
      <c r="G49" s="4"/>
      <c r="H49" s="4"/>
      <c r="I49" s="4"/>
      <c r="J49" s="4"/>
      <c r="K49" s="4"/>
      <c r="L49" s="4"/>
      <c r="M49" s="4"/>
      <c r="N49" s="4"/>
      <c r="O49" s="4"/>
      <c r="P49" s="4"/>
      <c r="Q49" s="4"/>
      <c r="R49" s="4"/>
      <c r="S49" s="4"/>
      <c r="T49" s="282"/>
    </row>
    <row r="50" spans="1:20" ht="12.75" customHeight="1">
      <c r="A50" s="282"/>
      <c r="B50" s="187">
        <v>3</v>
      </c>
      <c r="C50" s="178" t="s">
        <v>176</v>
      </c>
      <c r="D50" s="125"/>
      <c r="E50" s="4"/>
      <c r="F50" s="4"/>
      <c r="G50" s="4"/>
      <c r="H50" s="4"/>
      <c r="I50" s="4"/>
      <c r="J50" s="4"/>
      <c r="K50" s="4"/>
      <c r="L50" s="4"/>
      <c r="M50" s="4"/>
      <c r="N50" s="4"/>
      <c r="O50" s="4"/>
      <c r="P50" s="4"/>
      <c r="Q50" s="4"/>
      <c r="R50" s="4"/>
      <c r="S50" s="4"/>
      <c r="T50" s="282"/>
    </row>
    <row r="51" spans="1:20" ht="12.75" customHeight="1">
      <c r="A51" s="282"/>
      <c r="B51" s="187">
        <v>4</v>
      </c>
      <c r="C51" s="178" t="s">
        <v>177</v>
      </c>
      <c r="D51" s="125"/>
      <c r="E51" s="4"/>
      <c r="F51" s="4"/>
      <c r="G51" s="4"/>
      <c r="H51" s="4"/>
      <c r="I51" s="4"/>
      <c r="J51" s="4"/>
      <c r="K51" s="4"/>
      <c r="L51" s="4"/>
      <c r="M51" s="4"/>
      <c r="N51" s="4"/>
      <c r="O51" s="4"/>
      <c r="P51" s="4"/>
      <c r="Q51" s="4"/>
      <c r="R51" s="4"/>
      <c r="S51" s="4"/>
      <c r="T51" s="282"/>
    </row>
    <row r="52" spans="1:20" ht="12.75" customHeight="1" thickBot="1">
      <c r="A52" s="282"/>
      <c r="B52" s="187">
        <v>5</v>
      </c>
      <c r="C52" s="178" t="s">
        <v>178</v>
      </c>
      <c r="D52" s="125"/>
      <c r="E52" s="4"/>
      <c r="F52" s="4"/>
      <c r="G52" s="4"/>
      <c r="H52" s="4"/>
      <c r="I52" s="4"/>
      <c r="J52" s="4"/>
      <c r="K52" s="4"/>
      <c r="L52" s="4"/>
      <c r="M52" s="4"/>
      <c r="N52" s="4"/>
      <c r="O52" s="4"/>
      <c r="P52" s="4"/>
      <c r="Q52" s="4"/>
      <c r="R52" s="4"/>
      <c r="S52" s="4"/>
      <c r="T52" s="282"/>
    </row>
    <row r="53" spans="1:20" ht="12.75" customHeight="1" thickBot="1">
      <c r="A53" s="282"/>
      <c r="B53" s="188"/>
      <c r="C53" s="181" t="s">
        <v>235</v>
      </c>
      <c r="D53" s="120"/>
      <c r="E53" s="43" t="str">
        <f>IF(COUNTIF(E47:E52,"A")&gt;5,"C",IF(COUNTIF(E47:E52,"A")&gt;0,"P"," "))</f>
        <v xml:space="preserve"> </v>
      </c>
      <c r="F53" s="43" t="str">
        <f t="shared" ref="F53:S53" si="4">IF(COUNTIF(F47:F52,"A")&gt;5,"C",IF(COUNTIF(F47:F52,"A")&gt;0,"P"," "))</f>
        <v xml:space="preserve"> </v>
      </c>
      <c r="G53" s="43" t="str">
        <f t="shared" si="4"/>
        <v xml:space="preserve"> </v>
      </c>
      <c r="H53" s="43" t="str">
        <f t="shared" si="4"/>
        <v xml:space="preserve"> </v>
      </c>
      <c r="I53" s="43" t="str">
        <f t="shared" si="4"/>
        <v xml:space="preserve"> </v>
      </c>
      <c r="J53" s="43" t="str">
        <f t="shared" si="4"/>
        <v xml:space="preserve"> </v>
      </c>
      <c r="K53" s="43" t="str">
        <f t="shared" si="4"/>
        <v xml:space="preserve"> </v>
      </c>
      <c r="L53" s="43" t="str">
        <f t="shared" si="4"/>
        <v xml:space="preserve"> </v>
      </c>
      <c r="M53" s="43" t="str">
        <f t="shared" si="4"/>
        <v xml:space="preserve"> </v>
      </c>
      <c r="N53" s="43" t="str">
        <f t="shared" si="4"/>
        <v xml:space="preserve"> </v>
      </c>
      <c r="O53" s="43" t="str">
        <f t="shared" si="4"/>
        <v xml:space="preserve"> </v>
      </c>
      <c r="P53" s="43" t="str">
        <f t="shared" si="4"/>
        <v xml:space="preserve"> </v>
      </c>
      <c r="Q53" s="43" t="str">
        <f t="shared" si="4"/>
        <v xml:space="preserve"> </v>
      </c>
      <c r="R53" s="43" t="str">
        <f t="shared" si="4"/>
        <v xml:space="preserve"> </v>
      </c>
      <c r="S53" s="43" t="str">
        <f t="shared" si="4"/>
        <v xml:space="preserve"> </v>
      </c>
      <c r="T53" s="282"/>
    </row>
    <row r="54" spans="1:20" ht="12.75" customHeight="1">
      <c r="A54" s="282"/>
      <c r="B54" s="189"/>
      <c r="C54" s="183"/>
      <c r="D54" s="122"/>
      <c r="T54" s="282"/>
    </row>
    <row r="55" spans="1:20" ht="12.75" customHeight="1">
      <c r="A55" s="282"/>
      <c r="B55" s="186" t="s">
        <v>79</v>
      </c>
      <c r="C55" s="124"/>
      <c r="D55" s="122"/>
      <c r="E55" s="122"/>
      <c r="F55" s="122"/>
      <c r="G55" s="122"/>
      <c r="H55" s="122"/>
      <c r="I55" s="122"/>
      <c r="J55" s="122"/>
      <c r="K55" s="122"/>
      <c r="L55" s="122"/>
      <c r="M55" s="122"/>
      <c r="N55" s="122"/>
      <c r="O55" s="122"/>
      <c r="P55" s="122"/>
      <c r="Q55" s="122"/>
      <c r="R55" s="122"/>
      <c r="S55" s="122"/>
      <c r="T55" s="282"/>
    </row>
    <row r="56" spans="1:20" ht="12.75" customHeight="1">
      <c r="A56" s="282"/>
      <c r="B56" s="178">
        <v>1</v>
      </c>
      <c r="C56" s="178" t="s">
        <v>179</v>
      </c>
      <c r="D56" s="125"/>
      <c r="E56" s="4"/>
      <c r="F56" s="4"/>
      <c r="G56" s="4"/>
      <c r="H56" s="4"/>
      <c r="I56" s="4"/>
      <c r="J56" s="4"/>
      <c r="K56" s="4"/>
      <c r="L56" s="4"/>
      <c r="M56" s="4"/>
      <c r="N56" s="4"/>
      <c r="O56" s="4"/>
      <c r="P56" s="4"/>
      <c r="Q56" s="4"/>
      <c r="R56" s="4"/>
      <c r="S56" s="4"/>
      <c r="T56" s="282"/>
    </row>
    <row r="57" spans="1:20" ht="12.75" customHeight="1">
      <c r="A57" s="282"/>
      <c r="B57" s="178">
        <v>2</v>
      </c>
      <c r="C57" s="178" t="s">
        <v>180</v>
      </c>
      <c r="D57" s="125"/>
      <c r="E57" s="4"/>
      <c r="F57" s="4"/>
      <c r="G57" s="4"/>
      <c r="H57" s="4"/>
      <c r="I57" s="4"/>
      <c r="J57" s="4"/>
      <c r="K57" s="4"/>
      <c r="L57" s="4"/>
      <c r="M57" s="4"/>
      <c r="N57" s="4"/>
      <c r="O57" s="4"/>
      <c r="P57" s="4"/>
      <c r="Q57" s="4"/>
      <c r="R57" s="4"/>
      <c r="S57" s="4"/>
      <c r="T57" s="282"/>
    </row>
    <row r="58" spans="1:20" ht="12.75" customHeight="1">
      <c r="A58" s="282"/>
      <c r="B58" s="178">
        <v>3</v>
      </c>
      <c r="C58" s="178" t="s">
        <v>181</v>
      </c>
      <c r="D58" s="125"/>
      <c r="E58" s="4"/>
      <c r="F58" s="4"/>
      <c r="G58" s="4"/>
      <c r="H58" s="4"/>
      <c r="I58" s="4"/>
      <c r="J58" s="4"/>
      <c r="K58" s="4"/>
      <c r="L58" s="4"/>
      <c r="M58" s="4"/>
      <c r="N58" s="4"/>
      <c r="O58" s="4"/>
      <c r="P58" s="4"/>
      <c r="Q58" s="4"/>
      <c r="R58" s="4"/>
      <c r="S58" s="4"/>
      <c r="T58" s="282"/>
    </row>
    <row r="59" spans="1:20" ht="12.75" customHeight="1">
      <c r="A59" s="282"/>
      <c r="B59" s="178">
        <v>4</v>
      </c>
      <c r="C59" s="178" t="s">
        <v>182</v>
      </c>
      <c r="D59" s="125"/>
      <c r="E59" s="4"/>
      <c r="F59" s="4"/>
      <c r="G59" s="4"/>
      <c r="H59" s="4"/>
      <c r="I59" s="4"/>
      <c r="J59" s="4"/>
      <c r="K59" s="4"/>
      <c r="L59" s="4"/>
      <c r="M59" s="4"/>
      <c r="N59" s="4"/>
      <c r="O59" s="4"/>
      <c r="P59" s="4"/>
      <c r="Q59" s="4"/>
      <c r="R59" s="4"/>
      <c r="S59" s="4"/>
      <c r="T59" s="282"/>
    </row>
    <row r="60" spans="1:20" ht="12.75" customHeight="1">
      <c r="A60" s="282"/>
      <c r="B60" s="178">
        <v>5</v>
      </c>
      <c r="C60" s="178" t="s">
        <v>183</v>
      </c>
      <c r="D60" s="125"/>
      <c r="E60" s="4"/>
      <c r="F60" s="4"/>
      <c r="G60" s="4"/>
      <c r="H60" s="4"/>
      <c r="I60" s="4"/>
      <c r="J60" s="4"/>
      <c r="K60" s="4"/>
      <c r="L60" s="4"/>
      <c r="M60" s="4"/>
      <c r="N60" s="4"/>
      <c r="O60" s="4"/>
      <c r="P60" s="4"/>
      <c r="Q60" s="4"/>
      <c r="R60" s="4"/>
      <c r="S60" s="4"/>
      <c r="T60" s="282"/>
    </row>
    <row r="61" spans="1:20" ht="12.75" customHeight="1">
      <c r="A61" s="282"/>
      <c r="B61" s="178">
        <v>6</v>
      </c>
      <c r="C61" s="178" t="s">
        <v>184</v>
      </c>
      <c r="D61" s="125"/>
      <c r="E61" s="4"/>
      <c r="F61" s="4"/>
      <c r="G61" s="4"/>
      <c r="H61" s="4"/>
      <c r="I61" s="4"/>
      <c r="J61" s="4"/>
      <c r="K61" s="4"/>
      <c r="L61" s="4"/>
      <c r="M61" s="4"/>
      <c r="N61" s="4"/>
      <c r="O61" s="4"/>
      <c r="P61" s="4"/>
      <c r="Q61" s="4"/>
      <c r="R61" s="4"/>
      <c r="S61" s="4"/>
      <c r="T61" s="282"/>
    </row>
    <row r="62" spans="1:20" ht="12.75" customHeight="1">
      <c r="A62" s="282"/>
      <c r="B62" s="178">
        <v>7</v>
      </c>
      <c r="C62" s="178" t="s">
        <v>185</v>
      </c>
      <c r="D62" s="125"/>
      <c r="E62" s="4"/>
      <c r="F62" s="4"/>
      <c r="G62" s="4"/>
      <c r="H62" s="4"/>
      <c r="I62" s="4"/>
      <c r="J62" s="4"/>
      <c r="K62" s="4"/>
      <c r="L62" s="4"/>
      <c r="M62" s="4"/>
      <c r="N62" s="4"/>
      <c r="O62" s="4"/>
      <c r="P62" s="4"/>
      <c r="Q62" s="4"/>
      <c r="R62" s="4"/>
      <c r="S62" s="4"/>
      <c r="T62" s="282"/>
    </row>
    <row r="63" spans="1:20" ht="12.75" customHeight="1">
      <c r="A63" s="282"/>
      <c r="B63" s="178">
        <v>8</v>
      </c>
      <c r="C63" s="178" t="s">
        <v>186</v>
      </c>
      <c r="D63" s="125"/>
      <c r="E63" s="4"/>
      <c r="F63" s="4"/>
      <c r="G63" s="4"/>
      <c r="H63" s="4"/>
      <c r="I63" s="4"/>
      <c r="J63" s="4"/>
      <c r="K63" s="4"/>
      <c r="L63" s="4"/>
      <c r="M63" s="4"/>
      <c r="N63" s="4"/>
      <c r="O63" s="4"/>
      <c r="P63" s="4"/>
      <c r="Q63" s="4"/>
      <c r="R63" s="4"/>
      <c r="S63" s="4"/>
      <c r="T63" s="282"/>
    </row>
    <row r="64" spans="1:20" ht="12.75" customHeight="1" thickBot="1">
      <c r="A64" s="282"/>
      <c r="B64" s="178">
        <v>9</v>
      </c>
      <c r="C64" s="178" t="s">
        <v>187</v>
      </c>
      <c r="D64" s="125"/>
      <c r="E64" s="4"/>
      <c r="F64" s="4"/>
      <c r="G64" s="4"/>
      <c r="H64" s="4"/>
      <c r="I64" s="4"/>
      <c r="J64" s="4"/>
      <c r="K64" s="4"/>
      <c r="L64" s="4"/>
      <c r="M64" s="4"/>
      <c r="N64" s="4"/>
      <c r="O64" s="4"/>
      <c r="P64" s="4"/>
      <c r="Q64" s="4"/>
      <c r="R64" s="4"/>
      <c r="S64" s="4"/>
      <c r="T64" s="282"/>
    </row>
    <row r="65" spans="1:20" ht="12.75" customHeight="1" thickBot="1">
      <c r="A65" s="282"/>
      <c r="B65" s="180"/>
      <c r="C65" s="181" t="s">
        <v>235</v>
      </c>
      <c r="D65" s="120"/>
      <c r="E65" s="43" t="str">
        <f>IF(COUNTIF(E56:E64,"A")&gt;8,"C",IF(COUNTIF(E56:E64,"A")&gt;0,"P"," "))</f>
        <v xml:space="preserve"> </v>
      </c>
      <c r="F65" s="43" t="str">
        <f t="shared" ref="F65:S65" si="5">IF(COUNTIF(F56:F64,"A")&gt;8,"C",IF(COUNTIF(F56:F64,"A")&gt;0,"P"," "))</f>
        <v xml:space="preserve"> </v>
      </c>
      <c r="G65" s="43" t="str">
        <f t="shared" si="5"/>
        <v xml:space="preserve"> </v>
      </c>
      <c r="H65" s="43" t="str">
        <f t="shared" si="5"/>
        <v xml:space="preserve"> </v>
      </c>
      <c r="I65" s="43" t="str">
        <f t="shared" si="5"/>
        <v xml:space="preserve"> </v>
      </c>
      <c r="J65" s="43" t="str">
        <f t="shared" si="5"/>
        <v xml:space="preserve"> </v>
      </c>
      <c r="K65" s="43" t="str">
        <f t="shared" si="5"/>
        <v xml:space="preserve"> </v>
      </c>
      <c r="L65" s="43" t="str">
        <f t="shared" si="5"/>
        <v xml:space="preserve"> </v>
      </c>
      <c r="M65" s="43" t="str">
        <f t="shared" si="5"/>
        <v xml:space="preserve"> </v>
      </c>
      <c r="N65" s="43" t="str">
        <f t="shared" si="5"/>
        <v xml:space="preserve"> </v>
      </c>
      <c r="O65" s="43" t="str">
        <f t="shared" si="5"/>
        <v xml:space="preserve"> </v>
      </c>
      <c r="P65" s="43" t="str">
        <f t="shared" si="5"/>
        <v xml:space="preserve"> </v>
      </c>
      <c r="Q65" s="43" t="str">
        <f t="shared" si="5"/>
        <v xml:space="preserve"> </v>
      </c>
      <c r="R65" s="43" t="str">
        <f t="shared" si="5"/>
        <v xml:space="preserve"> </v>
      </c>
      <c r="S65" s="43" t="str">
        <f t="shared" si="5"/>
        <v xml:space="preserve"> </v>
      </c>
      <c r="T65" s="282"/>
    </row>
    <row r="66" spans="1:20" ht="12.75" customHeight="1">
      <c r="A66" s="282"/>
      <c r="B66" s="185"/>
      <c r="C66" s="183"/>
      <c r="D66" s="122"/>
      <c r="T66" s="282"/>
    </row>
    <row r="67" spans="1:20" ht="12.75" customHeight="1">
      <c r="A67" s="282"/>
      <c r="B67" s="186" t="s">
        <v>80</v>
      </c>
      <c r="C67" s="122"/>
      <c r="D67" s="122"/>
      <c r="E67" s="122"/>
      <c r="F67" s="122"/>
      <c r="G67" s="122"/>
      <c r="H67" s="122"/>
      <c r="I67" s="122"/>
      <c r="J67" s="122"/>
      <c r="K67" s="122"/>
      <c r="L67" s="122"/>
      <c r="M67" s="122"/>
      <c r="N67" s="122"/>
      <c r="O67" s="122"/>
      <c r="P67" s="122"/>
      <c r="Q67" s="122"/>
      <c r="R67" s="122"/>
      <c r="S67" s="122"/>
      <c r="T67" s="282"/>
    </row>
    <row r="68" spans="1:20" ht="12.75" customHeight="1">
      <c r="A68" s="282"/>
      <c r="B68" s="178">
        <v>1</v>
      </c>
      <c r="C68" s="178" t="s">
        <v>188</v>
      </c>
      <c r="D68" s="125"/>
      <c r="E68" s="4"/>
      <c r="F68" s="4"/>
      <c r="G68" s="4"/>
      <c r="H68" s="4"/>
      <c r="I68" s="4"/>
      <c r="J68" s="4"/>
      <c r="K68" s="4"/>
      <c r="L68" s="4"/>
      <c r="M68" s="4"/>
      <c r="N68" s="4"/>
      <c r="O68" s="4"/>
      <c r="P68" s="4"/>
      <c r="Q68" s="4"/>
      <c r="R68" s="4"/>
      <c r="S68" s="4"/>
      <c r="T68" s="282"/>
    </row>
    <row r="69" spans="1:20" ht="12.75" customHeight="1">
      <c r="A69" s="282"/>
      <c r="B69" s="178">
        <v>2</v>
      </c>
      <c r="C69" s="178" t="s">
        <v>189</v>
      </c>
      <c r="D69" s="125"/>
      <c r="E69" s="4"/>
      <c r="F69" s="4"/>
      <c r="G69" s="4"/>
      <c r="H69" s="4"/>
      <c r="I69" s="4"/>
      <c r="J69" s="4"/>
      <c r="K69" s="4"/>
      <c r="L69" s="4"/>
      <c r="M69" s="4"/>
      <c r="N69" s="4"/>
      <c r="O69" s="4"/>
      <c r="P69" s="4"/>
      <c r="Q69" s="4"/>
      <c r="R69" s="4"/>
      <c r="S69" s="4"/>
      <c r="T69" s="282"/>
    </row>
    <row r="70" spans="1:20" ht="12.75" customHeight="1">
      <c r="A70" s="282"/>
      <c r="B70" s="178">
        <v>3</v>
      </c>
      <c r="C70" s="178" t="s">
        <v>190</v>
      </c>
      <c r="D70" s="125"/>
      <c r="E70" s="4"/>
      <c r="F70" s="4"/>
      <c r="G70" s="4"/>
      <c r="H70" s="4"/>
      <c r="I70" s="4"/>
      <c r="J70" s="4"/>
      <c r="K70" s="4"/>
      <c r="L70" s="4"/>
      <c r="M70" s="4"/>
      <c r="N70" s="4"/>
      <c r="O70" s="4"/>
      <c r="P70" s="4"/>
      <c r="Q70" s="4"/>
      <c r="R70" s="4"/>
      <c r="S70" s="4"/>
      <c r="T70" s="282"/>
    </row>
    <row r="71" spans="1:20" ht="12.75" customHeight="1">
      <c r="A71" s="282"/>
      <c r="B71" s="178">
        <v>4</v>
      </c>
      <c r="C71" s="178" t="s">
        <v>191</v>
      </c>
      <c r="D71" s="125"/>
      <c r="E71" s="4"/>
      <c r="F71" s="4"/>
      <c r="G71" s="4"/>
      <c r="H71" s="4"/>
      <c r="I71" s="4"/>
      <c r="J71" s="4"/>
      <c r="K71" s="4"/>
      <c r="L71" s="4"/>
      <c r="M71" s="4"/>
      <c r="N71" s="4"/>
      <c r="O71" s="4"/>
      <c r="P71" s="4"/>
      <c r="Q71" s="4"/>
      <c r="R71" s="4"/>
      <c r="S71" s="4"/>
      <c r="T71" s="282"/>
    </row>
    <row r="72" spans="1:20" ht="12.75" customHeight="1">
      <c r="A72" s="282"/>
      <c r="B72" s="178">
        <v>5</v>
      </c>
      <c r="C72" s="178" t="s">
        <v>192</v>
      </c>
      <c r="D72" s="125"/>
      <c r="E72" s="4"/>
      <c r="F72" s="4"/>
      <c r="G72" s="4"/>
      <c r="H72" s="4"/>
      <c r="I72" s="4"/>
      <c r="J72" s="4"/>
      <c r="K72" s="4"/>
      <c r="L72" s="4"/>
      <c r="M72" s="4"/>
      <c r="N72" s="4"/>
      <c r="O72" s="4"/>
      <c r="P72" s="4"/>
      <c r="Q72" s="4"/>
      <c r="R72" s="4"/>
      <c r="S72" s="4"/>
      <c r="T72" s="282"/>
    </row>
    <row r="73" spans="1:20" ht="12.75" customHeight="1">
      <c r="A73" s="282"/>
      <c r="B73" s="178">
        <v>6</v>
      </c>
      <c r="C73" s="178" t="s">
        <v>193</v>
      </c>
      <c r="D73" s="125"/>
      <c r="E73" s="4"/>
      <c r="F73" s="4"/>
      <c r="G73" s="4"/>
      <c r="H73" s="4"/>
      <c r="I73" s="4"/>
      <c r="J73" s="4"/>
      <c r="K73" s="4"/>
      <c r="L73" s="4"/>
      <c r="M73" s="4"/>
      <c r="N73" s="4"/>
      <c r="O73" s="4"/>
      <c r="P73" s="4"/>
      <c r="Q73" s="4"/>
      <c r="R73" s="4"/>
      <c r="S73" s="4"/>
      <c r="T73" s="282"/>
    </row>
    <row r="74" spans="1:20" ht="12.75" customHeight="1">
      <c r="A74" s="282"/>
      <c r="B74" s="178">
        <v>7</v>
      </c>
      <c r="C74" s="178" t="s">
        <v>194</v>
      </c>
      <c r="D74" s="125"/>
      <c r="E74" s="4"/>
      <c r="F74" s="4"/>
      <c r="G74" s="4"/>
      <c r="H74" s="4"/>
      <c r="I74" s="4"/>
      <c r="J74" s="4"/>
      <c r="K74" s="4"/>
      <c r="L74" s="4"/>
      <c r="M74" s="4"/>
      <c r="N74" s="4"/>
      <c r="O74" s="4"/>
      <c r="P74" s="4"/>
      <c r="Q74" s="4"/>
      <c r="R74" s="4"/>
      <c r="S74" s="4"/>
      <c r="T74" s="282"/>
    </row>
    <row r="75" spans="1:20" ht="12.75" customHeight="1" thickBot="1">
      <c r="A75" s="282"/>
      <c r="B75" s="178">
        <v>8</v>
      </c>
      <c r="C75" s="178" t="s">
        <v>195</v>
      </c>
      <c r="D75" s="125"/>
      <c r="E75" s="4"/>
      <c r="F75" s="4"/>
      <c r="G75" s="4"/>
      <c r="H75" s="4"/>
      <c r="I75" s="4"/>
      <c r="J75" s="4"/>
      <c r="K75" s="4"/>
      <c r="L75" s="4"/>
      <c r="M75" s="4"/>
      <c r="N75" s="4"/>
      <c r="O75" s="4"/>
      <c r="P75" s="4"/>
      <c r="Q75" s="4"/>
      <c r="R75" s="4"/>
      <c r="S75" s="4"/>
      <c r="T75" s="282"/>
    </row>
    <row r="76" spans="1:20" ht="12.75" customHeight="1" thickBot="1">
      <c r="A76" s="282"/>
      <c r="B76" s="180"/>
      <c r="C76" s="181" t="s">
        <v>235</v>
      </c>
      <c r="D76" s="120"/>
      <c r="E76" s="43" t="str">
        <f>IF(COUNTIF(E68:E75,"A")&gt;7,"C",IF(COUNTIF(E68:E75,"A")&gt;0,"P"," "))</f>
        <v xml:space="preserve"> </v>
      </c>
      <c r="F76" s="43" t="str">
        <f t="shared" ref="F76:S76" si="6">IF(COUNTIF(F68:F75,"A")&gt;7,"C",IF(COUNTIF(F68:F75,"A")&gt;0,"P"," "))</f>
        <v xml:space="preserve"> </v>
      </c>
      <c r="G76" s="43" t="str">
        <f t="shared" si="6"/>
        <v xml:space="preserve"> </v>
      </c>
      <c r="H76" s="43" t="str">
        <f t="shared" si="6"/>
        <v xml:space="preserve"> </v>
      </c>
      <c r="I76" s="43" t="str">
        <f t="shared" si="6"/>
        <v xml:space="preserve"> </v>
      </c>
      <c r="J76" s="43" t="str">
        <f t="shared" si="6"/>
        <v xml:space="preserve"> </v>
      </c>
      <c r="K76" s="43" t="str">
        <f t="shared" si="6"/>
        <v xml:space="preserve"> </v>
      </c>
      <c r="L76" s="43" t="str">
        <f t="shared" si="6"/>
        <v xml:space="preserve"> </v>
      </c>
      <c r="M76" s="43" t="str">
        <f t="shared" si="6"/>
        <v xml:space="preserve"> </v>
      </c>
      <c r="N76" s="43" t="str">
        <f t="shared" si="6"/>
        <v xml:space="preserve"> </v>
      </c>
      <c r="O76" s="43" t="str">
        <f t="shared" si="6"/>
        <v xml:space="preserve"> </v>
      </c>
      <c r="P76" s="43" t="str">
        <f t="shared" si="6"/>
        <v xml:space="preserve"> </v>
      </c>
      <c r="Q76" s="43" t="str">
        <f t="shared" si="6"/>
        <v xml:space="preserve"> </v>
      </c>
      <c r="R76" s="43" t="str">
        <f t="shared" si="6"/>
        <v xml:space="preserve"> </v>
      </c>
      <c r="S76" s="43" t="str">
        <f t="shared" si="6"/>
        <v xml:space="preserve"> </v>
      </c>
      <c r="T76" s="282"/>
    </row>
    <row r="77" spans="1:20" ht="12.75" customHeight="1">
      <c r="A77" s="282"/>
      <c r="B77" s="185"/>
      <c r="C77" s="183"/>
      <c r="D77" s="122"/>
      <c r="T77" s="282"/>
    </row>
    <row r="78" spans="1:20" ht="12.75" customHeight="1">
      <c r="A78" s="282"/>
      <c r="B78" s="186" t="s">
        <v>81</v>
      </c>
      <c r="C78" s="122"/>
      <c r="D78" s="122"/>
      <c r="E78" s="122"/>
      <c r="F78" s="122"/>
      <c r="G78" s="122"/>
      <c r="H78" s="122"/>
      <c r="I78" s="122"/>
      <c r="J78" s="122"/>
      <c r="K78" s="122"/>
      <c r="L78" s="122"/>
      <c r="M78" s="122"/>
      <c r="N78" s="122"/>
      <c r="O78" s="122"/>
      <c r="P78" s="122"/>
      <c r="Q78" s="122"/>
      <c r="R78" s="122"/>
      <c r="S78" s="122"/>
      <c r="T78" s="282"/>
    </row>
    <row r="79" spans="1:20" ht="12.75" customHeight="1">
      <c r="A79" s="282"/>
      <c r="B79" s="187" t="s">
        <v>89</v>
      </c>
      <c r="C79" s="178" t="s">
        <v>196</v>
      </c>
      <c r="D79" s="125"/>
      <c r="E79" s="4"/>
      <c r="F79" s="4"/>
      <c r="G79" s="4"/>
      <c r="H79" s="4"/>
      <c r="I79" s="4"/>
      <c r="J79" s="4"/>
      <c r="K79" s="4"/>
      <c r="L79" s="4"/>
      <c r="M79" s="4"/>
      <c r="N79" s="4"/>
      <c r="O79" s="4"/>
      <c r="P79" s="4"/>
      <c r="Q79" s="4"/>
      <c r="R79" s="4"/>
      <c r="S79" s="4"/>
      <c r="T79" s="282"/>
    </row>
    <row r="80" spans="1:20" ht="12.75" customHeight="1">
      <c r="A80" s="282"/>
      <c r="B80" s="187" t="s">
        <v>90</v>
      </c>
      <c r="C80" s="178" t="s">
        <v>197</v>
      </c>
      <c r="D80" s="125"/>
      <c r="E80" s="4"/>
      <c r="F80" s="4"/>
      <c r="G80" s="4"/>
      <c r="H80" s="4"/>
      <c r="I80" s="4"/>
      <c r="J80" s="4"/>
      <c r="K80" s="4"/>
      <c r="L80" s="4"/>
      <c r="M80" s="4"/>
      <c r="N80" s="4"/>
      <c r="O80" s="4"/>
      <c r="P80" s="4"/>
      <c r="Q80" s="4"/>
      <c r="R80" s="4"/>
      <c r="S80" s="4"/>
      <c r="T80" s="282"/>
    </row>
    <row r="81" spans="1:20" ht="12.75" customHeight="1">
      <c r="A81" s="282"/>
      <c r="B81" s="187" t="s">
        <v>100</v>
      </c>
      <c r="C81" s="178" t="s">
        <v>198</v>
      </c>
      <c r="D81" s="125"/>
      <c r="E81" s="4"/>
      <c r="F81" s="4"/>
      <c r="G81" s="4"/>
      <c r="H81" s="4"/>
      <c r="I81" s="4"/>
      <c r="J81" s="4"/>
      <c r="K81" s="4"/>
      <c r="L81" s="4"/>
      <c r="M81" s="4"/>
      <c r="N81" s="4"/>
      <c r="O81" s="4"/>
      <c r="P81" s="4"/>
      <c r="Q81" s="4"/>
      <c r="R81" s="4"/>
      <c r="S81" s="4"/>
      <c r="T81" s="282"/>
    </row>
    <row r="82" spans="1:20" ht="12.75" customHeight="1" thickBot="1">
      <c r="A82" s="282"/>
      <c r="B82" s="187" t="s">
        <v>101</v>
      </c>
      <c r="C82" s="178" t="s">
        <v>199</v>
      </c>
      <c r="D82" s="125"/>
      <c r="E82" s="4"/>
      <c r="F82" s="4"/>
      <c r="G82" s="4"/>
      <c r="H82" s="4"/>
      <c r="I82" s="4"/>
      <c r="J82" s="4"/>
      <c r="K82" s="4"/>
      <c r="L82" s="4"/>
      <c r="M82" s="4"/>
      <c r="N82" s="4"/>
      <c r="O82" s="4"/>
      <c r="P82" s="4"/>
      <c r="Q82" s="4"/>
      <c r="R82" s="4"/>
      <c r="S82" s="4"/>
      <c r="T82" s="282"/>
    </row>
    <row r="83" spans="1:20" ht="13.5" thickBot="1">
      <c r="A83" s="282"/>
      <c r="B83" s="135"/>
      <c r="C83" s="181" t="s">
        <v>235</v>
      </c>
      <c r="D83" s="120"/>
      <c r="E83" s="43" t="str">
        <f>IF(COUNTIF(E79:E82,"A")&gt;3,"C",IF(COUNTIF(E79:E82,"A")&gt;0,"P"," "))</f>
        <v xml:space="preserve"> </v>
      </c>
      <c r="F83" s="43" t="str">
        <f t="shared" ref="F83:S83" si="7">IF(COUNTIF(F79:F82,"A")&gt;3,"C",IF(COUNTIF(F79:F82,"A")&gt;0,"P"," "))</f>
        <v xml:space="preserve"> </v>
      </c>
      <c r="G83" s="43" t="str">
        <f t="shared" si="7"/>
        <v xml:space="preserve"> </v>
      </c>
      <c r="H83" s="43" t="str">
        <f t="shared" si="7"/>
        <v xml:space="preserve"> </v>
      </c>
      <c r="I83" s="43" t="str">
        <f t="shared" si="7"/>
        <v xml:space="preserve"> </v>
      </c>
      <c r="J83" s="43" t="str">
        <f t="shared" si="7"/>
        <v xml:space="preserve"> </v>
      </c>
      <c r="K83" s="43" t="str">
        <f t="shared" si="7"/>
        <v xml:space="preserve"> </v>
      </c>
      <c r="L83" s="43" t="str">
        <f t="shared" si="7"/>
        <v xml:space="preserve"> </v>
      </c>
      <c r="M83" s="43" t="str">
        <f t="shared" si="7"/>
        <v xml:space="preserve"> </v>
      </c>
      <c r="N83" s="43" t="str">
        <f t="shared" si="7"/>
        <v xml:space="preserve"> </v>
      </c>
      <c r="O83" s="43" t="str">
        <f t="shared" si="7"/>
        <v xml:space="preserve"> </v>
      </c>
      <c r="P83" s="43" t="str">
        <f t="shared" si="7"/>
        <v xml:space="preserve"> </v>
      </c>
      <c r="Q83" s="43" t="str">
        <f t="shared" si="7"/>
        <v xml:space="preserve"> </v>
      </c>
      <c r="R83" s="43" t="str">
        <f t="shared" si="7"/>
        <v xml:space="preserve"> </v>
      </c>
      <c r="S83" s="43" t="str">
        <f t="shared" si="7"/>
        <v xml:space="preserve"> </v>
      </c>
      <c r="T83" s="282"/>
    </row>
    <row r="84" spans="1:20">
      <c r="A84" s="282"/>
      <c r="D84" s="122"/>
      <c r="T84" s="282"/>
    </row>
    <row r="85" spans="1:20">
      <c r="A85" s="282"/>
      <c r="B85" s="186" t="s">
        <v>102</v>
      </c>
      <c r="C85" s="122"/>
      <c r="D85" s="122"/>
      <c r="E85" s="122"/>
      <c r="F85" s="122"/>
      <c r="G85" s="122"/>
      <c r="H85" s="122"/>
      <c r="I85" s="122"/>
      <c r="J85" s="122"/>
      <c r="K85" s="122"/>
      <c r="L85" s="122"/>
      <c r="M85" s="122"/>
      <c r="N85" s="122"/>
      <c r="O85" s="122"/>
      <c r="P85" s="122"/>
      <c r="Q85" s="122"/>
      <c r="R85" s="122"/>
      <c r="S85" s="122"/>
      <c r="T85" s="282"/>
    </row>
    <row r="86" spans="1:20">
      <c r="A86" s="282"/>
      <c r="B86" s="187">
        <v>1</v>
      </c>
      <c r="C86" s="178" t="s">
        <v>200</v>
      </c>
      <c r="D86" s="125"/>
      <c r="E86" s="126"/>
      <c r="F86" s="4"/>
      <c r="G86" s="4"/>
      <c r="H86" s="4"/>
      <c r="I86" s="4"/>
      <c r="J86" s="4"/>
      <c r="K86" s="4"/>
      <c r="L86" s="4"/>
      <c r="M86" s="4"/>
      <c r="N86" s="4"/>
      <c r="O86" s="4"/>
      <c r="P86" s="4"/>
      <c r="Q86" s="4"/>
      <c r="R86" s="4"/>
      <c r="S86" s="4"/>
      <c r="T86" s="282"/>
    </row>
    <row r="87" spans="1:20">
      <c r="A87" s="282"/>
      <c r="B87" s="187">
        <v>2</v>
      </c>
      <c r="C87" s="178" t="s">
        <v>201</v>
      </c>
      <c r="D87" s="125"/>
      <c r="E87" s="126"/>
      <c r="F87" s="4"/>
      <c r="G87" s="4"/>
      <c r="H87" s="4"/>
      <c r="I87" s="4"/>
      <c r="J87" s="4"/>
      <c r="K87" s="4"/>
      <c r="L87" s="4"/>
      <c r="M87" s="4"/>
      <c r="N87" s="4"/>
      <c r="O87" s="4"/>
      <c r="P87" s="4"/>
      <c r="Q87" s="4"/>
      <c r="R87" s="4"/>
      <c r="S87" s="4"/>
      <c r="T87" s="282"/>
    </row>
    <row r="88" spans="1:20">
      <c r="A88" s="282"/>
      <c r="B88" s="187">
        <v>3</v>
      </c>
      <c r="C88" s="178" t="s">
        <v>202</v>
      </c>
      <c r="D88" s="125"/>
      <c r="E88" s="126"/>
      <c r="F88" s="4"/>
      <c r="G88" s="4"/>
      <c r="H88" s="4"/>
      <c r="I88" s="4"/>
      <c r="J88" s="4"/>
      <c r="K88" s="4"/>
      <c r="L88" s="4"/>
      <c r="M88" s="4"/>
      <c r="N88" s="4"/>
      <c r="O88" s="4"/>
      <c r="P88" s="4"/>
      <c r="Q88" s="4"/>
      <c r="R88" s="4"/>
      <c r="S88" s="4"/>
      <c r="T88" s="282"/>
    </row>
    <row r="89" spans="1:20">
      <c r="A89" s="282"/>
      <c r="B89" s="187" t="s">
        <v>103</v>
      </c>
      <c r="C89" s="178" t="s">
        <v>203</v>
      </c>
      <c r="D89" s="125"/>
      <c r="E89" s="126"/>
      <c r="F89" s="4"/>
      <c r="G89" s="4"/>
      <c r="H89" s="4"/>
      <c r="I89" s="4"/>
      <c r="J89" s="4"/>
      <c r="K89" s="4"/>
      <c r="L89" s="4"/>
      <c r="M89" s="4"/>
      <c r="N89" s="4"/>
      <c r="O89" s="4"/>
      <c r="P89" s="4"/>
      <c r="Q89" s="4"/>
      <c r="R89" s="4"/>
      <c r="S89" s="4"/>
      <c r="T89" s="282"/>
    </row>
    <row r="90" spans="1:20">
      <c r="A90" s="282"/>
      <c r="B90" s="187" t="s">
        <v>104</v>
      </c>
      <c r="C90" s="178" t="s">
        <v>204</v>
      </c>
      <c r="D90" s="125"/>
      <c r="E90" s="126"/>
      <c r="F90" s="4"/>
      <c r="G90" s="4"/>
      <c r="H90" s="4"/>
      <c r="I90" s="4"/>
      <c r="J90" s="4"/>
      <c r="K90" s="4"/>
      <c r="L90" s="4"/>
      <c r="M90" s="4"/>
      <c r="N90" s="4"/>
      <c r="O90" s="4"/>
      <c r="P90" s="4"/>
      <c r="Q90" s="4"/>
      <c r="R90" s="4"/>
      <c r="S90" s="4"/>
      <c r="T90" s="282"/>
    </row>
    <row r="91" spans="1:20">
      <c r="A91" s="282"/>
      <c r="B91" s="187" t="s">
        <v>105</v>
      </c>
      <c r="C91" s="178" t="s">
        <v>205</v>
      </c>
      <c r="D91" s="125"/>
      <c r="E91" s="126"/>
      <c r="F91" s="4"/>
      <c r="G91" s="4"/>
      <c r="H91" s="4"/>
      <c r="I91" s="4"/>
      <c r="J91" s="4"/>
      <c r="K91" s="4"/>
      <c r="L91" s="4"/>
      <c r="M91" s="4"/>
      <c r="N91" s="4"/>
      <c r="O91" s="4"/>
      <c r="P91" s="4"/>
      <c r="Q91" s="4"/>
      <c r="R91" s="4"/>
      <c r="S91" s="4"/>
      <c r="T91" s="282"/>
    </row>
    <row r="92" spans="1:20">
      <c r="A92" s="282"/>
      <c r="B92" s="187">
        <v>5</v>
      </c>
      <c r="C92" s="178" t="s">
        <v>206</v>
      </c>
      <c r="D92" s="125"/>
      <c r="E92" s="126"/>
      <c r="F92" s="4"/>
      <c r="G92" s="4"/>
      <c r="H92" s="4"/>
      <c r="I92" s="4"/>
      <c r="J92" s="4"/>
      <c r="K92" s="4"/>
      <c r="L92" s="4"/>
      <c r="M92" s="4"/>
      <c r="N92" s="4"/>
      <c r="O92" s="4"/>
      <c r="P92" s="4"/>
      <c r="Q92" s="4"/>
      <c r="R92" s="4"/>
      <c r="S92" s="4"/>
      <c r="T92" s="282"/>
    </row>
    <row r="93" spans="1:20" ht="13.5" thickBot="1">
      <c r="A93" s="282"/>
      <c r="B93" s="187">
        <v>6</v>
      </c>
      <c r="C93" s="178" t="s">
        <v>207</v>
      </c>
      <c r="D93" s="125"/>
      <c r="E93" s="126"/>
      <c r="F93" s="4"/>
      <c r="G93" s="4"/>
      <c r="H93" s="4"/>
      <c r="I93" s="4"/>
      <c r="J93" s="4"/>
      <c r="K93" s="4"/>
      <c r="L93" s="4"/>
      <c r="M93" s="4"/>
      <c r="N93" s="4"/>
      <c r="O93" s="4"/>
      <c r="P93" s="4"/>
      <c r="Q93" s="4"/>
      <c r="R93" s="4"/>
      <c r="S93" s="4"/>
      <c r="T93" s="282"/>
    </row>
    <row r="94" spans="1:20" ht="13.5" thickBot="1">
      <c r="A94" s="282"/>
      <c r="B94" s="188"/>
      <c r="C94" s="181" t="s">
        <v>235</v>
      </c>
      <c r="D94" s="120"/>
      <c r="E94" s="43" t="str">
        <f>IF(COUNTIF(E86:E88,"A")&gt;2,IF(COUNTIF(E89:E93,"A")&gt;0,"C","P"),IF(COUNTIF(E86:E93,"A")&gt;0,"P"," "))</f>
        <v xml:space="preserve"> </v>
      </c>
      <c r="F94" s="43" t="str">
        <f t="shared" ref="F94:S94" si="8">IF(COUNTIF(F86:F88,"A")&gt;2,IF(COUNTIF(F89:F93,"A")&gt;0,"C","P"),IF(COUNTIF(F86:F93,"A")&gt;0,"P"," "))</f>
        <v xml:space="preserve"> </v>
      </c>
      <c r="G94" s="43" t="str">
        <f t="shared" si="8"/>
        <v xml:space="preserve"> </v>
      </c>
      <c r="H94" s="43" t="str">
        <f t="shared" si="8"/>
        <v xml:space="preserve"> </v>
      </c>
      <c r="I94" s="43" t="str">
        <f t="shared" si="8"/>
        <v xml:space="preserve"> </v>
      </c>
      <c r="J94" s="43" t="str">
        <f t="shared" si="8"/>
        <v xml:space="preserve"> </v>
      </c>
      <c r="K94" s="43" t="str">
        <f t="shared" si="8"/>
        <v xml:space="preserve"> </v>
      </c>
      <c r="L94" s="43" t="str">
        <f t="shared" si="8"/>
        <v xml:space="preserve"> </v>
      </c>
      <c r="M94" s="43" t="str">
        <f t="shared" si="8"/>
        <v xml:space="preserve"> </v>
      </c>
      <c r="N94" s="43" t="str">
        <f t="shared" si="8"/>
        <v xml:space="preserve"> </v>
      </c>
      <c r="O94" s="43" t="str">
        <f t="shared" si="8"/>
        <v xml:space="preserve"> </v>
      </c>
      <c r="P94" s="43" t="str">
        <f t="shared" si="8"/>
        <v xml:space="preserve"> </v>
      </c>
      <c r="Q94" s="43" t="str">
        <f t="shared" si="8"/>
        <v xml:space="preserve"> </v>
      </c>
      <c r="R94" s="43" t="str">
        <f t="shared" si="8"/>
        <v xml:space="preserve"> </v>
      </c>
      <c r="S94" s="43" t="str">
        <f t="shared" si="8"/>
        <v xml:space="preserve"> </v>
      </c>
      <c r="T94" s="282"/>
    </row>
    <row r="95" spans="1:20">
      <c r="A95" s="282"/>
      <c r="B95" s="189"/>
      <c r="C95" s="183"/>
      <c r="D95" s="122"/>
      <c r="T95" s="282"/>
    </row>
    <row r="96" spans="1:20">
      <c r="A96" s="282"/>
      <c r="B96" s="186" t="s">
        <v>83</v>
      </c>
      <c r="C96" s="190"/>
      <c r="D96" s="122"/>
      <c r="E96" s="122"/>
      <c r="F96" s="122"/>
      <c r="G96" s="122"/>
      <c r="H96" s="122"/>
      <c r="I96" s="122"/>
      <c r="J96" s="122"/>
      <c r="K96" s="122"/>
      <c r="L96" s="122"/>
      <c r="M96" s="122"/>
      <c r="N96" s="122"/>
      <c r="O96" s="122"/>
      <c r="P96" s="122"/>
      <c r="Q96" s="122"/>
      <c r="R96" s="122"/>
      <c r="S96" s="122"/>
      <c r="T96" s="282"/>
    </row>
    <row r="97" spans="1:20">
      <c r="A97" s="282"/>
      <c r="B97" s="187" t="s">
        <v>89</v>
      </c>
      <c r="C97" s="178" t="s">
        <v>208</v>
      </c>
      <c r="D97" s="125"/>
      <c r="E97" s="4"/>
      <c r="F97" s="4"/>
      <c r="G97" s="4"/>
      <c r="H97" s="4"/>
      <c r="I97" s="4"/>
      <c r="J97" s="4"/>
      <c r="K97" s="4"/>
      <c r="L97" s="4"/>
      <c r="M97" s="4"/>
      <c r="N97" s="4"/>
      <c r="O97" s="4"/>
      <c r="P97" s="4"/>
      <c r="Q97" s="4"/>
      <c r="R97" s="4"/>
      <c r="S97" s="4"/>
      <c r="T97" s="282"/>
    </row>
    <row r="98" spans="1:20">
      <c r="A98" s="282"/>
      <c r="B98" s="187" t="s">
        <v>90</v>
      </c>
      <c r="C98" s="178" t="s">
        <v>209</v>
      </c>
      <c r="D98" s="125"/>
      <c r="E98" s="4"/>
      <c r="F98" s="4"/>
      <c r="G98" s="4"/>
      <c r="H98" s="4"/>
      <c r="I98" s="4"/>
      <c r="J98" s="4"/>
      <c r="K98" s="4"/>
      <c r="L98" s="4"/>
      <c r="M98" s="4"/>
      <c r="N98" s="4"/>
      <c r="O98" s="4"/>
      <c r="P98" s="4"/>
      <c r="Q98" s="4"/>
      <c r="R98" s="4"/>
      <c r="S98" s="4"/>
      <c r="T98" s="282"/>
    </row>
    <row r="99" spans="1:20">
      <c r="A99" s="282"/>
      <c r="B99" s="187" t="s">
        <v>91</v>
      </c>
      <c r="C99" s="178" t="s">
        <v>210</v>
      </c>
      <c r="D99" s="125"/>
      <c r="E99" s="4"/>
      <c r="F99" s="4"/>
      <c r="G99" s="4"/>
      <c r="H99" s="4"/>
      <c r="I99" s="4"/>
      <c r="J99" s="4"/>
      <c r="K99" s="4"/>
      <c r="L99" s="4"/>
      <c r="M99" s="4"/>
      <c r="N99" s="4"/>
      <c r="O99" s="4"/>
      <c r="P99" s="4"/>
      <c r="Q99" s="4"/>
      <c r="R99" s="4"/>
      <c r="S99" s="4"/>
      <c r="T99" s="282"/>
    </row>
    <row r="100" spans="1:20">
      <c r="A100" s="282"/>
      <c r="B100" s="187" t="s">
        <v>100</v>
      </c>
      <c r="C100" s="178" t="s">
        <v>217</v>
      </c>
      <c r="D100" s="125"/>
      <c r="E100" s="4"/>
      <c r="F100" s="4"/>
      <c r="G100" s="4"/>
      <c r="H100" s="4"/>
      <c r="I100" s="4"/>
      <c r="J100" s="4"/>
      <c r="K100" s="4"/>
      <c r="L100" s="4"/>
      <c r="M100" s="4"/>
      <c r="N100" s="4"/>
      <c r="O100" s="4"/>
      <c r="P100" s="4"/>
      <c r="Q100" s="4"/>
      <c r="R100" s="4"/>
      <c r="S100" s="4"/>
      <c r="T100" s="282"/>
    </row>
    <row r="101" spans="1:20">
      <c r="A101" s="282"/>
      <c r="B101" s="187" t="s">
        <v>101</v>
      </c>
      <c r="C101" s="178" t="s">
        <v>211</v>
      </c>
      <c r="D101" s="125"/>
      <c r="E101" s="4"/>
      <c r="F101" s="4"/>
      <c r="G101" s="4"/>
      <c r="H101" s="4"/>
      <c r="I101" s="4"/>
      <c r="J101" s="4"/>
      <c r="K101" s="4"/>
      <c r="L101" s="4"/>
      <c r="M101" s="4"/>
      <c r="N101" s="4"/>
      <c r="O101" s="4"/>
      <c r="P101" s="4"/>
      <c r="Q101" s="4"/>
      <c r="R101" s="4"/>
      <c r="S101" s="4"/>
      <c r="T101" s="282"/>
    </row>
    <row r="102" spans="1:20">
      <c r="A102" s="282"/>
      <c r="B102" s="187">
        <v>3</v>
      </c>
      <c r="C102" s="178" t="s">
        <v>212</v>
      </c>
      <c r="D102" s="125"/>
      <c r="E102" s="4"/>
      <c r="F102" s="4"/>
      <c r="G102" s="4"/>
      <c r="H102" s="4"/>
      <c r="I102" s="4"/>
      <c r="J102" s="4"/>
      <c r="K102" s="4"/>
      <c r="L102" s="4"/>
      <c r="M102" s="4"/>
      <c r="N102" s="4"/>
      <c r="O102" s="4"/>
      <c r="P102" s="4"/>
      <c r="Q102" s="4"/>
      <c r="R102" s="4"/>
      <c r="S102" s="4"/>
      <c r="T102" s="282"/>
    </row>
    <row r="103" spans="1:20">
      <c r="A103" s="282"/>
      <c r="B103" s="187">
        <v>4</v>
      </c>
      <c r="C103" s="178" t="s">
        <v>213</v>
      </c>
      <c r="D103" s="125"/>
      <c r="E103" s="4"/>
      <c r="F103" s="4"/>
      <c r="G103" s="4"/>
      <c r="H103" s="4"/>
      <c r="I103" s="4"/>
      <c r="J103" s="4"/>
      <c r="K103" s="4"/>
      <c r="L103" s="4"/>
      <c r="M103" s="4"/>
      <c r="N103" s="4"/>
      <c r="O103" s="4"/>
      <c r="P103" s="4"/>
      <c r="Q103" s="4"/>
      <c r="R103" s="4"/>
      <c r="S103" s="4"/>
      <c r="T103" s="282"/>
    </row>
    <row r="104" spans="1:20">
      <c r="A104" s="282"/>
      <c r="B104" s="187">
        <v>5</v>
      </c>
      <c r="C104" s="178" t="s">
        <v>214</v>
      </c>
      <c r="D104" s="125"/>
      <c r="E104" s="4"/>
      <c r="F104" s="4"/>
      <c r="G104" s="4"/>
      <c r="H104" s="4"/>
      <c r="I104" s="4"/>
      <c r="J104" s="4"/>
      <c r="K104" s="4"/>
      <c r="L104" s="4"/>
      <c r="M104" s="4"/>
      <c r="N104" s="4"/>
      <c r="O104" s="4"/>
      <c r="P104" s="4"/>
      <c r="Q104" s="4"/>
      <c r="R104" s="4"/>
      <c r="S104" s="4"/>
      <c r="T104" s="282"/>
    </row>
    <row r="105" spans="1:20" ht="13.5" thickBot="1">
      <c r="A105" s="282"/>
      <c r="B105" s="187">
        <v>6</v>
      </c>
      <c r="C105" s="179" t="s">
        <v>215</v>
      </c>
      <c r="D105" s="125"/>
      <c r="E105" s="4"/>
      <c r="F105" s="4"/>
      <c r="G105" s="4"/>
      <c r="H105" s="4"/>
      <c r="I105" s="4"/>
      <c r="J105" s="4"/>
      <c r="K105" s="4"/>
      <c r="L105" s="4"/>
      <c r="M105" s="4"/>
      <c r="N105" s="4"/>
      <c r="O105" s="4"/>
      <c r="P105" s="4"/>
      <c r="Q105" s="4"/>
      <c r="R105" s="4"/>
      <c r="S105" s="4"/>
      <c r="T105" s="282"/>
    </row>
    <row r="106" spans="1:20" ht="13.5" thickBot="1">
      <c r="A106" s="282"/>
      <c r="B106" s="188"/>
      <c r="C106" s="181" t="s">
        <v>235</v>
      </c>
      <c r="D106" s="120"/>
      <c r="E106" s="43" t="str">
        <f>IF(COUNTIF(E97:E105,"A")&gt;8,"C",IF(COUNTIF(E97:E105,"A")&gt;0,"P"," "))</f>
        <v xml:space="preserve"> </v>
      </c>
      <c r="F106" s="43" t="str">
        <f t="shared" ref="F106:S106" si="9">IF(COUNTIF(F97:F105,"A")&gt;8,"C",IF(COUNTIF(F97:F105,"A")&gt;0,"P"," "))</f>
        <v xml:space="preserve"> </v>
      </c>
      <c r="G106" s="43" t="str">
        <f t="shared" si="9"/>
        <v xml:space="preserve"> </v>
      </c>
      <c r="H106" s="43" t="str">
        <f t="shared" si="9"/>
        <v xml:space="preserve"> </v>
      </c>
      <c r="I106" s="43" t="str">
        <f t="shared" si="9"/>
        <v xml:space="preserve"> </v>
      </c>
      <c r="J106" s="43" t="str">
        <f t="shared" si="9"/>
        <v xml:space="preserve"> </v>
      </c>
      <c r="K106" s="43" t="str">
        <f t="shared" si="9"/>
        <v xml:space="preserve"> </v>
      </c>
      <c r="L106" s="43" t="str">
        <f t="shared" si="9"/>
        <v xml:space="preserve"> </v>
      </c>
      <c r="M106" s="43" t="str">
        <f t="shared" si="9"/>
        <v xml:space="preserve"> </v>
      </c>
      <c r="N106" s="43" t="str">
        <f t="shared" si="9"/>
        <v xml:space="preserve"> </v>
      </c>
      <c r="O106" s="43" t="str">
        <f t="shared" si="9"/>
        <v xml:space="preserve"> </v>
      </c>
      <c r="P106" s="43" t="str">
        <f t="shared" si="9"/>
        <v xml:space="preserve"> </v>
      </c>
      <c r="Q106" s="43" t="str">
        <f t="shared" si="9"/>
        <v xml:space="preserve"> </v>
      </c>
      <c r="R106" s="43" t="str">
        <f t="shared" si="9"/>
        <v xml:space="preserve"> </v>
      </c>
      <c r="S106" s="43" t="str">
        <f t="shared" si="9"/>
        <v xml:space="preserve"> </v>
      </c>
      <c r="T106" s="282"/>
    </row>
    <row r="107" spans="1:20">
      <c r="A107" s="282"/>
      <c r="B107" s="189"/>
      <c r="C107" s="182"/>
      <c r="D107" s="122"/>
      <c r="T107" s="282"/>
    </row>
    <row r="108" spans="1:20">
      <c r="A108" s="282"/>
      <c r="B108" s="186" t="s">
        <v>84</v>
      </c>
      <c r="C108" s="191"/>
      <c r="D108" s="122"/>
      <c r="E108" s="122"/>
      <c r="F108" s="122"/>
      <c r="G108" s="122"/>
      <c r="H108" s="122"/>
      <c r="I108" s="122"/>
      <c r="J108" s="122"/>
      <c r="K108" s="122"/>
      <c r="L108" s="122"/>
      <c r="M108" s="122"/>
      <c r="N108" s="122"/>
      <c r="O108" s="122"/>
      <c r="P108" s="122"/>
      <c r="Q108" s="122"/>
      <c r="R108" s="122"/>
      <c r="S108" s="122"/>
      <c r="T108" s="282"/>
    </row>
    <row r="109" spans="1:20">
      <c r="A109" s="282"/>
      <c r="B109" s="178">
        <v>1</v>
      </c>
      <c r="C109" s="184" t="s">
        <v>216</v>
      </c>
      <c r="D109" s="125"/>
      <c r="E109" s="4"/>
      <c r="F109" s="4"/>
      <c r="G109" s="4"/>
      <c r="H109" s="4"/>
      <c r="I109" s="4"/>
      <c r="J109" s="4"/>
      <c r="K109" s="4"/>
      <c r="L109" s="4"/>
      <c r="M109" s="4"/>
      <c r="N109" s="4"/>
      <c r="O109" s="4"/>
      <c r="P109" s="4"/>
      <c r="Q109" s="4"/>
      <c r="R109" s="4"/>
      <c r="S109" s="4"/>
      <c r="T109" s="282"/>
    </row>
    <row r="110" spans="1:20">
      <c r="A110" s="282"/>
      <c r="B110" s="187" t="s">
        <v>100</v>
      </c>
      <c r="C110" s="178" t="s">
        <v>218</v>
      </c>
      <c r="D110" s="125"/>
      <c r="E110" s="4"/>
      <c r="F110" s="4"/>
      <c r="G110" s="4"/>
      <c r="H110" s="4"/>
      <c r="I110" s="4"/>
      <c r="J110" s="4"/>
      <c r="K110" s="4"/>
      <c r="L110" s="4"/>
      <c r="M110" s="4"/>
      <c r="N110" s="4"/>
      <c r="O110" s="4"/>
      <c r="P110" s="4"/>
      <c r="Q110" s="4"/>
      <c r="R110" s="4"/>
      <c r="S110" s="4"/>
      <c r="T110" s="282"/>
    </row>
    <row r="111" spans="1:20">
      <c r="A111" s="282"/>
      <c r="B111" s="187" t="s">
        <v>101</v>
      </c>
      <c r="C111" s="178" t="s">
        <v>219</v>
      </c>
      <c r="D111" s="125"/>
      <c r="E111" s="4"/>
      <c r="F111" s="4"/>
      <c r="G111" s="4"/>
      <c r="H111" s="4"/>
      <c r="I111" s="4"/>
      <c r="J111" s="4"/>
      <c r="K111" s="4"/>
      <c r="L111" s="4"/>
      <c r="M111" s="4"/>
      <c r="N111" s="4"/>
      <c r="O111" s="4"/>
      <c r="P111" s="4"/>
      <c r="Q111" s="4"/>
      <c r="R111" s="4"/>
      <c r="S111" s="4"/>
      <c r="T111" s="282"/>
    </row>
    <row r="112" spans="1:20">
      <c r="A112" s="282"/>
      <c r="B112" s="187" t="s">
        <v>106</v>
      </c>
      <c r="C112" s="178" t="s">
        <v>220</v>
      </c>
      <c r="D112" s="125"/>
      <c r="E112" s="4"/>
      <c r="F112" s="4"/>
      <c r="G112" s="4"/>
      <c r="H112" s="4"/>
      <c r="I112" s="4"/>
      <c r="J112" s="4"/>
      <c r="K112" s="4"/>
      <c r="L112" s="4"/>
      <c r="M112" s="4"/>
      <c r="N112" s="4"/>
      <c r="O112" s="4"/>
      <c r="P112" s="4"/>
      <c r="Q112" s="4"/>
      <c r="R112" s="4"/>
      <c r="S112" s="4"/>
      <c r="T112" s="282"/>
    </row>
    <row r="113" spans="1:20">
      <c r="A113" s="282"/>
      <c r="B113" s="178">
        <v>3</v>
      </c>
      <c r="C113" s="178" t="s">
        <v>221</v>
      </c>
      <c r="D113" s="125"/>
      <c r="E113" s="4"/>
      <c r="F113" s="4"/>
      <c r="G113" s="4"/>
      <c r="H113" s="4"/>
      <c r="I113" s="4"/>
      <c r="J113" s="4"/>
      <c r="K113" s="4"/>
      <c r="L113" s="4"/>
      <c r="M113" s="4"/>
      <c r="N113" s="4"/>
      <c r="O113" s="4"/>
      <c r="P113" s="4"/>
      <c r="Q113" s="4"/>
      <c r="R113" s="4"/>
      <c r="S113" s="4"/>
      <c r="T113" s="282"/>
    </row>
    <row r="114" spans="1:20" ht="13.5" thickBot="1">
      <c r="A114" s="282"/>
      <c r="B114" s="179">
        <v>4</v>
      </c>
      <c r="C114" s="179" t="s">
        <v>222</v>
      </c>
      <c r="D114" s="125"/>
      <c r="E114" s="4"/>
      <c r="F114" s="4"/>
      <c r="G114" s="4"/>
      <c r="H114" s="4"/>
      <c r="I114" s="4"/>
      <c r="J114" s="4"/>
      <c r="K114" s="4"/>
      <c r="L114" s="4"/>
      <c r="M114" s="4"/>
      <c r="N114" s="4"/>
      <c r="O114" s="4"/>
      <c r="P114" s="4"/>
      <c r="Q114" s="4"/>
      <c r="R114" s="4"/>
      <c r="S114" s="4"/>
      <c r="T114" s="282"/>
    </row>
    <row r="115" spans="1:20" ht="13.5" thickBot="1">
      <c r="A115" s="282"/>
      <c r="B115" s="192"/>
      <c r="C115" s="181" t="s">
        <v>235</v>
      </c>
      <c r="D115" s="120"/>
      <c r="E115" s="43" t="str">
        <f>IF(COUNTIF(E109:E114,"A")&gt;5,"C",IF(COUNTIF(E109:E114,"A")&gt;0,"P"," "))</f>
        <v xml:space="preserve"> </v>
      </c>
      <c r="F115" s="43" t="str">
        <f t="shared" ref="F115:S115" si="10">IF(COUNTIF(F109:F114,"A")&gt;5,"C",IF(COUNTIF(F109:F114,"A")&gt;0,"P"," "))</f>
        <v xml:space="preserve"> </v>
      </c>
      <c r="G115" s="43" t="str">
        <f t="shared" si="10"/>
        <v xml:space="preserve"> </v>
      </c>
      <c r="H115" s="43" t="str">
        <f t="shared" si="10"/>
        <v xml:space="preserve"> </v>
      </c>
      <c r="I115" s="43" t="str">
        <f t="shared" si="10"/>
        <v xml:space="preserve"> </v>
      </c>
      <c r="J115" s="43" t="str">
        <f t="shared" si="10"/>
        <v xml:space="preserve"> </v>
      </c>
      <c r="K115" s="43" t="str">
        <f t="shared" si="10"/>
        <v xml:space="preserve"> </v>
      </c>
      <c r="L115" s="43" t="str">
        <f t="shared" si="10"/>
        <v xml:space="preserve"> </v>
      </c>
      <c r="M115" s="43" t="str">
        <f t="shared" si="10"/>
        <v xml:space="preserve"> </v>
      </c>
      <c r="N115" s="43" t="str">
        <f t="shared" si="10"/>
        <v xml:space="preserve"> </v>
      </c>
      <c r="O115" s="43" t="str">
        <f t="shared" si="10"/>
        <v xml:space="preserve"> </v>
      </c>
      <c r="P115" s="43" t="str">
        <f t="shared" si="10"/>
        <v xml:space="preserve"> </v>
      </c>
      <c r="Q115" s="43" t="str">
        <f t="shared" si="10"/>
        <v xml:space="preserve"> </v>
      </c>
      <c r="R115" s="43" t="str">
        <f t="shared" si="10"/>
        <v xml:space="preserve"> </v>
      </c>
      <c r="S115" s="43" t="str">
        <f t="shared" si="10"/>
        <v xml:space="preserve"> </v>
      </c>
      <c r="T115" s="282"/>
    </row>
    <row r="116" spans="1:20">
      <c r="A116" s="282"/>
      <c r="B116" s="192"/>
      <c r="C116" s="182"/>
      <c r="D116" s="122"/>
      <c r="T116" s="282"/>
    </row>
    <row r="117" spans="1:20">
      <c r="A117" s="282"/>
      <c r="B117" s="193" t="s">
        <v>85</v>
      </c>
      <c r="C117" s="191"/>
      <c r="D117" s="122"/>
      <c r="E117" s="122"/>
      <c r="F117" s="122"/>
      <c r="G117" s="122"/>
      <c r="H117" s="122"/>
      <c r="I117" s="122"/>
      <c r="J117" s="122"/>
      <c r="K117" s="122"/>
      <c r="L117" s="122"/>
      <c r="M117" s="122"/>
      <c r="N117" s="122"/>
      <c r="O117" s="122"/>
      <c r="P117" s="122"/>
      <c r="Q117" s="122"/>
      <c r="R117" s="122"/>
      <c r="S117" s="122"/>
      <c r="T117" s="282"/>
    </row>
    <row r="118" spans="1:20">
      <c r="A118" s="282"/>
      <c r="B118" s="184">
        <v>1</v>
      </c>
      <c r="C118" s="184" t="s">
        <v>223</v>
      </c>
      <c r="D118" s="125"/>
      <c r="E118" s="4"/>
      <c r="F118" s="4"/>
      <c r="G118" s="4"/>
      <c r="H118" s="4"/>
      <c r="I118" s="4"/>
      <c r="J118" s="4"/>
      <c r="K118" s="4"/>
      <c r="L118" s="4"/>
      <c r="M118" s="4"/>
      <c r="N118" s="4"/>
      <c r="O118" s="4"/>
      <c r="P118" s="4"/>
      <c r="Q118" s="4"/>
      <c r="R118" s="4"/>
      <c r="S118" s="4"/>
      <c r="T118" s="282"/>
    </row>
    <row r="119" spans="1:20">
      <c r="A119" s="282"/>
      <c r="B119" s="178">
        <v>2</v>
      </c>
      <c r="C119" s="178" t="s">
        <v>224</v>
      </c>
      <c r="D119" s="125"/>
      <c r="E119" s="4"/>
      <c r="F119" s="4"/>
      <c r="G119" s="4"/>
      <c r="H119" s="4"/>
      <c r="I119" s="4"/>
      <c r="J119" s="4"/>
      <c r="K119" s="4"/>
      <c r="L119" s="4"/>
      <c r="M119" s="4"/>
      <c r="N119" s="4"/>
      <c r="O119" s="4"/>
      <c r="P119" s="4"/>
      <c r="Q119" s="4"/>
      <c r="R119" s="4"/>
      <c r="S119" s="4"/>
      <c r="T119" s="282"/>
    </row>
    <row r="120" spans="1:20">
      <c r="A120" s="282"/>
      <c r="B120" s="178">
        <v>3</v>
      </c>
      <c r="C120" s="178" t="s">
        <v>225</v>
      </c>
      <c r="D120" s="125"/>
      <c r="E120" s="4"/>
      <c r="F120" s="4"/>
      <c r="G120" s="4"/>
      <c r="H120" s="4"/>
      <c r="I120" s="4"/>
      <c r="J120" s="4"/>
      <c r="K120" s="4"/>
      <c r="L120" s="4"/>
      <c r="M120" s="4"/>
      <c r="N120" s="4"/>
      <c r="O120" s="4"/>
      <c r="P120" s="4"/>
      <c r="Q120" s="4"/>
      <c r="R120" s="4"/>
      <c r="S120" s="4"/>
      <c r="T120" s="282"/>
    </row>
    <row r="121" spans="1:20">
      <c r="A121" s="282"/>
      <c r="B121" s="178">
        <v>4</v>
      </c>
      <c r="C121" s="178" t="s">
        <v>226</v>
      </c>
      <c r="D121" s="125"/>
      <c r="E121" s="4"/>
      <c r="F121" s="4"/>
      <c r="G121" s="4"/>
      <c r="H121" s="4"/>
      <c r="I121" s="4"/>
      <c r="J121" s="4"/>
      <c r="K121" s="4"/>
      <c r="L121" s="4"/>
      <c r="M121" s="4"/>
      <c r="N121" s="4"/>
      <c r="O121" s="4"/>
      <c r="P121" s="4"/>
      <c r="Q121" s="4"/>
      <c r="R121" s="4"/>
      <c r="S121" s="4"/>
      <c r="T121" s="282"/>
    </row>
    <row r="122" spans="1:20">
      <c r="A122" s="282"/>
      <c r="B122" s="178">
        <v>5</v>
      </c>
      <c r="C122" s="178" t="s">
        <v>227</v>
      </c>
      <c r="D122" s="125"/>
      <c r="E122" s="4"/>
      <c r="F122" s="4"/>
      <c r="G122" s="4"/>
      <c r="H122" s="4"/>
      <c r="I122" s="4"/>
      <c r="J122" s="4"/>
      <c r="K122" s="4"/>
      <c r="L122" s="4"/>
      <c r="M122" s="4"/>
      <c r="N122" s="4"/>
      <c r="O122" s="4"/>
      <c r="P122" s="4"/>
      <c r="Q122" s="4"/>
      <c r="R122" s="4"/>
      <c r="S122" s="4"/>
      <c r="T122" s="282"/>
    </row>
    <row r="123" spans="1:20">
      <c r="A123" s="282"/>
      <c r="B123" s="178">
        <v>6</v>
      </c>
      <c r="C123" s="178" t="s">
        <v>228</v>
      </c>
      <c r="D123" s="125"/>
      <c r="E123" s="4"/>
      <c r="F123" s="4"/>
      <c r="G123" s="4"/>
      <c r="H123" s="4"/>
      <c r="I123" s="4"/>
      <c r="J123" s="4"/>
      <c r="K123" s="4"/>
      <c r="L123" s="4"/>
      <c r="M123" s="4"/>
      <c r="N123" s="4"/>
      <c r="O123" s="4"/>
      <c r="P123" s="4"/>
      <c r="Q123" s="4"/>
      <c r="R123" s="4"/>
      <c r="S123" s="4"/>
      <c r="T123" s="282"/>
    </row>
    <row r="124" spans="1:20" ht="13.5" thickBot="1">
      <c r="A124" s="282"/>
      <c r="B124" s="179">
        <v>7</v>
      </c>
      <c r="C124" s="179" t="s">
        <v>229</v>
      </c>
      <c r="D124" s="125"/>
      <c r="E124" s="4"/>
      <c r="F124" s="4"/>
      <c r="G124" s="4"/>
      <c r="H124" s="4"/>
      <c r="I124" s="4"/>
      <c r="J124" s="4"/>
      <c r="K124" s="4"/>
      <c r="L124" s="4"/>
      <c r="M124" s="4"/>
      <c r="N124" s="4"/>
      <c r="O124" s="4"/>
      <c r="P124" s="4"/>
      <c r="Q124" s="4"/>
      <c r="R124" s="4"/>
      <c r="S124" s="4"/>
      <c r="T124" s="282"/>
    </row>
    <row r="125" spans="1:20" ht="13.5" thickBot="1">
      <c r="A125" s="282"/>
      <c r="B125" s="192"/>
      <c r="C125" s="181" t="s">
        <v>235</v>
      </c>
      <c r="D125" s="120"/>
      <c r="E125" s="43" t="str">
        <f>IF(COUNTIF(E118:E124,"A")&gt;6,"C",IF(COUNTIF(E118:E124,"A")&gt;0,"P"," "))</f>
        <v xml:space="preserve"> </v>
      </c>
      <c r="F125" s="43" t="str">
        <f t="shared" ref="F125:S125" si="11">IF(COUNTIF(F118:F124,"A")&gt;6,"C",IF(COUNTIF(F118:F124,"A")&gt;0,"P"," "))</f>
        <v xml:space="preserve"> </v>
      </c>
      <c r="G125" s="43" t="str">
        <f t="shared" si="11"/>
        <v xml:space="preserve"> </v>
      </c>
      <c r="H125" s="43" t="str">
        <f t="shared" si="11"/>
        <v xml:space="preserve"> </v>
      </c>
      <c r="I125" s="43" t="str">
        <f t="shared" si="11"/>
        <v xml:space="preserve"> </v>
      </c>
      <c r="J125" s="43" t="str">
        <f t="shared" si="11"/>
        <v xml:space="preserve"> </v>
      </c>
      <c r="K125" s="43" t="str">
        <f t="shared" si="11"/>
        <v xml:space="preserve"> </v>
      </c>
      <c r="L125" s="43" t="str">
        <f t="shared" si="11"/>
        <v xml:space="preserve"> </v>
      </c>
      <c r="M125" s="43" t="str">
        <f t="shared" si="11"/>
        <v xml:space="preserve"> </v>
      </c>
      <c r="N125" s="43" t="str">
        <f t="shared" si="11"/>
        <v xml:space="preserve"> </v>
      </c>
      <c r="O125" s="43" t="str">
        <f t="shared" si="11"/>
        <v xml:space="preserve"> </v>
      </c>
      <c r="P125" s="43" t="str">
        <f t="shared" si="11"/>
        <v xml:space="preserve"> </v>
      </c>
      <c r="Q125" s="43" t="str">
        <f t="shared" si="11"/>
        <v xml:space="preserve"> </v>
      </c>
      <c r="R125" s="43" t="str">
        <f t="shared" si="11"/>
        <v xml:space="preserve"> </v>
      </c>
      <c r="S125" s="43" t="str">
        <f t="shared" si="11"/>
        <v xml:space="preserve"> </v>
      </c>
      <c r="T125" s="282"/>
    </row>
    <row r="126" spans="1:20">
      <c r="A126" s="282"/>
      <c r="B126" s="192"/>
      <c r="C126" s="182"/>
      <c r="D126" s="122"/>
      <c r="T126" s="282"/>
    </row>
    <row r="127" spans="1:20">
      <c r="A127" s="282"/>
      <c r="B127" s="193" t="s">
        <v>86</v>
      </c>
      <c r="C127" s="191"/>
      <c r="D127" s="122"/>
      <c r="E127" s="122"/>
      <c r="F127" s="122"/>
      <c r="G127" s="122"/>
      <c r="H127" s="122"/>
      <c r="I127" s="122"/>
      <c r="J127" s="122"/>
      <c r="K127" s="122"/>
      <c r="L127" s="122"/>
      <c r="M127" s="122"/>
      <c r="N127" s="122"/>
      <c r="O127" s="122"/>
      <c r="P127" s="122"/>
      <c r="Q127" s="122"/>
      <c r="R127" s="122"/>
      <c r="S127" s="122"/>
      <c r="T127" s="282"/>
    </row>
    <row r="128" spans="1:20">
      <c r="A128" s="282"/>
      <c r="B128" s="184">
        <v>1</v>
      </c>
      <c r="C128" s="184" t="s">
        <v>230</v>
      </c>
      <c r="D128" s="125"/>
      <c r="E128" s="4"/>
      <c r="F128" s="4"/>
      <c r="G128" s="4"/>
      <c r="H128" s="4"/>
      <c r="I128" s="4"/>
      <c r="J128" s="4"/>
      <c r="K128" s="4"/>
      <c r="L128" s="4"/>
      <c r="M128" s="4"/>
      <c r="N128" s="4"/>
      <c r="O128" s="4"/>
      <c r="P128" s="4"/>
      <c r="Q128" s="4"/>
      <c r="R128" s="4"/>
      <c r="S128" s="4"/>
      <c r="T128" s="282"/>
    </row>
    <row r="129" spans="1:20">
      <c r="A129" s="282"/>
      <c r="B129" s="178">
        <v>2</v>
      </c>
      <c r="C129" s="178" t="s">
        <v>231</v>
      </c>
      <c r="D129" s="125"/>
      <c r="E129" s="4"/>
      <c r="F129" s="4"/>
      <c r="G129" s="4"/>
      <c r="H129" s="4"/>
      <c r="I129" s="4"/>
      <c r="J129" s="4"/>
      <c r="K129" s="4"/>
      <c r="L129" s="4"/>
      <c r="M129" s="4"/>
      <c r="N129" s="4"/>
      <c r="O129" s="4"/>
      <c r="P129" s="4"/>
      <c r="Q129" s="4"/>
      <c r="R129" s="4"/>
      <c r="S129" s="4"/>
      <c r="T129" s="282"/>
    </row>
    <row r="130" spans="1:20">
      <c r="A130" s="282"/>
      <c r="B130" s="178">
        <v>3</v>
      </c>
      <c r="C130" s="178" t="s">
        <v>232</v>
      </c>
      <c r="D130" s="125"/>
      <c r="E130" s="4"/>
      <c r="F130" s="4"/>
      <c r="G130" s="4"/>
      <c r="H130" s="4"/>
      <c r="I130" s="4"/>
      <c r="J130" s="4"/>
      <c r="K130" s="4"/>
      <c r="L130" s="4"/>
      <c r="M130" s="4"/>
      <c r="N130" s="4"/>
      <c r="O130" s="4"/>
      <c r="P130" s="4"/>
      <c r="Q130" s="4"/>
      <c r="R130" s="4"/>
      <c r="S130" s="4"/>
      <c r="T130" s="282"/>
    </row>
    <row r="131" spans="1:20">
      <c r="A131" s="282"/>
      <c r="B131" s="178">
        <v>4</v>
      </c>
      <c r="C131" s="178" t="s">
        <v>233</v>
      </c>
      <c r="D131" s="125"/>
      <c r="E131" s="4"/>
      <c r="F131" s="4"/>
      <c r="G131" s="4"/>
      <c r="H131" s="4"/>
      <c r="I131" s="4"/>
      <c r="J131" s="4"/>
      <c r="K131" s="4"/>
      <c r="L131" s="4"/>
      <c r="M131" s="4"/>
      <c r="N131" s="4"/>
      <c r="O131" s="4"/>
      <c r="P131" s="4"/>
      <c r="Q131" s="4"/>
      <c r="R131" s="4"/>
      <c r="S131" s="4"/>
      <c r="T131" s="282"/>
    </row>
    <row r="132" spans="1:20" ht="13.5" thickBot="1">
      <c r="A132" s="282"/>
      <c r="B132" s="178">
        <v>5</v>
      </c>
      <c r="C132" s="178" t="s">
        <v>234</v>
      </c>
      <c r="D132" s="125"/>
      <c r="E132" s="4"/>
      <c r="F132" s="4"/>
      <c r="G132" s="4"/>
      <c r="H132" s="4"/>
      <c r="I132" s="4"/>
      <c r="J132" s="4"/>
      <c r="K132" s="4"/>
      <c r="L132" s="4"/>
      <c r="M132" s="4"/>
      <c r="N132" s="4"/>
      <c r="O132" s="4"/>
      <c r="P132" s="4"/>
      <c r="Q132" s="4"/>
      <c r="R132" s="4"/>
      <c r="S132" s="4"/>
      <c r="T132" s="282"/>
    </row>
    <row r="133" spans="1:20" ht="13.5" thickBot="1">
      <c r="A133" s="282"/>
      <c r="B133" s="135"/>
      <c r="C133" s="181" t="s">
        <v>235</v>
      </c>
      <c r="D133" s="120"/>
      <c r="E133" s="43" t="str">
        <f>IF(COUNTIF(E128:E132,"A")&gt;4,"C",IF(COUNTIF(E128:E132,"A")&gt;0,"P"," "))</f>
        <v xml:space="preserve"> </v>
      </c>
      <c r="F133" s="43" t="str">
        <f t="shared" ref="F133" si="12">IF(COUNTIF(F128:F132,"A")&gt;4,"C",IF(COUNTIF(F128:F132,"A")&gt;0,"P"," "))</f>
        <v xml:space="preserve"> </v>
      </c>
      <c r="G133" s="43" t="str">
        <f t="shared" ref="G133" si="13">IF(COUNTIF(G128:G132,"A")&gt;4,"C",IF(COUNTIF(G128:G132,"A")&gt;0,"P"," "))</f>
        <v xml:space="preserve"> </v>
      </c>
      <c r="H133" s="43" t="str">
        <f t="shared" ref="H133" si="14">IF(COUNTIF(H128:H132,"A")&gt;4,"C",IF(COUNTIF(H128:H132,"A")&gt;0,"P"," "))</f>
        <v xml:space="preserve"> </v>
      </c>
      <c r="I133" s="43" t="str">
        <f t="shared" ref="I133" si="15">IF(COUNTIF(I128:I132,"A")&gt;4,"C",IF(COUNTIF(I128:I132,"A")&gt;0,"P"," "))</f>
        <v xml:space="preserve"> </v>
      </c>
      <c r="J133" s="43" t="str">
        <f t="shared" ref="J133" si="16">IF(COUNTIF(J128:J132,"A")&gt;4,"C",IF(COUNTIF(J128:J132,"A")&gt;0,"P"," "))</f>
        <v xml:space="preserve"> </v>
      </c>
      <c r="K133" s="43" t="str">
        <f t="shared" ref="K133" si="17">IF(COUNTIF(K128:K132,"A")&gt;4,"C",IF(COUNTIF(K128:K132,"A")&gt;0,"P"," "))</f>
        <v xml:space="preserve"> </v>
      </c>
      <c r="L133" s="43" t="str">
        <f t="shared" ref="L133" si="18">IF(COUNTIF(L128:L132,"A")&gt;4,"C",IF(COUNTIF(L128:L132,"A")&gt;0,"P"," "))</f>
        <v xml:space="preserve"> </v>
      </c>
      <c r="M133" s="43" t="str">
        <f t="shared" ref="M133" si="19">IF(COUNTIF(M128:M132,"A")&gt;4,"C",IF(COUNTIF(M128:M132,"A")&gt;0,"P"," "))</f>
        <v xml:space="preserve"> </v>
      </c>
      <c r="N133" s="43" t="str">
        <f t="shared" ref="N133" si="20">IF(COUNTIF(N128:N132,"A")&gt;4,"C",IF(COUNTIF(N128:N132,"A")&gt;0,"P"," "))</f>
        <v xml:space="preserve"> </v>
      </c>
      <c r="O133" s="43" t="str">
        <f t="shared" ref="O133" si="21">IF(COUNTIF(O128:O132,"A")&gt;4,"C",IF(COUNTIF(O128:O132,"A")&gt;0,"P"," "))</f>
        <v xml:space="preserve"> </v>
      </c>
      <c r="P133" s="43" t="str">
        <f t="shared" ref="P133" si="22">IF(COUNTIF(P128:P132,"A")&gt;4,"C",IF(COUNTIF(P128:P132,"A")&gt;0,"P"," "))</f>
        <v xml:space="preserve"> </v>
      </c>
      <c r="Q133" s="43" t="str">
        <f t="shared" ref="Q133" si="23">IF(COUNTIF(Q128:Q132,"A")&gt;4,"C",IF(COUNTIF(Q128:Q132,"A")&gt;0,"P"," "))</f>
        <v xml:space="preserve"> </v>
      </c>
      <c r="R133" s="43" t="str">
        <f t="shared" ref="R133" si="24">IF(COUNTIF(R128:R132,"A")&gt;4,"C",IF(COUNTIF(R128:R132,"A")&gt;0,"P"," "))</f>
        <v xml:space="preserve"> </v>
      </c>
      <c r="S133" s="43" t="str">
        <f t="shared" ref="S133" si="25">IF(COUNTIF(S128:S132,"A")&gt;4,"C",IF(COUNTIF(S128:S132,"A")&gt;0,"P"," "))</f>
        <v xml:space="preserve"> </v>
      </c>
      <c r="T133" s="282"/>
    </row>
  </sheetData>
  <sheetProtection algorithmName="SHA-512" hashValue="1aFU0B7Ei9QLQSJV3JuvxkEmohXhVVe7zzXzfqqWvFqjzb3IOtWmz631DTcOz4+30P8Padzx7q6xSKadAde22w==" saltValue="qhUUfwSeqWFTtS1Jpi2rHw==" spinCount="100000" sheet="1" objects="1" scenarios="1" selectLockedCells="1"/>
  <mergeCells count="20">
    <mergeCell ref="A1:A133"/>
    <mergeCell ref="T1:T133"/>
    <mergeCell ref="E1:E4"/>
    <mergeCell ref="F1:F4"/>
    <mergeCell ref="G1:G4"/>
    <mergeCell ref="H1:H4"/>
    <mergeCell ref="I1:I4"/>
    <mergeCell ref="J1:J4"/>
    <mergeCell ref="K1:K4"/>
    <mergeCell ref="L1:L4"/>
    <mergeCell ref="M1:M4"/>
    <mergeCell ref="N1:N4"/>
    <mergeCell ref="V1:V4"/>
    <mergeCell ref="W1:W4"/>
    <mergeCell ref="S1:S4"/>
    <mergeCell ref="O1:O4"/>
    <mergeCell ref="P1:P4"/>
    <mergeCell ref="Q1:Q4"/>
    <mergeCell ref="U1:U4"/>
    <mergeCell ref="R1:R4"/>
  </mergeCells>
  <phoneticPr fontId="2" type="noConversion"/>
  <pageMargins left="0.5" right="0.5" top="1" bottom="0.5" header="0.5" footer="0.25"/>
  <pageSetup scale="75" fitToHeight="2" orientation="portrait" r:id="rId1"/>
  <headerFooter alignWithMargins="0">
    <oddHeader>&amp;C&amp;"Arial,Bold"&amp;14Tiger Advancement
&amp;12Elective Adventures - &amp;D</oddHeader>
  </headerFooter>
  <rowBreaks count="1" manualBreakCount="1">
    <brk id="66"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5"/>
  <sheetViews>
    <sheetView showGridLines="0" zoomScale="90" zoomScaleNormal="90" workbookViewId="0">
      <pane xSplit="1" ySplit="2" topLeftCell="B3" activePane="bottomRight" state="frozen"/>
      <selection pane="topRight" activeCell="B1" sqref="B1"/>
      <selection pane="bottomLeft" activeCell="A3" sqref="A3"/>
      <selection pane="bottomRight" activeCell="E4" sqref="E4"/>
    </sheetView>
  </sheetViews>
  <sheetFormatPr defaultRowHeight="12.75"/>
  <cols>
    <col min="1" max="1" width="36.140625" style="11" bestFit="1" customWidth="1"/>
    <col min="2" max="2" width="3.28515625" style="207" customWidth="1"/>
    <col min="3" max="3" width="7.140625" style="211" customWidth="1"/>
    <col min="4" max="4" width="3.28515625" style="209" customWidth="1"/>
    <col min="5" max="5" width="7.140625" style="212" customWidth="1"/>
    <col min="6" max="6" width="3.28515625" style="207" customWidth="1"/>
    <col min="7" max="7" width="7.140625" style="212" customWidth="1"/>
    <col min="8" max="8" width="3.28515625" style="207" customWidth="1"/>
    <col min="9" max="9" width="7.140625" style="212" customWidth="1"/>
    <col min="10" max="10" width="3.28515625" style="207" customWidth="1"/>
    <col min="11" max="11" width="7.140625" style="212" customWidth="1"/>
    <col min="12" max="12" width="3.28515625" style="207" customWidth="1"/>
    <col min="13" max="13" width="7.140625" style="212" customWidth="1"/>
    <col min="14" max="14" width="3.28515625" style="207" customWidth="1"/>
    <col min="15" max="15" width="7.140625" style="212" customWidth="1"/>
    <col min="16" max="16" width="3.28515625" style="207" customWidth="1"/>
    <col min="17" max="17" width="7.140625" style="212" customWidth="1"/>
    <col min="18" max="18" width="3.28515625" style="207" customWidth="1"/>
    <col min="19" max="19" width="7.140625" style="212" customWidth="1"/>
    <col min="20" max="20" width="3.28515625" style="207" customWidth="1"/>
    <col min="21" max="21" width="7.140625" style="212" customWidth="1"/>
    <col min="22" max="22" width="3.28515625" style="207" customWidth="1"/>
    <col min="23" max="23" width="7.140625" style="212" customWidth="1"/>
    <col min="24" max="24" width="3.28515625" style="207" customWidth="1"/>
    <col min="25" max="25" width="7.140625" style="212" customWidth="1"/>
    <col min="26" max="26" width="3.28515625" style="207" customWidth="1"/>
    <col min="27" max="27" width="7.140625" style="212" customWidth="1"/>
    <col min="28" max="28" width="3.28515625" style="207" customWidth="1"/>
    <col min="29" max="29" width="7.140625" style="212" customWidth="1"/>
    <col min="30" max="30" width="3.28515625" style="207" customWidth="1"/>
    <col min="31" max="31" width="7.140625" style="212" customWidth="1"/>
    <col min="32" max="16384" width="9.140625" style="11"/>
  </cols>
  <sheetData>
    <row r="1" spans="1:32" ht="57" customHeight="1">
      <c r="A1" s="196" t="s">
        <v>24</v>
      </c>
      <c r="B1" s="285" t="str">
        <f ca="1">'Scout 1'!$B1</f>
        <v>Scout 1</v>
      </c>
      <c r="C1" s="284"/>
      <c r="D1" s="283" t="str">
        <f ca="1">'Scout 2'!$B1</f>
        <v>Scout 2</v>
      </c>
      <c r="E1" s="284"/>
      <c r="F1" s="283" t="str">
        <f ca="1">'Scout 3'!$B1</f>
        <v>Scout 3</v>
      </c>
      <c r="G1" s="284"/>
      <c r="H1" s="283" t="str">
        <f ca="1">'Scout 4'!$B1</f>
        <v>Scout 4</v>
      </c>
      <c r="I1" s="284"/>
      <c r="J1" s="283" t="str">
        <f ca="1">'Scout 5'!$B1</f>
        <v>Scout 5</v>
      </c>
      <c r="K1" s="284"/>
      <c r="L1" s="283" t="str">
        <f ca="1">'Scout 6'!$B1</f>
        <v>Scout 6</v>
      </c>
      <c r="M1" s="284"/>
      <c r="N1" s="283" t="str">
        <f ca="1">'Scout 7'!$B1</f>
        <v>Scout 7</v>
      </c>
      <c r="O1" s="284"/>
      <c r="P1" s="283" t="str">
        <f ca="1">'Scout 8'!$B1</f>
        <v>Scout 8</v>
      </c>
      <c r="Q1" s="284"/>
      <c r="R1" s="283" t="str">
        <f ca="1">'Scout 9'!$B1</f>
        <v>Scout 9</v>
      </c>
      <c r="S1" s="284"/>
      <c r="T1" s="283" t="str">
        <f ca="1">'Scout 10'!$B1</f>
        <v>Scout 10</v>
      </c>
      <c r="U1" s="284"/>
      <c r="V1" s="283" t="str">
        <f ca="1">'Scout 11'!$B1</f>
        <v>Scout 11</v>
      </c>
      <c r="W1" s="284"/>
      <c r="X1" s="283" t="str">
        <f ca="1">'Scout 12'!$B1</f>
        <v>Scout 12</v>
      </c>
      <c r="Y1" s="284"/>
      <c r="Z1" s="283" t="str">
        <f ca="1">'Scout 13'!$B1</f>
        <v>Scout 13</v>
      </c>
      <c r="AA1" s="284"/>
      <c r="AB1" s="283" t="str">
        <f ca="1">'Scout 14'!$B1</f>
        <v>Scout 14</v>
      </c>
      <c r="AC1" s="284"/>
      <c r="AD1" s="283" t="str">
        <f ca="1">'Scout 15'!$B1</f>
        <v>Scout 15</v>
      </c>
      <c r="AE1" s="284"/>
    </row>
    <row r="2" spans="1:32" ht="45" customHeight="1">
      <c r="A2" s="197"/>
      <c r="B2" s="198" t="s">
        <v>14</v>
      </c>
      <c r="C2" s="199" t="s">
        <v>15</v>
      </c>
      <c r="D2" s="198" t="s">
        <v>14</v>
      </c>
      <c r="E2" s="199" t="s">
        <v>15</v>
      </c>
      <c r="F2" s="198" t="s">
        <v>14</v>
      </c>
      <c r="G2" s="199" t="s">
        <v>15</v>
      </c>
      <c r="H2" s="198" t="s">
        <v>14</v>
      </c>
      <c r="I2" s="199" t="s">
        <v>15</v>
      </c>
      <c r="J2" s="198" t="s">
        <v>14</v>
      </c>
      <c r="K2" s="199" t="s">
        <v>15</v>
      </c>
      <c r="L2" s="198" t="s">
        <v>14</v>
      </c>
      <c r="M2" s="199" t="s">
        <v>15</v>
      </c>
      <c r="N2" s="198" t="s">
        <v>14</v>
      </c>
      <c r="O2" s="199" t="s">
        <v>15</v>
      </c>
      <c r="P2" s="198" t="s">
        <v>14</v>
      </c>
      <c r="Q2" s="199" t="s">
        <v>15</v>
      </c>
      <c r="R2" s="198" t="s">
        <v>14</v>
      </c>
      <c r="S2" s="199" t="s">
        <v>15</v>
      </c>
      <c r="T2" s="198" t="s">
        <v>14</v>
      </c>
      <c r="U2" s="199" t="s">
        <v>15</v>
      </c>
      <c r="V2" s="198" t="s">
        <v>14</v>
      </c>
      <c r="W2" s="199" t="s">
        <v>15</v>
      </c>
      <c r="X2" s="198" t="s">
        <v>14</v>
      </c>
      <c r="Y2" s="199" t="s">
        <v>15</v>
      </c>
      <c r="Z2" s="198" t="s">
        <v>14</v>
      </c>
      <c r="AA2" s="199" t="s">
        <v>15</v>
      </c>
      <c r="AB2" s="198" t="s">
        <v>14</v>
      </c>
      <c r="AC2" s="199" t="s">
        <v>15</v>
      </c>
      <c r="AD2" s="198" t="s">
        <v>14</v>
      </c>
      <c r="AE2" s="200" t="s">
        <v>15</v>
      </c>
      <c r="AF2" s="9"/>
    </row>
    <row r="3" spans="1:32">
      <c r="A3" s="201" t="s">
        <v>23</v>
      </c>
      <c r="B3" s="202" t="str">
        <f>T(Bobcat!E13)</f>
        <v xml:space="preserve"> </v>
      </c>
      <c r="C3" s="27"/>
      <c r="D3" s="202" t="str">
        <f>T(Bobcat!F13)</f>
        <v xml:space="preserve"> </v>
      </c>
      <c r="E3" s="27"/>
      <c r="F3" s="202" t="str">
        <f>T(Bobcat!G13)</f>
        <v xml:space="preserve"> </v>
      </c>
      <c r="G3" s="27"/>
      <c r="H3" s="202" t="str">
        <f>T(Bobcat!H13)</f>
        <v xml:space="preserve"> </v>
      </c>
      <c r="I3" s="27"/>
      <c r="J3" s="202" t="str">
        <f>T(Bobcat!I13)</f>
        <v xml:space="preserve"> </v>
      </c>
      <c r="K3" s="27"/>
      <c r="L3" s="202" t="str">
        <f>T(Bobcat!J13)</f>
        <v xml:space="preserve"> </v>
      </c>
      <c r="M3" s="27"/>
      <c r="N3" s="202" t="str">
        <f>T(Bobcat!K13)</f>
        <v xml:space="preserve"> </v>
      </c>
      <c r="O3" s="27"/>
      <c r="P3" s="202" t="str">
        <f>T(Bobcat!L13)</f>
        <v xml:space="preserve"> </v>
      </c>
      <c r="Q3" s="27"/>
      <c r="R3" s="202" t="str">
        <f>T(Bobcat!M13)</f>
        <v xml:space="preserve"> </v>
      </c>
      <c r="S3" s="27"/>
      <c r="T3" s="202" t="str">
        <f>T(Bobcat!N13)</f>
        <v xml:space="preserve"> </v>
      </c>
      <c r="U3" s="27"/>
      <c r="V3" s="202" t="str">
        <f>T(Bobcat!O13)</f>
        <v xml:space="preserve"> </v>
      </c>
      <c r="W3" s="27"/>
      <c r="X3" s="202" t="str">
        <f>T(Bobcat!P13)</f>
        <v xml:space="preserve"> </v>
      </c>
      <c r="Y3" s="27"/>
      <c r="Z3" s="202" t="str">
        <f>T(Bobcat!Q13)</f>
        <v xml:space="preserve"> </v>
      </c>
      <c r="AA3" s="27"/>
      <c r="AB3" s="202" t="str">
        <f>T(Bobcat!R13)</f>
        <v xml:space="preserve"> </v>
      </c>
      <c r="AC3" s="27"/>
      <c r="AD3" s="202" t="str">
        <f>T(Bobcat!S13)</f>
        <v xml:space="preserve"> </v>
      </c>
      <c r="AE3" s="28"/>
      <c r="AF3" s="9"/>
    </row>
    <row r="4" spans="1:32">
      <c r="A4" s="201" t="s">
        <v>72</v>
      </c>
      <c r="B4" s="202" t="str">
        <f>T('Scout 1'!$C$8)</f>
        <v xml:space="preserve"> </v>
      </c>
      <c r="C4" s="27"/>
      <c r="D4" s="202" t="str">
        <f>T('Scout 2'!$C$8)</f>
        <v xml:space="preserve"> </v>
      </c>
      <c r="E4" s="27"/>
      <c r="F4" s="202" t="str">
        <f>T('Scout 3'!$C$8)</f>
        <v xml:space="preserve"> </v>
      </c>
      <c r="G4" s="27"/>
      <c r="H4" s="202" t="str">
        <f>T('Scout 4'!$C$8)</f>
        <v xml:space="preserve"> </v>
      </c>
      <c r="I4" s="27"/>
      <c r="J4" s="202" t="str">
        <f>T('Scout 5'!$C$8)</f>
        <v xml:space="preserve"> </v>
      </c>
      <c r="K4" s="27"/>
      <c r="L4" s="202" t="str">
        <f>T('Scout 6'!$C$8)</f>
        <v xml:space="preserve"> </v>
      </c>
      <c r="M4" s="27"/>
      <c r="N4" s="202" t="str">
        <f>T('Scout 7'!$C$8)</f>
        <v xml:space="preserve"> </v>
      </c>
      <c r="O4" s="27"/>
      <c r="P4" s="202" t="str">
        <f>T('Scout 8'!$C$8)</f>
        <v xml:space="preserve"> </v>
      </c>
      <c r="Q4" s="27"/>
      <c r="R4" s="202" t="str">
        <f>T('Scout 9'!$C$8)</f>
        <v xml:space="preserve"> </v>
      </c>
      <c r="S4" s="27"/>
      <c r="T4" s="202" t="str">
        <f>T('Scout 10'!$C$8)</f>
        <v xml:space="preserve"> </v>
      </c>
      <c r="U4" s="27"/>
      <c r="V4" s="202" t="str">
        <f>T('Scout 11'!$C$8)</f>
        <v xml:space="preserve"> </v>
      </c>
      <c r="W4" s="27"/>
      <c r="X4" s="202" t="str">
        <f>T('Scout 12'!$C$8)</f>
        <v xml:space="preserve"> </v>
      </c>
      <c r="Y4" s="27"/>
      <c r="Z4" s="202" t="str">
        <f>T('Scout 13'!$C$8)</f>
        <v xml:space="preserve"> </v>
      </c>
      <c r="AA4" s="27"/>
      <c r="AB4" s="202" t="str">
        <f>T('Scout 14'!$C$8)</f>
        <v xml:space="preserve"> </v>
      </c>
      <c r="AC4" s="27"/>
      <c r="AD4" s="202" t="str">
        <f>T('Scout 15'!$C$8)</f>
        <v xml:space="preserve"> </v>
      </c>
      <c r="AE4" s="28"/>
      <c r="AF4" s="9"/>
    </row>
    <row r="5" spans="1:32" ht="13.5" customHeight="1">
      <c r="A5" s="201" t="s">
        <v>22</v>
      </c>
      <c r="B5" s="202" t="str">
        <f>T('Scout 1'!$C$9)</f>
        <v/>
      </c>
      <c r="C5" s="27"/>
      <c r="D5" s="202" t="str">
        <f>T('Scout 2'!$C$9)</f>
        <v/>
      </c>
      <c r="E5" s="27"/>
      <c r="F5" s="202" t="str">
        <f>T('Scout 3'!$C$9)</f>
        <v/>
      </c>
      <c r="G5" s="27"/>
      <c r="H5" s="202" t="str">
        <f>T('Scout 4'!$C$9)</f>
        <v/>
      </c>
      <c r="I5" s="27"/>
      <c r="J5" s="202" t="str">
        <f>T('Scout 5'!$C$9)</f>
        <v/>
      </c>
      <c r="K5" s="27"/>
      <c r="L5" s="202" t="str">
        <f>T('Scout 6'!$C$9)</f>
        <v/>
      </c>
      <c r="M5" s="27"/>
      <c r="N5" s="202" t="str">
        <f>T('Scout 7'!$C$9)</f>
        <v/>
      </c>
      <c r="O5" s="27"/>
      <c r="P5" s="202" t="str">
        <f>T('Scout 8'!$C$9)</f>
        <v/>
      </c>
      <c r="Q5" s="27"/>
      <c r="R5" s="202" t="str">
        <f>T('Scout 9'!$C$9)</f>
        <v/>
      </c>
      <c r="S5" s="27"/>
      <c r="T5" s="202" t="str">
        <f>T('Scout 10'!$C$9)</f>
        <v/>
      </c>
      <c r="U5" s="27"/>
      <c r="V5" s="202" t="str">
        <f>T('Scout 11'!$C$9)</f>
        <v/>
      </c>
      <c r="W5" s="27"/>
      <c r="X5" s="202" t="str">
        <f>T('Scout 12'!$C$9)</f>
        <v/>
      </c>
      <c r="Y5" s="27"/>
      <c r="Z5" s="202" t="str">
        <f>T('Scout 13'!$C$9)</f>
        <v/>
      </c>
      <c r="AA5" s="27"/>
      <c r="AB5" s="202" t="str">
        <f>T('Scout 14'!$C$9)</f>
        <v/>
      </c>
      <c r="AC5" s="27"/>
      <c r="AD5" s="202" t="str">
        <f>T('Scout 15'!$C$9)</f>
        <v/>
      </c>
      <c r="AE5" s="28"/>
      <c r="AF5" s="9"/>
    </row>
    <row r="6" spans="1:32" ht="13.5" customHeight="1">
      <c r="A6" s="201"/>
      <c r="B6" s="202"/>
      <c r="C6" s="27"/>
      <c r="D6" s="202"/>
      <c r="E6" s="27"/>
      <c r="F6" s="202"/>
      <c r="G6" s="27"/>
      <c r="H6" s="202"/>
      <c r="I6" s="27"/>
      <c r="J6" s="202"/>
      <c r="K6" s="27"/>
      <c r="L6" s="202"/>
      <c r="M6" s="27"/>
      <c r="N6" s="202"/>
      <c r="O6" s="27"/>
      <c r="P6" s="202"/>
      <c r="Q6" s="27"/>
      <c r="R6" s="202"/>
      <c r="S6" s="27"/>
      <c r="T6" s="202"/>
      <c r="U6" s="27"/>
      <c r="V6" s="202"/>
      <c r="W6" s="27"/>
      <c r="X6" s="202"/>
      <c r="Y6" s="27"/>
      <c r="Z6" s="202"/>
      <c r="AA6" s="27"/>
      <c r="AB6" s="202"/>
      <c r="AC6" s="27"/>
      <c r="AD6" s="202"/>
      <c r="AE6" s="28"/>
      <c r="AF6" s="9"/>
    </row>
    <row r="7" spans="1:32">
      <c r="A7" s="203" t="s">
        <v>256</v>
      </c>
      <c r="B7" s="204"/>
      <c r="C7" s="194"/>
      <c r="D7" s="204"/>
      <c r="E7" s="194"/>
      <c r="F7" s="204"/>
      <c r="G7" s="194"/>
      <c r="H7" s="204"/>
      <c r="I7" s="194"/>
      <c r="J7" s="204"/>
      <c r="K7" s="194"/>
      <c r="L7" s="204"/>
      <c r="M7" s="194"/>
      <c r="N7" s="204"/>
      <c r="O7" s="194"/>
      <c r="P7" s="204"/>
      <c r="Q7" s="194"/>
      <c r="R7" s="204"/>
      <c r="S7" s="194"/>
      <c r="T7" s="204"/>
      <c r="U7" s="194"/>
      <c r="V7" s="204"/>
      <c r="W7" s="194"/>
      <c r="X7" s="204"/>
      <c r="Y7" s="194"/>
      <c r="Z7" s="204"/>
      <c r="AA7" s="194"/>
      <c r="AB7" s="204"/>
      <c r="AC7" s="194"/>
      <c r="AD7" s="204"/>
      <c r="AE7" s="195"/>
      <c r="AF7" s="9"/>
    </row>
    <row r="8" spans="1:32">
      <c r="A8" s="147" t="s">
        <v>87</v>
      </c>
      <c r="B8" s="202" t="str">
        <f>'Scout 1'!$C$12</f>
        <v xml:space="preserve"> </v>
      </c>
      <c r="C8" s="27"/>
      <c r="D8" s="202" t="str">
        <f>'Scout 2'!$C$12</f>
        <v xml:space="preserve"> </v>
      </c>
      <c r="E8" s="27"/>
      <c r="F8" s="202" t="str">
        <f>'Scout 3'!$C$12</f>
        <v xml:space="preserve"> </v>
      </c>
      <c r="G8" s="27"/>
      <c r="H8" s="202" t="str">
        <f>'Scout 4'!$C$12</f>
        <v xml:space="preserve"> </v>
      </c>
      <c r="I8" s="27"/>
      <c r="J8" s="202" t="str">
        <f>'Scout 5'!$C$12</f>
        <v xml:space="preserve"> </v>
      </c>
      <c r="K8" s="27"/>
      <c r="L8" s="202" t="str">
        <f>'Scout 6'!$C$12</f>
        <v xml:space="preserve"> </v>
      </c>
      <c r="M8" s="27"/>
      <c r="N8" s="202" t="str">
        <f>'Scout 7'!$C$12</f>
        <v xml:space="preserve"> </v>
      </c>
      <c r="O8" s="27"/>
      <c r="P8" s="202" t="str">
        <f>'Scout 8'!$C$12</f>
        <v xml:space="preserve"> </v>
      </c>
      <c r="Q8" s="27"/>
      <c r="R8" s="202" t="str">
        <f>'Scout 9'!$C$12</f>
        <v xml:space="preserve"> </v>
      </c>
      <c r="S8" s="27"/>
      <c r="T8" s="202" t="str">
        <f>'Scout 10'!$C$12</f>
        <v xml:space="preserve"> </v>
      </c>
      <c r="U8" s="27"/>
      <c r="V8" s="202" t="str">
        <f>'Scout 11'!$C$12</f>
        <v xml:space="preserve"> </v>
      </c>
      <c r="W8" s="27"/>
      <c r="X8" s="202" t="str">
        <f>'Scout 12'!$C$12</f>
        <v xml:space="preserve"> </v>
      </c>
      <c r="Y8" s="27"/>
      <c r="Z8" s="202" t="str">
        <f>'Scout 13'!$C$12</f>
        <v xml:space="preserve"> </v>
      </c>
      <c r="AA8" s="27"/>
      <c r="AB8" s="202" t="str">
        <f>'Scout 14'!$C$12</f>
        <v xml:space="preserve"> </v>
      </c>
      <c r="AC8" s="27"/>
      <c r="AD8" s="202" t="str">
        <f>'Scout 15'!$C$12</f>
        <v xml:space="preserve"> </v>
      </c>
      <c r="AE8" s="28"/>
      <c r="AF8" s="9"/>
    </row>
    <row r="9" spans="1:32">
      <c r="A9" s="147" t="s">
        <v>88</v>
      </c>
      <c r="B9" s="202" t="str">
        <f>'Scout 1'!$C$13</f>
        <v xml:space="preserve"> </v>
      </c>
      <c r="C9" s="27"/>
      <c r="D9" s="202" t="str">
        <f>'Scout 2'!$C$13</f>
        <v xml:space="preserve"> </v>
      </c>
      <c r="E9" s="27"/>
      <c r="F9" s="202" t="str">
        <f>'Scout 3'!$C$13</f>
        <v xml:space="preserve"> </v>
      </c>
      <c r="G9" s="27"/>
      <c r="H9" s="202" t="str">
        <f>'Scout 4'!$C$13</f>
        <v xml:space="preserve"> </v>
      </c>
      <c r="I9" s="27"/>
      <c r="J9" s="202" t="str">
        <f>'Scout 5'!$C$13</f>
        <v xml:space="preserve"> </v>
      </c>
      <c r="K9" s="27"/>
      <c r="L9" s="202" t="str">
        <f>'Scout 6'!$C$13</f>
        <v xml:space="preserve"> </v>
      </c>
      <c r="M9" s="27"/>
      <c r="N9" s="202" t="str">
        <f>'Scout 7'!$C$13</f>
        <v xml:space="preserve"> </v>
      </c>
      <c r="O9" s="27"/>
      <c r="P9" s="202" t="str">
        <f>'Scout 8'!$C$13</f>
        <v xml:space="preserve"> </v>
      </c>
      <c r="Q9" s="27"/>
      <c r="R9" s="202" t="str">
        <f>'Scout 9'!$C$13</f>
        <v xml:space="preserve"> </v>
      </c>
      <c r="S9" s="27"/>
      <c r="T9" s="202" t="str">
        <f>'Scout 10'!$C$13</f>
        <v xml:space="preserve"> </v>
      </c>
      <c r="U9" s="27"/>
      <c r="V9" s="202" t="str">
        <f>'Scout 11'!$C$13</f>
        <v xml:space="preserve"> </v>
      </c>
      <c r="W9" s="27"/>
      <c r="X9" s="202" t="str">
        <f>'Scout 12'!$C$13</f>
        <v xml:space="preserve"> </v>
      </c>
      <c r="Y9" s="27"/>
      <c r="Z9" s="202" t="str">
        <f>'Scout 13'!$C$13</f>
        <v xml:space="preserve"> </v>
      </c>
      <c r="AA9" s="27"/>
      <c r="AB9" s="202" t="str">
        <f>'Scout 14'!$C$13</f>
        <v xml:space="preserve"> </v>
      </c>
      <c r="AC9" s="27"/>
      <c r="AD9" s="202" t="str">
        <f>'Scout 15'!$C$13</f>
        <v xml:space="preserve"> </v>
      </c>
      <c r="AE9" s="28"/>
      <c r="AF9" s="9"/>
    </row>
    <row r="10" spans="1:32">
      <c r="A10" s="147" t="s">
        <v>238</v>
      </c>
      <c r="B10" s="202" t="str">
        <f>'Scout 1'!$C$14</f>
        <v xml:space="preserve"> </v>
      </c>
      <c r="C10" s="27"/>
      <c r="D10" s="202" t="str">
        <f>'Scout 2'!$C$14</f>
        <v xml:space="preserve"> </v>
      </c>
      <c r="E10" s="27"/>
      <c r="F10" s="202" t="str">
        <f>'Scout 3'!$C$14</f>
        <v xml:space="preserve"> </v>
      </c>
      <c r="G10" s="27"/>
      <c r="H10" s="202" t="str">
        <f>'Scout 4'!$C$14</f>
        <v xml:space="preserve"> </v>
      </c>
      <c r="I10" s="27"/>
      <c r="J10" s="202" t="str">
        <f>'Scout 5'!$C$14</f>
        <v xml:space="preserve"> </v>
      </c>
      <c r="K10" s="27"/>
      <c r="L10" s="202" t="str">
        <f>'Scout 6'!$C$14</f>
        <v xml:space="preserve"> </v>
      </c>
      <c r="M10" s="27"/>
      <c r="N10" s="202" t="str">
        <f>'Scout 7'!$C$14</f>
        <v xml:space="preserve"> </v>
      </c>
      <c r="O10" s="27"/>
      <c r="P10" s="202" t="str">
        <f>'Scout 8'!$C$14</f>
        <v xml:space="preserve"> </v>
      </c>
      <c r="Q10" s="27"/>
      <c r="R10" s="202" t="str">
        <f>'Scout 9'!$C$14</f>
        <v xml:space="preserve"> </v>
      </c>
      <c r="S10" s="27"/>
      <c r="T10" s="202" t="str">
        <f>'Scout 10'!$C$14</f>
        <v xml:space="preserve"> </v>
      </c>
      <c r="U10" s="27"/>
      <c r="V10" s="202" t="str">
        <f>'Scout 11'!$C$14</f>
        <v xml:space="preserve"> </v>
      </c>
      <c r="W10" s="27"/>
      <c r="X10" s="202" t="str">
        <f>'Scout 12'!$C$14</f>
        <v xml:space="preserve"> </v>
      </c>
      <c r="Y10" s="27"/>
      <c r="Z10" s="202" t="str">
        <f>'Scout 13'!$C$14</f>
        <v xml:space="preserve"> </v>
      </c>
      <c r="AA10" s="27"/>
      <c r="AB10" s="202" t="str">
        <f>'Scout 14'!$C$14</f>
        <v xml:space="preserve"> </v>
      </c>
      <c r="AC10" s="27"/>
      <c r="AD10" s="202" t="str">
        <f>'Scout 15'!$C$14</f>
        <v xml:space="preserve"> </v>
      </c>
      <c r="AE10" s="28"/>
      <c r="AF10" s="9"/>
    </row>
    <row r="11" spans="1:32">
      <c r="A11" s="147" t="s">
        <v>92</v>
      </c>
      <c r="B11" s="202" t="str">
        <f>'Scout 1'!$C$15</f>
        <v xml:space="preserve"> </v>
      </c>
      <c r="C11" s="27"/>
      <c r="D11" s="202" t="str">
        <f>'Scout 2'!$C$15</f>
        <v xml:space="preserve"> </v>
      </c>
      <c r="E11" s="27"/>
      <c r="F11" s="202" t="str">
        <f>'Scout 3'!$C$15</f>
        <v xml:space="preserve"> </v>
      </c>
      <c r="G11" s="27"/>
      <c r="H11" s="202" t="str">
        <f>'Scout 4'!$C$15</f>
        <v xml:space="preserve"> </v>
      </c>
      <c r="I11" s="27"/>
      <c r="J11" s="202" t="str">
        <f>'Scout 5'!$C$15</f>
        <v xml:space="preserve"> </v>
      </c>
      <c r="K11" s="27"/>
      <c r="L11" s="202" t="str">
        <f>'Scout 6'!$C$15</f>
        <v xml:space="preserve"> </v>
      </c>
      <c r="M11" s="27"/>
      <c r="N11" s="202" t="str">
        <f>'Scout 7'!$C$15</f>
        <v xml:space="preserve"> </v>
      </c>
      <c r="O11" s="27"/>
      <c r="P11" s="202" t="str">
        <f>'Scout 8'!$C$15</f>
        <v xml:space="preserve"> </v>
      </c>
      <c r="Q11" s="27"/>
      <c r="R11" s="202" t="str">
        <f>'Scout 9'!$C$15</f>
        <v xml:space="preserve"> </v>
      </c>
      <c r="S11" s="27"/>
      <c r="T11" s="202" t="str">
        <f>'Scout 10'!$C$15</f>
        <v xml:space="preserve"> </v>
      </c>
      <c r="U11" s="27"/>
      <c r="V11" s="202" t="str">
        <f>'Scout 11'!$C$15</f>
        <v xml:space="preserve"> </v>
      </c>
      <c r="W11" s="27"/>
      <c r="X11" s="202" t="str">
        <f>'Scout 12'!$C$15</f>
        <v xml:space="preserve"> </v>
      </c>
      <c r="Y11" s="27"/>
      <c r="Z11" s="202" t="str">
        <f>'Scout 13'!$C$15</f>
        <v xml:space="preserve"> </v>
      </c>
      <c r="AA11" s="27"/>
      <c r="AB11" s="202" t="str">
        <f>'Scout 14'!$C$15</f>
        <v xml:space="preserve"> </v>
      </c>
      <c r="AC11" s="27"/>
      <c r="AD11" s="202" t="str">
        <f>'Scout 15'!$C$15</f>
        <v xml:space="preserve"> </v>
      </c>
      <c r="AE11" s="28"/>
      <c r="AF11" s="9"/>
    </row>
    <row r="12" spans="1:32">
      <c r="A12" s="147" t="s">
        <v>93</v>
      </c>
      <c r="B12" s="202" t="str">
        <f>'Scout 1'!$C$16</f>
        <v xml:space="preserve"> </v>
      </c>
      <c r="C12" s="27"/>
      <c r="D12" s="202" t="str">
        <f>'Scout 2'!$C$16</f>
        <v xml:space="preserve"> </v>
      </c>
      <c r="E12" s="27"/>
      <c r="F12" s="202" t="str">
        <f>'Scout 3'!$C$16</f>
        <v xml:space="preserve"> </v>
      </c>
      <c r="G12" s="27"/>
      <c r="H12" s="202" t="str">
        <f>'Scout 4'!$C$16</f>
        <v xml:space="preserve"> </v>
      </c>
      <c r="I12" s="27"/>
      <c r="J12" s="202" t="str">
        <f>'Scout 5'!$C$16</f>
        <v xml:space="preserve"> </v>
      </c>
      <c r="K12" s="27"/>
      <c r="L12" s="202" t="str">
        <f>'Scout 6'!$C$16</f>
        <v xml:space="preserve"> </v>
      </c>
      <c r="M12" s="27"/>
      <c r="N12" s="202" t="str">
        <f>'Scout 7'!$C$16</f>
        <v xml:space="preserve"> </v>
      </c>
      <c r="O12" s="27"/>
      <c r="P12" s="202" t="str">
        <f>'Scout 8'!$C$16</f>
        <v xml:space="preserve"> </v>
      </c>
      <c r="Q12" s="27"/>
      <c r="R12" s="202" t="str">
        <f>'Scout 9'!$C$16</f>
        <v xml:space="preserve"> </v>
      </c>
      <c r="S12" s="27"/>
      <c r="T12" s="202" t="str">
        <f>'Scout 10'!$C$16</f>
        <v xml:space="preserve"> </v>
      </c>
      <c r="U12" s="27"/>
      <c r="V12" s="202" t="str">
        <f>'Scout 11'!$C$16</f>
        <v xml:space="preserve"> </v>
      </c>
      <c r="W12" s="27"/>
      <c r="X12" s="202" t="str">
        <f>'Scout 12'!$C$16</f>
        <v xml:space="preserve"> </v>
      </c>
      <c r="Y12" s="27"/>
      <c r="Z12" s="202" t="str">
        <f>'Scout 13'!$C$16</f>
        <v xml:space="preserve"> </v>
      </c>
      <c r="AA12" s="27"/>
      <c r="AB12" s="202" t="str">
        <f>'Scout 14'!$C$16</f>
        <v xml:space="preserve"> </v>
      </c>
      <c r="AC12" s="27"/>
      <c r="AD12" s="202" t="str">
        <f>'Scout 15'!$C$16</f>
        <v xml:space="preserve"> </v>
      </c>
      <c r="AE12" s="28"/>
      <c r="AF12" s="9"/>
    </row>
    <row r="13" spans="1:32">
      <c r="A13" s="147" t="s">
        <v>94</v>
      </c>
      <c r="B13" s="202" t="str">
        <f>'Scout 1'!$C$17</f>
        <v xml:space="preserve"> </v>
      </c>
      <c r="C13" s="27"/>
      <c r="D13" s="202" t="str">
        <f>'Scout 2'!$C$17</f>
        <v xml:space="preserve"> </v>
      </c>
      <c r="E13" s="27"/>
      <c r="F13" s="202" t="str">
        <f>'Scout 3'!$C$17</f>
        <v xml:space="preserve"> </v>
      </c>
      <c r="G13" s="27"/>
      <c r="H13" s="202" t="str">
        <f>'Scout 4'!$C$17</f>
        <v xml:space="preserve"> </v>
      </c>
      <c r="I13" s="27"/>
      <c r="J13" s="202" t="str">
        <f>'Scout 5'!$C$17</f>
        <v xml:space="preserve"> </v>
      </c>
      <c r="K13" s="27"/>
      <c r="L13" s="202" t="str">
        <f>'Scout 6'!$C$17</f>
        <v xml:space="preserve"> </v>
      </c>
      <c r="M13" s="27"/>
      <c r="N13" s="202" t="str">
        <f>'Scout 7'!$C$17</f>
        <v xml:space="preserve"> </v>
      </c>
      <c r="O13" s="27"/>
      <c r="P13" s="202" t="str">
        <f>'Scout 8'!$C$17</f>
        <v xml:space="preserve"> </v>
      </c>
      <c r="Q13" s="27"/>
      <c r="R13" s="202" t="str">
        <f>'Scout 9'!$C$17</f>
        <v xml:space="preserve"> </v>
      </c>
      <c r="S13" s="27"/>
      <c r="T13" s="202" t="str">
        <f>'Scout 10'!$C$17</f>
        <v xml:space="preserve"> </v>
      </c>
      <c r="U13" s="27"/>
      <c r="V13" s="202" t="str">
        <f>'Scout 11'!$C$17</f>
        <v xml:space="preserve"> </v>
      </c>
      <c r="W13" s="27"/>
      <c r="X13" s="202" t="str">
        <f>'Scout 12'!$C$17</f>
        <v xml:space="preserve"> </v>
      </c>
      <c r="Y13" s="27"/>
      <c r="Z13" s="202" t="str">
        <f>'Scout 13'!$C$17</f>
        <v xml:space="preserve"> </v>
      </c>
      <c r="AA13" s="27"/>
      <c r="AB13" s="202" t="str">
        <f>'Scout 14'!$C$17</f>
        <v xml:space="preserve"> </v>
      </c>
      <c r="AC13" s="27"/>
      <c r="AD13" s="202" t="str">
        <f>'Scout 15'!$C$17</f>
        <v xml:space="preserve"> </v>
      </c>
      <c r="AE13" s="28"/>
      <c r="AF13" s="9"/>
    </row>
    <row r="14" spans="1:32">
      <c r="A14" s="205"/>
      <c r="B14" s="202"/>
      <c r="C14" s="27"/>
      <c r="D14" s="202"/>
      <c r="E14" s="27"/>
      <c r="F14" s="202"/>
      <c r="G14" s="27"/>
      <c r="H14" s="202"/>
      <c r="I14" s="27"/>
      <c r="J14" s="202"/>
      <c r="K14" s="27"/>
      <c r="L14" s="202"/>
      <c r="M14" s="27"/>
      <c r="N14" s="202"/>
      <c r="O14" s="27"/>
      <c r="P14" s="202"/>
      <c r="Q14" s="27"/>
      <c r="R14" s="202"/>
      <c r="S14" s="27"/>
      <c r="T14" s="202"/>
      <c r="U14" s="27"/>
      <c r="V14" s="202"/>
      <c r="W14" s="27"/>
      <c r="X14" s="202"/>
      <c r="Y14" s="27"/>
      <c r="Z14" s="202"/>
      <c r="AA14" s="27"/>
      <c r="AB14" s="202"/>
      <c r="AC14" s="27"/>
      <c r="AD14" s="202"/>
      <c r="AE14" s="28"/>
      <c r="AF14" s="9"/>
    </row>
    <row r="15" spans="1:32">
      <c r="A15" s="203" t="s">
        <v>257</v>
      </c>
      <c r="B15" s="204"/>
      <c r="C15" s="194"/>
      <c r="D15" s="204"/>
      <c r="E15" s="194"/>
      <c r="F15" s="204"/>
      <c r="G15" s="194"/>
      <c r="H15" s="204"/>
      <c r="I15" s="194"/>
      <c r="J15" s="204"/>
      <c r="K15" s="194"/>
      <c r="L15" s="204"/>
      <c r="M15" s="194"/>
      <c r="N15" s="204"/>
      <c r="O15" s="194"/>
      <c r="P15" s="204"/>
      <c r="Q15" s="194"/>
      <c r="R15" s="204"/>
      <c r="S15" s="194"/>
      <c r="T15" s="204"/>
      <c r="U15" s="194"/>
      <c r="V15" s="204"/>
      <c r="W15" s="194"/>
      <c r="X15" s="204"/>
      <c r="Y15" s="194"/>
      <c r="Z15" s="204"/>
      <c r="AA15" s="194"/>
      <c r="AB15" s="204"/>
      <c r="AC15" s="194"/>
      <c r="AD15" s="204"/>
      <c r="AE15" s="195"/>
      <c r="AF15" s="9"/>
    </row>
    <row r="16" spans="1:32">
      <c r="A16" s="147" t="s">
        <v>74</v>
      </c>
      <c r="B16" s="202" t="str">
        <f>'Scout 1'!$C20</f>
        <v xml:space="preserve"> </v>
      </c>
      <c r="C16" s="27"/>
      <c r="D16" s="202" t="str">
        <f>'Scout 2'!$C20</f>
        <v xml:space="preserve"> </v>
      </c>
      <c r="E16" s="27"/>
      <c r="F16" s="202" t="str">
        <f>'Scout 3'!$C20</f>
        <v xml:space="preserve"> </v>
      </c>
      <c r="G16" s="27"/>
      <c r="H16" s="202" t="str">
        <f>'Scout 4'!$C20</f>
        <v xml:space="preserve"> </v>
      </c>
      <c r="I16" s="27"/>
      <c r="J16" s="202" t="str">
        <f>'Scout 5'!$C20</f>
        <v xml:space="preserve"> </v>
      </c>
      <c r="K16" s="27"/>
      <c r="L16" s="202" t="str">
        <f>'Scout 6'!$C20</f>
        <v xml:space="preserve"> </v>
      </c>
      <c r="M16" s="27"/>
      <c r="N16" s="202" t="str">
        <f>'Scout 7'!$C20</f>
        <v xml:space="preserve"> </v>
      </c>
      <c r="O16" s="27"/>
      <c r="P16" s="202" t="str">
        <f>'Scout 8'!$C20</f>
        <v xml:space="preserve"> </v>
      </c>
      <c r="Q16" s="27"/>
      <c r="R16" s="202" t="str">
        <f>'Scout 9'!$C20</f>
        <v xml:space="preserve"> </v>
      </c>
      <c r="S16" s="27"/>
      <c r="T16" s="202" t="str">
        <f>'Scout 10'!$C20</f>
        <v xml:space="preserve"> </v>
      </c>
      <c r="U16" s="27"/>
      <c r="V16" s="202" t="str">
        <f>'Scout 11'!$C20</f>
        <v xml:space="preserve"> </v>
      </c>
      <c r="W16" s="27"/>
      <c r="X16" s="202" t="str">
        <f>'Scout 12'!$C20</f>
        <v xml:space="preserve"> </v>
      </c>
      <c r="Y16" s="27"/>
      <c r="Z16" s="202" t="str">
        <f>'Scout 13'!$C20</f>
        <v xml:space="preserve"> </v>
      </c>
      <c r="AA16" s="27"/>
      <c r="AB16" s="202" t="str">
        <f>'Scout 14'!$C20</f>
        <v xml:space="preserve"> </v>
      </c>
      <c r="AC16" s="27"/>
      <c r="AD16" s="202" t="str">
        <f>'Scout 15'!$C20</f>
        <v xml:space="preserve"> </v>
      </c>
      <c r="AE16" s="28"/>
      <c r="AF16" s="9"/>
    </row>
    <row r="17" spans="1:32">
      <c r="A17" s="147" t="s">
        <v>75</v>
      </c>
      <c r="B17" s="202" t="str">
        <f>'Scout 1'!$C21</f>
        <v xml:space="preserve"> </v>
      </c>
      <c r="C17" s="27"/>
      <c r="D17" s="202" t="str">
        <f>'Scout 2'!$C21</f>
        <v xml:space="preserve"> </v>
      </c>
      <c r="E17" s="27"/>
      <c r="F17" s="202" t="str">
        <f>'Scout 3'!$C21</f>
        <v xml:space="preserve"> </v>
      </c>
      <c r="G17" s="27"/>
      <c r="H17" s="202" t="str">
        <f>'Scout 4'!$C21</f>
        <v xml:space="preserve"> </v>
      </c>
      <c r="I17" s="27"/>
      <c r="J17" s="202" t="str">
        <f>'Scout 5'!$C21</f>
        <v xml:space="preserve"> </v>
      </c>
      <c r="K17" s="27"/>
      <c r="L17" s="202" t="str">
        <f>'Scout 6'!$C21</f>
        <v xml:space="preserve"> </v>
      </c>
      <c r="M17" s="27"/>
      <c r="N17" s="202" t="str">
        <f>'Scout 7'!$C21</f>
        <v xml:space="preserve"> </v>
      </c>
      <c r="O17" s="27"/>
      <c r="P17" s="202" t="str">
        <f>'Scout 8'!$C21</f>
        <v xml:space="preserve"> </v>
      </c>
      <c r="Q17" s="27"/>
      <c r="R17" s="202" t="str">
        <f>'Scout 9'!$C21</f>
        <v xml:space="preserve"> </v>
      </c>
      <c r="S17" s="27"/>
      <c r="T17" s="202" t="str">
        <f>'Scout 10'!$C21</f>
        <v xml:space="preserve"> </v>
      </c>
      <c r="U17" s="27"/>
      <c r="V17" s="202" t="str">
        <f>'Scout 11'!$C21</f>
        <v xml:space="preserve"> </v>
      </c>
      <c r="W17" s="27"/>
      <c r="X17" s="202" t="str">
        <f>'Scout 12'!$C21</f>
        <v xml:space="preserve"> </v>
      </c>
      <c r="Y17" s="27"/>
      <c r="Z17" s="202" t="str">
        <f>'Scout 13'!$C21</f>
        <v xml:space="preserve"> </v>
      </c>
      <c r="AA17" s="27"/>
      <c r="AB17" s="202" t="str">
        <f>'Scout 14'!$C21</f>
        <v xml:space="preserve"> </v>
      </c>
      <c r="AC17" s="27"/>
      <c r="AD17" s="202" t="str">
        <f>'Scout 15'!$C21</f>
        <v xml:space="preserve"> </v>
      </c>
      <c r="AE17" s="28"/>
      <c r="AF17" s="9"/>
    </row>
    <row r="18" spans="1:32">
      <c r="A18" s="147" t="s">
        <v>76</v>
      </c>
      <c r="B18" s="202" t="str">
        <f>'Scout 1'!$C22</f>
        <v xml:space="preserve"> </v>
      </c>
      <c r="C18" s="27"/>
      <c r="D18" s="202" t="str">
        <f>'Scout 2'!$C22</f>
        <v xml:space="preserve"> </v>
      </c>
      <c r="E18" s="27"/>
      <c r="F18" s="202" t="str">
        <f>'Scout 3'!$C22</f>
        <v xml:space="preserve"> </v>
      </c>
      <c r="G18" s="27"/>
      <c r="H18" s="202" t="str">
        <f>'Scout 4'!$C22</f>
        <v xml:space="preserve"> </v>
      </c>
      <c r="I18" s="27"/>
      <c r="J18" s="202" t="str">
        <f>'Scout 5'!$C22</f>
        <v xml:space="preserve"> </v>
      </c>
      <c r="K18" s="27"/>
      <c r="L18" s="202" t="str">
        <f>'Scout 6'!$C22</f>
        <v xml:space="preserve"> </v>
      </c>
      <c r="M18" s="27"/>
      <c r="N18" s="202" t="str">
        <f>'Scout 7'!$C22</f>
        <v xml:space="preserve"> </v>
      </c>
      <c r="O18" s="27"/>
      <c r="P18" s="202" t="str">
        <f>'Scout 8'!$C22</f>
        <v xml:space="preserve"> </v>
      </c>
      <c r="Q18" s="27"/>
      <c r="R18" s="202" t="str">
        <f>'Scout 9'!$C22</f>
        <v xml:space="preserve"> </v>
      </c>
      <c r="S18" s="27"/>
      <c r="T18" s="202" t="str">
        <f>'Scout 10'!$C22</f>
        <v xml:space="preserve"> </v>
      </c>
      <c r="U18" s="27"/>
      <c r="V18" s="202" t="str">
        <f>'Scout 11'!$C22</f>
        <v xml:space="preserve"> </v>
      </c>
      <c r="W18" s="27"/>
      <c r="X18" s="202" t="str">
        <f>'Scout 12'!$C22</f>
        <v xml:space="preserve"> </v>
      </c>
      <c r="Y18" s="27"/>
      <c r="Z18" s="202" t="str">
        <f>'Scout 13'!$C22</f>
        <v xml:space="preserve"> </v>
      </c>
      <c r="AA18" s="27"/>
      <c r="AB18" s="202" t="str">
        <f>'Scout 14'!$C22</f>
        <v xml:space="preserve"> </v>
      </c>
      <c r="AC18" s="27"/>
      <c r="AD18" s="202" t="str">
        <f>'Scout 15'!$C22</f>
        <v xml:space="preserve"> </v>
      </c>
      <c r="AE18" s="28"/>
      <c r="AF18" s="9"/>
    </row>
    <row r="19" spans="1:32">
      <c r="A19" s="147" t="s">
        <v>77</v>
      </c>
      <c r="B19" s="202" t="str">
        <f>'Scout 1'!$C23</f>
        <v xml:space="preserve"> </v>
      </c>
      <c r="C19" s="27"/>
      <c r="D19" s="202" t="str">
        <f>'Scout 2'!$C23</f>
        <v xml:space="preserve"> </v>
      </c>
      <c r="E19" s="27"/>
      <c r="F19" s="202" t="str">
        <f>'Scout 3'!$C23</f>
        <v xml:space="preserve"> </v>
      </c>
      <c r="G19" s="27"/>
      <c r="H19" s="202" t="str">
        <f>'Scout 4'!$C23</f>
        <v xml:space="preserve"> </v>
      </c>
      <c r="I19" s="27"/>
      <c r="J19" s="202" t="str">
        <f>'Scout 5'!$C23</f>
        <v xml:space="preserve"> </v>
      </c>
      <c r="K19" s="27"/>
      <c r="L19" s="202" t="str">
        <f>'Scout 6'!$C23</f>
        <v xml:space="preserve"> </v>
      </c>
      <c r="M19" s="27"/>
      <c r="N19" s="202" t="str">
        <f>'Scout 7'!$C23</f>
        <v xml:space="preserve"> </v>
      </c>
      <c r="O19" s="27"/>
      <c r="P19" s="202" t="str">
        <f>'Scout 8'!$C23</f>
        <v xml:space="preserve"> </v>
      </c>
      <c r="Q19" s="27"/>
      <c r="R19" s="202" t="str">
        <f>'Scout 9'!$C23</f>
        <v xml:space="preserve"> </v>
      </c>
      <c r="S19" s="27"/>
      <c r="T19" s="202" t="str">
        <f>'Scout 10'!$C23</f>
        <v xml:space="preserve"> </v>
      </c>
      <c r="U19" s="27"/>
      <c r="V19" s="202" t="str">
        <f>'Scout 11'!$C23</f>
        <v xml:space="preserve"> </v>
      </c>
      <c r="W19" s="27"/>
      <c r="X19" s="202" t="str">
        <f>'Scout 12'!$C23</f>
        <v xml:space="preserve"> </v>
      </c>
      <c r="Y19" s="27"/>
      <c r="Z19" s="202" t="str">
        <f>'Scout 13'!$C23</f>
        <v xml:space="preserve"> </v>
      </c>
      <c r="AA19" s="27"/>
      <c r="AB19" s="202" t="str">
        <f>'Scout 14'!$C23</f>
        <v xml:space="preserve"> </v>
      </c>
      <c r="AC19" s="27"/>
      <c r="AD19" s="202" t="str">
        <f>'Scout 15'!$C23</f>
        <v xml:space="preserve"> </v>
      </c>
      <c r="AE19" s="28"/>
      <c r="AF19" s="9"/>
    </row>
    <row r="20" spans="1:32">
      <c r="A20" s="147" t="s">
        <v>78</v>
      </c>
      <c r="B20" s="202" t="str">
        <f>'Scout 1'!$C24</f>
        <v xml:space="preserve"> </v>
      </c>
      <c r="C20" s="27"/>
      <c r="D20" s="202" t="str">
        <f>'Scout 2'!$C24</f>
        <v xml:space="preserve"> </v>
      </c>
      <c r="E20" s="27"/>
      <c r="F20" s="202" t="str">
        <f>'Scout 3'!$C24</f>
        <v xml:space="preserve"> </v>
      </c>
      <c r="G20" s="27"/>
      <c r="H20" s="202" t="str">
        <f>'Scout 4'!$C24</f>
        <v xml:space="preserve"> </v>
      </c>
      <c r="I20" s="27"/>
      <c r="J20" s="202" t="str">
        <f>'Scout 5'!$C24</f>
        <v xml:space="preserve"> </v>
      </c>
      <c r="K20" s="27"/>
      <c r="L20" s="202" t="str">
        <f>'Scout 6'!$C24</f>
        <v xml:space="preserve"> </v>
      </c>
      <c r="M20" s="27"/>
      <c r="N20" s="202" t="str">
        <f>'Scout 7'!$C24</f>
        <v xml:space="preserve"> </v>
      </c>
      <c r="O20" s="27"/>
      <c r="P20" s="202" t="str">
        <f>'Scout 8'!$C24</f>
        <v xml:space="preserve"> </v>
      </c>
      <c r="Q20" s="27"/>
      <c r="R20" s="202" t="str">
        <f>'Scout 9'!$C24</f>
        <v xml:space="preserve"> </v>
      </c>
      <c r="S20" s="27"/>
      <c r="T20" s="202" t="str">
        <f>'Scout 10'!$C24</f>
        <v xml:space="preserve"> </v>
      </c>
      <c r="U20" s="27"/>
      <c r="V20" s="202" t="str">
        <f>'Scout 11'!$C24</f>
        <v xml:space="preserve"> </v>
      </c>
      <c r="W20" s="27"/>
      <c r="X20" s="202" t="str">
        <f>'Scout 12'!$C24</f>
        <v xml:space="preserve"> </v>
      </c>
      <c r="Y20" s="27"/>
      <c r="Z20" s="202" t="str">
        <f>'Scout 13'!$C24</f>
        <v xml:space="preserve"> </v>
      </c>
      <c r="AA20" s="27"/>
      <c r="AB20" s="202" t="str">
        <f>'Scout 14'!$C24</f>
        <v xml:space="preserve"> </v>
      </c>
      <c r="AC20" s="27"/>
      <c r="AD20" s="202" t="str">
        <f>'Scout 15'!$C24</f>
        <v xml:space="preserve"> </v>
      </c>
      <c r="AE20" s="28"/>
      <c r="AF20" s="9"/>
    </row>
    <row r="21" spans="1:32">
      <c r="A21" s="147" t="s">
        <v>79</v>
      </c>
      <c r="B21" s="202" t="str">
        <f>'Scout 1'!$C25</f>
        <v xml:space="preserve"> </v>
      </c>
      <c r="C21" s="27"/>
      <c r="D21" s="202" t="str">
        <f>'Scout 2'!$C25</f>
        <v xml:space="preserve"> </v>
      </c>
      <c r="E21" s="27"/>
      <c r="F21" s="202" t="str">
        <f>'Scout 3'!$C25</f>
        <v xml:space="preserve"> </v>
      </c>
      <c r="G21" s="27"/>
      <c r="H21" s="202" t="str">
        <f>'Scout 4'!$C25</f>
        <v xml:space="preserve"> </v>
      </c>
      <c r="I21" s="27"/>
      <c r="J21" s="202" t="str">
        <f>'Scout 5'!$C25</f>
        <v xml:space="preserve"> </v>
      </c>
      <c r="K21" s="27"/>
      <c r="L21" s="202" t="str">
        <f>'Scout 6'!$C25</f>
        <v xml:space="preserve"> </v>
      </c>
      <c r="M21" s="27"/>
      <c r="N21" s="202" t="str">
        <f>'Scout 7'!$C25</f>
        <v xml:space="preserve"> </v>
      </c>
      <c r="O21" s="27"/>
      <c r="P21" s="202" t="str">
        <f>'Scout 8'!$C25</f>
        <v xml:space="preserve"> </v>
      </c>
      <c r="Q21" s="27"/>
      <c r="R21" s="202" t="str">
        <f>'Scout 9'!$C25</f>
        <v xml:space="preserve"> </v>
      </c>
      <c r="S21" s="27"/>
      <c r="T21" s="202" t="str">
        <f>'Scout 10'!$C25</f>
        <v xml:space="preserve"> </v>
      </c>
      <c r="U21" s="27"/>
      <c r="V21" s="202" t="str">
        <f>'Scout 11'!$C25</f>
        <v xml:space="preserve"> </v>
      </c>
      <c r="W21" s="27"/>
      <c r="X21" s="202" t="str">
        <f>'Scout 12'!$C25</f>
        <v xml:space="preserve"> </v>
      </c>
      <c r="Y21" s="27"/>
      <c r="Z21" s="202" t="str">
        <f>'Scout 13'!$C25</f>
        <v xml:space="preserve"> </v>
      </c>
      <c r="AA21" s="27"/>
      <c r="AB21" s="202" t="str">
        <f>'Scout 14'!$C25</f>
        <v xml:space="preserve"> </v>
      </c>
      <c r="AC21" s="27"/>
      <c r="AD21" s="202" t="str">
        <f>'Scout 15'!$C25</f>
        <v xml:space="preserve"> </v>
      </c>
      <c r="AE21" s="28"/>
      <c r="AF21" s="9"/>
    </row>
    <row r="22" spans="1:32">
      <c r="A22" s="206" t="s">
        <v>80</v>
      </c>
      <c r="B22" s="202" t="str">
        <f>'Scout 1'!$C26</f>
        <v xml:space="preserve"> </v>
      </c>
      <c r="C22" s="27"/>
      <c r="D22" s="202" t="str">
        <f>'Scout 2'!$C26</f>
        <v xml:space="preserve"> </v>
      </c>
      <c r="E22" s="27"/>
      <c r="F22" s="202" t="str">
        <f>'Scout 3'!$C26</f>
        <v xml:space="preserve"> </v>
      </c>
      <c r="G22" s="27"/>
      <c r="H22" s="202" t="str">
        <f>'Scout 4'!$C26</f>
        <v xml:space="preserve"> </v>
      </c>
      <c r="I22" s="27"/>
      <c r="J22" s="202" t="str">
        <f>'Scout 5'!$C26</f>
        <v xml:space="preserve"> </v>
      </c>
      <c r="K22" s="27"/>
      <c r="L22" s="202" t="str">
        <f>'Scout 6'!$C26</f>
        <v xml:space="preserve"> </v>
      </c>
      <c r="M22" s="27"/>
      <c r="N22" s="202" t="str">
        <f>'Scout 7'!$C26</f>
        <v xml:space="preserve"> </v>
      </c>
      <c r="O22" s="27"/>
      <c r="P22" s="202" t="str">
        <f>'Scout 8'!$C26</f>
        <v xml:space="preserve"> </v>
      </c>
      <c r="Q22" s="27"/>
      <c r="R22" s="202" t="str">
        <f>'Scout 9'!$C26</f>
        <v xml:space="preserve"> </v>
      </c>
      <c r="S22" s="27"/>
      <c r="T22" s="202" t="str">
        <f>'Scout 10'!$C26</f>
        <v xml:space="preserve"> </v>
      </c>
      <c r="U22" s="27"/>
      <c r="V22" s="202" t="str">
        <f>'Scout 11'!$C26</f>
        <v xml:space="preserve"> </v>
      </c>
      <c r="W22" s="27"/>
      <c r="X22" s="202" t="str">
        <f>'Scout 12'!$C26</f>
        <v xml:space="preserve"> </v>
      </c>
      <c r="Y22" s="27"/>
      <c r="Z22" s="202" t="str">
        <f>'Scout 13'!$C26</f>
        <v xml:space="preserve"> </v>
      </c>
      <c r="AA22" s="27"/>
      <c r="AB22" s="202" t="str">
        <f>'Scout 14'!$C26</f>
        <v xml:space="preserve"> </v>
      </c>
      <c r="AC22" s="27"/>
      <c r="AD22" s="202" t="str">
        <f>'Scout 15'!$C26</f>
        <v xml:space="preserve"> </v>
      </c>
      <c r="AE22" s="28"/>
      <c r="AF22" s="9"/>
    </row>
    <row r="23" spans="1:32">
      <c r="A23" s="206" t="s">
        <v>81</v>
      </c>
      <c r="B23" s="202" t="str">
        <f>'Scout 1'!$C27</f>
        <v xml:space="preserve"> </v>
      </c>
      <c r="C23" s="27"/>
      <c r="D23" s="202" t="str">
        <f>'Scout 2'!$C27</f>
        <v xml:space="preserve"> </v>
      </c>
      <c r="E23" s="27"/>
      <c r="F23" s="202" t="str">
        <f>'Scout 3'!$C27</f>
        <v xml:space="preserve"> </v>
      </c>
      <c r="G23" s="27"/>
      <c r="H23" s="202" t="str">
        <f>'Scout 4'!$C27</f>
        <v xml:space="preserve"> </v>
      </c>
      <c r="I23" s="27"/>
      <c r="J23" s="202" t="str">
        <f>'Scout 5'!$C27</f>
        <v xml:space="preserve"> </v>
      </c>
      <c r="K23" s="27"/>
      <c r="L23" s="202" t="str">
        <f>'Scout 6'!$C27</f>
        <v xml:space="preserve"> </v>
      </c>
      <c r="M23" s="27"/>
      <c r="N23" s="202" t="str">
        <f>'Scout 7'!$C27</f>
        <v xml:space="preserve"> </v>
      </c>
      <c r="O23" s="27"/>
      <c r="P23" s="202" t="str">
        <f>'Scout 8'!$C27</f>
        <v xml:space="preserve"> </v>
      </c>
      <c r="Q23" s="27"/>
      <c r="R23" s="202" t="str">
        <f>'Scout 9'!$C27</f>
        <v xml:space="preserve"> </v>
      </c>
      <c r="S23" s="27"/>
      <c r="T23" s="202" t="str">
        <f>'Scout 10'!$C27</f>
        <v xml:space="preserve"> </v>
      </c>
      <c r="U23" s="27"/>
      <c r="V23" s="202" t="str">
        <f>'Scout 11'!$C27</f>
        <v xml:space="preserve"> </v>
      </c>
      <c r="W23" s="27"/>
      <c r="X23" s="202" t="str">
        <f>'Scout 12'!$C27</f>
        <v xml:space="preserve"> </v>
      </c>
      <c r="Y23" s="27"/>
      <c r="Z23" s="202" t="str">
        <f>'Scout 13'!$C27</f>
        <v xml:space="preserve"> </v>
      </c>
      <c r="AA23" s="27"/>
      <c r="AB23" s="202" t="str">
        <f>'Scout 14'!$C27</f>
        <v xml:space="preserve"> </v>
      </c>
      <c r="AC23" s="27"/>
      <c r="AD23" s="202" t="str">
        <f>'Scout 15'!$C27</f>
        <v xml:space="preserve"> </v>
      </c>
      <c r="AE23" s="28"/>
      <c r="AF23" s="9"/>
    </row>
    <row r="24" spans="1:32">
      <c r="A24" s="206" t="s">
        <v>82</v>
      </c>
      <c r="B24" s="202" t="str">
        <f>'Scout 1'!$C28</f>
        <v xml:space="preserve"> </v>
      </c>
      <c r="C24" s="27"/>
      <c r="D24" s="202" t="str">
        <f>'Scout 2'!$C28</f>
        <v xml:space="preserve"> </v>
      </c>
      <c r="E24" s="27"/>
      <c r="F24" s="202" t="str">
        <f>'Scout 3'!$C28</f>
        <v xml:space="preserve"> </v>
      </c>
      <c r="G24" s="27"/>
      <c r="H24" s="202" t="str">
        <f>'Scout 4'!$C28</f>
        <v xml:space="preserve"> </v>
      </c>
      <c r="I24" s="27"/>
      <c r="J24" s="202" t="str">
        <f>'Scout 5'!$C28</f>
        <v xml:space="preserve"> </v>
      </c>
      <c r="K24" s="27"/>
      <c r="L24" s="202" t="str">
        <f>'Scout 6'!$C28</f>
        <v xml:space="preserve"> </v>
      </c>
      <c r="M24" s="27"/>
      <c r="N24" s="202" t="str">
        <f>'Scout 7'!$C28</f>
        <v xml:space="preserve"> </v>
      </c>
      <c r="O24" s="27"/>
      <c r="P24" s="202" t="str">
        <f>'Scout 8'!$C28</f>
        <v xml:space="preserve"> </v>
      </c>
      <c r="Q24" s="27"/>
      <c r="R24" s="202" t="str">
        <f>'Scout 9'!$C28</f>
        <v xml:space="preserve"> </v>
      </c>
      <c r="S24" s="27"/>
      <c r="T24" s="202" t="str">
        <f>'Scout 10'!$C28</f>
        <v xml:space="preserve"> </v>
      </c>
      <c r="U24" s="27"/>
      <c r="V24" s="202" t="str">
        <f>'Scout 11'!$C28</f>
        <v xml:space="preserve"> </v>
      </c>
      <c r="W24" s="27"/>
      <c r="X24" s="202" t="str">
        <f>'Scout 12'!$C28</f>
        <v xml:space="preserve"> </v>
      </c>
      <c r="Y24" s="27"/>
      <c r="Z24" s="202" t="str">
        <f>'Scout 13'!$C28</f>
        <v xml:space="preserve"> </v>
      </c>
      <c r="AA24" s="27"/>
      <c r="AB24" s="202" t="str">
        <f>'Scout 14'!$C28</f>
        <v xml:space="preserve"> </v>
      </c>
      <c r="AC24" s="27"/>
      <c r="AD24" s="202" t="str">
        <f>'Scout 15'!$C28</f>
        <v xml:space="preserve"> </v>
      </c>
      <c r="AE24" s="28"/>
      <c r="AF24" s="9"/>
    </row>
    <row r="25" spans="1:32">
      <c r="A25" s="206" t="s">
        <v>83</v>
      </c>
      <c r="B25" s="202" t="str">
        <f>'Scout 1'!$C29</f>
        <v xml:space="preserve"> </v>
      </c>
      <c r="C25" s="27"/>
      <c r="D25" s="202" t="str">
        <f>'Scout 2'!$C29</f>
        <v xml:space="preserve"> </v>
      </c>
      <c r="E25" s="27"/>
      <c r="F25" s="202" t="str">
        <f>'Scout 3'!$C29</f>
        <v xml:space="preserve"> </v>
      </c>
      <c r="G25" s="27"/>
      <c r="H25" s="202" t="str">
        <f>'Scout 4'!$C29</f>
        <v xml:space="preserve"> </v>
      </c>
      <c r="I25" s="27"/>
      <c r="J25" s="202" t="str">
        <f>'Scout 5'!$C29</f>
        <v xml:space="preserve"> </v>
      </c>
      <c r="K25" s="27"/>
      <c r="L25" s="202" t="str">
        <f>'Scout 6'!$C29</f>
        <v xml:space="preserve"> </v>
      </c>
      <c r="M25" s="27"/>
      <c r="N25" s="202" t="str">
        <f>'Scout 7'!$C29</f>
        <v xml:space="preserve"> </v>
      </c>
      <c r="O25" s="27"/>
      <c r="P25" s="202" t="str">
        <f>'Scout 8'!$C29</f>
        <v xml:space="preserve"> </v>
      </c>
      <c r="Q25" s="27"/>
      <c r="R25" s="202" t="str">
        <f>'Scout 9'!$C29</f>
        <v xml:space="preserve"> </v>
      </c>
      <c r="S25" s="27"/>
      <c r="T25" s="202" t="str">
        <f>'Scout 10'!$C29</f>
        <v xml:space="preserve"> </v>
      </c>
      <c r="U25" s="27"/>
      <c r="V25" s="202" t="str">
        <f>'Scout 11'!$C29</f>
        <v xml:space="preserve"> </v>
      </c>
      <c r="W25" s="27"/>
      <c r="X25" s="202" t="str">
        <f>'Scout 12'!$C29</f>
        <v xml:space="preserve"> </v>
      </c>
      <c r="Y25" s="27"/>
      <c r="Z25" s="202" t="str">
        <f>'Scout 13'!$C29</f>
        <v xml:space="preserve"> </v>
      </c>
      <c r="AA25" s="27"/>
      <c r="AB25" s="202" t="str">
        <f>'Scout 14'!$C29</f>
        <v xml:space="preserve"> </v>
      </c>
      <c r="AC25" s="27"/>
      <c r="AD25" s="202" t="str">
        <f>'Scout 15'!$C29</f>
        <v xml:space="preserve"> </v>
      </c>
      <c r="AE25" s="28"/>
      <c r="AF25" s="9"/>
    </row>
    <row r="26" spans="1:32">
      <c r="A26" s="206" t="s">
        <v>84</v>
      </c>
      <c r="B26" s="202" t="str">
        <f>'Scout 1'!$C30</f>
        <v xml:space="preserve"> </v>
      </c>
      <c r="C26" s="27"/>
      <c r="D26" s="202" t="str">
        <f>'Scout 2'!$C30</f>
        <v xml:space="preserve"> </v>
      </c>
      <c r="E26" s="27"/>
      <c r="F26" s="202" t="str">
        <f>'Scout 3'!$C30</f>
        <v xml:space="preserve"> </v>
      </c>
      <c r="G26" s="27"/>
      <c r="H26" s="202" t="str">
        <f>'Scout 4'!$C30</f>
        <v xml:space="preserve"> </v>
      </c>
      <c r="I26" s="27"/>
      <c r="J26" s="202" t="str">
        <f>'Scout 5'!$C30</f>
        <v xml:space="preserve"> </v>
      </c>
      <c r="K26" s="27"/>
      <c r="L26" s="202" t="str">
        <f>'Scout 6'!$C30</f>
        <v xml:space="preserve"> </v>
      </c>
      <c r="M26" s="27"/>
      <c r="N26" s="202" t="str">
        <f>'Scout 7'!$C30</f>
        <v xml:space="preserve"> </v>
      </c>
      <c r="O26" s="27"/>
      <c r="P26" s="202" t="str">
        <f>'Scout 8'!$C30</f>
        <v xml:space="preserve"> </v>
      </c>
      <c r="Q26" s="27"/>
      <c r="R26" s="202" t="str">
        <f>'Scout 9'!$C30</f>
        <v xml:space="preserve"> </v>
      </c>
      <c r="S26" s="27"/>
      <c r="T26" s="202" t="str">
        <f>'Scout 10'!$C30</f>
        <v xml:space="preserve"> </v>
      </c>
      <c r="U26" s="27"/>
      <c r="V26" s="202" t="str">
        <f>'Scout 11'!$C30</f>
        <v xml:space="preserve"> </v>
      </c>
      <c r="W26" s="27"/>
      <c r="X26" s="202" t="str">
        <f>'Scout 12'!$C30</f>
        <v xml:space="preserve"> </v>
      </c>
      <c r="Y26" s="27"/>
      <c r="Z26" s="202" t="str">
        <f>'Scout 13'!$C30</f>
        <v xml:space="preserve"> </v>
      </c>
      <c r="AA26" s="27"/>
      <c r="AB26" s="202" t="str">
        <f>'Scout 14'!$C30</f>
        <v xml:space="preserve"> </v>
      </c>
      <c r="AC26" s="27"/>
      <c r="AD26" s="202" t="str">
        <f>'Scout 15'!$C30</f>
        <v xml:space="preserve"> </v>
      </c>
      <c r="AE26" s="28"/>
      <c r="AF26" s="9"/>
    </row>
    <row r="27" spans="1:32">
      <c r="A27" s="206" t="s">
        <v>85</v>
      </c>
      <c r="B27" s="202" t="str">
        <f>'Scout 1'!$C31</f>
        <v xml:space="preserve"> </v>
      </c>
      <c r="C27" s="27"/>
      <c r="D27" s="202" t="str">
        <f>'Scout 2'!$C31</f>
        <v xml:space="preserve"> </v>
      </c>
      <c r="E27" s="27"/>
      <c r="F27" s="202" t="str">
        <f>'Scout 3'!$C31</f>
        <v xml:space="preserve"> </v>
      </c>
      <c r="G27" s="27"/>
      <c r="H27" s="202" t="str">
        <f>'Scout 4'!$C31</f>
        <v xml:space="preserve"> </v>
      </c>
      <c r="I27" s="27"/>
      <c r="J27" s="202" t="str">
        <f>'Scout 5'!$C31</f>
        <v xml:space="preserve"> </v>
      </c>
      <c r="K27" s="27"/>
      <c r="L27" s="202" t="str">
        <f>'Scout 6'!$C31</f>
        <v xml:space="preserve"> </v>
      </c>
      <c r="M27" s="27"/>
      <c r="N27" s="202" t="str">
        <f>'Scout 7'!$C31</f>
        <v xml:space="preserve"> </v>
      </c>
      <c r="O27" s="27"/>
      <c r="P27" s="202" t="str">
        <f>'Scout 8'!$C31</f>
        <v xml:space="preserve"> </v>
      </c>
      <c r="Q27" s="27"/>
      <c r="R27" s="202" t="str">
        <f>'Scout 9'!$C31</f>
        <v xml:space="preserve"> </v>
      </c>
      <c r="S27" s="27"/>
      <c r="T27" s="202" t="str">
        <f>'Scout 10'!$C31</f>
        <v xml:space="preserve"> </v>
      </c>
      <c r="U27" s="27"/>
      <c r="V27" s="202" t="str">
        <f>'Scout 11'!$C31</f>
        <v xml:space="preserve"> </v>
      </c>
      <c r="W27" s="27"/>
      <c r="X27" s="202" t="str">
        <f>'Scout 12'!$C31</f>
        <v xml:space="preserve"> </v>
      </c>
      <c r="Y27" s="27"/>
      <c r="Z27" s="202" t="str">
        <f>'Scout 13'!$C31</f>
        <v xml:space="preserve"> </v>
      </c>
      <c r="AA27" s="27"/>
      <c r="AB27" s="202" t="str">
        <f>'Scout 14'!$C31</f>
        <v xml:space="preserve"> </v>
      </c>
      <c r="AC27" s="27"/>
      <c r="AD27" s="202" t="str">
        <f>'Scout 15'!$C31</f>
        <v xml:space="preserve"> </v>
      </c>
      <c r="AE27" s="28"/>
      <c r="AF27" s="9"/>
    </row>
    <row r="28" spans="1:32">
      <c r="A28" s="206" t="s">
        <v>86</v>
      </c>
      <c r="B28" s="202" t="str">
        <f>'Scout 1'!$C32</f>
        <v xml:space="preserve"> </v>
      </c>
      <c r="C28" s="27"/>
      <c r="D28" s="202" t="str">
        <f>'Scout 2'!$C32</f>
        <v xml:space="preserve"> </v>
      </c>
      <c r="E28" s="27"/>
      <c r="F28" s="202" t="str">
        <f>'Scout 3'!$C32</f>
        <v xml:space="preserve"> </v>
      </c>
      <c r="G28" s="27"/>
      <c r="H28" s="202" t="str">
        <f>'Scout 4'!$C32</f>
        <v xml:space="preserve"> </v>
      </c>
      <c r="I28" s="27"/>
      <c r="J28" s="202" t="str">
        <f>'Scout 5'!$C32</f>
        <v xml:space="preserve"> </v>
      </c>
      <c r="K28" s="27"/>
      <c r="L28" s="202" t="str">
        <f>'Scout 6'!$C32</f>
        <v xml:space="preserve"> </v>
      </c>
      <c r="M28" s="27"/>
      <c r="N28" s="202" t="str">
        <f>'Scout 7'!$C32</f>
        <v xml:space="preserve"> </v>
      </c>
      <c r="O28" s="27"/>
      <c r="P28" s="202" t="str">
        <f>'Scout 8'!$C32</f>
        <v xml:space="preserve"> </v>
      </c>
      <c r="Q28" s="27"/>
      <c r="R28" s="202" t="str">
        <f>'Scout 9'!$C32</f>
        <v xml:space="preserve"> </v>
      </c>
      <c r="S28" s="27"/>
      <c r="T28" s="202" t="str">
        <f>'Scout 10'!$C32</f>
        <v xml:space="preserve"> </v>
      </c>
      <c r="U28" s="27"/>
      <c r="V28" s="202" t="str">
        <f>'Scout 11'!$C32</f>
        <v xml:space="preserve"> </v>
      </c>
      <c r="W28" s="27"/>
      <c r="X28" s="202" t="str">
        <f>'Scout 12'!$C32</f>
        <v xml:space="preserve"> </v>
      </c>
      <c r="Y28" s="27"/>
      <c r="Z28" s="202" t="str">
        <f>'Scout 13'!$C32</f>
        <v xml:space="preserve"> </v>
      </c>
      <c r="AA28" s="27"/>
      <c r="AB28" s="202" t="str">
        <f>'Scout 14'!$C32</f>
        <v xml:space="preserve"> </v>
      </c>
      <c r="AC28" s="27"/>
      <c r="AD28" s="202" t="str">
        <f>'Scout 15'!$C32</f>
        <v xml:space="preserve"> </v>
      </c>
      <c r="AE28" s="28"/>
      <c r="AF28" s="9"/>
    </row>
    <row r="29" spans="1:32">
      <c r="C29" s="208"/>
      <c r="E29" s="210"/>
      <c r="G29" s="210"/>
      <c r="I29" s="210"/>
      <c r="K29" s="210"/>
      <c r="M29" s="210"/>
      <c r="O29" s="210"/>
      <c r="Q29" s="210"/>
      <c r="S29" s="210"/>
      <c r="U29" s="210"/>
      <c r="W29" s="210"/>
      <c r="Y29" s="210"/>
      <c r="AA29" s="210"/>
      <c r="AC29" s="210"/>
      <c r="AE29" s="210"/>
    </row>
    <row r="30" spans="1:32">
      <c r="C30" s="208"/>
      <c r="E30" s="210"/>
      <c r="G30" s="210"/>
      <c r="I30" s="210"/>
      <c r="K30" s="210"/>
      <c r="M30" s="210"/>
      <c r="O30" s="210"/>
      <c r="Q30" s="210"/>
      <c r="S30" s="210"/>
      <c r="U30" s="210"/>
      <c r="W30" s="210"/>
      <c r="Y30" s="210"/>
      <c r="AA30" s="210"/>
      <c r="AC30" s="210"/>
      <c r="AE30" s="210"/>
    </row>
    <row r="31" spans="1:32">
      <c r="C31" s="208"/>
      <c r="E31" s="210"/>
      <c r="G31" s="210"/>
      <c r="I31" s="210"/>
      <c r="K31" s="210"/>
      <c r="M31" s="210"/>
      <c r="O31" s="210"/>
      <c r="Q31" s="210"/>
      <c r="S31" s="210"/>
      <c r="U31" s="210"/>
      <c r="W31" s="210"/>
      <c r="Y31" s="210"/>
      <c r="AA31" s="210"/>
      <c r="AC31" s="210"/>
      <c r="AE31" s="210"/>
    </row>
    <row r="32" spans="1:32">
      <c r="C32" s="208"/>
      <c r="E32" s="210"/>
      <c r="G32" s="210"/>
      <c r="I32" s="210"/>
      <c r="K32" s="210"/>
      <c r="M32" s="210"/>
      <c r="O32" s="210"/>
      <c r="Q32" s="210"/>
      <c r="S32" s="210"/>
      <c r="U32" s="210"/>
      <c r="W32" s="210"/>
      <c r="Y32" s="210"/>
      <c r="AA32" s="210"/>
      <c r="AC32" s="210"/>
      <c r="AE32" s="210"/>
    </row>
    <row r="33" spans="3:31">
      <c r="C33" s="208"/>
      <c r="E33" s="210"/>
      <c r="G33" s="210"/>
      <c r="I33" s="210"/>
      <c r="K33" s="210"/>
      <c r="M33" s="210"/>
      <c r="O33" s="210"/>
      <c r="Q33" s="210"/>
      <c r="S33" s="210"/>
      <c r="U33" s="210"/>
      <c r="W33" s="210"/>
      <c r="Y33" s="210"/>
      <c r="AA33" s="210"/>
      <c r="AC33" s="210"/>
      <c r="AE33" s="210"/>
    </row>
    <row r="34" spans="3:31">
      <c r="C34" s="208"/>
      <c r="E34" s="210"/>
      <c r="G34" s="210"/>
      <c r="I34" s="210"/>
      <c r="K34" s="210"/>
      <c r="M34" s="210"/>
      <c r="O34" s="210"/>
      <c r="Q34" s="210"/>
      <c r="S34" s="210"/>
      <c r="U34" s="210"/>
      <c r="W34" s="210"/>
      <c r="Y34" s="210"/>
      <c r="AA34" s="210"/>
      <c r="AC34" s="210"/>
      <c r="AE34" s="210"/>
    </row>
    <row r="35" spans="3:31">
      <c r="C35" s="208"/>
      <c r="E35" s="210"/>
      <c r="G35" s="210"/>
      <c r="I35" s="210"/>
      <c r="K35" s="210"/>
      <c r="M35" s="210"/>
      <c r="O35" s="210"/>
      <c r="Q35" s="210"/>
      <c r="S35" s="210"/>
      <c r="U35" s="210"/>
      <c r="W35" s="210"/>
      <c r="Y35" s="210"/>
      <c r="AA35" s="210"/>
      <c r="AC35" s="210"/>
      <c r="AE35" s="210"/>
    </row>
    <row r="36" spans="3:31">
      <c r="C36" s="208"/>
      <c r="E36" s="210"/>
      <c r="G36" s="210"/>
      <c r="I36" s="210"/>
      <c r="K36" s="210"/>
      <c r="M36" s="210"/>
      <c r="O36" s="210"/>
      <c r="Q36" s="210"/>
      <c r="S36" s="210"/>
      <c r="U36" s="210"/>
      <c r="W36" s="210"/>
      <c r="Y36" s="210"/>
      <c r="AA36" s="210"/>
      <c r="AC36" s="210"/>
      <c r="AE36" s="210"/>
    </row>
    <row r="37" spans="3:31">
      <c r="C37" s="208"/>
      <c r="E37" s="210"/>
      <c r="G37" s="210"/>
      <c r="I37" s="210"/>
      <c r="K37" s="210"/>
      <c r="M37" s="210"/>
      <c r="O37" s="210"/>
      <c r="Q37" s="210"/>
      <c r="S37" s="210"/>
      <c r="U37" s="210"/>
      <c r="W37" s="210"/>
      <c r="Y37" s="210"/>
      <c r="AA37" s="210"/>
      <c r="AC37" s="210"/>
      <c r="AE37" s="210"/>
    </row>
    <row r="38" spans="3:31">
      <c r="C38" s="208"/>
      <c r="E38" s="210"/>
      <c r="G38" s="210"/>
      <c r="I38" s="210"/>
      <c r="K38" s="210"/>
      <c r="M38" s="210"/>
      <c r="O38" s="210"/>
      <c r="Q38" s="210"/>
      <c r="S38" s="210"/>
      <c r="U38" s="210"/>
      <c r="W38" s="210"/>
      <c r="Y38" s="210"/>
      <c r="AA38" s="210"/>
      <c r="AC38" s="210"/>
      <c r="AE38" s="210"/>
    </row>
    <row r="39" spans="3:31">
      <c r="C39" s="208"/>
      <c r="E39" s="210"/>
      <c r="G39" s="210"/>
      <c r="I39" s="210"/>
      <c r="K39" s="210"/>
      <c r="M39" s="210"/>
      <c r="O39" s="210"/>
      <c r="Q39" s="210"/>
      <c r="S39" s="210"/>
      <c r="U39" s="210"/>
      <c r="W39" s="210"/>
      <c r="Y39" s="210"/>
      <c r="AA39" s="210"/>
      <c r="AC39" s="210"/>
      <c r="AE39" s="210"/>
    </row>
    <row r="40" spans="3:31">
      <c r="C40" s="208"/>
      <c r="E40" s="210"/>
      <c r="G40" s="210"/>
      <c r="I40" s="210"/>
      <c r="K40" s="210"/>
      <c r="M40" s="210"/>
      <c r="O40" s="210"/>
      <c r="Q40" s="210"/>
      <c r="S40" s="210"/>
      <c r="U40" s="210"/>
      <c r="W40" s="210"/>
      <c r="Y40" s="210"/>
      <c r="AA40" s="210"/>
      <c r="AC40" s="210"/>
      <c r="AE40" s="210"/>
    </row>
    <row r="41" spans="3:31">
      <c r="C41" s="208"/>
      <c r="E41" s="210"/>
      <c r="G41" s="210"/>
      <c r="I41" s="210"/>
      <c r="K41" s="210"/>
      <c r="M41" s="210"/>
      <c r="O41" s="210"/>
      <c r="Q41" s="210"/>
      <c r="S41" s="210"/>
      <c r="U41" s="210"/>
      <c r="W41" s="210"/>
      <c r="Y41" s="210"/>
      <c r="AA41" s="210"/>
      <c r="AC41" s="210"/>
      <c r="AE41" s="210"/>
    </row>
    <row r="42" spans="3:31">
      <c r="C42" s="208"/>
      <c r="E42" s="210"/>
      <c r="G42" s="210"/>
      <c r="I42" s="210"/>
      <c r="K42" s="210"/>
      <c r="M42" s="210"/>
      <c r="O42" s="210"/>
      <c r="Q42" s="210"/>
      <c r="S42" s="210"/>
      <c r="U42" s="210"/>
      <c r="W42" s="210"/>
      <c r="Y42" s="210"/>
      <c r="AA42" s="210"/>
      <c r="AC42" s="210"/>
      <c r="AE42" s="210"/>
    </row>
    <row r="43" spans="3:31">
      <c r="C43" s="208"/>
      <c r="E43" s="210"/>
      <c r="G43" s="210"/>
      <c r="I43" s="210"/>
      <c r="K43" s="210"/>
      <c r="M43" s="210"/>
      <c r="O43" s="210"/>
      <c r="Q43" s="210"/>
      <c r="S43" s="210"/>
      <c r="U43" s="210"/>
      <c r="W43" s="210"/>
      <c r="Y43" s="210"/>
      <c r="AA43" s="210"/>
      <c r="AC43" s="210"/>
      <c r="AE43" s="210"/>
    </row>
    <row r="44" spans="3:31">
      <c r="C44" s="208"/>
      <c r="E44" s="210"/>
      <c r="G44" s="210"/>
      <c r="I44" s="210"/>
      <c r="K44" s="210"/>
      <c r="M44" s="210"/>
      <c r="O44" s="210"/>
      <c r="Q44" s="210"/>
      <c r="S44" s="210"/>
      <c r="U44" s="210"/>
      <c r="W44" s="210"/>
      <c r="Y44" s="210"/>
      <c r="AA44" s="210"/>
      <c r="AC44" s="210"/>
      <c r="AE44" s="210"/>
    </row>
    <row r="45" spans="3:31">
      <c r="C45" s="208"/>
      <c r="E45" s="210"/>
      <c r="G45" s="210"/>
      <c r="I45" s="210"/>
      <c r="K45" s="210"/>
      <c r="M45" s="210"/>
      <c r="O45" s="210"/>
      <c r="Q45" s="210"/>
      <c r="S45" s="210"/>
      <c r="U45" s="210"/>
      <c r="W45" s="210"/>
      <c r="Y45" s="210"/>
      <c r="AA45" s="210"/>
      <c r="AC45" s="210"/>
      <c r="AE45" s="210"/>
    </row>
    <row r="46" spans="3:31">
      <c r="C46" s="208"/>
      <c r="E46" s="210"/>
      <c r="G46" s="210"/>
      <c r="I46" s="210"/>
      <c r="K46" s="210"/>
      <c r="M46" s="210"/>
      <c r="O46" s="210"/>
      <c r="Q46" s="210"/>
      <c r="S46" s="210"/>
      <c r="U46" s="210"/>
      <c r="W46" s="210"/>
      <c r="Y46" s="210"/>
      <c r="AA46" s="210"/>
      <c r="AC46" s="210"/>
      <c r="AE46" s="210"/>
    </row>
    <row r="47" spans="3:31">
      <c r="C47" s="208"/>
      <c r="E47" s="210"/>
      <c r="G47" s="210"/>
      <c r="I47" s="210"/>
      <c r="K47" s="210"/>
      <c r="M47" s="210"/>
      <c r="O47" s="210"/>
      <c r="Q47" s="210"/>
      <c r="S47" s="210"/>
      <c r="U47" s="210"/>
      <c r="W47" s="210"/>
      <c r="Y47" s="210"/>
      <c r="AA47" s="210"/>
      <c r="AC47" s="210"/>
      <c r="AE47" s="210"/>
    </row>
    <row r="48" spans="3:31">
      <c r="C48" s="208"/>
      <c r="E48" s="210"/>
      <c r="G48" s="210"/>
      <c r="I48" s="210"/>
      <c r="K48" s="210"/>
      <c r="M48" s="210"/>
      <c r="O48" s="210"/>
      <c r="Q48" s="210"/>
      <c r="S48" s="210"/>
      <c r="U48" s="210"/>
      <c r="W48" s="210"/>
      <c r="Y48" s="210"/>
      <c r="AA48" s="210"/>
      <c r="AC48" s="210"/>
      <c r="AE48" s="210"/>
    </row>
    <row r="49" spans="3:31">
      <c r="C49" s="208"/>
      <c r="E49" s="210"/>
      <c r="G49" s="210"/>
      <c r="I49" s="210"/>
      <c r="K49" s="210"/>
      <c r="M49" s="210"/>
      <c r="O49" s="210"/>
      <c r="Q49" s="210"/>
      <c r="S49" s="210"/>
      <c r="U49" s="210"/>
      <c r="W49" s="210"/>
      <c r="Y49" s="210"/>
      <c r="AA49" s="210"/>
      <c r="AC49" s="210"/>
      <c r="AE49" s="210"/>
    </row>
    <row r="50" spans="3:31">
      <c r="C50" s="208"/>
      <c r="E50" s="210"/>
      <c r="G50" s="210"/>
      <c r="I50" s="210"/>
      <c r="K50" s="210"/>
      <c r="M50" s="210"/>
      <c r="O50" s="210"/>
      <c r="Q50" s="210"/>
      <c r="S50" s="210"/>
      <c r="U50" s="210"/>
      <c r="W50" s="210"/>
      <c r="Y50" s="210"/>
      <c r="AA50" s="210"/>
      <c r="AC50" s="210"/>
      <c r="AE50" s="210"/>
    </row>
    <row r="51" spans="3:31">
      <c r="C51" s="208"/>
      <c r="E51" s="210"/>
      <c r="G51" s="210"/>
      <c r="I51" s="210"/>
      <c r="K51" s="210"/>
      <c r="M51" s="210"/>
      <c r="O51" s="210"/>
      <c r="Q51" s="210"/>
      <c r="S51" s="210"/>
      <c r="U51" s="210"/>
      <c r="W51" s="210"/>
      <c r="Y51" s="210"/>
      <c r="AA51" s="210"/>
      <c r="AC51" s="210"/>
      <c r="AE51" s="210"/>
    </row>
    <row r="52" spans="3:31">
      <c r="C52" s="208"/>
      <c r="E52" s="210"/>
      <c r="G52" s="210"/>
      <c r="I52" s="210"/>
      <c r="K52" s="210"/>
      <c r="M52" s="210"/>
      <c r="O52" s="210"/>
      <c r="Q52" s="210"/>
      <c r="S52" s="210"/>
      <c r="U52" s="210"/>
      <c r="W52" s="210"/>
      <c r="Y52" s="210"/>
      <c r="AA52" s="210"/>
      <c r="AC52" s="210"/>
      <c r="AE52" s="210"/>
    </row>
    <row r="53" spans="3:31">
      <c r="C53" s="208"/>
      <c r="E53" s="210"/>
      <c r="G53" s="210"/>
      <c r="I53" s="210"/>
      <c r="K53" s="210"/>
      <c r="M53" s="210"/>
      <c r="O53" s="210"/>
      <c r="Q53" s="210"/>
      <c r="S53" s="210"/>
      <c r="U53" s="210"/>
      <c r="W53" s="210"/>
      <c r="Y53" s="210"/>
      <c r="AA53" s="210"/>
      <c r="AC53" s="210"/>
      <c r="AE53" s="210"/>
    </row>
    <row r="54" spans="3:31">
      <c r="C54" s="208"/>
      <c r="E54" s="210"/>
      <c r="G54" s="210"/>
      <c r="I54" s="210"/>
      <c r="K54" s="210"/>
      <c r="M54" s="210"/>
      <c r="O54" s="210"/>
      <c r="Q54" s="210"/>
      <c r="S54" s="210"/>
      <c r="U54" s="210"/>
      <c r="W54" s="210"/>
      <c r="Y54" s="210"/>
      <c r="AA54" s="210"/>
      <c r="AC54" s="210"/>
      <c r="AE54" s="210"/>
    </row>
    <row r="55" spans="3:31">
      <c r="C55" s="208"/>
      <c r="E55" s="210"/>
      <c r="G55" s="210"/>
      <c r="I55" s="210"/>
      <c r="K55" s="210"/>
      <c r="M55" s="210"/>
      <c r="O55" s="210"/>
      <c r="Q55" s="210"/>
      <c r="S55" s="210"/>
      <c r="U55" s="210"/>
      <c r="W55" s="210"/>
      <c r="Y55" s="210"/>
      <c r="AA55" s="210"/>
      <c r="AC55" s="210"/>
      <c r="AE55" s="210"/>
    </row>
  </sheetData>
  <sheetProtection algorithmName="SHA-512" hashValue="dbd/S63YGerVH6TWreJVXZUYokvt9088V6/SUV1k2Sj+B4ayRQA7FNy0jOqPAesNIFONPh014K10awtfWwty9A==" saltValue="0DGCHBxf6EOUoHoJtH7o6w==" spinCount="100000" sheet="1" objects="1" scenarios="1" selectLockedCells="1"/>
  <mergeCells count="15">
    <mergeCell ref="B1:C1"/>
    <mergeCell ref="D1:E1"/>
    <mergeCell ref="F1:G1"/>
    <mergeCell ref="H1:I1"/>
    <mergeCell ref="J1:K1"/>
    <mergeCell ref="L1:M1"/>
    <mergeCell ref="N1:O1"/>
    <mergeCell ref="P1:Q1"/>
    <mergeCell ref="Z1:AA1"/>
    <mergeCell ref="AB1:AC1"/>
    <mergeCell ref="AD1:AE1"/>
    <mergeCell ref="R1:S1"/>
    <mergeCell ref="T1:U1"/>
    <mergeCell ref="V1:W1"/>
    <mergeCell ref="X1:Y1"/>
  </mergeCells>
  <phoneticPr fontId="2" type="noConversion"/>
  <conditionalFormatting sqref="B3:B28 D3:D28 F3:F28 H3:H28 J3:J28 L3:L28 N3:N28 P3:P28 R3:R28 T3:T28 V3:V28 X3:X28 Z3:Z28 AB3:AB28 AD3:AD28">
    <cfRule type="expression" dxfId="0" priority="1" stopIfTrue="1">
      <formula>IF(B3="C",IF(C3="",1,0),0)</formula>
    </cfRule>
  </conditionalFormatting>
  <pageMargins left="0.75" right="0.75" top="1" bottom="1" header="0.5" footer="0.5"/>
  <pageSetup scale="64" orientation="landscape" horizontalDpi="4294967293" verticalDpi="4294967293" r:id="rId1"/>
  <headerFooter alignWithMargins="0">
    <oddHeader>&amp;C&amp;"Arial,Bold"&amp;14Tiger Advancement
&amp;12Summary Page - &amp;D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12</vt:i4>
      </vt:variant>
    </vt:vector>
  </HeadingPairs>
  <TitlesOfParts>
    <vt:vector size="36" baseType="lpstr">
      <vt:lpstr>Instructions</vt:lpstr>
      <vt:lpstr>Parent Contact Info</vt:lpstr>
      <vt:lpstr>Attendance</vt:lpstr>
      <vt:lpstr>Recharter</vt:lpstr>
      <vt:lpstr>Bobcat</vt:lpstr>
      <vt:lpstr>Cyber Chip</vt:lpstr>
      <vt:lpstr>Core Adventures</vt:lpstr>
      <vt:lpstr>Elective Adventures</vt:lpstr>
      <vt:lpstr>Summary</vt:lpstr>
      <vt:lpstr>Scout 1</vt:lpstr>
      <vt:lpstr>Scout 2</vt:lpstr>
      <vt:lpstr>Scout 3</vt:lpstr>
      <vt:lpstr>Scout 4</vt:lpstr>
      <vt:lpstr>Scout 5</vt:lpstr>
      <vt:lpstr>Scout 6</vt:lpstr>
      <vt:lpstr>Scout 7</vt:lpstr>
      <vt:lpstr>Scout 8</vt:lpstr>
      <vt:lpstr>Scout 9</vt:lpstr>
      <vt:lpstr>Scout 10</vt:lpstr>
      <vt:lpstr>Scout 11</vt:lpstr>
      <vt:lpstr>Scout 12</vt:lpstr>
      <vt:lpstr>Scout 13</vt:lpstr>
      <vt:lpstr>Scout 14</vt:lpstr>
      <vt:lpstr>Scout 15</vt:lpstr>
      <vt:lpstr>Bobcat!Print_Area</vt:lpstr>
      <vt:lpstr>'Core Adventures'!Print_Area</vt:lpstr>
      <vt:lpstr>'Cyber Chip'!Print_Area</vt:lpstr>
      <vt:lpstr>'Elective Adventures'!Print_Area</vt:lpstr>
      <vt:lpstr>Instructions!Print_Area</vt:lpstr>
      <vt:lpstr>Recharter!Print_Area</vt:lpstr>
      <vt:lpstr>Summary!Print_Area</vt:lpstr>
      <vt:lpstr>Attendance!Print_Titles</vt:lpstr>
      <vt:lpstr>Bobcat!Print_Titles</vt:lpstr>
      <vt:lpstr>'Core Adventures'!Print_Titles</vt:lpstr>
      <vt:lpstr>'Cyber Chip'!Print_Titles</vt:lpstr>
      <vt:lpstr>'Elective Adventures'!Print_Titles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Tiger Advancement</dc:title>
  <dc:creator>Stephen Coker stevecoker67@gmail.com</dc:creator>
  <cp:keywords>Cub Scouts</cp:keywords>
  <cp:lastModifiedBy>Detail</cp:lastModifiedBy>
  <cp:lastPrinted>2014-12-18T15:38:42Z</cp:lastPrinted>
  <dcterms:created xsi:type="dcterms:W3CDTF">2005-02-08T13:28:44Z</dcterms:created>
  <dcterms:modified xsi:type="dcterms:W3CDTF">2015-01-29T13:12:17Z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-437123563</vt:i4>
  </property>
  <property fmtid="{D5CDD505-2E9C-101B-9397-08002B2CF9AE}" pid="3" name="_EmailSubject">
    <vt:lpwstr>TigerTrax</vt:lpwstr>
  </property>
  <property fmtid="{D5CDD505-2E9C-101B-9397-08002B2CF9AE}" pid="4" name="_AuthorEmail">
    <vt:lpwstr>fsteele@houston.rr.com</vt:lpwstr>
  </property>
  <property fmtid="{D5CDD505-2E9C-101B-9397-08002B2CF9AE}" pid="5" name="_AuthorEmailDisplayName">
    <vt:lpwstr>Frank Steele</vt:lpwstr>
  </property>
  <property fmtid="{D5CDD505-2E9C-101B-9397-08002B2CF9AE}" pid="6" name="_PreviousAdHocReviewCycleID">
    <vt:i4>1920073218</vt:i4>
  </property>
  <property fmtid="{D5CDD505-2E9C-101B-9397-08002B2CF9AE}" pid="7" name="_ReviewingToolsShownOnce">
    <vt:lpwstr/>
  </property>
</Properties>
</file>