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Todd\Documents\Scouting\"/>
    </mc:Choice>
  </mc:AlternateContent>
  <bookViews>
    <workbookView xWindow="0" yWindow="0" windowWidth="20490" windowHeight="7755" firstSheet="16" activeTab="23"/>
  </bookViews>
  <sheets>
    <sheet name="Instructions" sheetId="1" r:id="rId1"/>
    <sheet name="Parent Contact Info" sheetId="69" r:id="rId2"/>
    <sheet name="Attendance" sheetId="68" r:id="rId3"/>
    <sheet name="Recharter" sheetId="71" r:id="rId4"/>
    <sheet name="Bobcat" sheetId="23" r:id="rId5"/>
    <sheet name="Cyber Chip" sheetId="86" r:id="rId6"/>
    <sheet name="Core Adventures" sheetId="2" r:id="rId7"/>
    <sheet name="Elective Adventures" sheetId="6" r:id="rId8"/>
    <sheet name="Summary" sheetId="8" r:id="rId9"/>
    <sheet name="Scout 1" sheetId="5" r:id="rId10"/>
    <sheet name="Scout 2" sheetId="72" r:id="rId11"/>
    <sheet name="Scout 3" sheetId="73" r:id="rId12"/>
    <sheet name="Scout 4" sheetId="74" r:id="rId13"/>
    <sheet name="Scout 5" sheetId="75" r:id="rId14"/>
    <sheet name="Scout 6" sheetId="76" r:id="rId15"/>
    <sheet name="Scout 7" sheetId="77" r:id="rId16"/>
    <sheet name="Scout 8" sheetId="78" r:id="rId17"/>
    <sheet name="Scout 9" sheetId="79" r:id="rId18"/>
    <sheet name="Scout 10" sheetId="80" r:id="rId19"/>
    <sheet name="Scout 11" sheetId="81" r:id="rId20"/>
    <sheet name="Scout 12" sheetId="82" r:id="rId21"/>
    <sheet name="Scout 13" sheetId="83" r:id="rId22"/>
    <sheet name="Scout 14" sheetId="84" r:id="rId23"/>
    <sheet name="Scout 15" sheetId="85" r:id="rId24"/>
  </sheets>
  <definedNames>
    <definedName name="_xlnm.Print_Area" localSheetId="4">Bobcat!$A$1:$T$14</definedName>
    <definedName name="_xlnm.Print_Area" localSheetId="6">'Core Adventures'!$A$1:$T$65</definedName>
    <definedName name="_xlnm.Print_Area" localSheetId="5">'Cyber Chip'!$A$1:$T$13</definedName>
    <definedName name="_xlnm.Print_Area" localSheetId="7">'Elective Adventures'!$A$1:$T$148</definedName>
    <definedName name="_xlnm.Print_Area" localSheetId="0">Instructions!$A$1:$J$34</definedName>
    <definedName name="_xlnm.Print_Area" localSheetId="3">Recharter!$A$1:$T$15</definedName>
    <definedName name="_xlnm.Print_Area" localSheetId="9">'Scout 1'!$A$1:$S$80</definedName>
    <definedName name="_xlnm.Print_Area" localSheetId="8">Summary!$A$1:$AE$27</definedName>
    <definedName name="_xlnm.Print_Titles" localSheetId="2">Attendance!$1:$5</definedName>
    <definedName name="_xlnm.Print_Titles" localSheetId="4">Bobcat!$1:$4</definedName>
    <definedName name="_xlnm.Print_Titles" localSheetId="6">'Core Adventures'!$1:$4</definedName>
    <definedName name="_xlnm.Print_Titles" localSheetId="5">'Cyber Chip'!$1:$4</definedName>
    <definedName name="_xlnm.Print_Titles" localSheetId="7">'Elective Adventures'!$1:$4</definedName>
  </definedNames>
  <calcPr calcId="152511"/>
</workbook>
</file>

<file path=xl/calcChain.xml><?xml version="1.0" encoding="utf-8"?>
<calcChain xmlns="http://schemas.openxmlformats.org/spreadsheetml/2006/main">
  <c r="E198" i="6" l="1"/>
  <c r="F198" i="6"/>
  <c r="G198" i="6"/>
  <c r="H198" i="6"/>
  <c r="I198" i="6"/>
  <c r="J198" i="6"/>
  <c r="K198" i="6"/>
  <c r="L198" i="6"/>
  <c r="M198" i="6"/>
  <c r="N198" i="6"/>
  <c r="O198" i="6"/>
  <c r="P198" i="6"/>
  <c r="Q198" i="6"/>
  <c r="R198" i="6"/>
  <c r="S198" i="6"/>
  <c r="E208" i="6"/>
  <c r="F21" i="2" l="1"/>
  <c r="G21" i="2"/>
  <c r="H21" i="2"/>
  <c r="I21" i="2"/>
  <c r="J21" i="2"/>
  <c r="K21" i="2"/>
  <c r="L21" i="2"/>
  <c r="M21" i="2"/>
  <c r="N21" i="2"/>
  <c r="O21" i="2"/>
  <c r="P21" i="2"/>
  <c r="Q21" i="2"/>
  <c r="R21" i="2"/>
  <c r="S21" i="2"/>
  <c r="E21" i="2"/>
  <c r="B16" i="8" l="1"/>
  <c r="B17" i="8"/>
  <c r="B18" i="8"/>
  <c r="B19" i="8"/>
  <c r="B20" i="8"/>
  <c r="B21" i="8"/>
  <c r="B23" i="8"/>
  <c r="B24" i="8"/>
  <c r="B25" i="8"/>
  <c r="B28" i="8"/>
  <c r="B29" i="8"/>
  <c r="B30" i="8"/>
  <c r="B31" i="8"/>
  <c r="B32" i="8"/>
  <c r="R4" i="8"/>
  <c r="P4" i="8"/>
  <c r="N4" i="8"/>
  <c r="L4" i="8"/>
  <c r="J4" i="8"/>
  <c r="H4" i="8"/>
  <c r="F4" i="8"/>
  <c r="D4" i="8"/>
  <c r="T4" i="8"/>
  <c r="V4" i="8"/>
  <c r="X4" i="8"/>
  <c r="Z4" i="8"/>
  <c r="AB4" i="8"/>
  <c r="AD4" i="8"/>
  <c r="C5" i="74"/>
  <c r="C5" i="78"/>
  <c r="C5" i="82"/>
  <c r="AB8" i="8"/>
  <c r="Z8" i="8"/>
  <c r="X8" i="8"/>
  <c r="V8" i="8"/>
  <c r="T8" i="8"/>
  <c r="R8" i="8"/>
  <c r="P8" i="8"/>
  <c r="N8" i="8"/>
  <c r="L8" i="8"/>
  <c r="J8" i="8"/>
  <c r="H8" i="8"/>
  <c r="F8" i="8"/>
  <c r="D8" i="8"/>
  <c r="S253" i="6"/>
  <c r="C31" i="74"/>
  <c r="C31" i="82"/>
  <c r="F61" i="2"/>
  <c r="G61" i="2"/>
  <c r="H61" i="2"/>
  <c r="I61" i="2"/>
  <c r="C16" i="75" s="1"/>
  <c r="J61" i="2"/>
  <c r="K61" i="2"/>
  <c r="L61" i="2"/>
  <c r="M61" i="2"/>
  <c r="N61" i="2"/>
  <c r="O61" i="2"/>
  <c r="P61" i="2"/>
  <c r="Q61" i="2"/>
  <c r="C16" i="83" s="1"/>
  <c r="R61" i="2"/>
  <c r="S61" i="2"/>
  <c r="C14" i="75"/>
  <c r="C5" i="75" s="1"/>
  <c r="C14" i="79"/>
  <c r="C5" i="79" s="1"/>
  <c r="C14" i="83"/>
  <c r="C5" i="83" s="1"/>
  <c r="C14" i="85"/>
  <c r="G80" i="85"/>
  <c r="K79" i="85"/>
  <c r="G79" i="85"/>
  <c r="O78" i="85"/>
  <c r="K78" i="85"/>
  <c r="G78" i="85"/>
  <c r="C78" i="85"/>
  <c r="O77" i="85"/>
  <c r="K77" i="85"/>
  <c r="G77" i="85"/>
  <c r="C77" i="85"/>
  <c r="O76" i="85"/>
  <c r="K76" i="85"/>
  <c r="G76" i="85"/>
  <c r="C76" i="85"/>
  <c r="O75" i="85"/>
  <c r="K75" i="85"/>
  <c r="G75" i="85"/>
  <c r="C75" i="85"/>
  <c r="O74" i="85"/>
  <c r="K74" i="85"/>
  <c r="G74" i="85"/>
  <c r="C74" i="85"/>
  <c r="O73" i="85"/>
  <c r="K73" i="85"/>
  <c r="G73" i="85"/>
  <c r="C73" i="85"/>
  <c r="O72" i="85"/>
  <c r="G72" i="85"/>
  <c r="C72" i="85"/>
  <c r="O71" i="85"/>
  <c r="K71" i="85"/>
  <c r="G71" i="85"/>
  <c r="C71" i="85"/>
  <c r="O70" i="85"/>
  <c r="K70" i="85"/>
  <c r="G70" i="85"/>
  <c r="C70" i="85"/>
  <c r="O69" i="85"/>
  <c r="K69" i="85"/>
  <c r="G69" i="85"/>
  <c r="C69" i="85"/>
  <c r="O68" i="85"/>
  <c r="K68" i="85"/>
  <c r="G68" i="85"/>
  <c r="C68" i="85"/>
  <c r="O67" i="85"/>
  <c r="K67" i="85"/>
  <c r="G67" i="85"/>
  <c r="C67" i="85"/>
  <c r="O66" i="85"/>
  <c r="K66" i="85"/>
  <c r="G66" i="85"/>
  <c r="C66" i="85"/>
  <c r="K65" i="85"/>
  <c r="G65" i="85"/>
  <c r="C65" i="85"/>
  <c r="K64" i="85"/>
  <c r="C64" i="85"/>
  <c r="K63" i="85"/>
  <c r="G63" i="85"/>
  <c r="C63" i="85"/>
  <c r="K62" i="85"/>
  <c r="G62" i="85"/>
  <c r="C62" i="85"/>
  <c r="K61" i="85"/>
  <c r="G61" i="85"/>
  <c r="C61" i="85"/>
  <c r="O60" i="85"/>
  <c r="K60" i="85"/>
  <c r="G60" i="85"/>
  <c r="C60" i="85"/>
  <c r="O59" i="85"/>
  <c r="K59" i="85"/>
  <c r="G59" i="85"/>
  <c r="C59" i="85"/>
  <c r="O58" i="85"/>
  <c r="K58" i="85"/>
  <c r="G58" i="85"/>
  <c r="C58" i="85"/>
  <c r="O57" i="85"/>
  <c r="K57" i="85"/>
  <c r="G57" i="85"/>
  <c r="C57" i="85"/>
  <c r="O56" i="85"/>
  <c r="K56" i="85"/>
  <c r="G56" i="85"/>
  <c r="C56" i="85"/>
  <c r="O55" i="85"/>
  <c r="K55" i="85"/>
  <c r="G55" i="85"/>
  <c r="C55" i="85"/>
  <c r="O54" i="85"/>
  <c r="K54" i="85"/>
  <c r="G54" i="85"/>
  <c r="C54" i="85"/>
  <c r="K53" i="85"/>
  <c r="G53" i="85"/>
  <c r="C53" i="85"/>
  <c r="O52" i="85"/>
  <c r="K52" i="85"/>
  <c r="G52" i="85"/>
  <c r="C52" i="85"/>
  <c r="O51" i="85"/>
  <c r="K51" i="85"/>
  <c r="C51" i="85"/>
  <c r="O50" i="85"/>
  <c r="K50" i="85"/>
  <c r="G50" i="85"/>
  <c r="C50" i="85"/>
  <c r="O49" i="85"/>
  <c r="K49" i="85"/>
  <c r="G49" i="85"/>
  <c r="C49" i="85"/>
  <c r="O48" i="85"/>
  <c r="K48" i="85"/>
  <c r="G48" i="85"/>
  <c r="C48" i="85"/>
  <c r="O47" i="85"/>
  <c r="G47" i="85"/>
  <c r="O46" i="85"/>
  <c r="K46" i="85"/>
  <c r="G46" i="85"/>
  <c r="C46" i="85"/>
  <c r="O45" i="85"/>
  <c r="K45" i="85"/>
  <c r="G45" i="85"/>
  <c r="C45" i="85"/>
  <c r="O44" i="85"/>
  <c r="K44" i="85"/>
  <c r="G44" i="85"/>
  <c r="C44" i="85"/>
  <c r="O43" i="85"/>
  <c r="K43" i="85"/>
  <c r="G43" i="85"/>
  <c r="C43" i="85"/>
  <c r="O42" i="85"/>
  <c r="K42" i="85"/>
  <c r="G42" i="85"/>
  <c r="C42" i="85"/>
  <c r="O41" i="85"/>
  <c r="K41" i="85"/>
  <c r="G41" i="85"/>
  <c r="K40" i="85"/>
  <c r="G40" i="85"/>
  <c r="O39" i="85"/>
  <c r="K39" i="85"/>
  <c r="G39" i="85"/>
  <c r="O38" i="85"/>
  <c r="K38" i="85"/>
  <c r="G38" i="85"/>
  <c r="O37" i="85"/>
  <c r="K37" i="85"/>
  <c r="O36" i="85"/>
  <c r="K36" i="85"/>
  <c r="K35" i="85"/>
  <c r="O34" i="85"/>
  <c r="K34" i="85"/>
  <c r="G34" i="85"/>
  <c r="O33" i="85"/>
  <c r="G33" i="85"/>
  <c r="O32" i="85"/>
  <c r="K32" i="85"/>
  <c r="G32" i="85"/>
  <c r="O31" i="85"/>
  <c r="K31" i="85"/>
  <c r="G31" i="85"/>
  <c r="O30" i="85"/>
  <c r="K30" i="85"/>
  <c r="G30" i="85"/>
  <c r="O29" i="85"/>
  <c r="K29" i="85"/>
  <c r="G29" i="85"/>
  <c r="O28" i="85"/>
  <c r="K28" i="85"/>
  <c r="G28" i="85"/>
  <c r="O27" i="85"/>
  <c r="K27" i="85"/>
  <c r="G27" i="85"/>
  <c r="O26" i="85"/>
  <c r="G26" i="85"/>
  <c r="O25" i="85"/>
  <c r="K25" i="85"/>
  <c r="S24" i="85"/>
  <c r="O24" i="85"/>
  <c r="K24" i="85"/>
  <c r="G24" i="85"/>
  <c r="S23" i="85"/>
  <c r="O23" i="85"/>
  <c r="K23" i="85"/>
  <c r="G23" i="85"/>
  <c r="S22" i="85"/>
  <c r="O22" i="85"/>
  <c r="K22" i="85"/>
  <c r="G22" i="85"/>
  <c r="S21" i="85"/>
  <c r="O21" i="85"/>
  <c r="K21" i="85"/>
  <c r="G21" i="85"/>
  <c r="S20" i="85"/>
  <c r="O20" i="85"/>
  <c r="G20" i="85"/>
  <c r="S19" i="85"/>
  <c r="O19" i="85"/>
  <c r="K19" i="85"/>
  <c r="G19" i="85"/>
  <c r="S18" i="85"/>
  <c r="O18" i="85"/>
  <c r="K18" i="85"/>
  <c r="G18" i="85"/>
  <c r="O17" i="85"/>
  <c r="K17" i="85"/>
  <c r="G17" i="85"/>
  <c r="S16" i="85"/>
  <c r="O16" i="85"/>
  <c r="K16" i="85"/>
  <c r="G16" i="85"/>
  <c r="S15" i="85"/>
  <c r="O15" i="85"/>
  <c r="K15" i="85"/>
  <c r="G15" i="85"/>
  <c r="S14" i="85"/>
  <c r="O14" i="85"/>
  <c r="K14" i="85"/>
  <c r="G14" i="85"/>
  <c r="S13" i="85"/>
  <c r="O13" i="85"/>
  <c r="K13" i="85"/>
  <c r="G13" i="85"/>
  <c r="S12" i="85"/>
  <c r="O12" i="85"/>
  <c r="K12" i="85"/>
  <c r="S11" i="85"/>
  <c r="O11" i="85"/>
  <c r="K11" i="85"/>
  <c r="S10" i="85"/>
  <c r="O10" i="85"/>
  <c r="K10" i="85"/>
  <c r="S9" i="85"/>
  <c r="O9" i="85"/>
  <c r="K9" i="85"/>
  <c r="G9" i="85"/>
  <c r="S8" i="85"/>
  <c r="O8" i="85"/>
  <c r="K8" i="85"/>
  <c r="G8" i="85"/>
  <c r="O7" i="85"/>
  <c r="K7" i="85"/>
  <c r="G7" i="85"/>
  <c r="S6" i="85"/>
  <c r="O6" i="85"/>
  <c r="K6" i="85"/>
  <c r="G6" i="85"/>
  <c r="S5" i="85"/>
  <c r="O5" i="85"/>
  <c r="K5" i="85"/>
  <c r="G5" i="85"/>
  <c r="S4" i="85"/>
  <c r="O4" i="85"/>
  <c r="K4" i="85"/>
  <c r="G4" i="85"/>
  <c r="K3" i="85"/>
  <c r="G3" i="85"/>
  <c r="C4" i="85" s="1"/>
  <c r="G80" i="84"/>
  <c r="K79" i="84"/>
  <c r="G79" i="84"/>
  <c r="O78" i="84"/>
  <c r="K78" i="84"/>
  <c r="G78" i="84"/>
  <c r="C78" i="84"/>
  <c r="O77" i="84"/>
  <c r="K77" i="84"/>
  <c r="G77" i="84"/>
  <c r="C77" i="84"/>
  <c r="O76" i="84"/>
  <c r="K76" i="84"/>
  <c r="G76" i="84"/>
  <c r="C76" i="84"/>
  <c r="O75" i="84"/>
  <c r="K75" i="84"/>
  <c r="G75" i="84"/>
  <c r="C75" i="84"/>
  <c r="O74" i="84"/>
  <c r="K74" i="84"/>
  <c r="G74" i="84"/>
  <c r="C74" i="84"/>
  <c r="O73" i="84"/>
  <c r="K73" i="84"/>
  <c r="G73" i="84"/>
  <c r="C73" i="84"/>
  <c r="O72" i="84"/>
  <c r="G72" i="84"/>
  <c r="C72" i="84"/>
  <c r="O71" i="84"/>
  <c r="K71" i="84"/>
  <c r="G71" i="84"/>
  <c r="C71" i="84"/>
  <c r="O70" i="84"/>
  <c r="K70" i="84"/>
  <c r="G70" i="84"/>
  <c r="C70" i="84"/>
  <c r="O69" i="84"/>
  <c r="K69" i="84"/>
  <c r="G69" i="84"/>
  <c r="C69" i="84"/>
  <c r="O68" i="84"/>
  <c r="K68" i="84"/>
  <c r="G68" i="84"/>
  <c r="C68" i="84"/>
  <c r="O67" i="84"/>
  <c r="K67" i="84"/>
  <c r="G67" i="84"/>
  <c r="C67" i="84"/>
  <c r="O66" i="84"/>
  <c r="K66" i="84"/>
  <c r="G66" i="84"/>
  <c r="C66" i="84"/>
  <c r="K65" i="84"/>
  <c r="G65" i="84"/>
  <c r="C65" i="84"/>
  <c r="K64" i="84"/>
  <c r="C64" i="84"/>
  <c r="K63" i="84"/>
  <c r="G63" i="84"/>
  <c r="C63" i="84"/>
  <c r="K62" i="84"/>
  <c r="G62" i="84"/>
  <c r="C62" i="84"/>
  <c r="K61" i="84"/>
  <c r="G61" i="84"/>
  <c r="C61" i="84"/>
  <c r="O60" i="84"/>
  <c r="K60" i="84"/>
  <c r="G60" i="84"/>
  <c r="C60" i="84"/>
  <c r="O59" i="84"/>
  <c r="K59" i="84"/>
  <c r="G59" i="84"/>
  <c r="C59" i="84"/>
  <c r="O58" i="84"/>
  <c r="K58" i="84"/>
  <c r="G58" i="84"/>
  <c r="C58" i="84"/>
  <c r="O57" i="84"/>
  <c r="K57" i="84"/>
  <c r="G57" i="84"/>
  <c r="C57" i="84"/>
  <c r="O56" i="84"/>
  <c r="K56" i="84"/>
  <c r="G56" i="84"/>
  <c r="C56" i="84"/>
  <c r="O55" i="84"/>
  <c r="K55" i="84"/>
  <c r="G55" i="84"/>
  <c r="C55" i="84"/>
  <c r="O54" i="84"/>
  <c r="K54" i="84"/>
  <c r="G54" i="84"/>
  <c r="C54" i="84"/>
  <c r="K53" i="84"/>
  <c r="G53" i="84"/>
  <c r="C53" i="84"/>
  <c r="O52" i="84"/>
  <c r="K52" i="84"/>
  <c r="G52" i="84"/>
  <c r="C52" i="84"/>
  <c r="O51" i="84"/>
  <c r="K51" i="84"/>
  <c r="C51" i="84"/>
  <c r="O50" i="84"/>
  <c r="K50" i="84"/>
  <c r="G50" i="84"/>
  <c r="C50" i="84"/>
  <c r="O49" i="84"/>
  <c r="K49" i="84"/>
  <c r="G49" i="84"/>
  <c r="C49" i="84"/>
  <c r="O48" i="84"/>
  <c r="K48" i="84"/>
  <c r="G48" i="84"/>
  <c r="C48" i="84"/>
  <c r="O47" i="84"/>
  <c r="G47" i="84"/>
  <c r="O46" i="84"/>
  <c r="K46" i="84"/>
  <c r="G46" i="84"/>
  <c r="C46" i="84"/>
  <c r="O45" i="84"/>
  <c r="K45" i="84"/>
  <c r="G45" i="84"/>
  <c r="C45" i="84"/>
  <c r="O44" i="84"/>
  <c r="K44" i="84"/>
  <c r="G44" i="84"/>
  <c r="C44" i="84"/>
  <c r="O43" i="84"/>
  <c r="K43" i="84"/>
  <c r="G43" i="84"/>
  <c r="C43" i="84"/>
  <c r="O42" i="84"/>
  <c r="K42" i="84"/>
  <c r="G42" i="84"/>
  <c r="C42" i="84"/>
  <c r="O41" i="84"/>
  <c r="K41" i="84"/>
  <c r="G41" i="84"/>
  <c r="K40" i="84"/>
  <c r="G40" i="84"/>
  <c r="O39" i="84"/>
  <c r="K39" i="84"/>
  <c r="G39" i="84"/>
  <c r="O38" i="84"/>
  <c r="K38" i="84"/>
  <c r="G38" i="84"/>
  <c r="O37" i="84"/>
  <c r="K37" i="84"/>
  <c r="C37" i="84"/>
  <c r="O36" i="84"/>
  <c r="K36" i="84"/>
  <c r="C36" i="84"/>
  <c r="K35" i="84"/>
  <c r="C35" i="84"/>
  <c r="O34" i="84"/>
  <c r="K34" i="84"/>
  <c r="G34" i="84"/>
  <c r="C34" i="84"/>
  <c r="O33" i="84"/>
  <c r="G33" i="84"/>
  <c r="C33" i="84"/>
  <c r="O32" i="84"/>
  <c r="K32" i="84"/>
  <c r="G32" i="84"/>
  <c r="C32" i="84"/>
  <c r="O31" i="84"/>
  <c r="K31" i="84"/>
  <c r="G31" i="84"/>
  <c r="C31" i="84"/>
  <c r="O30" i="84"/>
  <c r="K30" i="84"/>
  <c r="G30" i="84"/>
  <c r="C30" i="84"/>
  <c r="O29" i="84"/>
  <c r="K29" i="84"/>
  <c r="G29" i="84"/>
  <c r="C29" i="84"/>
  <c r="O28" i="84"/>
  <c r="K28" i="84"/>
  <c r="G28" i="84"/>
  <c r="C28" i="84"/>
  <c r="O27" i="84"/>
  <c r="K27" i="84"/>
  <c r="G27" i="84"/>
  <c r="O26" i="84"/>
  <c r="G26" i="84"/>
  <c r="C26" i="84"/>
  <c r="O25" i="84"/>
  <c r="K25" i="84"/>
  <c r="C25" i="84"/>
  <c r="S24" i="84"/>
  <c r="O24" i="84"/>
  <c r="K24" i="84"/>
  <c r="G24" i="84"/>
  <c r="C24" i="84"/>
  <c r="S23" i="84"/>
  <c r="O23" i="84"/>
  <c r="K23" i="84"/>
  <c r="G23" i="84"/>
  <c r="C23" i="84"/>
  <c r="S22" i="84"/>
  <c r="O22" i="84"/>
  <c r="K22" i="84"/>
  <c r="G22" i="84"/>
  <c r="C22" i="84"/>
  <c r="S21" i="84"/>
  <c r="O21" i="84"/>
  <c r="K21" i="84"/>
  <c r="G21" i="84"/>
  <c r="C21" i="84"/>
  <c r="S20" i="84"/>
  <c r="O20" i="84"/>
  <c r="G20" i="84"/>
  <c r="C20" i="84"/>
  <c r="S19" i="84"/>
  <c r="O19" i="84"/>
  <c r="K19" i="84"/>
  <c r="G19" i="84"/>
  <c r="S18" i="84"/>
  <c r="O18" i="84"/>
  <c r="K18" i="84"/>
  <c r="G18" i="84"/>
  <c r="O17" i="84"/>
  <c r="K17" i="84"/>
  <c r="G17" i="84"/>
  <c r="C17" i="84"/>
  <c r="S16" i="84"/>
  <c r="O16" i="84"/>
  <c r="K16" i="84"/>
  <c r="G16" i="84"/>
  <c r="C16" i="84"/>
  <c r="S15" i="84"/>
  <c r="O15" i="84"/>
  <c r="K15" i="84"/>
  <c r="G15" i="84"/>
  <c r="C15" i="84"/>
  <c r="S14" i="84"/>
  <c r="O14" i="84"/>
  <c r="K14" i="84"/>
  <c r="G14" i="84"/>
  <c r="C14" i="84"/>
  <c r="C5" i="84" s="1"/>
  <c r="S13" i="84"/>
  <c r="O13" i="84"/>
  <c r="K13" i="84"/>
  <c r="G13" i="84"/>
  <c r="C13" i="84"/>
  <c r="S12" i="84"/>
  <c r="O12" i="84"/>
  <c r="K12" i="84"/>
  <c r="S11" i="84"/>
  <c r="O11" i="84"/>
  <c r="K11" i="84"/>
  <c r="S10" i="84"/>
  <c r="O10" i="84"/>
  <c r="K10" i="84"/>
  <c r="S9" i="84"/>
  <c r="O9" i="84"/>
  <c r="K9" i="84"/>
  <c r="G9" i="84"/>
  <c r="C9" i="84"/>
  <c r="S8" i="84"/>
  <c r="O8" i="84"/>
  <c r="K8" i="84"/>
  <c r="G8" i="84"/>
  <c r="O7" i="84"/>
  <c r="K7" i="84"/>
  <c r="G7" i="84"/>
  <c r="S6" i="84"/>
  <c r="O6" i="84"/>
  <c r="K6" i="84"/>
  <c r="G6" i="84"/>
  <c r="S5" i="84"/>
  <c r="O5" i="84"/>
  <c r="K5" i="84"/>
  <c r="G5" i="84"/>
  <c r="S4" i="84"/>
  <c r="O4" i="84"/>
  <c r="K4" i="84"/>
  <c r="G4" i="84"/>
  <c r="C4" i="84" s="1"/>
  <c r="K3" i="84"/>
  <c r="G3" i="84"/>
  <c r="G80" i="83"/>
  <c r="K79" i="83"/>
  <c r="G79" i="83"/>
  <c r="O78" i="83"/>
  <c r="K78" i="83"/>
  <c r="G78" i="83"/>
  <c r="C78" i="83"/>
  <c r="O77" i="83"/>
  <c r="K77" i="83"/>
  <c r="G77" i="83"/>
  <c r="C77" i="83"/>
  <c r="O76" i="83"/>
  <c r="K76" i="83"/>
  <c r="G76" i="83"/>
  <c r="C76" i="83"/>
  <c r="O75" i="83"/>
  <c r="K75" i="83"/>
  <c r="G75" i="83"/>
  <c r="C75" i="83"/>
  <c r="O74" i="83"/>
  <c r="K74" i="83"/>
  <c r="G74" i="83"/>
  <c r="C74" i="83"/>
  <c r="O73" i="83"/>
  <c r="K73" i="83"/>
  <c r="G73" i="83"/>
  <c r="C73" i="83"/>
  <c r="O72" i="83"/>
  <c r="G72" i="83"/>
  <c r="C72" i="83"/>
  <c r="O71" i="83"/>
  <c r="K71" i="83"/>
  <c r="G71" i="83"/>
  <c r="C71" i="83"/>
  <c r="O70" i="83"/>
  <c r="K70" i="83"/>
  <c r="G70" i="83"/>
  <c r="C70" i="83"/>
  <c r="O69" i="83"/>
  <c r="K69" i="83"/>
  <c r="G69" i="83"/>
  <c r="C69" i="83"/>
  <c r="O68" i="83"/>
  <c r="K68" i="83"/>
  <c r="G68" i="83"/>
  <c r="C68" i="83"/>
  <c r="O67" i="83"/>
  <c r="K67" i="83"/>
  <c r="G67" i="83"/>
  <c r="C67" i="83"/>
  <c r="O66" i="83"/>
  <c r="K66" i="83"/>
  <c r="G66" i="83"/>
  <c r="C66" i="83"/>
  <c r="K65" i="83"/>
  <c r="G65" i="83"/>
  <c r="C65" i="83"/>
  <c r="K64" i="83"/>
  <c r="C64" i="83"/>
  <c r="K63" i="83"/>
  <c r="G63" i="83"/>
  <c r="C63" i="83"/>
  <c r="K62" i="83"/>
  <c r="G62" i="83"/>
  <c r="C62" i="83"/>
  <c r="K61" i="83"/>
  <c r="G61" i="83"/>
  <c r="C61" i="83"/>
  <c r="O60" i="83"/>
  <c r="K60" i="83"/>
  <c r="G60" i="83"/>
  <c r="C60" i="83"/>
  <c r="O59" i="83"/>
  <c r="K59" i="83"/>
  <c r="G59" i="83"/>
  <c r="C59" i="83"/>
  <c r="O58" i="83"/>
  <c r="K58" i="83"/>
  <c r="G58" i="83"/>
  <c r="C58" i="83"/>
  <c r="O57" i="83"/>
  <c r="K57" i="83"/>
  <c r="G57" i="83"/>
  <c r="C57" i="83"/>
  <c r="O56" i="83"/>
  <c r="K56" i="83"/>
  <c r="G56" i="83"/>
  <c r="C56" i="83"/>
  <c r="O55" i="83"/>
  <c r="K55" i="83"/>
  <c r="G55" i="83"/>
  <c r="C55" i="83"/>
  <c r="O54" i="83"/>
  <c r="K54" i="83"/>
  <c r="G54" i="83"/>
  <c r="C54" i="83"/>
  <c r="K53" i="83"/>
  <c r="G53" i="83"/>
  <c r="C53" i="83"/>
  <c r="O52" i="83"/>
  <c r="K52" i="83"/>
  <c r="G52" i="83"/>
  <c r="C52" i="83"/>
  <c r="O51" i="83"/>
  <c r="K51" i="83"/>
  <c r="C51" i="83"/>
  <c r="O50" i="83"/>
  <c r="K50" i="83"/>
  <c r="G50" i="83"/>
  <c r="C50" i="83"/>
  <c r="O49" i="83"/>
  <c r="K49" i="83"/>
  <c r="G49" i="83"/>
  <c r="C49" i="83"/>
  <c r="O48" i="83"/>
  <c r="K48" i="83"/>
  <c r="G48" i="83"/>
  <c r="C48" i="83"/>
  <c r="O47" i="83"/>
  <c r="G47" i="83"/>
  <c r="O46" i="83"/>
  <c r="K46" i="83"/>
  <c r="G46" i="83"/>
  <c r="C46" i="83"/>
  <c r="O45" i="83"/>
  <c r="K45" i="83"/>
  <c r="G45" i="83"/>
  <c r="C45" i="83"/>
  <c r="O44" i="83"/>
  <c r="K44" i="83"/>
  <c r="G44" i="83"/>
  <c r="C44" i="83"/>
  <c r="O43" i="83"/>
  <c r="K43" i="83"/>
  <c r="G43" i="83"/>
  <c r="C43" i="83"/>
  <c r="O42" i="83"/>
  <c r="K42" i="83"/>
  <c r="G42" i="83"/>
  <c r="C42" i="83"/>
  <c r="O41" i="83"/>
  <c r="K41" i="83"/>
  <c r="G41" i="83"/>
  <c r="K40" i="83"/>
  <c r="G40" i="83"/>
  <c r="O39" i="83"/>
  <c r="K39" i="83"/>
  <c r="G39" i="83"/>
  <c r="O38" i="83"/>
  <c r="K38" i="83"/>
  <c r="G38" i="83"/>
  <c r="O37" i="83"/>
  <c r="K37" i="83"/>
  <c r="C37" i="83"/>
  <c r="O36" i="83"/>
  <c r="K36" i="83"/>
  <c r="C36" i="83"/>
  <c r="K35" i="83"/>
  <c r="C35" i="83"/>
  <c r="O34" i="83"/>
  <c r="K34" i="83"/>
  <c r="G34" i="83"/>
  <c r="C34" i="83"/>
  <c r="O33" i="83"/>
  <c r="G33" i="83"/>
  <c r="C33" i="83"/>
  <c r="O32" i="83"/>
  <c r="K32" i="83"/>
  <c r="G32" i="83"/>
  <c r="C32" i="83"/>
  <c r="O31" i="83"/>
  <c r="K31" i="83"/>
  <c r="G31" i="83"/>
  <c r="C31" i="83"/>
  <c r="O30" i="83"/>
  <c r="K30" i="83"/>
  <c r="G30" i="83"/>
  <c r="C30" i="83"/>
  <c r="O29" i="83"/>
  <c r="K29" i="83"/>
  <c r="G29" i="83"/>
  <c r="C29" i="83"/>
  <c r="O28" i="83"/>
  <c r="K28" i="83"/>
  <c r="G28" i="83"/>
  <c r="C28" i="83"/>
  <c r="O27" i="83"/>
  <c r="K27" i="83"/>
  <c r="G27" i="83"/>
  <c r="O26" i="83"/>
  <c r="G26" i="83"/>
  <c r="C26" i="83"/>
  <c r="O25" i="83"/>
  <c r="K25" i="83"/>
  <c r="C25" i="83"/>
  <c r="S24" i="83"/>
  <c r="O24" i="83"/>
  <c r="K24" i="83"/>
  <c r="G24" i="83"/>
  <c r="C24" i="83"/>
  <c r="S23" i="83"/>
  <c r="O23" i="83"/>
  <c r="K23" i="83"/>
  <c r="G23" i="83"/>
  <c r="C23" i="83"/>
  <c r="S22" i="83"/>
  <c r="O22" i="83"/>
  <c r="K22" i="83"/>
  <c r="G22" i="83"/>
  <c r="C22" i="83"/>
  <c r="S21" i="83"/>
  <c r="O21" i="83"/>
  <c r="K21" i="83"/>
  <c r="G21" i="83"/>
  <c r="C21" i="83"/>
  <c r="S20" i="83"/>
  <c r="O20" i="83"/>
  <c r="G20" i="83"/>
  <c r="C20" i="83"/>
  <c r="S19" i="83"/>
  <c r="O19" i="83"/>
  <c r="K19" i="83"/>
  <c r="G19" i="83"/>
  <c r="S18" i="83"/>
  <c r="O18" i="83"/>
  <c r="K18" i="83"/>
  <c r="G18" i="83"/>
  <c r="O17" i="83"/>
  <c r="K17" i="83"/>
  <c r="G17" i="83"/>
  <c r="C17" i="83"/>
  <c r="S16" i="83"/>
  <c r="O16" i="83"/>
  <c r="K16" i="83"/>
  <c r="G16" i="83"/>
  <c r="S15" i="83"/>
  <c r="O15" i="83"/>
  <c r="K15" i="83"/>
  <c r="G15" i="83"/>
  <c r="C15" i="83"/>
  <c r="S14" i="83"/>
  <c r="O14" i="83"/>
  <c r="K14" i="83"/>
  <c r="G14" i="83"/>
  <c r="S13" i="83"/>
  <c r="O13" i="83"/>
  <c r="K13" i="83"/>
  <c r="G13" i="83"/>
  <c r="C13" i="83"/>
  <c r="S12" i="83"/>
  <c r="O12" i="83"/>
  <c r="K12" i="83"/>
  <c r="S11" i="83"/>
  <c r="O11" i="83"/>
  <c r="K11" i="83"/>
  <c r="S10" i="83"/>
  <c r="O10" i="83"/>
  <c r="K10" i="83"/>
  <c r="S9" i="83"/>
  <c r="O9" i="83"/>
  <c r="K9" i="83"/>
  <c r="G9" i="83"/>
  <c r="C9" i="83"/>
  <c r="S8" i="83"/>
  <c r="O8" i="83"/>
  <c r="K8" i="83"/>
  <c r="G8" i="83"/>
  <c r="O7" i="83"/>
  <c r="K7" i="83"/>
  <c r="G7" i="83"/>
  <c r="S6" i="83"/>
  <c r="O6" i="83"/>
  <c r="K6" i="83"/>
  <c r="G6" i="83"/>
  <c r="S5" i="83"/>
  <c r="O5" i="83"/>
  <c r="K5" i="83"/>
  <c r="G5" i="83"/>
  <c r="S4" i="83"/>
  <c r="O4" i="83"/>
  <c r="K4" i="83"/>
  <c r="G4" i="83"/>
  <c r="K3" i="83"/>
  <c r="G3" i="83"/>
  <c r="G80" i="82"/>
  <c r="K79" i="82"/>
  <c r="G79" i="82"/>
  <c r="O78" i="82"/>
  <c r="K78" i="82"/>
  <c r="G78" i="82"/>
  <c r="C78" i="82"/>
  <c r="O77" i="82"/>
  <c r="K77" i="82"/>
  <c r="G77" i="82"/>
  <c r="C77" i="82"/>
  <c r="O76" i="82"/>
  <c r="K76" i="82"/>
  <c r="G76" i="82"/>
  <c r="C76" i="82"/>
  <c r="O75" i="82"/>
  <c r="K75" i="82"/>
  <c r="G75" i="82"/>
  <c r="C75" i="82"/>
  <c r="O74" i="82"/>
  <c r="K74" i="82"/>
  <c r="G74" i="82"/>
  <c r="C74" i="82"/>
  <c r="O73" i="82"/>
  <c r="K73" i="82"/>
  <c r="G73" i="82"/>
  <c r="C73" i="82"/>
  <c r="O72" i="82"/>
  <c r="G72" i="82"/>
  <c r="C72" i="82"/>
  <c r="O71" i="82"/>
  <c r="K71" i="82"/>
  <c r="G71" i="82"/>
  <c r="C71" i="82"/>
  <c r="O70" i="82"/>
  <c r="K70" i="82"/>
  <c r="G70" i="82"/>
  <c r="C70" i="82"/>
  <c r="O69" i="82"/>
  <c r="K69" i="82"/>
  <c r="G69" i="82"/>
  <c r="C69" i="82"/>
  <c r="O68" i="82"/>
  <c r="K68" i="82"/>
  <c r="G68" i="82"/>
  <c r="C68" i="82"/>
  <c r="O67" i="82"/>
  <c r="K67" i="82"/>
  <c r="G67" i="82"/>
  <c r="C67" i="82"/>
  <c r="O66" i="82"/>
  <c r="K66" i="82"/>
  <c r="G66" i="82"/>
  <c r="C66" i="82"/>
  <c r="K65" i="82"/>
  <c r="G65" i="82"/>
  <c r="C65" i="82"/>
  <c r="K64" i="82"/>
  <c r="C64" i="82"/>
  <c r="K63" i="82"/>
  <c r="G63" i="82"/>
  <c r="C63" i="82"/>
  <c r="K62" i="82"/>
  <c r="G62" i="82"/>
  <c r="C62" i="82"/>
  <c r="K61" i="82"/>
  <c r="G61" i="82"/>
  <c r="C61" i="82"/>
  <c r="O60" i="82"/>
  <c r="K60" i="82"/>
  <c r="G60" i="82"/>
  <c r="C60" i="82"/>
  <c r="O59" i="82"/>
  <c r="K59" i="82"/>
  <c r="G59" i="82"/>
  <c r="C59" i="82"/>
  <c r="O58" i="82"/>
  <c r="K58" i="82"/>
  <c r="G58" i="82"/>
  <c r="C58" i="82"/>
  <c r="O57" i="82"/>
  <c r="K57" i="82"/>
  <c r="G57" i="82"/>
  <c r="C57" i="82"/>
  <c r="O56" i="82"/>
  <c r="K56" i="82"/>
  <c r="G56" i="82"/>
  <c r="C56" i="82"/>
  <c r="O55" i="82"/>
  <c r="K55" i="82"/>
  <c r="G55" i="82"/>
  <c r="C55" i="82"/>
  <c r="O54" i="82"/>
  <c r="K54" i="82"/>
  <c r="G54" i="82"/>
  <c r="C54" i="82"/>
  <c r="K53" i="82"/>
  <c r="G53" i="82"/>
  <c r="C53" i="82"/>
  <c r="O52" i="82"/>
  <c r="K52" i="82"/>
  <c r="G52" i="82"/>
  <c r="C52" i="82"/>
  <c r="O51" i="82"/>
  <c r="K51" i="82"/>
  <c r="C51" i="82"/>
  <c r="O50" i="82"/>
  <c r="K50" i="82"/>
  <c r="G50" i="82"/>
  <c r="C50" i="82"/>
  <c r="O49" i="82"/>
  <c r="K49" i="82"/>
  <c r="G49" i="82"/>
  <c r="C49" i="82"/>
  <c r="O48" i="82"/>
  <c r="K48" i="82"/>
  <c r="G48" i="82"/>
  <c r="C48" i="82"/>
  <c r="O47" i="82"/>
  <c r="G47" i="82"/>
  <c r="O46" i="82"/>
  <c r="K46" i="82"/>
  <c r="G46" i="82"/>
  <c r="C46" i="82"/>
  <c r="O45" i="82"/>
  <c r="K45" i="82"/>
  <c r="G45" i="82"/>
  <c r="C45" i="82"/>
  <c r="O44" i="82"/>
  <c r="K44" i="82"/>
  <c r="G44" i="82"/>
  <c r="C44" i="82"/>
  <c r="O43" i="82"/>
  <c r="K43" i="82"/>
  <c r="G43" i="82"/>
  <c r="C43" i="82"/>
  <c r="O42" i="82"/>
  <c r="K42" i="82"/>
  <c r="G42" i="82"/>
  <c r="C42" i="82"/>
  <c r="O41" i="82"/>
  <c r="K41" i="82"/>
  <c r="G41" i="82"/>
  <c r="K40" i="82"/>
  <c r="G40" i="82"/>
  <c r="O39" i="82"/>
  <c r="K39" i="82"/>
  <c r="G39" i="82"/>
  <c r="O38" i="82"/>
  <c r="K38" i="82"/>
  <c r="G38" i="82"/>
  <c r="O37" i="82"/>
  <c r="K37" i="82"/>
  <c r="C37" i="82"/>
  <c r="O36" i="82"/>
  <c r="K36" i="82"/>
  <c r="C36" i="82"/>
  <c r="K35" i="82"/>
  <c r="C35" i="82"/>
  <c r="O34" i="82"/>
  <c r="K34" i="82"/>
  <c r="G34" i="82"/>
  <c r="C34" i="82"/>
  <c r="O33" i="82"/>
  <c r="G33" i="82"/>
  <c r="C33" i="82"/>
  <c r="O32" i="82"/>
  <c r="K32" i="82"/>
  <c r="G32" i="82"/>
  <c r="C32" i="82"/>
  <c r="O31" i="82"/>
  <c r="K31" i="82"/>
  <c r="G31" i="82"/>
  <c r="O30" i="82"/>
  <c r="K30" i="82"/>
  <c r="G30" i="82"/>
  <c r="C30" i="82"/>
  <c r="O29" i="82"/>
  <c r="K29" i="82"/>
  <c r="G29" i="82"/>
  <c r="C29" i="82"/>
  <c r="O28" i="82"/>
  <c r="K28" i="82"/>
  <c r="G28" i="82"/>
  <c r="C28" i="82"/>
  <c r="O27" i="82"/>
  <c r="K27" i="82"/>
  <c r="G27" i="82"/>
  <c r="O26" i="82"/>
  <c r="G26" i="82"/>
  <c r="C26" i="82"/>
  <c r="O25" i="82"/>
  <c r="K25" i="82"/>
  <c r="C25" i="82"/>
  <c r="S24" i="82"/>
  <c r="O24" i="82"/>
  <c r="K24" i="82"/>
  <c r="G24" i="82"/>
  <c r="C24" i="82"/>
  <c r="S23" i="82"/>
  <c r="O23" i="82"/>
  <c r="K23" i="82"/>
  <c r="G23" i="82"/>
  <c r="C23" i="82"/>
  <c r="S22" i="82"/>
  <c r="O22" i="82"/>
  <c r="K22" i="82"/>
  <c r="G22" i="82"/>
  <c r="C22" i="82"/>
  <c r="S21" i="82"/>
  <c r="O21" i="82"/>
  <c r="K21" i="82"/>
  <c r="G21" i="82"/>
  <c r="C21" i="82"/>
  <c r="S20" i="82"/>
  <c r="O20" i="82"/>
  <c r="G20" i="82"/>
  <c r="C20" i="82"/>
  <c r="S19" i="82"/>
  <c r="O19" i="82"/>
  <c r="K19" i="82"/>
  <c r="G19" i="82"/>
  <c r="S18" i="82"/>
  <c r="O18" i="82"/>
  <c r="K18" i="82"/>
  <c r="G18" i="82"/>
  <c r="O17" i="82"/>
  <c r="K17" i="82"/>
  <c r="G17" i="82"/>
  <c r="C17" i="82"/>
  <c r="S16" i="82"/>
  <c r="O16" i="82"/>
  <c r="K16" i="82"/>
  <c r="G16" i="82"/>
  <c r="C16" i="82"/>
  <c r="S15" i="82"/>
  <c r="O15" i="82"/>
  <c r="K15" i="82"/>
  <c r="G15" i="82"/>
  <c r="C15" i="82"/>
  <c r="S14" i="82"/>
  <c r="O14" i="82"/>
  <c r="K14" i="82"/>
  <c r="G14" i="82"/>
  <c r="C14" i="82"/>
  <c r="S13" i="82"/>
  <c r="O13" i="82"/>
  <c r="K13" i="82"/>
  <c r="G13" i="82"/>
  <c r="C13" i="82"/>
  <c r="S12" i="82"/>
  <c r="O12" i="82"/>
  <c r="K12" i="82"/>
  <c r="S11" i="82"/>
  <c r="O11" i="82"/>
  <c r="K11" i="82"/>
  <c r="S10" i="82"/>
  <c r="O10" i="82"/>
  <c r="K10" i="82"/>
  <c r="S9" i="82"/>
  <c r="O9" i="82"/>
  <c r="K9" i="82"/>
  <c r="G9" i="82"/>
  <c r="C9" i="82"/>
  <c r="S8" i="82"/>
  <c r="O8" i="82"/>
  <c r="K8" i="82"/>
  <c r="G8" i="82"/>
  <c r="O7" i="82"/>
  <c r="K7" i="82"/>
  <c r="G7" i="82"/>
  <c r="S6" i="82"/>
  <c r="O6" i="82"/>
  <c r="K6" i="82"/>
  <c r="G6" i="82"/>
  <c r="S5" i="82"/>
  <c r="O5" i="82"/>
  <c r="K5" i="82"/>
  <c r="G5" i="82"/>
  <c r="S4" i="82"/>
  <c r="O4" i="82"/>
  <c r="K4" i="82"/>
  <c r="G4" i="82"/>
  <c r="K3" i="82"/>
  <c r="G3" i="82"/>
  <c r="G80" i="81"/>
  <c r="K79" i="81"/>
  <c r="G79" i="81"/>
  <c r="O78" i="81"/>
  <c r="K78" i="81"/>
  <c r="G78" i="81"/>
  <c r="C78" i="81"/>
  <c r="O77" i="81"/>
  <c r="K77" i="81"/>
  <c r="G77" i="81"/>
  <c r="C77" i="81"/>
  <c r="O76" i="81"/>
  <c r="K76" i="81"/>
  <c r="G76" i="81"/>
  <c r="C76" i="81"/>
  <c r="O75" i="81"/>
  <c r="K75" i="81"/>
  <c r="G75" i="81"/>
  <c r="C75" i="81"/>
  <c r="O74" i="81"/>
  <c r="K74" i="81"/>
  <c r="G74" i="81"/>
  <c r="C74" i="81"/>
  <c r="O73" i="81"/>
  <c r="K73" i="81"/>
  <c r="G73" i="81"/>
  <c r="C73" i="81"/>
  <c r="O72" i="81"/>
  <c r="G72" i="81"/>
  <c r="C72" i="81"/>
  <c r="O71" i="81"/>
  <c r="K71" i="81"/>
  <c r="G71" i="81"/>
  <c r="C71" i="81"/>
  <c r="O70" i="81"/>
  <c r="K70" i="81"/>
  <c r="G70" i="81"/>
  <c r="C70" i="81"/>
  <c r="O69" i="81"/>
  <c r="K69" i="81"/>
  <c r="G69" i="81"/>
  <c r="C69" i="81"/>
  <c r="O68" i="81"/>
  <c r="K68" i="81"/>
  <c r="G68" i="81"/>
  <c r="C68" i="81"/>
  <c r="O67" i="81"/>
  <c r="K67" i="81"/>
  <c r="G67" i="81"/>
  <c r="C67" i="81"/>
  <c r="O66" i="81"/>
  <c r="K66" i="81"/>
  <c r="G66" i="81"/>
  <c r="C66" i="81"/>
  <c r="K65" i="81"/>
  <c r="G65" i="81"/>
  <c r="C65" i="81"/>
  <c r="K64" i="81"/>
  <c r="C64" i="81"/>
  <c r="K63" i="81"/>
  <c r="G63" i="81"/>
  <c r="C63" i="81"/>
  <c r="K62" i="81"/>
  <c r="G62" i="81"/>
  <c r="C62" i="81"/>
  <c r="K61" i="81"/>
  <c r="G61" i="81"/>
  <c r="C61" i="81"/>
  <c r="O60" i="81"/>
  <c r="K60" i="81"/>
  <c r="G60" i="81"/>
  <c r="C60" i="81"/>
  <c r="O59" i="81"/>
  <c r="K59" i="81"/>
  <c r="G59" i="81"/>
  <c r="C59" i="81"/>
  <c r="O58" i="81"/>
  <c r="K58" i="81"/>
  <c r="G58" i="81"/>
  <c r="C58" i="81"/>
  <c r="O57" i="81"/>
  <c r="K57" i="81"/>
  <c r="G57" i="81"/>
  <c r="C57" i="81"/>
  <c r="O56" i="81"/>
  <c r="K56" i="81"/>
  <c r="G56" i="81"/>
  <c r="C56" i="81"/>
  <c r="O55" i="81"/>
  <c r="K55" i="81"/>
  <c r="G55" i="81"/>
  <c r="C55" i="81"/>
  <c r="O54" i="81"/>
  <c r="K54" i="81"/>
  <c r="G54" i="81"/>
  <c r="C54" i="81"/>
  <c r="K53" i="81"/>
  <c r="G53" i="81"/>
  <c r="C53" i="81"/>
  <c r="O52" i="81"/>
  <c r="K52" i="81"/>
  <c r="G52" i="81"/>
  <c r="C52" i="81"/>
  <c r="O51" i="81"/>
  <c r="K51" i="81"/>
  <c r="C51" i="81"/>
  <c r="O50" i="81"/>
  <c r="K50" i="81"/>
  <c r="G50" i="81"/>
  <c r="C50" i="81"/>
  <c r="O49" i="81"/>
  <c r="K49" i="81"/>
  <c r="G49" i="81"/>
  <c r="C49" i="81"/>
  <c r="O48" i="81"/>
  <c r="K48" i="81"/>
  <c r="G48" i="81"/>
  <c r="C48" i="81"/>
  <c r="O47" i="81"/>
  <c r="G47" i="81"/>
  <c r="O46" i="81"/>
  <c r="K46" i="81"/>
  <c r="G46" i="81"/>
  <c r="C46" i="81"/>
  <c r="O45" i="81"/>
  <c r="K45" i="81"/>
  <c r="G45" i="81"/>
  <c r="C45" i="81"/>
  <c r="O44" i="81"/>
  <c r="K44" i="81"/>
  <c r="G44" i="81"/>
  <c r="C44" i="81"/>
  <c r="O43" i="81"/>
  <c r="K43" i="81"/>
  <c r="G43" i="81"/>
  <c r="C43" i="81"/>
  <c r="O42" i="81"/>
  <c r="K42" i="81"/>
  <c r="G42" i="81"/>
  <c r="C42" i="81"/>
  <c r="O41" i="81"/>
  <c r="K41" i="81"/>
  <c r="G41" i="81"/>
  <c r="K40" i="81"/>
  <c r="G40" i="81"/>
  <c r="O39" i="81"/>
  <c r="K39" i="81"/>
  <c r="G39" i="81"/>
  <c r="O38" i="81"/>
  <c r="K38" i="81"/>
  <c r="G38" i="81"/>
  <c r="O37" i="81"/>
  <c r="K37" i="81"/>
  <c r="C37" i="81"/>
  <c r="O36" i="81"/>
  <c r="K36" i="81"/>
  <c r="C36" i="81"/>
  <c r="K35" i="81"/>
  <c r="C35" i="81"/>
  <c r="O34" i="81"/>
  <c r="K34" i="81"/>
  <c r="G34" i="81"/>
  <c r="C34" i="81"/>
  <c r="O33" i="81"/>
  <c r="G33" i="81"/>
  <c r="C33" i="81"/>
  <c r="O32" i="81"/>
  <c r="K32" i="81"/>
  <c r="G32" i="81"/>
  <c r="C32" i="81"/>
  <c r="O31" i="81"/>
  <c r="K31" i="81"/>
  <c r="G31" i="81"/>
  <c r="C31" i="81"/>
  <c r="O30" i="81"/>
  <c r="K30" i="81"/>
  <c r="G30" i="81"/>
  <c r="C30" i="81"/>
  <c r="O29" i="81"/>
  <c r="K29" i="81"/>
  <c r="G29" i="81"/>
  <c r="C29" i="81"/>
  <c r="O28" i="81"/>
  <c r="K28" i="81"/>
  <c r="G28" i="81"/>
  <c r="C28" i="81"/>
  <c r="O27" i="81"/>
  <c r="K27" i="81"/>
  <c r="G27" i="81"/>
  <c r="O26" i="81"/>
  <c r="G26" i="81"/>
  <c r="C26" i="81"/>
  <c r="O25" i="81"/>
  <c r="K25" i="81"/>
  <c r="C25" i="81"/>
  <c r="S24" i="81"/>
  <c r="O24" i="81"/>
  <c r="K24" i="81"/>
  <c r="G24" i="81"/>
  <c r="C24" i="81"/>
  <c r="S23" i="81"/>
  <c r="O23" i="81"/>
  <c r="K23" i="81"/>
  <c r="G23" i="81"/>
  <c r="C23" i="81"/>
  <c r="S22" i="81"/>
  <c r="O22" i="81"/>
  <c r="K22" i="81"/>
  <c r="G22" i="81"/>
  <c r="C22" i="81"/>
  <c r="S21" i="81"/>
  <c r="O21" i="81"/>
  <c r="K21" i="81"/>
  <c r="G21" i="81"/>
  <c r="C21" i="81"/>
  <c r="S20" i="81"/>
  <c r="O20" i="81"/>
  <c r="G20" i="81"/>
  <c r="C20" i="81"/>
  <c r="S19" i="81"/>
  <c r="O19" i="81"/>
  <c r="K19" i="81"/>
  <c r="G19" i="81"/>
  <c r="S18" i="81"/>
  <c r="O18" i="81"/>
  <c r="K18" i="81"/>
  <c r="G18" i="81"/>
  <c r="O17" i="81"/>
  <c r="K17" i="81"/>
  <c r="G17" i="81"/>
  <c r="C17" i="81"/>
  <c r="S16" i="81"/>
  <c r="O16" i="81"/>
  <c r="K16" i="81"/>
  <c r="G16" i="81"/>
  <c r="C16" i="81"/>
  <c r="S15" i="81"/>
  <c r="O15" i="81"/>
  <c r="K15" i="81"/>
  <c r="G15" i="81"/>
  <c r="C15" i="81"/>
  <c r="S14" i="81"/>
  <c r="O14" i="81"/>
  <c r="K14" i="81"/>
  <c r="G14" i="81"/>
  <c r="C14" i="81"/>
  <c r="C5" i="81" s="1"/>
  <c r="S13" i="81"/>
  <c r="O13" i="81"/>
  <c r="K13" i="81"/>
  <c r="G13" i="81"/>
  <c r="C13" i="81"/>
  <c r="S12" i="81"/>
  <c r="O12" i="81"/>
  <c r="K12" i="81"/>
  <c r="S11" i="81"/>
  <c r="O11" i="81"/>
  <c r="K11" i="81"/>
  <c r="S10" i="81"/>
  <c r="O10" i="81"/>
  <c r="K10" i="81"/>
  <c r="S9" i="81"/>
  <c r="O9" i="81"/>
  <c r="K9" i="81"/>
  <c r="G9" i="81"/>
  <c r="C9" i="81"/>
  <c r="S8" i="81"/>
  <c r="O8" i="81"/>
  <c r="K8" i="81"/>
  <c r="G8" i="81"/>
  <c r="O7" i="81"/>
  <c r="K7" i="81"/>
  <c r="G7" i="81"/>
  <c r="S6" i="81"/>
  <c r="O6" i="81"/>
  <c r="K6" i="81"/>
  <c r="G6" i="81"/>
  <c r="S5" i="81"/>
  <c r="O5" i="81"/>
  <c r="K5" i="81"/>
  <c r="G5" i="81"/>
  <c r="S4" i="81"/>
  <c r="O4" i="81"/>
  <c r="K4" i="81"/>
  <c r="G4" i="81"/>
  <c r="K3" i="81"/>
  <c r="G3" i="81"/>
  <c r="G80" i="80"/>
  <c r="K79" i="80"/>
  <c r="G79" i="80"/>
  <c r="O78" i="80"/>
  <c r="K78" i="80"/>
  <c r="G78" i="80"/>
  <c r="C78" i="80"/>
  <c r="O77" i="80"/>
  <c r="K77" i="80"/>
  <c r="G77" i="80"/>
  <c r="C77" i="80"/>
  <c r="O76" i="80"/>
  <c r="K76" i="80"/>
  <c r="G76" i="80"/>
  <c r="C76" i="80"/>
  <c r="O75" i="80"/>
  <c r="K75" i="80"/>
  <c r="G75" i="80"/>
  <c r="C75" i="80"/>
  <c r="O74" i="80"/>
  <c r="K74" i="80"/>
  <c r="G74" i="80"/>
  <c r="C74" i="80"/>
  <c r="O73" i="80"/>
  <c r="K73" i="80"/>
  <c r="G73" i="80"/>
  <c r="C73" i="80"/>
  <c r="O72" i="80"/>
  <c r="G72" i="80"/>
  <c r="C72" i="80"/>
  <c r="O71" i="80"/>
  <c r="K71" i="80"/>
  <c r="G71" i="80"/>
  <c r="C71" i="80"/>
  <c r="O70" i="80"/>
  <c r="K70" i="80"/>
  <c r="G70" i="80"/>
  <c r="C70" i="80"/>
  <c r="O69" i="80"/>
  <c r="K69" i="80"/>
  <c r="G69" i="80"/>
  <c r="C69" i="80"/>
  <c r="O68" i="80"/>
  <c r="K68" i="80"/>
  <c r="G68" i="80"/>
  <c r="C68" i="80"/>
  <c r="O67" i="80"/>
  <c r="K67" i="80"/>
  <c r="G67" i="80"/>
  <c r="C67" i="80"/>
  <c r="O66" i="80"/>
  <c r="K66" i="80"/>
  <c r="G66" i="80"/>
  <c r="C66" i="80"/>
  <c r="K65" i="80"/>
  <c r="G65" i="80"/>
  <c r="C65" i="80"/>
  <c r="K64" i="80"/>
  <c r="C64" i="80"/>
  <c r="K63" i="80"/>
  <c r="G63" i="80"/>
  <c r="C63" i="80"/>
  <c r="K62" i="80"/>
  <c r="G62" i="80"/>
  <c r="C62" i="80"/>
  <c r="K61" i="80"/>
  <c r="G61" i="80"/>
  <c r="C61" i="80"/>
  <c r="O60" i="80"/>
  <c r="K60" i="80"/>
  <c r="G60" i="80"/>
  <c r="C60" i="80"/>
  <c r="O59" i="80"/>
  <c r="K59" i="80"/>
  <c r="G59" i="80"/>
  <c r="C59" i="80"/>
  <c r="O58" i="80"/>
  <c r="K58" i="80"/>
  <c r="G58" i="80"/>
  <c r="C58" i="80"/>
  <c r="O57" i="80"/>
  <c r="K57" i="80"/>
  <c r="G57" i="80"/>
  <c r="C57" i="80"/>
  <c r="O56" i="80"/>
  <c r="K56" i="80"/>
  <c r="G56" i="80"/>
  <c r="C56" i="80"/>
  <c r="O55" i="80"/>
  <c r="K55" i="80"/>
  <c r="G55" i="80"/>
  <c r="C55" i="80"/>
  <c r="O54" i="80"/>
  <c r="K54" i="80"/>
  <c r="G54" i="80"/>
  <c r="C54" i="80"/>
  <c r="K53" i="80"/>
  <c r="G53" i="80"/>
  <c r="C53" i="80"/>
  <c r="O52" i="80"/>
  <c r="K52" i="80"/>
  <c r="G52" i="80"/>
  <c r="C52" i="80"/>
  <c r="O51" i="80"/>
  <c r="K51" i="80"/>
  <c r="C51" i="80"/>
  <c r="O50" i="80"/>
  <c r="K50" i="80"/>
  <c r="G50" i="80"/>
  <c r="C50" i="80"/>
  <c r="O49" i="80"/>
  <c r="K49" i="80"/>
  <c r="G49" i="80"/>
  <c r="C49" i="80"/>
  <c r="O48" i="80"/>
  <c r="K48" i="80"/>
  <c r="G48" i="80"/>
  <c r="C48" i="80"/>
  <c r="O47" i="80"/>
  <c r="G47" i="80"/>
  <c r="O46" i="80"/>
  <c r="K46" i="80"/>
  <c r="G46" i="80"/>
  <c r="C46" i="80"/>
  <c r="O45" i="80"/>
  <c r="K45" i="80"/>
  <c r="G45" i="80"/>
  <c r="C45" i="80"/>
  <c r="O44" i="80"/>
  <c r="K44" i="80"/>
  <c r="G44" i="80"/>
  <c r="C44" i="80"/>
  <c r="O43" i="80"/>
  <c r="K43" i="80"/>
  <c r="G43" i="80"/>
  <c r="C43" i="80"/>
  <c r="O42" i="80"/>
  <c r="K42" i="80"/>
  <c r="G42" i="80"/>
  <c r="C42" i="80"/>
  <c r="O41" i="80"/>
  <c r="K41" i="80"/>
  <c r="G41" i="80"/>
  <c r="K40" i="80"/>
  <c r="G40" i="80"/>
  <c r="O39" i="80"/>
  <c r="K39" i="80"/>
  <c r="G39" i="80"/>
  <c r="O38" i="80"/>
  <c r="K38" i="80"/>
  <c r="G38" i="80"/>
  <c r="O37" i="80"/>
  <c r="K37" i="80"/>
  <c r="C37" i="80"/>
  <c r="O36" i="80"/>
  <c r="K36" i="80"/>
  <c r="C36" i="80"/>
  <c r="K35" i="80"/>
  <c r="C35" i="80"/>
  <c r="O34" i="80"/>
  <c r="K34" i="80"/>
  <c r="G34" i="80"/>
  <c r="C34" i="80"/>
  <c r="O33" i="80"/>
  <c r="G33" i="80"/>
  <c r="C33" i="80"/>
  <c r="O32" i="80"/>
  <c r="K32" i="80"/>
  <c r="G32" i="80"/>
  <c r="C32" i="80"/>
  <c r="O31" i="80"/>
  <c r="K31" i="80"/>
  <c r="G31" i="80"/>
  <c r="C31" i="80"/>
  <c r="O30" i="80"/>
  <c r="K30" i="80"/>
  <c r="G30" i="80"/>
  <c r="C30" i="80"/>
  <c r="O29" i="80"/>
  <c r="K29" i="80"/>
  <c r="G29" i="80"/>
  <c r="C29" i="80"/>
  <c r="O28" i="80"/>
  <c r="K28" i="80"/>
  <c r="G28" i="80"/>
  <c r="C28" i="80"/>
  <c r="O27" i="80"/>
  <c r="K27" i="80"/>
  <c r="G27" i="80"/>
  <c r="O26" i="80"/>
  <c r="G26" i="80"/>
  <c r="C26" i="80"/>
  <c r="O25" i="80"/>
  <c r="K25" i="80"/>
  <c r="C25" i="80"/>
  <c r="S24" i="80"/>
  <c r="O24" i="80"/>
  <c r="K24" i="80"/>
  <c r="G24" i="80"/>
  <c r="C24" i="80"/>
  <c r="S23" i="80"/>
  <c r="O23" i="80"/>
  <c r="K23" i="80"/>
  <c r="G23" i="80"/>
  <c r="C23" i="80"/>
  <c r="S22" i="80"/>
  <c r="O22" i="80"/>
  <c r="K22" i="80"/>
  <c r="G22" i="80"/>
  <c r="C22" i="80"/>
  <c r="S21" i="80"/>
  <c r="O21" i="80"/>
  <c r="K21" i="80"/>
  <c r="G21" i="80"/>
  <c r="C21" i="80"/>
  <c r="S20" i="80"/>
  <c r="O20" i="80"/>
  <c r="G20" i="80"/>
  <c r="C20" i="80"/>
  <c r="S19" i="80"/>
  <c r="O19" i="80"/>
  <c r="K19" i="80"/>
  <c r="G19" i="80"/>
  <c r="S18" i="80"/>
  <c r="O18" i="80"/>
  <c r="K18" i="80"/>
  <c r="G18" i="80"/>
  <c r="O17" i="80"/>
  <c r="K17" i="80"/>
  <c r="G17" i="80"/>
  <c r="C17" i="80"/>
  <c r="S16" i="80"/>
  <c r="O16" i="80"/>
  <c r="K16" i="80"/>
  <c r="G16" i="80"/>
  <c r="C16" i="80"/>
  <c r="S15" i="80"/>
  <c r="O15" i="80"/>
  <c r="K15" i="80"/>
  <c r="G15" i="80"/>
  <c r="C15" i="80"/>
  <c r="S14" i="80"/>
  <c r="O14" i="80"/>
  <c r="K14" i="80"/>
  <c r="G14" i="80"/>
  <c r="C14" i="80"/>
  <c r="C5" i="80" s="1"/>
  <c r="S13" i="80"/>
  <c r="O13" i="80"/>
  <c r="K13" i="80"/>
  <c r="G13" i="80"/>
  <c r="C13" i="80"/>
  <c r="S12" i="80"/>
  <c r="O12" i="80"/>
  <c r="K12" i="80"/>
  <c r="S11" i="80"/>
  <c r="O11" i="80"/>
  <c r="K11" i="80"/>
  <c r="S10" i="80"/>
  <c r="O10" i="80"/>
  <c r="K10" i="80"/>
  <c r="S9" i="80"/>
  <c r="O9" i="80"/>
  <c r="K9" i="80"/>
  <c r="G9" i="80"/>
  <c r="C9" i="80"/>
  <c r="S8" i="80"/>
  <c r="O8" i="80"/>
  <c r="K8" i="80"/>
  <c r="G8" i="80"/>
  <c r="O7" i="80"/>
  <c r="K7" i="80"/>
  <c r="G7" i="80"/>
  <c r="S6" i="80"/>
  <c r="O6" i="80"/>
  <c r="K6" i="80"/>
  <c r="G6" i="80"/>
  <c r="S5" i="80"/>
  <c r="O5" i="80"/>
  <c r="K5" i="80"/>
  <c r="G5" i="80"/>
  <c r="S4" i="80"/>
  <c r="O4" i="80"/>
  <c r="K4" i="80"/>
  <c r="G4" i="80"/>
  <c r="K3" i="80"/>
  <c r="G3" i="80"/>
  <c r="G80" i="79"/>
  <c r="K79" i="79"/>
  <c r="G79" i="79"/>
  <c r="O78" i="79"/>
  <c r="K78" i="79"/>
  <c r="G78" i="79"/>
  <c r="C78" i="79"/>
  <c r="O77" i="79"/>
  <c r="K77" i="79"/>
  <c r="G77" i="79"/>
  <c r="C77" i="79"/>
  <c r="O76" i="79"/>
  <c r="K76" i="79"/>
  <c r="G76" i="79"/>
  <c r="C76" i="79"/>
  <c r="O75" i="79"/>
  <c r="K75" i="79"/>
  <c r="G75" i="79"/>
  <c r="C75" i="79"/>
  <c r="O74" i="79"/>
  <c r="K74" i="79"/>
  <c r="G74" i="79"/>
  <c r="C74" i="79"/>
  <c r="O73" i="79"/>
  <c r="K73" i="79"/>
  <c r="G73" i="79"/>
  <c r="C73" i="79"/>
  <c r="O72" i="79"/>
  <c r="G72" i="79"/>
  <c r="C72" i="79"/>
  <c r="O71" i="79"/>
  <c r="K71" i="79"/>
  <c r="G71" i="79"/>
  <c r="C71" i="79"/>
  <c r="O70" i="79"/>
  <c r="K70" i="79"/>
  <c r="G70" i="79"/>
  <c r="C70" i="79"/>
  <c r="O69" i="79"/>
  <c r="K69" i="79"/>
  <c r="G69" i="79"/>
  <c r="C69" i="79"/>
  <c r="O68" i="79"/>
  <c r="K68" i="79"/>
  <c r="G68" i="79"/>
  <c r="C68" i="79"/>
  <c r="O67" i="79"/>
  <c r="K67" i="79"/>
  <c r="G67" i="79"/>
  <c r="C67" i="79"/>
  <c r="O66" i="79"/>
  <c r="K66" i="79"/>
  <c r="G66" i="79"/>
  <c r="C66" i="79"/>
  <c r="K65" i="79"/>
  <c r="G65" i="79"/>
  <c r="C65" i="79"/>
  <c r="K64" i="79"/>
  <c r="C64" i="79"/>
  <c r="K63" i="79"/>
  <c r="G63" i="79"/>
  <c r="C63" i="79"/>
  <c r="K62" i="79"/>
  <c r="G62" i="79"/>
  <c r="C62" i="79"/>
  <c r="K61" i="79"/>
  <c r="G61" i="79"/>
  <c r="C61" i="79"/>
  <c r="O60" i="79"/>
  <c r="K60" i="79"/>
  <c r="G60" i="79"/>
  <c r="C60" i="79"/>
  <c r="O59" i="79"/>
  <c r="K59" i="79"/>
  <c r="G59" i="79"/>
  <c r="C59" i="79"/>
  <c r="O58" i="79"/>
  <c r="K58" i="79"/>
  <c r="G58" i="79"/>
  <c r="C58" i="79"/>
  <c r="O57" i="79"/>
  <c r="K57" i="79"/>
  <c r="G57" i="79"/>
  <c r="C57" i="79"/>
  <c r="O56" i="79"/>
  <c r="K56" i="79"/>
  <c r="G56" i="79"/>
  <c r="C56" i="79"/>
  <c r="O55" i="79"/>
  <c r="K55" i="79"/>
  <c r="G55" i="79"/>
  <c r="C55" i="79"/>
  <c r="O54" i="79"/>
  <c r="K54" i="79"/>
  <c r="G54" i="79"/>
  <c r="C54" i="79"/>
  <c r="K53" i="79"/>
  <c r="G53" i="79"/>
  <c r="C53" i="79"/>
  <c r="O52" i="79"/>
  <c r="K52" i="79"/>
  <c r="G52" i="79"/>
  <c r="C52" i="79"/>
  <c r="O51" i="79"/>
  <c r="K51" i="79"/>
  <c r="C51" i="79"/>
  <c r="O50" i="79"/>
  <c r="K50" i="79"/>
  <c r="G50" i="79"/>
  <c r="C50" i="79"/>
  <c r="O49" i="79"/>
  <c r="K49" i="79"/>
  <c r="G49" i="79"/>
  <c r="C49" i="79"/>
  <c r="O48" i="79"/>
  <c r="K48" i="79"/>
  <c r="G48" i="79"/>
  <c r="C48" i="79"/>
  <c r="O47" i="79"/>
  <c r="G47" i="79"/>
  <c r="O46" i="79"/>
  <c r="K46" i="79"/>
  <c r="G46" i="79"/>
  <c r="C46" i="79"/>
  <c r="O45" i="79"/>
  <c r="K45" i="79"/>
  <c r="G45" i="79"/>
  <c r="C45" i="79"/>
  <c r="O44" i="79"/>
  <c r="K44" i="79"/>
  <c r="G44" i="79"/>
  <c r="C44" i="79"/>
  <c r="O43" i="79"/>
  <c r="K43" i="79"/>
  <c r="G43" i="79"/>
  <c r="C43" i="79"/>
  <c r="O42" i="79"/>
  <c r="K42" i="79"/>
  <c r="G42" i="79"/>
  <c r="C42" i="79"/>
  <c r="O41" i="79"/>
  <c r="K41" i="79"/>
  <c r="G41" i="79"/>
  <c r="K40" i="79"/>
  <c r="G40" i="79"/>
  <c r="O39" i="79"/>
  <c r="K39" i="79"/>
  <c r="G39" i="79"/>
  <c r="O38" i="79"/>
  <c r="K38" i="79"/>
  <c r="G38" i="79"/>
  <c r="O37" i="79"/>
  <c r="K37" i="79"/>
  <c r="C37" i="79"/>
  <c r="O36" i="79"/>
  <c r="K36" i="79"/>
  <c r="C36" i="79"/>
  <c r="K35" i="79"/>
  <c r="C35" i="79"/>
  <c r="O34" i="79"/>
  <c r="K34" i="79"/>
  <c r="G34" i="79"/>
  <c r="C34" i="79"/>
  <c r="O33" i="79"/>
  <c r="G33" i="79"/>
  <c r="C33" i="79"/>
  <c r="O32" i="79"/>
  <c r="K32" i="79"/>
  <c r="G32" i="79"/>
  <c r="C32" i="79"/>
  <c r="O31" i="79"/>
  <c r="K31" i="79"/>
  <c r="G31" i="79"/>
  <c r="C31" i="79"/>
  <c r="O30" i="79"/>
  <c r="K30" i="79"/>
  <c r="G30" i="79"/>
  <c r="C30" i="79"/>
  <c r="O29" i="79"/>
  <c r="K29" i="79"/>
  <c r="G29" i="79"/>
  <c r="C29" i="79"/>
  <c r="O28" i="79"/>
  <c r="K28" i="79"/>
  <c r="G28" i="79"/>
  <c r="C28" i="79"/>
  <c r="O27" i="79"/>
  <c r="K27" i="79"/>
  <c r="G27" i="79"/>
  <c r="O26" i="79"/>
  <c r="G26" i="79"/>
  <c r="C26" i="79"/>
  <c r="O25" i="79"/>
  <c r="K25" i="79"/>
  <c r="C25" i="79"/>
  <c r="S24" i="79"/>
  <c r="O24" i="79"/>
  <c r="K24" i="79"/>
  <c r="G24" i="79"/>
  <c r="C24" i="79"/>
  <c r="S23" i="79"/>
  <c r="O23" i="79"/>
  <c r="K23" i="79"/>
  <c r="G23" i="79"/>
  <c r="C23" i="79"/>
  <c r="S22" i="79"/>
  <c r="O22" i="79"/>
  <c r="K22" i="79"/>
  <c r="G22" i="79"/>
  <c r="C22" i="79"/>
  <c r="S21" i="79"/>
  <c r="O21" i="79"/>
  <c r="K21" i="79"/>
  <c r="G21" i="79"/>
  <c r="C21" i="79"/>
  <c r="S20" i="79"/>
  <c r="O20" i="79"/>
  <c r="G20" i="79"/>
  <c r="C20" i="79"/>
  <c r="S19" i="79"/>
  <c r="O19" i="79"/>
  <c r="K19" i="79"/>
  <c r="G19" i="79"/>
  <c r="S18" i="79"/>
  <c r="O18" i="79"/>
  <c r="K18" i="79"/>
  <c r="G18" i="79"/>
  <c r="O17" i="79"/>
  <c r="K17" i="79"/>
  <c r="G17" i="79"/>
  <c r="C17" i="79"/>
  <c r="S16" i="79"/>
  <c r="O16" i="79"/>
  <c r="K16" i="79"/>
  <c r="G16" i="79"/>
  <c r="C16" i="79"/>
  <c r="S15" i="79"/>
  <c r="O15" i="79"/>
  <c r="K15" i="79"/>
  <c r="G15" i="79"/>
  <c r="C15" i="79"/>
  <c r="S14" i="79"/>
  <c r="O14" i="79"/>
  <c r="K14" i="79"/>
  <c r="G14" i="79"/>
  <c r="S13" i="79"/>
  <c r="O13" i="79"/>
  <c r="K13" i="79"/>
  <c r="G13" i="79"/>
  <c r="C13" i="79"/>
  <c r="S12" i="79"/>
  <c r="O12" i="79"/>
  <c r="K12" i="79"/>
  <c r="S11" i="79"/>
  <c r="O11" i="79"/>
  <c r="K11" i="79"/>
  <c r="S10" i="79"/>
  <c r="O10" i="79"/>
  <c r="K10" i="79"/>
  <c r="S9" i="79"/>
  <c r="O9" i="79"/>
  <c r="K9" i="79"/>
  <c r="G9" i="79"/>
  <c r="C9" i="79"/>
  <c r="S8" i="79"/>
  <c r="O8" i="79"/>
  <c r="K8" i="79"/>
  <c r="G8" i="79"/>
  <c r="O7" i="79"/>
  <c r="K7" i="79"/>
  <c r="G7" i="79"/>
  <c r="S6" i="79"/>
  <c r="O6" i="79"/>
  <c r="K6" i="79"/>
  <c r="G6" i="79"/>
  <c r="S5" i="79"/>
  <c r="O5" i="79"/>
  <c r="K5" i="79"/>
  <c r="G5" i="79"/>
  <c r="S4" i="79"/>
  <c r="O4" i="79"/>
  <c r="K4" i="79"/>
  <c r="G4" i="79"/>
  <c r="K3" i="79"/>
  <c r="G3" i="79"/>
  <c r="G80" i="78"/>
  <c r="K79" i="78"/>
  <c r="G79" i="78"/>
  <c r="O78" i="78"/>
  <c r="K78" i="78"/>
  <c r="G78" i="78"/>
  <c r="C78" i="78"/>
  <c r="O77" i="78"/>
  <c r="K77" i="78"/>
  <c r="G77" i="78"/>
  <c r="C77" i="78"/>
  <c r="O76" i="78"/>
  <c r="K76" i="78"/>
  <c r="G76" i="78"/>
  <c r="C76" i="78"/>
  <c r="O75" i="78"/>
  <c r="K75" i="78"/>
  <c r="G75" i="78"/>
  <c r="C75" i="78"/>
  <c r="O74" i="78"/>
  <c r="K74" i="78"/>
  <c r="G74" i="78"/>
  <c r="C74" i="78"/>
  <c r="O73" i="78"/>
  <c r="K73" i="78"/>
  <c r="G73" i="78"/>
  <c r="C73" i="78"/>
  <c r="O72" i="78"/>
  <c r="G72" i="78"/>
  <c r="C72" i="78"/>
  <c r="O71" i="78"/>
  <c r="K71" i="78"/>
  <c r="G71" i="78"/>
  <c r="C71" i="78"/>
  <c r="O70" i="78"/>
  <c r="K70" i="78"/>
  <c r="G70" i="78"/>
  <c r="C70" i="78"/>
  <c r="O69" i="78"/>
  <c r="K69" i="78"/>
  <c r="G69" i="78"/>
  <c r="C69" i="78"/>
  <c r="O68" i="78"/>
  <c r="K68" i="78"/>
  <c r="G68" i="78"/>
  <c r="C68" i="78"/>
  <c r="O67" i="78"/>
  <c r="K67" i="78"/>
  <c r="G67" i="78"/>
  <c r="C67" i="78"/>
  <c r="O66" i="78"/>
  <c r="K66" i="78"/>
  <c r="G66" i="78"/>
  <c r="C66" i="78"/>
  <c r="K65" i="78"/>
  <c r="G65" i="78"/>
  <c r="C65" i="78"/>
  <c r="K64" i="78"/>
  <c r="C64" i="78"/>
  <c r="K63" i="78"/>
  <c r="G63" i="78"/>
  <c r="C63" i="78"/>
  <c r="K62" i="78"/>
  <c r="G62" i="78"/>
  <c r="C62" i="78"/>
  <c r="K61" i="78"/>
  <c r="G61" i="78"/>
  <c r="C61" i="78"/>
  <c r="O60" i="78"/>
  <c r="K60" i="78"/>
  <c r="G60" i="78"/>
  <c r="C60" i="78"/>
  <c r="O59" i="78"/>
  <c r="K59" i="78"/>
  <c r="G59" i="78"/>
  <c r="C59" i="78"/>
  <c r="O58" i="78"/>
  <c r="K58" i="78"/>
  <c r="G58" i="78"/>
  <c r="C58" i="78"/>
  <c r="O57" i="78"/>
  <c r="K57" i="78"/>
  <c r="G57" i="78"/>
  <c r="C57" i="78"/>
  <c r="O56" i="78"/>
  <c r="K56" i="78"/>
  <c r="G56" i="78"/>
  <c r="C56" i="78"/>
  <c r="O55" i="78"/>
  <c r="K55" i="78"/>
  <c r="G55" i="78"/>
  <c r="C55" i="78"/>
  <c r="O54" i="78"/>
  <c r="K54" i="78"/>
  <c r="G54" i="78"/>
  <c r="C54" i="78"/>
  <c r="K53" i="78"/>
  <c r="G53" i="78"/>
  <c r="C53" i="78"/>
  <c r="O52" i="78"/>
  <c r="K52" i="78"/>
  <c r="G52" i="78"/>
  <c r="C52" i="78"/>
  <c r="O51" i="78"/>
  <c r="K51" i="78"/>
  <c r="C51" i="78"/>
  <c r="O50" i="78"/>
  <c r="K50" i="78"/>
  <c r="G50" i="78"/>
  <c r="C50" i="78"/>
  <c r="O49" i="78"/>
  <c r="K49" i="78"/>
  <c r="G49" i="78"/>
  <c r="C49" i="78"/>
  <c r="O48" i="78"/>
  <c r="K48" i="78"/>
  <c r="G48" i="78"/>
  <c r="C48" i="78"/>
  <c r="O47" i="78"/>
  <c r="G47" i="78"/>
  <c r="O46" i="78"/>
  <c r="K46" i="78"/>
  <c r="G46" i="78"/>
  <c r="C46" i="78"/>
  <c r="O45" i="78"/>
  <c r="K45" i="78"/>
  <c r="G45" i="78"/>
  <c r="C45" i="78"/>
  <c r="O44" i="78"/>
  <c r="K44" i="78"/>
  <c r="G44" i="78"/>
  <c r="C44" i="78"/>
  <c r="O43" i="78"/>
  <c r="K43" i="78"/>
  <c r="G43" i="78"/>
  <c r="C43" i="78"/>
  <c r="O42" i="78"/>
  <c r="K42" i="78"/>
  <c r="G42" i="78"/>
  <c r="C42" i="78"/>
  <c r="O41" i="78"/>
  <c r="K41" i="78"/>
  <c r="G41" i="78"/>
  <c r="K40" i="78"/>
  <c r="G40" i="78"/>
  <c r="O39" i="78"/>
  <c r="K39" i="78"/>
  <c r="G39" i="78"/>
  <c r="O38" i="78"/>
  <c r="K38" i="78"/>
  <c r="G38" i="78"/>
  <c r="O37" i="78"/>
  <c r="K37" i="78"/>
  <c r="C37" i="78"/>
  <c r="O36" i="78"/>
  <c r="K36" i="78"/>
  <c r="C36" i="78"/>
  <c r="K35" i="78"/>
  <c r="C35" i="78"/>
  <c r="O34" i="78"/>
  <c r="K34" i="78"/>
  <c r="G34" i="78"/>
  <c r="C34" i="78"/>
  <c r="O33" i="78"/>
  <c r="G33" i="78"/>
  <c r="C33" i="78"/>
  <c r="O32" i="78"/>
  <c r="K32" i="78"/>
  <c r="G32" i="78"/>
  <c r="C32" i="78"/>
  <c r="O31" i="78"/>
  <c r="K31" i="78"/>
  <c r="G31" i="78"/>
  <c r="C31" i="78"/>
  <c r="O30" i="78"/>
  <c r="K30" i="78"/>
  <c r="G30" i="78"/>
  <c r="C30" i="78"/>
  <c r="O29" i="78"/>
  <c r="K29" i="78"/>
  <c r="G29" i="78"/>
  <c r="C29" i="78"/>
  <c r="O28" i="78"/>
  <c r="K28" i="78"/>
  <c r="G28" i="78"/>
  <c r="C28" i="78"/>
  <c r="O27" i="78"/>
  <c r="K27" i="78"/>
  <c r="G27" i="78"/>
  <c r="O26" i="78"/>
  <c r="G26" i="78"/>
  <c r="C26" i="78"/>
  <c r="O25" i="78"/>
  <c r="K25" i="78"/>
  <c r="C25" i="78"/>
  <c r="S24" i="78"/>
  <c r="O24" i="78"/>
  <c r="K24" i="78"/>
  <c r="G24" i="78"/>
  <c r="C24" i="78"/>
  <c r="S23" i="78"/>
  <c r="O23" i="78"/>
  <c r="K23" i="78"/>
  <c r="G23" i="78"/>
  <c r="C23" i="78"/>
  <c r="S22" i="78"/>
  <c r="O22" i="78"/>
  <c r="K22" i="78"/>
  <c r="G22" i="78"/>
  <c r="C22" i="78"/>
  <c r="S21" i="78"/>
  <c r="O21" i="78"/>
  <c r="K21" i="78"/>
  <c r="G21" i="78"/>
  <c r="C21" i="78"/>
  <c r="S20" i="78"/>
  <c r="O20" i="78"/>
  <c r="G20" i="78"/>
  <c r="C20" i="78"/>
  <c r="S19" i="78"/>
  <c r="O19" i="78"/>
  <c r="K19" i="78"/>
  <c r="G19" i="78"/>
  <c r="S18" i="78"/>
  <c r="O18" i="78"/>
  <c r="K18" i="78"/>
  <c r="G18" i="78"/>
  <c r="O17" i="78"/>
  <c r="K17" i="78"/>
  <c r="G17" i="78"/>
  <c r="C17" i="78"/>
  <c r="S16" i="78"/>
  <c r="O16" i="78"/>
  <c r="K16" i="78"/>
  <c r="G16" i="78"/>
  <c r="C16" i="78"/>
  <c r="S15" i="78"/>
  <c r="O15" i="78"/>
  <c r="K15" i="78"/>
  <c r="G15" i="78"/>
  <c r="C15" i="78"/>
  <c r="S14" i="78"/>
  <c r="O14" i="78"/>
  <c r="K14" i="78"/>
  <c r="G14" i="78"/>
  <c r="C14" i="78"/>
  <c r="S13" i="78"/>
  <c r="O13" i="78"/>
  <c r="K13" i="78"/>
  <c r="G13" i="78"/>
  <c r="C13" i="78"/>
  <c r="S12" i="78"/>
  <c r="O12" i="78"/>
  <c r="K12" i="78"/>
  <c r="S11" i="78"/>
  <c r="O11" i="78"/>
  <c r="K11" i="78"/>
  <c r="S10" i="78"/>
  <c r="O10" i="78"/>
  <c r="K10" i="78"/>
  <c r="S9" i="78"/>
  <c r="O9" i="78"/>
  <c r="K9" i="78"/>
  <c r="G9" i="78"/>
  <c r="C9" i="78"/>
  <c r="S8" i="78"/>
  <c r="O8" i="78"/>
  <c r="K8" i="78"/>
  <c r="G8" i="78"/>
  <c r="O7" i="78"/>
  <c r="K7" i="78"/>
  <c r="G7" i="78"/>
  <c r="S6" i="78"/>
  <c r="O6" i="78"/>
  <c r="K6" i="78"/>
  <c r="G6" i="78"/>
  <c r="S5" i="78"/>
  <c r="O5" i="78"/>
  <c r="K5" i="78"/>
  <c r="G5" i="78"/>
  <c r="S4" i="78"/>
  <c r="O4" i="78"/>
  <c r="K4" i="78"/>
  <c r="G4" i="78"/>
  <c r="K3" i="78"/>
  <c r="G3" i="78"/>
  <c r="G80" i="77"/>
  <c r="K79" i="77"/>
  <c r="G79" i="77"/>
  <c r="O78" i="77"/>
  <c r="K78" i="77"/>
  <c r="G78" i="77"/>
  <c r="C78" i="77"/>
  <c r="O77" i="77"/>
  <c r="K77" i="77"/>
  <c r="G77" i="77"/>
  <c r="C77" i="77"/>
  <c r="O76" i="77"/>
  <c r="K76" i="77"/>
  <c r="G76" i="77"/>
  <c r="C76" i="77"/>
  <c r="O75" i="77"/>
  <c r="K75" i="77"/>
  <c r="G75" i="77"/>
  <c r="C75" i="77"/>
  <c r="O74" i="77"/>
  <c r="K74" i="77"/>
  <c r="G74" i="77"/>
  <c r="C74" i="77"/>
  <c r="O73" i="77"/>
  <c r="K73" i="77"/>
  <c r="G73" i="77"/>
  <c r="C73" i="77"/>
  <c r="O72" i="77"/>
  <c r="G72" i="77"/>
  <c r="C72" i="77"/>
  <c r="O71" i="77"/>
  <c r="K71" i="77"/>
  <c r="G71" i="77"/>
  <c r="C71" i="77"/>
  <c r="O70" i="77"/>
  <c r="K70" i="77"/>
  <c r="G70" i="77"/>
  <c r="C70" i="77"/>
  <c r="O69" i="77"/>
  <c r="K69" i="77"/>
  <c r="G69" i="77"/>
  <c r="C69" i="77"/>
  <c r="O68" i="77"/>
  <c r="K68" i="77"/>
  <c r="G68" i="77"/>
  <c r="C68" i="77"/>
  <c r="O67" i="77"/>
  <c r="K67" i="77"/>
  <c r="G67" i="77"/>
  <c r="C67" i="77"/>
  <c r="O66" i="77"/>
  <c r="K66" i="77"/>
  <c r="G66" i="77"/>
  <c r="C66" i="77"/>
  <c r="K65" i="77"/>
  <c r="G65" i="77"/>
  <c r="C65" i="77"/>
  <c r="K64" i="77"/>
  <c r="C64" i="77"/>
  <c r="K63" i="77"/>
  <c r="G63" i="77"/>
  <c r="C63" i="77"/>
  <c r="K62" i="77"/>
  <c r="G62" i="77"/>
  <c r="C62" i="77"/>
  <c r="K61" i="77"/>
  <c r="G61" i="77"/>
  <c r="C61" i="77"/>
  <c r="O60" i="77"/>
  <c r="K60" i="77"/>
  <c r="G60" i="77"/>
  <c r="C60" i="77"/>
  <c r="O59" i="77"/>
  <c r="K59" i="77"/>
  <c r="G59" i="77"/>
  <c r="C59" i="77"/>
  <c r="O58" i="77"/>
  <c r="K58" i="77"/>
  <c r="G58" i="77"/>
  <c r="C58" i="77"/>
  <c r="O57" i="77"/>
  <c r="K57" i="77"/>
  <c r="G57" i="77"/>
  <c r="C57" i="77"/>
  <c r="O56" i="77"/>
  <c r="K56" i="77"/>
  <c r="G56" i="77"/>
  <c r="C56" i="77"/>
  <c r="O55" i="77"/>
  <c r="K55" i="77"/>
  <c r="G55" i="77"/>
  <c r="C55" i="77"/>
  <c r="O54" i="77"/>
  <c r="K54" i="77"/>
  <c r="G54" i="77"/>
  <c r="C54" i="77"/>
  <c r="K53" i="77"/>
  <c r="G53" i="77"/>
  <c r="C53" i="77"/>
  <c r="O52" i="77"/>
  <c r="K52" i="77"/>
  <c r="G52" i="77"/>
  <c r="C52" i="77"/>
  <c r="O51" i="77"/>
  <c r="K51" i="77"/>
  <c r="C51" i="77"/>
  <c r="O50" i="77"/>
  <c r="K50" i="77"/>
  <c r="G50" i="77"/>
  <c r="C50" i="77"/>
  <c r="O49" i="77"/>
  <c r="K49" i="77"/>
  <c r="G49" i="77"/>
  <c r="C49" i="77"/>
  <c r="O48" i="77"/>
  <c r="K48" i="77"/>
  <c r="G48" i="77"/>
  <c r="C48" i="77"/>
  <c r="O47" i="77"/>
  <c r="G47" i="77"/>
  <c r="O46" i="77"/>
  <c r="K46" i="77"/>
  <c r="G46" i="77"/>
  <c r="C46" i="77"/>
  <c r="O45" i="77"/>
  <c r="K45" i="77"/>
  <c r="G45" i="77"/>
  <c r="C45" i="77"/>
  <c r="O44" i="77"/>
  <c r="K44" i="77"/>
  <c r="G44" i="77"/>
  <c r="C44" i="77"/>
  <c r="O43" i="77"/>
  <c r="K43" i="77"/>
  <c r="G43" i="77"/>
  <c r="C43" i="77"/>
  <c r="O42" i="77"/>
  <c r="K42" i="77"/>
  <c r="G42" i="77"/>
  <c r="C42" i="77"/>
  <c r="O41" i="77"/>
  <c r="K41" i="77"/>
  <c r="G41" i="77"/>
  <c r="K40" i="77"/>
  <c r="G40" i="77"/>
  <c r="O39" i="77"/>
  <c r="K39" i="77"/>
  <c r="G39" i="77"/>
  <c r="O38" i="77"/>
  <c r="K38" i="77"/>
  <c r="G38" i="77"/>
  <c r="O37" i="77"/>
  <c r="K37" i="77"/>
  <c r="C37" i="77"/>
  <c r="O36" i="77"/>
  <c r="K36" i="77"/>
  <c r="C36" i="77"/>
  <c r="K35" i="77"/>
  <c r="C35" i="77"/>
  <c r="O34" i="77"/>
  <c r="K34" i="77"/>
  <c r="G34" i="77"/>
  <c r="C34" i="77"/>
  <c r="O33" i="77"/>
  <c r="G33" i="77"/>
  <c r="C33" i="77"/>
  <c r="O32" i="77"/>
  <c r="K32" i="77"/>
  <c r="G32" i="77"/>
  <c r="C32" i="77"/>
  <c r="O31" i="77"/>
  <c r="K31" i="77"/>
  <c r="G31" i="77"/>
  <c r="C31" i="77"/>
  <c r="O30" i="77"/>
  <c r="K30" i="77"/>
  <c r="G30" i="77"/>
  <c r="C30" i="77"/>
  <c r="O29" i="77"/>
  <c r="K29" i="77"/>
  <c r="G29" i="77"/>
  <c r="C29" i="77"/>
  <c r="O28" i="77"/>
  <c r="K28" i="77"/>
  <c r="G28" i="77"/>
  <c r="C28" i="77"/>
  <c r="O27" i="77"/>
  <c r="K27" i="77"/>
  <c r="G27" i="77"/>
  <c r="O26" i="77"/>
  <c r="G26" i="77"/>
  <c r="C26" i="77"/>
  <c r="O25" i="77"/>
  <c r="K25" i="77"/>
  <c r="C25" i="77"/>
  <c r="S24" i="77"/>
  <c r="O24" i="77"/>
  <c r="K24" i="77"/>
  <c r="G24" i="77"/>
  <c r="C24" i="77"/>
  <c r="S23" i="77"/>
  <c r="O23" i="77"/>
  <c r="K23" i="77"/>
  <c r="G23" i="77"/>
  <c r="C23" i="77"/>
  <c r="S22" i="77"/>
  <c r="O22" i="77"/>
  <c r="K22" i="77"/>
  <c r="G22" i="77"/>
  <c r="C22" i="77"/>
  <c r="S21" i="77"/>
  <c r="O21" i="77"/>
  <c r="K21" i="77"/>
  <c r="G21" i="77"/>
  <c r="C21" i="77"/>
  <c r="S20" i="77"/>
  <c r="O20" i="77"/>
  <c r="G20" i="77"/>
  <c r="C20" i="77"/>
  <c r="S19" i="77"/>
  <c r="O19" i="77"/>
  <c r="K19" i="77"/>
  <c r="G19" i="77"/>
  <c r="S18" i="77"/>
  <c r="O18" i="77"/>
  <c r="K18" i="77"/>
  <c r="G18" i="77"/>
  <c r="O17" i="77"/>
  <c r="K17" i="77"/>
  <c r="G17" i="77"/>
  <c r="C17" i="77"/>
  <c r="S16" i="77"/>
  <c r="O16" i="77"/>
  <c r="K16" i="77"/>
  <c r="G16" i="77"/>
  <c r="C16" i="77"/>
  <c r="S15" i="77"/>
  <c r="O15" i="77"/>
  <c r="K15" i="77"/>
  <c r="G15" i="77"/>
  <c r="C15" i="77"/>
  <c r="S14" i="77"/>
  <c r="O14" i="77"/>
  <c r="K14" i="77"/>
  <c r="G14" i="77"/>
  <c r="C14" i="77"/>
  <c r="C5" i="77" s="1"/>
  <c r="S13" i="77"/>
  <c r="O13" i="77"/>
  <c r="K13" i="77"/>
  <c r="G13" i="77"/>
  <c r="C13" i="77"/>
  <c r="S12" i="77"/>
  <c r="O12" i="77"/>
  <c r="K12" i="77"/>
  <c r="S11" i="77"/>
  <c r="O11" i="77"/>
  <c r="K11" i="77"/>
  <c r="S10" i="77"/>
  <c r="O10" i="77"/>
  <c r="K10" i="77"/>
  <c r="S9" i="77"/>
  <c r="O9" i="77"/>
  <c r="K9" i="77"/>
  <c r="G9" i="77"/>
  <c r="C9" i="77"/>
  <c r="S8" i="77"/>
  <c r="O8" i="77"/>
  <c r="K8" i="77"/>
  <c r="G8" i="77"/>
  <c r="O7" i="77"/>
  <c r="K7" i="77"/>
  <c r="G7" i="77"/>
  <c r="S6" i="77"/>
  <c r="O6" i="77"/>
  <c r="K6" i="77"/>
  <c r="G6" i="77"/>
  <c r="S5" i="77"/>
  <c r="O5" i="77"/>
  <c r="K5" i="77"/>
  <c r="G5" i="77"/>
  <c r="S4" i="77"/>
  <c r="O4" i="77"/>
  <c r="K4" i="77"/>
  <c r="G4" i="77"/>
  <c r="K3" i="77"/>
  <c r="G3" i="77"/>
  <c r="C4" i="77" s="1"/>
  <c r="G80" i="76"/>
  <c r="K79" i="76"/>
  <c r="G79" i="76"/>
  <c r="O78" i="76"/>
  <c r="K78" i="76"/>
  <c r="G78" i="76"/>
  <c r="C78" i="76"/>
  <c r="O77" i="76"/>
  <c r="K77" i="76"/>
  <c r="G77" i="76"/>
  <c r="C77" i="76"/>
  <c r="O76" i="76"/>
  <c r="K76" i="76"/>
  <c r="G76" i="76"/>
  <c r="C76" i="76"/>
  <c r="O75" i="76"/>
  <c r="K75" i="76"/>
  <c r="G75" i="76"/>
  <c r="C75" i="76"/>
  <c r="O74" i="76"/>
  <c r="K74" i="76"/>
  <c r="G74" i="76"/>
  <c r="C74" i="76"/>
  <c r="O73" i="76"/>
  <c r="K73" i="76"/>
  <c r="G73" i="76"/>
  <c r="C73" i="76"/>
  <c r="O72" i="76"/>
  <c r="G72" i="76"/>
  <c r="C72" i="76"/>
  <c r="O71" i="76"/>
  <c r="K71" i="76"/>
  <c r="G71" i="76"/>
  <c r="C71" i="76"/>
  <c r="O70" i="76"/>
  <c r="K70" i="76"/>
  <c r="G70" i="76"/>
  <c r="C70" i="76"/>
  <c r="O69" i="76"/>
  <c r="K69" i="76"/>
  <c r="G69" i="76"/>
  <c r="C69" i="76"/>
  <c r="O68" i="76"/>
  <c r="K68" i="76"/>
  <c r="G68" i="76"/>
  <c r="C68" i="76"/>
  <c r="O67" i="76"/>
  <c r="K67" i="76"/>
  <c r="G67" i="76"/>
  <c r="C67" i="76"/>
  <c r="O66" i="76"/>
  <c r="K66" i="76"/>
  <c r="G66" i="76"/>
  <c r="C66" i="76"/>
  <c r="K65" i="76"/>
  <c r="G65" i="76"/>
  <c r="C65" i="76"/>
  <c r="K64" i="76"/>
  <c r="C64" i="76"/>
  <c r="K63" i="76"/>
  <c r="G63" i="76"/>
  <c r="C63" i="76"/>
  <c r="K62" i="76"/>
  <c r="G62" i="76"/>
  <c r="C62" i="76"/>
  <c r="K61" i="76"/>
  <c r="G61" i="76"/>
  <c r="C61" i="76"/>
  <c r="O60" i="76"/>
  <c r="K60" i="76"/>
  <c r="G60" i="76"/>
  <c r="C60" i="76"/>
  <c r="O59" i="76"/>
  <c r="K59" i="76"/>
  <c r="G59" i="76"/>
  <c r="C59" i="76"/>
  <c r="O58" i="76"/>
  <c r="K58" i="76"/>
  <c r="G58" i="76"/>
  <c r="C58" i="76"/>
  <c r="O57" i="76"/>
  <c r="K57" i="76"/>
  <c r="G57" i="76"/>
  <c r="C57" i="76"/>
  <c r="O56" i="76"/>
  <c r="K56" i="76"/>
  <c r="G56" i="76"/>
  <c r="C56" i="76"/>
  <c r="O55" i="76"/>
  <c r="K55" i="76"/>
  <c r="G55" i="76"/>
  <c r="C55" i="76"/>
  <c r="O54" i="76"/>
  <c r="K54" i="76"/>
  <c r="G54" i="76"/>
  <c r="C54" i="76"/>
  <c r="K53" i="76"/>
  <c r="G53" i="76"/>
  <c r="C53" i="76"/>
  <c r="O52" i="76"/>
  <c r="K52" i="76"/>
  <c r="G52" i="76"/>
  <c r="C52" i="76"/>
  <c r="O51" i="76"/>
  <c r="K51" i="76"/>
  <c r="C51" i="76"/>
  <c r="O50" i="76"/>
  <c r="K50" i="76"/>
  <c r="G50" i="76"/>
  <c r="C50" i="76"/>
  <c r="O49" i="76"/>
  <c r="K49" i="76"/>
  <c r="G49" i="76"/>
  <c r="C49" i="76"/>
  <c r="O48" i="76"/>
  <c r="K48" i="76"/>
  <c r="G48" i="76"/>
  <c r="C48" i="76"/>
  <c r="O47" i="76"/>
  <c r="G47" i="76"/>
  <c r="O46" i="76"/>
  <c r="K46" i="76"/>
  <c r="G46" i="76"/>
  <c r="C46" i="76"/>
  <c r="O45" i="76"/>
  <c r="K45" i="76"/>
  <c r="G45" i="76"/>
  <c r="C45" i="76"/>
  <c r="O44" i="76"/>
  <c r="K44" i="76"/>
  <c r="G44" i="76"/>
  <c r="C44" i="76"/>
  <c r="O43" i="76"/>
  <c r="K43" i="76"/>
  <c r="G43" i="76"/>
  <c r="C43" i="76"/>
  <c r="O42" i="76"/>
  <c r="K42" i="76"/>
  <c r="G42" i="76"/>
  <c r="C42" i="76"/>
  <c r="O41" i="76"/>
  <c r="K41" i="76"/>
  <c r="G41" i="76"/>
  <c r="K40" i="76"/>
  <c r="G40" i="76"/>
  <c r="O39" i="76"/>
  <c r="K39" i="76"/>
  <c r="G39" i="76"/>
  <c r="O38" i="76"/>
  <c r="K38" i="76"/>
  <c r="G38" i="76"/>
  <c r="O37" i="76"/>
  <c r="K37" i="76"/>
  <c r="C37" i="76"/>
  <c r="O36" i="76"/>
  <c r="K36" i="76"/>
  <c r="C36" i="76"/>
  <c r="K35" i="76"/>
  <c r="C35" i="76"/>
  <c r="O34" i="76"/>
  <c r="K34" i="76"/>
  <c r="G34" i="76"/>
  <c r="C34" i="76"/>
  <c r="O33" i="76"/>
  <c r="G33" i="76"/>
  <c r="C33" i="76"/>
  <c r="O32" i="76"/>
  <c r="K32" i="76"/>
  <c r="G32" i="76"/>
  <c r="C32" i="76"/>
  <c r="O31" i="76"/>
  <c r="K31" i="76"/>
  <c r="G31" i="76"/>
  <c r="C31" i="76"/>
  <c r="O30" i="76"/>
  <c r="K30" i="76"/>
  <c r="G30" i="76"/>
  <c r="C30" i="76"/>
  <c r="O29" i="76"/>
  <c r="K29" i="76"/>
  <c r="G29" i="76"/>
  <c r="C29" i="76"/>
  <c r="O28" i="76"/>
  <c r="K28" i="76"/>
  <c r="G28" i="76"/>
  <c r="C28" i="76"/>
  <c r="O27" i="76"/>
  <c r="K27" i="76"/>
  <c r="G27" i="76"/>
  <c r="O26" i="76"/>
  <c r="G26" i="76"/>
  <c r="C26" i="76"/>
  <c r="O25" i="76"/>
  <c r="K25" i="76"/>
  <c r="C25" i="76"/>
  <c r="S24" i="76"/>
  <c r="O24" i="76"/>
  <c r="K24" i="76"/>
  <c r="G24" i="76"/>
  <c r="C24" i="76"/>
  <c r="S23" i="76"/>
  <c r="O23" i="76"/>
  <c r="K23" i="76"/>
  <c r="G23" i="76"/>
  <c r="C23" i="76"/>
  <c r="S22" i="76"/>
  <c r="O22" i="76"/>
  <c r="K22" i="76"/>
  <c r="G22" i="76"/>
  <c r="C22" i="76"/>
  <c r="S21" i="76"/>
  <c r="O21" i="76"/>
  <c r="K21" i="76"/>
  <c r="G21" i="76"/>
  <c r="C21" i="76"/>
  <c r="S20" i="76"/>
  <c r="O20" i="76"/>
  <c r="G20" i="76"/>
  <c r="C20" i="76"/>
  <c r="S19" i="76"/>
  <c r="O19" i="76"/>
  <c r="K19" i="76"/>
  <c r="G19" i="76"/>
  <c r="S18" i="76"/>
  <c r="O18" i="76"/>
  <c r="K18" i="76"/>
  <c r="G18" i="76"/>
  <c r="O17" i="76"/>
  <c r="K17" i="76"/>
  <c r="G17" i="76"/>
  <c r="C17" i="76"/>
  <c r="S16" i="76"/>
  <c r="O16" i="76"/>
  <c r="K16" i="76"/>
  <c r="G16" i="76"/>
  <c r="C16" i="76"/>
  <c r="S15" i="76"/>
  <c r="O15" i="76"/>
  <c r="K15" i="76"/>
  <c r="G15" i="76"/>
  <c r="C15" i="76"/>
  <c r="S14" i="76"/>
  <c r="O14" i="76"/>
  <c r="K14" i="76"/>
  <c r="G14" i="76"/>
  <c r="C14" i="76"/>
  <c r="C5" i="76" s="1"/>
  <c r="S13" i="76"/>
  <c r="O13" i="76"/>
  <c r="K13" i="76"/>
  <c r="G13" i="76"/>
  <c r="C13" i="76"/>
  <c r="S12" i="76"/>
  <c r="O12" i="76"/>
  <c r="K12" i="76"/>
  <c r="S11" i="76"/>
  <c r="O11" i="76"/>
  <c r="K11" i="76"/>
  <c r="S10" i="76"/>
  <c r="O10" i="76"/>
  <c r="K10" i="76"/>
  <c r="S9" i="76"/>
  <c r="O9" i="76"/>
  <c r="K9" i="76"/>
  <c r="G9" i="76"/>
  <c r="C9" i="76"/>
  <c r="S8" i="76"/>
  <c r="O8" i="76"/>
  <c r="K8" i="76"/>
  <c r="G8" i="76"/>
  <c r="O7" i="76"/>
  <c r="K7" i="76"/>
  <c r="G7" i="76"/>
  <c r="S6" i="76"/>
  <c r="O6" i="76"/>
  <c r="K6" i="76"/>
  <c r="G6" i="76"/>
  <c r="S5" i="76"/>
  <c r="O5" i="76"/>
  <c r="K5" i="76"/>
  <c r="G5" i="76"/>
  <c r="S4" i="76"/>
  <c r="O4" i="76"/>
  <c r="K4" i="76"/>
  <c r="G4" i="76"/>
  <c r="K3" i="76"/>
  <c r="G3" i="76"/>
  <c r="G80" i="75"/>
  <c r="K79" i="75"/>
  <c r="G79" i="75"/>
  <c r="O78" i="75"/>
  <c r="K78" i="75"/>
  <c r="G78" i="75"/>
  <c r="C78" i="75"/>
  <c r="O77" i="75"/>
  <c r="K77" i="75"/>
  <c r="G77" i="75"/>
  <c r="C77" i="75"/>
  <c r="O76" i="75"/>
  <c r="K76" i="75"/>
  <c r="G76" i="75"/>
  <c r="C76" i="75"/>
  <c r="O75" i="75"/>
  <c r="K75" i="75"/>
  <c r="G75" i="75"/>
  <c r="C75" i="75"/>
  <c r="O74" i="75"/>
  <c r="K74" i="75"/>
  <c r="G74" i="75"/>
  <c r="C74" i="75"/>
  <c r="O73" i="75"/>
  <c r="K73" i="75"/>
  <c r="G73" i="75"/>
  <c r="C73" i="75"/>
  <c r="O72" i="75"/>
  <c r="G72" i="75"/>
  <c r="C72" i="75"/>
  <c r="O71" i="75"/>
  <c r="K71" i="75"/>
  <c r="G71" i="75"/>
  <c r="C71" i="75"/>
  <c r="O70" i="75"/>
  <c r="K70" i="75"/>
  <c r="G70" i="75"/>
  <c r="C70" i="75"/>
  <c r="O69" i="75"/>
  <c r="K69" i="75"/>
  <c r="G69" i="75"/>
  <c r="C69" i="75"/>
  <c r="O68" i="75"/>
  <c r="K68" i="75"/>
  <c r="G68" i="75"/>
  <c r="C68" i="75"/>
  <c r="O67" i="75"/>
  <c r="K67" i="75"/>
  <c r="G67" i="75"/>
  <c r="C67" i="75"/>
  <c r="O66" i="75"/>
  <c r="K66" i="75"/>
  <c r="G66" i="75"/>
  <c r="C66" i="75"/>
  <c r="K65" i="75"/>
  <c r="G65" i="75"/>
  <c r="C65" i="75"/>
  <c r="K64" i="75"/>
  <c r="C64" i="75"/>
  <c r="K63" i="75"/>
  <c r="G63" i="75"/>
  <c r="C63" i="75"/>
  <c r="K62" i="75"/>
  <c r="G62" i="75"/>
  <c r="C62" i="75"/>
  <c r="K61" i="75"/>
  <c r="G61" i="75"/>
  <c r="C61" i="75"/>
  <c r="O60" i="75"/>
  <c r="K60" i="75"/>
  <c r="G60" i="75"/>
  <c r="C60" i="75"/>
  <c r="O59" i="75"/>
  <c r="K59" i="75"/>
  <c r="G59" i="75"/>
  <c r="C59" i="75"/>
  <c r="O58" i="75"/>
  <c r="K58" i="75"/>
  <c r="G58" i="75"/>
  <c r="C58" i="75"/>
  <c r="O57" i="75"/>
  <c r="K57" i="75"/>
  <c r="G57" i="75"/>
  <c r="C57" i="75"/>
  <c r="O56" i="75"/>
  <c r="K56" i="75"/>
  <c r="G56" i="75"/>
  <c r="C56" i="75"/>
  <c r="O55" i="75"/>
  <c r="K55" i="75"/>
  <c r="G55" i="75"/>
  <c r="C55" i="75"/>
  <c r="O54" i="75"/>
  <c r="K54" i="75"/>
  <c r="G54" i="75"/>
  <c r="C54" i="75"/>
  <c r="K53" i="75"/>
  <c r="G53" i="75"/>
  <c r="C53" i="75"/>
  <c r="O52" i="75"/>
  <c r="K52" i="75"/>
  <c r="G52" i="75"/>
  <c r="C52" i="75"/>
  <c r="O51" i="75"/>
  <c r="K51" i="75"/>
  <c r="C51" i="75"/>
  <c r="O50" i="75"/>
  <c r="K50" i="75"/>
  <c r="G50" i="75"/>
  <c r="C50" i="75"/>
  <c r="O49" i="75"/>
  <c r="K49" i="75"/>
  <c r="G49" i="75"/>
  <c r="C49" i="75"/>
  <c r="O48" i="75"/>
  <c r="K48" i="75"/>
  <c r="G48" i="75"/>
  <c r="C48" i="75"/>
  <c r="O47" i="75"/>
  <c r="G47" i="75"/>
  <c r="O46" i="75"/>
  <c r="K46" i="75"/>
  <c r="G46" i="75"/>
  <c r="C46" i="75"/>
  <c r="O45" i="75"/>
  <c r="K45" i="75"/>
  <c r="G45" i="75"/>
  <c r="C45" i="75"/>
  <c r="O44" i="75"/>
  <c r="K44" i="75"/>
  <c r="G44" i="75"/>
  <c r="C44" i="75"/>
  <c r="O43" i="75"/>
  <c r="K43" i="75"/>
  <c r="G43" i="75"/>
  <c r="C43" i="75"/>
  <c r="O42" i="75"/>
  <c r="K42" i="75"/>
  <c r="G42" i="75"/>
  <c r="C42" i="75"/>
  <c r="O41" i="75"/>
  <c r="K41" i="75"/>
  <c r="G41" i="75"/>
  <c r="K40" i="75"/>
  <c r="G40" i="75"/>
  <c r="O39" i="75"/>
  <c r="K39" i="75"/>
  <c r="G39" i="75"/>
  <c r="O38" i="75"/>
  <c r="K38" i="75"/>
  <c r="G38" i="75"/>
  <c r="O37" i="75"/>
  <c r="K37" i="75"/>
  <c r="C37" i="75"/>
  <c r="O36" i="75"/>
  <c r="K36" i="75"/>
  <c r="C36" i="75"/>
  <c r="K35" i="75"/>
  <c r="C35" i="75"/>
  <c r="O34" i="75"/>
  <c r="K34" i="75"/>
  <c r="G34" i="75"/>
  <c r="C34" i="75"/>
  <c r="O33" i="75"/>
  <c r="G33" i="75"/>
  <c r="C33" i="75"/>
  <c r="O32" i="75"/>
  <c r="K32" i="75"/>
  <c r="G32" i="75"/>
  <c r="C32" i="75"/>
  <c r="O31" i="75"/>
  <c r="K31" i="75"/>
  <c r="G31" i="75"/>
  <c r="C31" i="75"/>
  <c r="O30" i="75"/>
  <c r="K30" i="75"/>
  <c r="G30" i="75"/>
  <c r="C30" i="75"/>
  <c r="O29" i="75"/>
  <c r="K29" i="75"/>
  <c r="G29" i="75"/>
  <c r="C29" i="75"/>
  <c r="O28" i="75"/>
  <c r="K28" i="75"/>
  <c r="G28" i="75"/>
  <c r="C28" i="75"/>
  <c r="O27" i="75"/>
  <c r="K27" i="75"/>
  <c r="G27" i="75"/>
  <c r="O26" i="75"/>
  <c r="G26" i="75"/>
  <c r="C26" i="75"/>
  <c r="O25" i="75"/>
  <c r="K25" i="75"/>
  <c r="C25" i="75"/>
  <c r="S24" i="75"/>
  <c r="O24" i="75"/>
  <c r="K24" i="75"/>
  <c r="G24" i="75"/>
  <c r="C24" i="75"/>
  <c r="S23" i="75"/>
  <c r="O23" i="75"/>
  <c r="K23" i="75"/>
  <c r="G23" i="75"/>
  <c r="C23" i="75"/>
  <c r="S22" i="75"/>
  <c r="O22" i="75"/>
  <c r="K22" i="75"/>
  <c r="G22" i="75"/>
  <c r="C22" i="75"/>
  <c r="S21" i="75"/>
  <c r="O21" i="75"/>
  <c r="K21" i="75"/>
  <c r="G21" i="75"/>
  <c r="C21" i="75"/>
  <c r="S20" i="75"/>
  <c r="O20" i="75"/>
  <c r="G20" i="75"/>
  <c r="C20" i="75"/>
  <c r="S19" i="75"/>
  <c r="O19" i="75"/>
  <c r="K19" i="75"/>
  <c r="G19" i="75"/>
  <c r="S18" i="75"/>
  <c r="O18" i="75"/>
  <c r="K18" i="75"/>
  <c r="G18" i="75"/>
  <c r="O17" i="75"/>
  <c r="K17" i="75"/>
  <c r="G17" i="75"/>
  <c r="C17" i="75"/>
  <c r="S16" i="75"/>
  <c r="O16" i="75"/>
  <c r="K16" i="75"/>
  <c r="G16" i="75"/>
  <c r="S15" i="75"/>
  <c r="O15" i="75"/>
  <c r="K15" i="75"/>
  <c r="G15" i="75"/>
  <c r="C15" i="75"/>
  <c r="S14" i="75"/>
  <c r="O14" i="75"/>
  <c r="K14" i="75"/>
  <c r="G14" i="75"/>
  <c r="S13" i="75"/>
  <c r="O13" i="75"/>
  <c r="K13" i="75"/>
  <c r="G13" i="75"/>
  <c r="C13" i="75"/>
  <c r="S12" i="75"/>
  <c r="O12" i="75"/>
  <c r="K12" i="75"/>
  <c r="S11" i="75"/>
  <c r="O11" i="75"/>
  <c r="K11" i="75"/>
  <c r="S10" i="75"/>
  <c r="O10" i="75"/>
  <c r="K10" i="75"/>
  <c r="S9" i="75"/>
  <c r="O9" i="75"/>
  <c r="K9" i="75"/>
  <c r="G9" i="75"/>
  <c r="C9" i="75"/>
  <c r="S8" i="75"/>
  <c r="O8" i="75"/>
  <c r="K8" i="75"/>
  <c r="G8" i="75"/>
  <c r="O7" i="75"/>
  <c r="K7" i="75"/>
  <c r="G7" i="75"/>
  <c r="S6" i="75"/>
  <c r="O6" i="75"/>
  <c r="K6" i="75"/>
  <c r="G6" i="75"/>
  <c r="S5" i="75"/>
  <c r="O5" i="75"/>
  <c r="K5" i="75"/>
  <c r="G5" i="75"/>
  <c r="S4" i="75"/>
  <c r="O4" i="75"/>
  <c r="K4" i="75"/>
  <c r="G4" i="75"/>
  <c r="K3" i="75"/>
  <c r="G3" i="75"/>
  <c r="G80" i="74"/>
  <c r="K79" i="74"/>
  <c r="G79" i="74"/>
  <c r="K78" i="74"/>
  <c r="G78" i="74"/>
  <c r="C78" i="74"/>
  <c r="K77" i="74"/>
  <c r="G77" i="74"/>
  <c r="C77" i="74"/>
  <c r="K76" i="74"/>
  <c r="G76" i="74"/>
  <c r="C76" i="74"/>
  <c r="K75" i="74"/>
  <c r="G75" i="74"/>
  <c r="C75" i="74"/>
  <c r="K74" i="74"/>
  <c r="G74" i="74"/>
  <c r="C74" i="74"/>
  <c r="K73" i="74"/>
  <c r="G73" i="74"/>
  <c r="C73" i="74"/>
  <c r="G72" i="74"/>
  <c r="C72" i="74"/>
  <c r="K71" i="74"/>
  <c r="G71" i="74"/>
  <c r="C71" i="74"/>
  <c r="K70" i="74"/>
  <c r="G70" i="74"/>
  <c r="C70" i="74"/>
  <c r="K69" i="74"/>
  <c r="G69" i="74"/>
  <c r="C69" i="74"/>
  <c r="K68" i="74"/>
  <c r="G68" i="74"/>
  <c r="C68" i="74"/>
  <c r="K67" i="74"/>
  <c r="G67" i="74"/>
  <c r="C67" i="74"/>
  <c r="K66" i="74"/>
  <c r="G66" i="74"/>
  <c r="C66" i="74"/>
  <c r="K65" i="74"/>
  <c r="G65" i="74"/>
  <c r="C65" i="74"/>
  <c r="K64" i="74"/>
  <c r="C64" i="74"/>
  <c r="K63" i="74"/>
  <c r="G63" i="74"/>
  <c r="C63" i="74"/>
  <c r="K62" i="74"/>
  <c r="G62" i="74"/>
  <c r="C62" i="74"/>
  <c r="K61" i="74"/>
  <c r="G61" i="74"/>
  <c r="C61" i="74"/>
  <c r="K60" i="74"/>
  <c r="G60" i="74"/>
  <c r="C60" i="74"/>
  <c r="K59" i="74"/>
  <c r="G59" i="74"/>
  <c r="C59" i="74"/>
  <c r="K58" i="74"/>
  <c r="G58" i="74"/>
  <c r="C58" i="74"/>
  <c r="K57" i="74"/>
  <c r="G57" i="74"/>
  <c r="C57" i="74"/>
  <c r="K56" i="74"/>
  <c r="G56" i="74"/>
  <c r="C56" i="74"/>
  <c r="K55" i="74"/>
  <c r="G55" i="74"/>
  <c r="C55" i="74"/>
  <c r="K54" i="74"/>
  <c r="G54" i="74"/>
  <c r="C54" i="74"/>
  <c r="K53" i="74"/>
  <c r="G53" i="74"/>
  <c r="C53" i="74"/>
  <c r="K52" i="74"/>
  <c r="G52" i="74"/>
  <c r="C52" i="74"/>
  <c r="K51" i="74"/>
  <c r="C51" i="74"/>
  <c r="K50" i="74"/>
  <c r="G50" i="74"/>
  <c r="C50" i="74"/>
  <c r="K49" i="74"/>
  <c r="G49" i="74"/>
  <c r="C49" i="74"/>
  <c r="K48" i="74"/>
  <c r="G48" i="74"/>
  <c r="C48" i="74"/>
  <c r="G47" i="74"/>
  <c r="K46" i="74"/>
  <c r="G46" i="74"/>
  <c r="C46" i="74"/>
  <c r="K45" i="74"/>
  <c r="G45" i="74"/>
  <c r="C45" i="74"/>
  <c r="K44" i="74"/>
  <c r="G44" i="74"/>
  <c r="C44" i="74"/>
  <c r="K43" i="74"/>
  <c r="G43" i="74"/>
  <c r="C43" i="74"/>
  <c r="K42" i="74"/>
  <c r="G42" i="74"/>
  <c r="C42" i="74"/>
  <c r="K41" i="74"/>
  <c r="G41" i="74"/>
  <c r="K40" i="74"/>
  <c r="G40" i="74"/>
  <c r="K39" i="74"/>
  <c r="G39" i="74"/>
  <c r="K38" i="74"/>
  <c r="G38" i="74"/>
  <c r="K37" i="74"/>
  <c r="C37" i="74"/>
  <c r="K36" i="74"/>
  <c r="C36" i="74"/>
  <c r="K35" i="74"/>
  <c r="C35" i="74"/>
  <c r="K34" i="74"/>
  <c r="G34" i="74"/>
  <c r="C34" i="74"/>
  <c r="G33" i="74"/>
  <c r="C33" i="74"/>
  <c r="K32" i="74"/>
  <c r="G32" i="74"/>
  <c r="C32" i="74"/>
  <c r="K31" i="74"/>
  <c r="G31" i="74"/>
  <c r="K30" i="74"/>
  <c r="G30" i="74"/>
  <c r="C30" i="74"/>
  <c r="K29" i="74"/>
  <c r="G29" i="74"/>
  <c r="C29" i="74"/>
  <c r="K28" i="74"/>
  <c r="G28" i="74"/>
  <c r="C28" i="74"/>
  <c r="K27" i="74"/>
  <c r="G27" i="74"/>
  <c r="G26" i="74"/>
  <c r="C26" i="74"/>
  <c r="K25" i="74"/>
  <c r="C25" i="74"/>
  <c r="K24" i="74"/>
  <c r="G24" i="74"/>
  <c r="C24" i="74"/>
  <c r="K23" i="74"/>
  <c r="G23" i="74"/>
  <c r="C23" i="74"/>
  <c r="K22" i="74"/>
  <c r="G22" i="74"/>
  <c r="C22" i="74"/>
  <c r="K21" i="74"/>
  <c r="G21" i="74"/>
  <c r="C21" i="74"/>
  <c r="G20" i="74"/>
  <c r="C20" i="74"/>
  <c r="K19" i="74"/>
  <c r="G19" i="74"/>
  <c r="K18" i="74"/>
  <c r="G18" i="74"/>
  <c r="K17" i="74"/>
  <c r="G17" i="74"/>
  <c r="C17" i="74"/>
  <c r="K16" i="74"/>
  <c r="G16" i="74"/>
  <c r="C16" i="74"/>
  <c r="K15" i="74"/>
  <c r="G15" i="74"/>
  <c r="C15" i="74"/>
  <c r="K14" i="74"/>
  <c r="G14" i="74"/>
  <c r="C14" i="74"/>
  <c r="K13" i="74"/>
  <c r="G13" i="74"/>
  <c r="C13" i="74"/>
  <c r="K12" i="74"/>
  <c r="K11" i="74"/>
  <c r="K10" i="74"/>
  <c r="K9" i="74"/>
  <c r="G9" i="74"/>
  <c r="C4" i="74" s="1"/>
  <c r="C9" i="74"/>
  <c r="K8" i="74"/>
  <c r="G8" i="74"/>
  <c r="K7" i="74"/>
  <c r="G7" i="74"/>
  <c r="K6" i="74"/>
  <c r="G6" i="74"/>
  <c r="K5" i="74"/>
  <c r="G5" i="74"/>
  <c r="K4" i="74"/>
  <c r="G4" i="74"/>
  <c r="K3" i="74"/>
  <c r="G3" i="74"/>
  <c r="O78" i="74"/>
  <c r="O77" i="74"/>
  <c r="O76" i="74"/>
  <c r="O75" i="74"/>
  <c r="O74" i="74"/>
  <c r="O73" i="74"/>
  <c r="O72" i="74"/>
  <c r="O71" i="74"/>
  <c r="O70" i="74"/>
  <c r="O69" i="74"/>
  <c r="O68" i="74"/>
  <c r="O67" i="74"/>
  <c r="O66" i="74"/>
  <c r="O60" i="74"/>
  <c r="O59" i="74"/>
  <c r="O58" i="74"/>
  <c r="O57" i="74"/>
  <c r="O56" i="74"/>
  <c r="O55" i="74"/>
  <c r="O54" i="74"/>
  <c r="O52" i="74"/>
  <c r="O51" i="74"/>
  <c r="O50" i="74"/>
  <c r="O49" i="74"/>
  <c r="O48" i="74"/>
  <c r="O47" i="74"/>
  <c r="O46" i="74"/>
  <c r="O45" i="74"/>
  <c r="O44" i="74"/>
  <c r="O43" i="74"/>
  <c r="O42" i="74"/>
  <c r="O41" i="74"/>
  <c r="O39" i="74"/>
  <c r="O38" i="74"/>
  <c r="O37" i="74"/>
  <c r="O36" i="74"/>
  <c r="O34" i="74"/>
  <c r="O33" i="74"/>
  <c r="O32" i="74"/>
  <c r="O31" i="74"/>
  <c r="O30" i="74"/>
  <c r="O29" i="74"/>
  <c r="O28" i="74"/>
  <c r="O27" i="74"/>
  <c r="O26" i="74"/>
  <c r="O25" i="74"/>
  <c r="S24" i="74"/>
  <c r="O24" i="74"/>
  <c r="S23" i="74"/>
  <c r="O23" i="74"/>
  <c r="S22" i="74"/>
  <c r="O22" i="74"/>
  <c r="S21" i="74"/>
  <c r="O21" i="74"/>
  <c r="S20" i="74"/>
  <c r="O20" i="74"/>
  <c r="S19" i="74"/>
  <c r="O19" i="74"/>
  <c r="S18" i="74"/>
  <c r="O18" i="74"/>
  <c r="O17" i="74"/>
  <c r="S16" i="74"/>
  <c r="O16" i="74"/>
  <c r="S15" i="74"/>
  <c r="O15" i="74"/>
  <c r="S14" i="74"/>
  <c r="O14" i="74"/>
  <c r="S13" i="74"/>
  <c r="O13" i="74"/>
  <c r="S12" i="74"/>
  <c r="O12" i="74"/>
  <c r="S11" i="74"/>
  <c r="O11" i="74"/>
  <c r="S10" i="74"/>
  <c r="O10" i="74"/>
  <c r="S9" i="74"/>
  <c r="O9" i="74"/>
  <c r="S8" i="74"/>
  <c r="O8" i="74"/>
  <c r="O7" i="74"/>
  <c r="S6" i="74"/>
  <c r="O6" i="74"/>
  <c r="S5" i="74"/>
  <c r="O5" i="74"/>
  <c r="S4" i="74"/>
  <c r="O4" i="74"/>
  <c r="G80" i="73"/>
  <c r="K79" i="73"/>
  <c r="G79" i="73"/>
  <c r="O78" i="73"/>
  <c r="K78" i="73"/>
  <c r="G78" i="73"/>
  <c r="C78" i="73"/>
  <c r="O77" i="73"/>
  <c r="K77" i="73"/>
  <c r="G77" i="73"/>
  <c r="C77" i="73"/>
  <c r="O76" i="73"/>
  <c r="K76" i="73"/>
  <c r="G76" i="73"/>
  <c r="C76" i="73"/>
  <c r="O75" i="73"/>
  <c r="K75" i="73"/>
  <c r="G75" i="73"/>
  <c r="C75" i="73"/>
  <c r="O74" i="73"/>
  <c r="K74" i="73"/>
  <c r="G74" i="73"/>
  <c r="C74" i="73"/>
  <c r="O73" i="73"/>
  <c r="K73" i="73"/>
  <c r="G73" i="73"/>
  <c r="C73" i="73"/>
  <c r="O72" i="73"/>
  <c r="G72" i="73"/>
  <c r="C72" i="73"/>
  <c r="O71" i="73"/>
  <c r="K71" i="73"/>
  <c r="G71" i="73"/>
  <c r="C71" i="73"/>
  <c r="O70" i="73"/>
  <c r="K70" i="73"/>
  <c r="G70" i="73"/>
  <c r="C70" i="73"/>
  <c r="O69" i="73"/>
  <c r="K69" i="73"/>
  <c r="G69" i="73"/>
  <c r="C69" i="73"/>
  <c r="O68" i="73"/>
  <c r="K68" i="73"/>
  <c r="G68" i="73"/>
  <c r="C68" i="73"/>
  <c r="O67" i="73"/>
  <c r="K67" i="73"/>
  <c r="G67" i="73"/>
  <c r="C67" i="73"/>
  <c r="O66" i="73"/>
  <c r="K66" i="73"/>
  <c r="G66" i="73"/>
  <c r="C66" i="73"/>
  <c r="K65" i="73"/>
  <c r="G65" i="73"/>
  <c r="C65" i="73"/>
  <c r="K64" i="73"/>
  <c r="C64" i="73"/>
  <c r="K63" i="73"/>
  <c r="G63" i="73"/>
  <c r="C63" i="73"/>
  <c r="K62" i="73"/>
  <c r="G62" i="73"/>
  <c r="C62" i="73"/>
  <c r="K61" i="73"/>
  <c r="G61" i="73"/>
  <c r="C61" i="73"/>
  <c r="O60" i="73"/>
  <c r="K60" i="73"/>
  <c r="G60" i="73"/>
  <c r="C60" i="73"/>
  <c r="O59" i="73"/>
  <c r="K59" i="73"/>
  <c r="G59" i="73"/>
  <c r="C59" i="73"/>
  <c r="O58" i="73"/>
  <c r="K58" i="73"/>
  <c r="G58" i="73"/>
  <c r="C58" i="73"/>
  <c r="O57" i="73"/>
  <c r="K57" i="73"/>
  <c r="G57" i="73"/>
  <c r="C57" i="73"/>
  <c r="O56" i="73"/>
  <c r="K56" i="73"/>
  <c r="G56" i="73"/>
  <c r="C56" i="73"/>
  <c r="O55" i="73"/>
  <c r="K55" i="73"/>
  <c r="G55" i="73"/>
  <c r="C55" i="73"/>
  <c r="O54" i="73"/>
  <c r="K54" i="73"/>
  <c r="G54" i="73"/>
  <c r="C54" i="73"/>
  <c r="K53" i="73"/>
  <c r="G53" i="73"/>
  <c r="C53" i="73"/>
  <c r="O52" i="73"/>
  <c r="K52" i="73"/>
  <c r="G52" i="73"/>
  <c r="C52" i="73"/>
  <c r="O51" i="73"/>
  <c r="K51" i="73"/>
  <c r="C51" i="73"/>
  <c r="O50" i="73"/>
  <c r="K50" i="73"/>
  <c r="G50" i="73"/>
  <c r="C50" i="73"/>
  <c r="O49" i="73"/>
  <c r="K49" i="73"/>
  <c r="G49" i="73"/>
  <c r="C49" i="73"/>
  <c r="O48" i="73"/>
  <c r="K48" i="73"/>
  <c r="G48" i="73"/>
  <c r="C48" i="73"/>
  <c r="O47" i="73"/>
  <c r="G47" i="73"/>
  <c r="O46" i="73"/>
  <c r="K46" i="73"/>
  <c r="G46" i="73"/>
  <c r="C46" i="73"/>
  <c r="O45" i="73"/>
  <c r="K45" i="73"/>
  <c r="G45" i="73"/>
  <c r="C45" i="73"/>
  <c r="O44" i="73"/>
  <c r="K44" i="73"/>
  <c r="G44" i="73"/>
  <c r="C44" i="73"/>
  <c r="O43" i="73"/>
  <c r="K43" i="73"/>
  <c r="G43" i="73"/>
  <c r="C43" i="73"/>
  <c r="O42" i="73"/>
  <c r="K42" i="73"/>
  <c r="G42" i="73"/>
  <c r="C42" i="73"/>
  <c r="O41" i="73"/>
  <c r="K41" i="73"/>
  <c r="G41" i="73"/>
  <c r="K40" i="73"/>
  <c r="G40" i="73"/>
  <c r="O39" i="73"/>
  <c r="K39" i="73"/>
  <c r="G39" i="73"/>
  <c r="O38" i="73"/>
  <c r="K38" i="73"/>
  <c r="G38" i="73"/>
  <c r="O37" i="73"/>
  <c r="K37" i="73"/>
  <c r="C37" i="73"/>
  <c r="O36" i="73"/>
  <c r="K36" i="73"/>
  <c r="C36" i="73"/>
  <c r="K35" i="73"/>
  <c r="C35" i="73"/>
  <c r="O34" i="73"/>
  <c r="K34" i="73"/>
  <c r="G34" i="73"/>
  <c r="C34" i="73"/>
  <c r="O33" i="73"/>
  <c r="G33" i="73"/>
  <c r="C33" i="73"/>
  <c r="O32" i="73"/>
  <c r="K32" i="73"/>
  <c r="G32" i="73"/>
  <c r="C32" i="73"/>
  <c r="O31" i="73"/>
  <c r="K31" i="73"/>
  <c r="G31" i="73"/>
  <c r="C31" i="73"/>
  <c r="O30" i="73"/>
  <c r="K30" i="73"/>
  <c r="G30" i="73"/>
  <c r="C30" i="73"/>
  <c r="O29" i="73"/>
  <c r="K29" i="73"/>
  <c r="G29" i="73"/>
  <c r="C29" i="73"/>
  <c r="O28" i="73"/>
  <c r="K28" i="73"/>
  <c r="G28" i="73"/>
  <c r="C28" i="73"/>
  <c r="O27" i="73"/>
  <c r="K27" i="73"/>
  <c r="G27" i="73"/>
  <c r="O26" i="73"/>
  <c r="G26" i="73"/>
  <c r="C26" i="73"/>
  <c r="O25" i="73"/>
  <c r="K25" i="73"/>
  <c r="C25" i="73"/>
  <c r="S24" i="73"/>
  <c r="O24" i="73"/>
  <c r="K24" i="73"/>
  <c r="G24" i="73"/>
  <c r="C24" i="73"/>
  <c r="S23" i="73"/>
  <c r="O23" i="73"/>
  <c r="K23" i="73"/>
  <c r="G23" i="73"/>
  <c r="C23" i="73"/>
  <c r="S22" i="73"/>
  <c r="O22" i="73"/>
  <c r="K22" i="73"/>
  <c r="G22" i="73"/>
  <c r="C22" i="73"/>
  <c r="S21" i="73"/>
  <c r="O21" i="73"/>
  <c r="K21" i="73"/>
  <c r="G21" i="73"/>
  <c r="C21" i="73"/>
  <c r="S20" i="73"/>
  <c r="O20" i="73"/>
  <c r="G20" i="73"/>
  <c r="C20" i="73"/>
  <c r="S19" i="73"/>
  <c r="O19" i="73"/>
  <c r="K19" i="73"/>
  <c r="G19" i="73"/>
  <c r="S18" i="73"/>
  <c r="O18" i="73"/>
  <c r="K18" i="73"/>
  <c r="G18" i="73"/>
  <c r="O17" i="73"/>
  <c r="K17" i="73"/>
  <c r="G17" i="73"/>
  <c r="C17" i="73"/>
  <c r="S16" i="73"/>
  <c r="O16" i="73"/>
  <c r="K16" i="73"/>
  <c r="G16" i="73"/>
  <c r="C16" i="73"/>
  <c r="S15" i="73"/>
  <c r="O15" i="73"/>
  <c r="K15" i="73"/>
  <c r="G15" i="73"/>
  <c r="C15" i="73"/>
  <c r="S14" i="73"/>
  <c r="O14" i="73"/>
  <c r="K14" i="73"/>
  <c r="G14" i="73"/>
  <c r="C14" i="73"/>
  <c r="C5" i="73" s="1"/>
  <c r="S13" i="73"/>
  <c r="O13" i="73"/>
  <c r="K13" i="73"/>
  <c r="G13" i="73"/>
  <c r="C13" i="73"/>
  <c r="S12" i="73"/>
  <c r="O12" i="73"/>
  <c r="K12" i="73"/>
  <c r="S11" i="73"/>
  <c r="O11" i="73"/>
  <c r="K11" i="73"/>
  <c r="S10" i="73"/>
  <c r="O10" i="73"/>
  <c r="K10" i="73"/>
  <c r="S9" i="73"/>
  <c r="O9" i="73"/>
  <c r="K9" i="73"/>
  <c r="G9" i="73"/>
  <c r="C9" i="73"/>
  <c r="S8" i="73"/>
  <c r="O8" i="73"/>
  <c r="K8" i="73"/>
  <c r="G8" i="73"/>
  <c r="O7" i="73"/>
  <c r="K7" i="73"/>
  <c r="G7" i="73"/>
  <c r="S6" i="73"/>
  <c r="O6" i="73"/>
  <c r="K6" i="73"/>
  <c r="G6" i="73"/>
  <c r="S5" i="73"/>
  <c r="O5" i="73"/>
  <c r="K5" i="73"/>
  <c r="G5" i="73"/>
  <c r="S4" i="73"/>
  <c r="O4" i="73"/>
  <c r="K4" i="73"/>
  <c r="G4" i="73"/>
  <c r="K3" i="73"/>
  <c r="G3" i="73"/>
  <c r="G80" i="72"/>
  <c r="K79" i="72"/>
  <c r="G79" i="72"/>
  <c r="K78" i="72"/>
  <c r="G78" i="72"/>
  <c r="C78" i="72"/>
  <c r="K77" i="72"/>
  <c r="G77" i="72"/>
  <c r="C77" i="72"/>
  <c r="K76" i="72"/>
  <c r="G76" i="72"/>
  <c r="C76" i="72"/>
  <c r="K75" i="72"/>
  <c r="G75" i="72"/>
  <c r="C75" i="72"/>
  <c r="K74" i="72"/>
  <c r="G74" i="72"/>
  <c r="C74" i="72"/>
  <c r="K73" i="72"/>
  <c r="G73" i="72"/>
  <c r="C73" i="72"/>
  <c r="G72" i="72"/>
  <c r="C72" i="72"/>
  <c r="K71" i="72"/>
  <c r="G71" i="72"/>
  <c r="C71" i="72"/>
  <c r="K70" i="72"/>
  <c r="G70" i="72"/>
  <c r="C70" i="72"/>
  <c r="K69" i="72"/>
  <c r="G69" i="72"/>
  <c r="C69" i="72"/>
  <c r="K68" i="72"/>
  <c r="G68" i="72"/>
  <c r="C68" i="72"/>
  <c r="K67" i="72"/>
  <c r="G67" i="72"/>
  <c r="C67" i="72"/>
  <c r="K66" i="72"/>
  <c r="G66" i="72"/>
  <c r="C66" i="72"/>
  <c r="K65" i="72"/>
  <c r="G65" i="72"/>
  <c r="C65" i="72"/>
  <c r="K64" i="72"/>
  <c r="C64" i="72"/>
  <c r="K63" i="72"/>
  <c r="G63" i="72"/>
  <c r="C63" i="72"/>
  <c r="K62" i="72"/>
  <c r="G62" i="72"/>
  <c r="C62" i="72"/>
  <c r="K61" i="72"/>
  <c r="G61" i="72"/>
  <c r="C61" i="72"/>
  <c r="K60" i="72"/>
  <c r="G60" i="72"/>
  <c r="C60" i="72"/>
  <c r="K59" i="72"/>
  <c r="G59" i="72"/>
  <c r="C59" i="72"/>
  <c r="K58" i="72"/>
  <c r="G58" i="72"/>
  <c r="C58" i="72"/>
  <c r="K57" i="72"/>
  <c r="G57" i="72"/>
  <c r="C57" i="72"/>
  <c r="K56" i="72"/>
  <c r="G56" i="72"/>
  <c r="C56" i="72"/>
  <c r="K55" i="72"/>
  <c r="G55" i="72"/>
  <c r="C55" i="72"/>
  <c r="K54" i="72"/>
  <c r="G54" i="72"/>
  <c r="C54" i="72"/>
  <c r="K53" i="72"/>
  <c r="G53" i="72"/>
  <c r="C53" i="72"/>
  <c r="K52" i="72"/>
  <c r="G52" i="72"/>
  <c r="C52" i="72"/>
  <c r="K51" i="72"/>
  <c r="C51" i="72"/>
  <c r="K50" i="72"/>
  <c r="G50" i="72"/>
  <c r="C50" i="72"/>
  <c r="K49" i="72"/>
  <c r="G49" i="72"/>
  <c r="C49" i="72"/>
  <c r="K48" i="72"/>
  <c r="G48" i="72"/>
  <c r="C48" i="72"/>
  <c r="G47" i="72"/>
  <c r="K46" i="72"/>
  <c r="G46" i="72"/>
  <c r="C46" i="72"/>
  <c r="K45" i="72"/>
  <c r="G45" i="72"/>
  <c r="C45" i="72"/>
  <c r="K44" i="72"/>
  <c r="G44" i="72"/>
  <c r="C44" i="72"/>
  <c r="K43" i="72"/>
  <c r="G43" i="72"/>
  <c r="C43" i="72"/>
  <c r="K42" i="72"/>
  <c r="G42" i="72"/>
  <c r="C42" i="72"/>
  <c r="K41" i="72"/>
  <c r="G41" i="72"/>
  <c r="K40" i="72"/>
  <c r="G40" i="72"/>
  <c r="K39" i="72"/>
  <c r="G39" i="72"/>
  <c r="K38" i="72"/>
  <c r="G38" i="72"/>
  <c r="K37" i="72"/>
  <c r="C37" i="72"/>
  <c r="K36" i="72"/>
  <c r="C36" i="72"/>
  <c r="K35" i="72"/>
  <c r="C35" i="72"/>
  <c r="K34" i="72"/>
  <c r="G34" i="72"/>
  <c r="C34" i="72"/>
  <c r="G33" i="72"/>
  <c r="C33" i="72"/>
  <c r="K32" i="72"/>
  <c r="G32" i="72"/>
  <c r="C32" i="72"/>
  <c r="K31" i="72"/>
  <c r="G31" i="72"/>
  <c r="C31" i="72"/>
  <c r="K30" i="72"/>
  <c r="G30" i="72"/>
  <c r="C30" i="72"/>
  <c r="K29" i="72"/>
  <c r="G29" i="72"/>
  <c r="C29" i="72"/>
  <c r="K28" i="72"/>
  <c r="G28" i="72"/>
  <c r="C28" i="72"/>
  <c r="K27" i="72"/>
  <c r="G27" i="72"/>
  <c r="G26" i="72"/>
  <c r="C26" i="72"/>
  <c r="K25" i="72"/>
  <c r="C25" i="72"/>
  <c r="K24" i="72"/>
  <c r="G24" i="72"/>
  <c r="C24" i="72"/>
  <c r="K23" i="72"/>
  <c r="G23" i="72"/>
  <c r="C23" i="72"/>
  <c r="K22" i="72"/>
  <c r="G22" i="72"/>
  <c r="C22" i="72"/>
  <c r="K21" i="72"/>
  <c r="G21" i="72"/>
  <c r="C21" i="72"/>
  <c r="G20" i="72"/>
  <c r="C20" i="72"/>
  <c r="K19" i="72"/>
  <c r="G19" i="72"/>
  <c r="K18" i="72"/>
  <c r="G18" i="72"/>
  <c r="K17" i="72"/>
  <c r="G17" i="72"/>
  <c r="C17" i="72"/>
  <c r="K16" i="72"/>
  <c r="G16" i="72"/>
  <c r="C16" i="72"/>
  <c r="K15" i="72"/>
  <c r="G15" i="72"/>
  <c r="C15" i="72"/>
  <c r="K14" i="72"/>
  <c r="G14" i="72"/>
  <c r="C14" i="72"/>
  <c r="C5" i="72" s="1"/>
  <c r="K13" i="72"/>
  <c r="G13" i="72"/>
  <c r="C13" i="72"/>
  <c r="K12" i="72"/>
  <c r="K11" i="72"/>
  <c r="K10" i="72"/>
  <c r="K9" i="72"/>
  <c r="G9" i="72"/>
  <c r="C4" i="72" s="1"/>
  <c r="C9" i="72"/>
  <c r="K8" i="72"/>
  <c r="G8" i="72"/>
  <c r="K7" i="72"/>
  <c r="G7" i="72"/>
  <c r="K6" i="72"/>
  <c r="G6" i="72"/>
  <c r="K5" i="72"/>
  <c r="G5" i="72"/>
  <c r="K4" i="72"/>
  <c r="G4" i="72"/>
  <c r="K3" i="72"/>
  <c r="G3" i="72"/>
  <c r="O78" i="72"/>
  <c r="O77" i="72"/>
  <c r="O76" i="72"/>
  <c r="O75" i="72"/>
  <c r="O74" i="72"/>
  <c r="O73" i="72"/>
  <c r="O72" i="72"/>
  <c r="O71" i="72"/>
  <c r="O70" i="72"/>
  <c r="O69" i="72"/>
  <c r="O68" i="72"/>
  <c r="O67" i="72"/>
  <c r="O66" i="72"/>
  <c r="O60" i="72"/>
  <c r="O59" i="72"/>
  <c r="O58" i="72"/>
  <c r="O57" i="72"/>
  <c r="O56" i="72"/>
  <c r="O55" i="72"/>
  <c r="O54" i="72"/>
  <c r="O52" i="72"/>
  <c r="O51" i="72"/>
  <c r="O50" i="72"/>
  <c r="O49" i="72"/>
  <c r="O48" i="72"/>
  <c r="O47" i="72"/>
  <c r="O46" i="72"/>
  <c r="O45" i="72"/>
  <c r="O44" i="72"/>
  <c r="O43" i="72"/>
  <c r="O42" i="72"/>
  <c r="O41" i="72"/>
  <c r="O39" i="72"/>
  <c r="O38" i="72"/>
  <c r="O37" i="72"/>
  <c r="O36" i="72"/>
  <c r="O34" i="72"/>
  <c r="O33" i="72"/>
  <c r="O32" i="72"/>
  <c r="O31" i="72"/>
  <c r="O30" i="72"/>
  <c r="O29" i="72"/>
  <c r="O28" i="72"/>
  <c r="O27" i="72"/>
  <c r="O26" i="72"/>
  <c r="O25" i="72"/>
  <c r="S24" i="72"/>
  <c r="O24" i="72"/>
  <c r="S23" i="72"/>
  <c r="O23" i="72"/>
  <c r="S22" i="72"/>
  <c r="O22" i="72"/>
  <c r="S21" i="72"/>
  <c r="O21" i="72"/>
  <c r="S20" i="72"/>
  <c r="O20" i="72"/>
  <c r="S19" i="72"/>
  <c r="O19" i="72"/>
  <c r="S18" i="72"/>
  <c r="O18" i="72"/>
  <c r="O17" i="72"/>
  <c r="S16" i="72"/>
  <c r="O16" i="72"/>
  <c r="S15" i="72"/>
  <c r="O15" i="72"/>
  <c r="S14" i="72"/>
  <c r="O14" i="72"/>
  <c r="S13" i="72"/>
  <c r="O13" i="72"/>
  <c r="S12" i="72"/>
  <c r="O12" i="72"/>
  <c r="S11" i="72"/>
  <c r="O11" i="72"/>
  <c r="S10" i="72"/>
  <c r="O10" i="72"/>
  <c r="S9" i="72"/>
  <c r="O9" i="72"/>
  <c r="S8" i="72"/>
  <c r="O8" i="72"/>
  <c r="O7" i="72"/>
  <c r="S6" i="72"/>
  <c r="O6" i="72"/>
  <c r="S5" i="72"/>
  <c r="O5" i="72"/>
  <c r="S4" i="72"/>
  <c r="O4" i="72"/>
  <c r="O65" i="85"/>
  <c r="O64" i="85"/>
  <c r="O63" i="85"/>
  <c r="O62" i="85"/>
  <c r="B1" i="85"/>
  <c r="O65" i="84"/>
  <c r="O64" i="84"/>
  <c r="O63" i="84"/>
  <c r="O62" i="84"/>
  <c r="B1" i="84"/>
  <c r="O65" i="83"/>
  <c r="O64" i="83"/>
  <c r="O63" i="83"/>
  <c r="O62" i="83"/>
  <c r="C4" i="83"/>
  <c r="B1" i="83"/>
  <c r="O65" i="82"/>
  <c r="O64" i="82"/>
  <c r="O63" i="82"/>
  <c r="O62" i="82"/>
  <c r="C4" i="82"/>
  <c r="B1" i="82"/>
  <c r="O65" i="81"/>
  <c r="O64" i="81"/>
  <c r="O63" i="81"/>
  <c r="O62" i="81"/>
  <c r="C4" i="81"/>
  <c r="B1" i="81"/>
  <c r="O65" i="80"/>
  <c r="O64" i="80"/>
  <c r="O63" i="80"/>
  <c r="O62" i="80"/>
  <c r="C4" i="80"/>
  <c r="B1" i="80"/>
  <c r="O65" i="79"/>
  <c r="O64" i="79"/>
  <c r="O63" i="79"/>
  <c r="O62" i="79"/>
  <c r="C4" i="79"/>
  <c r="B1" i="79"/>
  <c r="O65" i="78"/>
  <c r="O64" i="78"/>
  <c r="O63" i="78"/>
  <c r="O62" i="78"/>
  <c r="C4" i="78"/>
  <c r="B1" i="78"/>
  <c r="O65" i="77"/>
  <c r="O64" i="77"/>
  <c r="O63" i="77"/>
  <c r="O62" i="77"/>
  <c r="B1" i="77"/>
  <c r="O65" i="76"/>
  <c r="O64" i="76"/>
  <c r="O63" i="76"/>
  <c r="O62" i="76"/>
  <c r="C4" i="76"/>
  <c r="B1" i="76"/>
  <c r="O65" i="75"/>
  <c r="O64" i="75"/>
  <c r="O63" i="75"/>
  <c r="O62" i="75"/>
  <c r="C4" i="75"/>
  <c r="B1" i="75"/>
  <c r="O65" i="74"/>
  <c r="O64" i="74"/>
  <c r="O63" i="74"/>
  <c r="O62" i="74"/>
  <c r="B1" i="74"/>
  <c r="O65" i="73"/>
  <c r="O64" i="73"/>
  <c r="O63" i="73"/>
  <c r="O62" i="73"/>
  <c r="C4" i="73"/>
  <c r="B1" i="73"/>
  <c r="O65" i="72"/>
  <c r="O64" i="72"/>
  <c r="O63" i="72"/>
  <c r="O62" i="72"/>
  <c r="B1" i="72"/>
  <c r="C20" i="5"/>
  <c r="S19" i="5"/>
  <c r="S20" i="5"/>
  <c r="S21" i="5"/>
  <c r="S22" i="5"/>
  <c r="S23" i="5"/>
  <c r="S24" i="5"/>
  <c r="S18" i="5"/>
  <c r="S9" i="5"/>
  <c r="S10" i="5"/>
  <c r="S11" i="5"/>
  <c r="S12" i="5"/>
  <c r="S13" i="5"/>
  <c r="S14" i="5"/>
  <c r="S15" i="5"/>
  <c r="S16" i="5"/>
  <c r="S8" i="5"/>
  <c r="S5" i="5"/>
  <c r="S6" i="5"/>
  <c r="S4" i="5"/>
  <c r="O67" i="5"/>
  <c r="O68" i="5"/>
  <c r="O69" i="5"/>
  <c r="O70" i="5"/>
  <c r="O71" i="5"/>
  <c r="O72" i="5"/>
  <c r="O73" i="5"/>
  <c r="O74" i="5"/>
  <c r="O75" i="5"/>
  <c r="O76" i="5"/>
  <c r="O77" i="5"/>
  <c r="O78" i="5"/>
  <c r="O66" i="5"/>
  <c r="O55" i="5"/>
  <c r="O56" i="5"/>
  <c r="O57" i="5"/>
  <c r="O58" i="5"/>
  <c r="O59" i="5"/>
  <c r="O60" i="5"/>
  <c r="O54" i="5"/>
  <c r="O42" i="5"/>
  <c r="O43" i="5"/>
  <c r="O44" i="5"/>
  <c r="O45" i="5"/>
  <c r="O46" i="5"/>
  <c r="O47" i="5"/>
  <c r="O48" i="5"/>
  <c r="O49" i="5"/>
  <c r="O50" i="5"/>
  <c r="O51" i="5"/>
  <c r="O52" i="5"/>
  <c r="O41" i="5"/>
  <c r="O37" i="5"/>
  <c r="O38" i="5"/>
  <c r="O39" i="5"/>
  <c r="O36"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4" i="5"/>
  <c r="K74" i="5"/>
  <c r="K75" i="5"/>
  <c r="K76" i="5"/>
  <c r="K77" i="5"/>
  <c r="K78" i="5"/>
  <c r="K79" i="5"/>
  <c r="K73" i="5"/>
  <c r="K49" i="5"/>
  <c r="K50" i="5"/>
  <c r="K51" i="5"/>
  <c r="K52" i="5"/>
  <c r="K53" i="5"/>
  <c r="K54" i="5"/>
  <c r="K55" i="5"/>
  <c r="K56" i="5"/>
  <c r="K57" i="5"/>
  <c r="K58" i="5"/>
  <c r="K59" i="5"/>
  <c r="K60" i="5"/>
  <c r="K61" i="5"/>
  <c r="K62" i="5"/>
  <c r="K63" i="5"/>
  <c r="K64" i="5"/>
  <c r="K65" i="5"/>
  <c r="K66" i="5"/>
  <c r="K67" i="5"/>
  <c r="K68" i="5"/>
  <c r="K69" i="5"/>
  <c r="K70" i="5"/>
  <c r="K71" i="5"/>
  <c r="K48" i="5"/>
  <c r="K35" i="5"/>
  <c r="K36" i="5"/>
  <c r="K37" i="5"/>
  <c r="K38" i="5"/>
  <c r="K39" i="5"/>
  <c r="K40" i="5"/>
  <c r="K41" i="5"/>
  <c r="K42" i="5"/>
  <c r="K43" i="5"/>
  <c r="K44" i="5"/>
  <c r="K45" i="5"/>
  <c r="K46" i="5"/>
  <c r="K34" i="5"/>
  <c r="K28" i="5"/>
  <c r="K29" i="5"/>
  <c r="K30" i="5"/>
  <c r="K31" i="5"/>
  <c r="K32" i="5"/>
  <c r="K27" i="5"/>
  <c r="K22" i="5"/>
  <c r="K23" i="5"/>
  <c r="K24" i="5"/>
  <c r="K25" i="5"/>
  <c r="K21" i="5"/>
  <c r="K5" i="5"/>
  <c r="K6" i="5"/>
  <c r="K7" i="5"/>
  <c r="K8" i="5"/>
  <c r="K9" i="5"/>
  <c r="K10" i="5"/>
  <c r="K11" i="5"/>
  <c r="K12" i="5"/>
  <c r="K13" i="5"/>
  <c r="K14" i="5"/>
  <c r="K15" i="5"/>
  <c r="K16" i="5"/>
  <c r="K17" i="5"/>
  <c r="K18" i="5"/>
  <c r="K19" i="5"/>
  <c r="K4" i="5"/>
  <c r="G66" i="5"/>
  <c r="G67" i="5"/>
  <c r="G68" i="5"/>
  <c r="G69" i="5"/>
  <c r="G70" i="5"/>
  <c r="G71" i="5"/>
  <c r="G72" i="5"/>
  <c r="G73" i="5"/>
  <c r="G74" i="5"/>
  <c r="G75" i="5"/>
  <c r="G76" i="5"/>
  <c r="G77" i="5"/>
  <c r="G78" i="5"/>
  <c r="G79" i="5"/>
  <c r="G80" i="5"/>
  <c r="G65" i="5"/>
  <c r="G53" i="5"/>
  <c r="G54" i="5"/>
  <c r="G55" i="5"/>
  <c r="G56" i="5"/>
  <c r="G57" i="5"/>
  <c r="G58" i="5"/>
  <c r="G59" i="5"/>
  <c r="G60" i="5"/>
  <c r="G61" i="5"/>
  <c r="G62" i="5"/>
  <c r="G63" i="5"/>
  <c r="G52" i="5"/>
  <c r="G39" i="5"/>
  <c r="G40" i="5"/>
  <c r="G41" i="5"/>
  <c r="G42" i="5"/>
  <c r="G43" i="5"/>
  <c r="G44" i="5"/>
  <c r="G45" i="5"/>
  <c r="G46" i="5"/>
  <c r="G47" i="5"/>
  <c r="G48" i="5"/>
  <c r="G49" i="5"/>
  <c r="G50" i="5"/>
  <c r="G27" i="5"/>
  <c r="G28" i="5"/>
  <c r="G29" i="5"/>
  <c r="G30" i="5"/>
  <c r="G31" i="5"/>
  <c r="G32" i="5"/>
  <c r="G33" i="5"/>
  <c r="G34" i="5"/>
  <c r="G26" i="5"/>
  <c r="G15" i="5"/>
  <c r="G16" i="5"/>
  <c r="G17" i="5"/>
  <c r="G18" i="5"/>
  <c r="G19" i="5"/>
  <c r="G20" i="5"/>
  <c r="G21" i="5"/>
  <c r="G22" i="5"/>
  <c r="G23" i="5"/>
  <c r="G24" i="5"/>
  <c r="G14" i="5"/>
  <c r="C57" i="5"/>
  <c r="C58" i="5"/>
  <c r="C59" i="5"/>
  <c r="C60" i="5"/>
  <c r="C61" i="5"/>
  <c r="C62" i="5"/>
  <c r="C63" i="5"/>
  <c r="C64" i="5"/>
  <c r="C65" i="5"/>
  <c r="C66" i="5"/>
  <c r="C67" i="5"/>
  <c r="C68" i="5"/>
  <c r="C69" i="5"/>
  <c r="C70" i="5"/>
  <c r="C71" i="5"/>
  <c r="C72" i="5"/>
  <c r="C73" i="5"/>
  <c r="C74" i="5"/>
  <c r="C75" i="5"/>
  <c r="C76" i="5"/>
  <c r="C77" i="5"/>
  <c r="C78" i="5"/>
  <c r="C56" i="5"/>
  <c r="O65" i="5"/>
  <c r="O64" i="5"/>
  <c r="O63" i="5"/>
  <c r="O62" i="5"/>
  <c r="C49" i="5" l="1"/>
  <c r="C50" i="5"/>
  <c r="C51" i="5"/>
  <c r="C52" i="5"/>
  <c r="C53" i="5"/>
  <c r="C54" i="5"/>
  <c r="C43" i="5"/>
  <c r="C44" i="5"/>
  <c r="C45" i="5"/>
  <c r="C46" i="5"/>
  <c r="C34" i="5" l="1"/>
  <c r="C35" i="5"/>
  <c r="C37" i="5"/>
  <c r="C36" i="5"/>
  <c r="C33" i="5"/>
  <c r="C32" i="5"/>
  <c r="B27" i="8" s="1"/>
  <c r="AB32" i="8"/>
  <c r="Z32" i="8"/>
  <c r="X32" i="8"/>
  <c r="V32" i="8"/>
  <c r="T32" i="8"/>
  <c r="R32" i="8"/>
  <c r="P32" i="8"/>
  <c r="N32" i="8"/>
  <c r="L32" i="8"/>
  <c r="J32" i="8"/>
  <c r="H32" i="8"/>
  <c r="F32" i="8"/>
  <c r="D32" i="8"/>
  <c r="AB31" i="8"/>
  <c r="Z31" i="8"/>
  <c r="X31" i="8"/>
  <c r="V31" i="8"/>
  <c r="T31" i="8"/>
  <c r="R31" i="8"/>
  <c r="P31" i="8"/>
  <c r="N31" i="8"/>
  <c r="L31" i="8"/>
  <c r="J31" i="8"/>
  <c r="H31" i="8"/>
  <c r="F31" i="8"/>
  <c r="D31" i="8"/>
  <c r="AB30" i="8"/>
  <c r="Z30" i="8"/>
  <c r="X30" i="8"/>
  <c r="V30" i="8"/>
  <c r="T30" i="8"/>
  <c r="R30" i="8"/>
  <c r="P30" i="8"/>
  <c r="N30" i="8"/>
  <c r="L30" i="8"/>
  <c r="J30" i="8"/>
  <c r="H30" i="8"/>
  <c r="F30" i="8"/>
  <c r="D30" i="8"/>
  <c r="AB29" i="8"/>
  <c r="Z29" i="8"/>
  <c r="X29" i="8"/>
  <c r="V29" i="8"/>
  <c r="T29" i="8"/>
  <c r="R29" i="8"/>
  <c r="P29" i="8"/>
  <c r="N29" i="8"/>
  <c r="L29" i="8"/>
  <c r="J29" i="8"/>
  <c r="H29" i="8"/>
  <c r="F29" i="8"/>
  <c r="D29" i="8"/>
  <c r="AB28" i="8"/>
  <c r="Z28" i="8"/>
  <c r="X28" i="8"/>
  <c r="V28" i="8"/>
  <c r="T28" i="8"/>
  <c r="R28" i="8"/>
  <c r="P28" i="8"/>
  <c r="N28" i="8"/>
  <c r="L28" i="8"/>
  <c r="J28" i="8"/>
  <c r="H28" i="8"/>
  <c r="F28" i="8"/>
  <c r="D28" i="8"/>
  <c r="T149" i="6"/>
  <c r="A149" i="6"/>
  <c r="A1" i="6"/>
  <c r="T1" i="6"/>
  <c r="F253" i="6"/>
  <c r="G253" i="6"/>
  <c r="H253" i="6"/>
  <c r="I253" i="6"/>
  <c r="J253" i="6"/>
  <c r="K253" i="6"/>
  <c r="L253" i="6"/>
  <c r="M253" i="6"/>
  <c r="N253" i="6"/>
  <c r="O253" i="6"/>
  <c r="P253" i="6"/>
  <c r="Q253" i="6"/>
  <c r="R253" i="6"/>
  <c r="E253" i="6"/>
  <c r="F244" i="6"/>
  <c r="G244" i="6"/>
  <c r="H244" i="6"/>
  <c r="I244" i="6"/>
  <c r="J244" i="6"/>
  <c r="K244" i="6"/>
  <c r="L244" i="6"/>
  <c r="M244" i="6"/>
  <c r="N244" i="6"/>
  <c r="O244" i="6"/>
  <c r="P244" i="6"/>
  <c r="Q244" i="6"/>
  <c r="R244" i="6"/>
  <c r="S244" i="6"/>
  <c r="C36" i="85" s="1"/>
  <c r="AD31" i="8" s="1"/>
  <c r="E244" i="6"/>
  <c r="E228" i="6"/>
  <c r="F228" i="6"/>
  <c r="G228" i="6"/>
  <c r="H228" i="6"/>
  <c r="I228" i="6"/>
  <c r="J228" i="6"/>
  <c r="K228" i="6"/>
  <c r="L228" i="6"/>
  <c r="M228" i="6"/>
  <c r="N228" i="6"/>
  <c r="O228" i="6"/>
  <c r="P228" i="6"/>
  <c r="Q228" i="6"/>
  <c r="R228" i="6"/>
  <c r="S228" i="6"/>
  <c r="C34" i="85" s="1"/>
  <c r="AD29" i="8" s="1"/>
  <c r="E53" i="6"/>
  <c r="F208" i="6"/>
  <c r="G208" i="6"/>
  <c r="H208" i="6"/>
  <c r="I208" i="6"/>
  <c r="J208" i="6"/>
  <c r="K208" i="6"/>
  <c r="L208" i="6"/>
  <c r="M208" i="6"/>
  <c r="N208" i="6"/>
  <c r="O208" i="6"/>
  <c r="P208" i="6"/>
  <c r="Q208" i="6"/>
  <c r="R208" i="6"/>
  <c r="S208" i="6"/>
  <c r="C32" i="85" s="1"/>
  <c r="C31" i="85"/>
  <c r="E176" i="6"/>
  <c r="E132" i="6"/>
  <c r="F183" i="6"/>
  <c r="G183" i="6"/>
  <c r="H183" i="6"/>
  <c r="I183" i="6"/>
  <c r="J183" i="6"/>
  <c r="K183" i="6"/>
  <c r="L183" i="6"/>
  <c r="M183" i="6"/>
  <c r="N183" i="6"/>
  <c r="O183" i="6"/>
  <c r="P183" i="6"/>
  <c r="Q183" i="6"/>
  <c r="R183" i="6"/>
  <c r="S183" i="6"/>
  <c r="C30" i="85" s="1"/>
  <c r="E183" i="6"/>
  <c r="C37" i="85"/>
  <c r="AD32" i="8" s="1"/>
  <c r="S233" i="6"/>
  <c r="C35" i="85" s="1"/>
  <c r="AD30" i="8" s="1"/>
  <c r="R233" i="6"/>
  <c r="Q233" i="6"/>
  <c r="P233" i="6"/>
  <c r="O233" i="6"/>
  <c r="N233" i="6"/>
  <c r="M233" i="6"/>
  <c r="L233" i="6"/>
  <c r="K233" i="6"/>
  <c r="J233" i="6"/>
  <c r="I233" i="6"/>
  <c r="H233" i="6"/>
  <c r="G233" i="6"/>
  <c r="F233" i="6"/>
  <c r="E233" i="6"/>
  <c r="S213" i="6"/>
  <c r="C33" i="85" s="1"/>
  <c r="AD28" i="8" s="1"/>
  <c r="R213" i="6"/>
  <c r="Q213" i="6"/>
  <c r="P213" i="6"/>
  <c r="O213" i="6"/>
  <c r="N213" i="6"/>
  <c r="M213" i="6"/>
  <c r="L213" i="6"/>
  <c r="K213" i="6"/>
  <c r="J213" i="6"/>
  <c r="I213" i="6"/>
  <c r="H213" i="6"/>
  <c r="G213" i="6"/>
  <c r="F213" i="6"/>
  <c r="E213" i="6"/>
  <c r="F176" i="6"/>
  <c r="G176" i="6"/>
  <c r="H176" i="6"/>
  <c r="I176" i="6"/>
  <c r="J176" i="6"/>
  <c r="K176" i="6"/>
  <c r="L176" i="6"/>
  <c r="M176" i="6"/>
  <c r="N176" i="6"/>
  <c r="O176" i="6"/>
  <c r="P176" i="6"/>
  <c r="Q176" i="6"/>
  <c r="R176" i="6"/>
  <c r="S176" i="6"/>
  <c r="C29" i="85" s="1"/>
  <c r="E72" i="6"/>
  <c r="F142" i="6"/>
  <c r="G142" i="6"/>
  <c r="H142" i="6"/>
  <c r="I142" i="6"/>
  <c r="J142" i="6"/>
  <c r="K142" i="6"/>
  <c r="L142" i="6"/>
  <c r="M142" i="6"/>
  <c r="N142" i="6"/>
  <c r="O142" i="6"/>
  <c r="P142" i="6"/>
  <c r="Q142" i="6"/>
  <c r="R142" i="6"/>
  <c r="S142" i="6"/>
  <c r="C28" i="85" s="1"/>
  <c r="F132" i="6"/>
  <c r="C27" i="72" s="1"/>
  <c r="C6" i="72" s="1"/>
  <c r="C10" i="72" s="1"/>
  <c r="D5" i="8" s="1"/>
  <c r="G132" i="6"/>
  <c r="C27" i="73" s="1"/>
  <c r="C6" i="73" s="1"/>
  <c r="C10" i="73" s="1"/>
  <c r="F5" i="8" s="1"/>
  <c r="H132" i="6"/>
  <c r="C27" i="74" s="1"/>
  <c r="C6" i="74" s="1"/>
  <c r="C10" i="74" s="1"/>
  <c r="H5" i="8" s="1"/>
  <c r="I132" i="6"/>
  <c r="C27" i="75" s="1"/>
  <c r="C6" i="75" s="1"/>
  <c r="C10" i="75" s="1"/>
  <c r="J5" i="8" s="1"/>
  <c r="J132" i="6"/>
  <c r="C27" i="76" s="1"/>
  <c r="C6" i="76" s="1"/>
  <c r="C10" i="76" s="1"/>
  <c r="L5" i="8" s="1"/>
  <c r="K132" i="6"/>
  <c r="C27" i="77" s="1"/>
  <c r="C6" i="77" s="1"/>
  <c r="C10" i="77" s="1"/>
  <c r="N5" i="8" s="1"/>
  <c r="L132" i="6"/>
  <c r="C27" i="78" s="1"/>
  <c r="C6" i="78" s="1"/>
  <c r="C10" i="78" s="1"/>
  <c r="P5" i="8" s="1"/>
  <c r="M132" i="6"/>
  <c r="C27" i="79" s="1"/>
  <c r="C6" i="79" s="1"/>
  <c r="C10" i="79" s="1"/>
  <c r="R5" i="8" s="1"/>
  <c r="N132" i="6"/>
  <c r="C27" i="80" s="1"/>
  <c r="C6" i="80" s="1"/>
  <c r="C10" i="80" s="1"/>
  <c r="T5" i="8" s="1"/>
  <c r="O132" i="6"/>
  <c r="C27" i="81" s="1"/>
  <c r="C6" i="81" s="1"/>
  <c r="C10" i="81" s="1"/>
  <c r="V5" i="8" s="1"/>
  <c r="P132" i="6"/>
  <c r="C27" i="82" s="1"/>
  <c r="C6" i="82" s="1"/>
  <c r="C10" i="82" s="1"/>
  <c r="X5" i="8" s="1"/>
  <c r="Q132" i="6"/>
  <c r="C27" i="83" s="1"/>
  <c r="C6" i="83" s="1"/>
  <c r="C10" i="83" s="1"/>
  <c r="Z5" i="8" s="1"/>
  <c r="R132" i="6"/>
  <c r="C27" i="84" s="1"/>
  <c r="C6" i="84" s="1"/>
  <c r="C10" i="84" s="1"/>
  <c r="AB5" i="8" s="1"/>
  <c r="S132" i="6"/>
  <c r="C27" i="85" s="1"/>
  <c r="A1" i="2"/>
  <c r="T1" i="2"/>
  <c r="E105" i="6"/>
  <c r="F105" i="6"/>
  <c r="G105" i="6"/>
  <c r="H105" i="6"/>
  <c r="I105" i="6"/>
  <c r="J105" i="6"/>
  <c r="K105" i="6"/>
  <c r="L105" i="6"/>
  <c r="M105" i="6"/>
  <c r="N105" i="6"/>
  <c r="O105" i="6"/>
  <c r="P105" i="6"/>
  <c r="Q105" i="6"/>
  <c r="R105" i="6"/>
  <c r="S105" i="6"/>
  <c r="C26" i="85" s="1"/>
  <c r="F89" i="6"/>
  <c r="G89" i="6"/>
  <c r="H89" i="6"/>
  <c r="I89" i="6"/>
  <c r="J89" i="6"/>
  <c r="K89" i="6"/>
  <c r="L89" i="6"/>
  <c r="M89" i="6"/>
  <c r="N89" i="6"/>
  <c r="O89" i="6"/>
  <c r="P89" i="6"/>
  <c r="Q89" i="6"/>
  <c r="R89" i="6"/>
  <c r="S89" i="6"/>
  <c r="C25" i="85" s="1"/>
  <c r="E89" i="6"/>
  <c r="F80" i="6"/>
  <c r="G80" i="6"/>
  <c r="H80" i="6"/>
  <c r="I80" i="6"/>
  <c r="J80" i="6"/>
  <c r="K80" i="6"/>
  <c r="L80" i="6"/>
  <c r="M80" i="6"/>
  <c r="N80" i="6"/>
  <c r="O80" i="6"/>
  <c r="P80" i="6"/>
  <c r="Q80" i="6"/>
  <c r="R80" i="6"/>
  <c r="S80" i="6"/>
  <c r="C24" i="85" s="1"/>
  <c r="E80" i="6"/>
  <c r="F72" i="6"/>
  <c r="G72" i="6"/>
  <c r="H72" i="6"/>
  <c r="I72" i="6"/>
  <c r="J72" i="6"/>
  <c r="K72" i="6"/>
  <c r="L72" i="6"/>
  <c r="M72" i="6"/>
  <c r="N72" i="6"/>
  <c r="O72" i="6"/>
  <c r="P72" i="6"/>
  <c r="Q72" i="6"/>
  <c r="R72" i="6"/>
  <c r="S72" i="6"/>
  <c r="C23" i="85" s="1"/>
  <c r="E34" i="6"/>
  <c r="F53" i="6" l="1"/>
  <c r="G53" i="6"/>
  <c r="H53" i="6"/>
  <c r="I53" i="6"/>
  <c r="J53" i="6"/>
  <c r="K53" i="6"/>
  <c r="L53" i="6"/>
  <c r="M53" i="6"/>
  <c r="N53" i="6"/>
  <c r="O53" i="6"/>
  <c r="P53" i="6"/>
  <c r="Q53" i="6"/>
  <c r="R53" i="6"/>
  <c r="S53" i="6"/>
  <c r="C22" i="85" s="1"/>
  <c r="F34" i="6"/>
  <c r="G34" i="6"/>
  <c r="H34" i="6"/>
  <c r="I34" i="6"/>
  <c r="J34" i="6"/>
  <c r="K34" i="6"/>
  <c r="L34" i="6"/>
  <c r="M34" i="6"/>
  <c r="N34" i="6"/>
  <c r="O34" i="6"/>
  <c r="P34" i="6"/>
  <c r="Q34" i="6"/>
  <c r="R34" i="6"/>
  <c r="S34" i="6"/>
  <c r="C21" i="85" s="1"/>
  <c r="E19" i="6"/>
  <c r="F19" i="6"/>
  <c r="G19" i="6"/>
  <c r="H19" i="6"/>
  <c r="I19" i="6"/>
  <c r="J19" i="6"/>
  <c r="K19" i="6"/>
  <c r="L19" i="6"/>
  <c r="M19" i="6"/>
  <c r="N19" i="6"/>
  <c r="O19" i="6"/>
  <c r="P19" i="6"/>
  <c r="Q19" i="6"/>
  <c r="R19" i="6"/>
  <c r="S19" i="6"/>
  <c r="C20" i="85" s="1"/>
  <c r="C6" i="85" l="1"/>
  <c r="F11" i="2"/>
  <c r="G11" i="2"/>
  <c r="H11" i="2"/>
  <c r="I11" i="2"/>
  <c r="J11" i="2"/>
  <c r="K11" i="2"/>
  <c r="L11" i="2"/>
  <c r="M11" i="2"/>
  <c r="N11" i="2"/>
  <c r="O11" i="2"/>
  <c r="P11" i="2"/>
  <c r="Q11" i="2"/>
  <c r="R11" i="2"/>
  <c r="S11" i="2"/>
  <c r="C13" i="85" s="1"/>
  <c r="AD8" i="8" s="1"/>
  <c r="E11" i="2"/>
  <c r="E61" i="2"/>
  <c r="F72" i="2"/>
  <c r="G72" i="2"/>
  <c r="H72" i="2"/>
  <c r="I72" i="2"/>
  <c r="J72" i="2"/>
  <c r="K72" i="2"/>
  <c r="L72" i="2"/>
  <c r="M72" i="2"/>
  <c r="N72" i="2"/>
  <c r="O72" i="2"/>
  <c r="P72" i="2"/>
  <c r="Q72" i="2"/>
  <c r="R72" i="2"/>
  <c r="S72" i="2"/>
  <c r="C17" i="85" s="1"/>
  <c r="E72" i="2"/>
  <c r="F47" i="2"/>
  <c r="G47" i="2"/>
  <c r="H47" i="2"/>
  <c r="I47" i="2"/>
  <c r="J47" i="2"/>
  <c r="K47" i="2"/>
  <c r="L47" i="2"/>
  <c r="M47" i="2"/>
  <c r="N47" i="2"/>
  <c r="O47" i="2"/>
  <c r="P47" i="2"/>
  <c r="Q47" i="2"/>
  <c r="R47" i="2"/>
  <c r="S47" i="2"/>
  <c r="C15" i="85" s="1"/>
  <c r="E47" i="2"/>
  <c r="E142" i="6" l="1"/>
  <c r="G38" i="5"/>
  <c r="C16" i="85"/>
  <c r="C5" i="85" s="1"/>
  <c r="K3" i="5" l="1"/>
  <c r="C48" i="5"/>
  <c r="C55" i="5"/>
  <c r="G13" i="5"/>
  <c r="A1" i="23" l="1"/>
  <c r="T1" i="23"/>
  <c r="T1" i="86"/>
  <c r="A1" i="86"/>
  <c r="C9" i="5" l="1"/>
  <c r="F10" i="86"/>
  <c r="G10" i="86"/>
  <c r="H10" i="86"/>
  <c r="I10" i="86"/>
  <c r="J10" i="86"/>
  <c r="K10" i="86"/>
  <c r="L10" i="86"/>
  <c r="M10" i="86"/>
  <c r="N10" i="86"/>
  <c r="O10" i="86"/>
  <c r="P10" i="86"/>
  <c r="Q10" i="86"/>
  <c r="R10" i="86"/>
  <c r="S10" i="86"/>
  <c r="C9" i="85" s="1"/>
  <c r="C10" i="85" s="1"/>
  <c r="AD5" i="8" s="1"/>
  <c r="E10" i="86"/>
  <c r="C2" i="86"/>
  <c r="C1" i="86"/>
  <c r="B4" i="8" l="1"/>
  <c r="C2" i="71"/>
  <c r="C1" i="71"/>
  <c r="C2" i="23"/>
  <c r="C1" i="23"/>
  <c r="O1" i="6" l="1"/>
  <c r="O1" i="86"/>
  <c r="S1" i="6"/>
  <c r="S1" i="86"/>
  <c r="N1" i="6"/>
  <c r="N1" i="86"/>
  <c r="R1" i="6"/>
  <c r="R1" i="86"/>
  <c r="P1" i="6"/>
  <c r="P1" i="86"/>
  <c r="M1" i="6"/>
  <c r="M1" i="86"/>
  <c r="Q1" i="6"/>
  <c r="Q1" i="86"/>
  <c r="B105" i="69"/>
  <c r="B118" i="69"/>
  <c r="B131" i="69"/>
  <c r="B144" i="69"/>
  <c r="B157" i="69"/>
  <c r="B170" i="69"/>
  <c r="B183" i="69"/>
  <c r="R1" i="68"/>
  <c r="Q1" i="68"/>
  <c r="P1" i="68"/>
  <c r="O1" i="68"/>
  <c r="N1" i="68"/>
  <c r="M1" i="68"/>
  <c r="L1" i="68"/>
  <c r="AD1" i="8"/>
  <c r="AB1" i="8"/>
  <c r="Z1" i="8"/>
  <c r="X1" i="8"/>
  <c r="V1" i="8"/>
  <c r="T1" i="8"/>
  <c r="R1" i="8"/>
  <c r="P1" i="71"/>
  <c r="M1" i="71"/>
  <c r="Q1" i="71"/>
  <c r="N1" i="71"/>
  <c r="R1" i="71"/>
  <c r="O1" i="71"/>
  <c r="S1" i="71"/>
  <c r="P1" i="23"/>
  <c r="M1" i="23"/>
  <c r="Q1" i="23"/>
  <c r="N1" i="23"/>
  <c r="R1" i="23"/>
  <c r="O1" i="23"/>
  <c r="S1" i="23"/>
  <c r="S1" i="2"/>
  <c r="P1" i="2"/>
  <c r="O1" i="2"/>
  <c r="M1" i="2"/>
  <c r="Q1" i="2"/>
  <c r="N1" i="2"/>
  <c r="R1" i="2"/>
  <c r="B66" i="69" l="1"/>
  <c r="J1" i="86"/>
  <c r="B53" i="69"/>
  <c r="I1" i="86"/>
  <c r="B40" i="69"/>
  <c r="H1" i="86"/>
  <c r="B92" i="69"/>
  <c r="L1" i="86"/>
  <c r="B79" i="69"/>
  <c r="K1" i="86"/>
  <c r="P1" i="8"/>
  <c r="K1" i="68"/>
  <c r="N1" i="8"/>
  <c r="J1" i="68"/>
  <c r="L1" i="8"/>
  <c r="I1" i="68"/>
  <c r="J1" i="8"/>
  <c r="H1" i="68"/>
  <c r="H1" i="8"/>
  <c r="G1" i="68"/>
  <c r="I1" i="23"/>
  <c r="I1" i="71"/>
  <c r="J1" i="23"/>
  <c r="J1" i="71"/>
  <c r="L1" i="23"/>
  <c r="L1" i="71"/>
  <c r="H1" i="23"/>
  <c r="H1" i="71"/>
  <c r="K1" i="23"/>
  <c r="K1" i="71"/>
  <c r="H1" i="6"/>
  <c r="H1" i="2"/>
  <c r="K1" i="6"/>
  <c r="K1" i="2"/>
  <c r="J1" i="6"/>
  <c r="J1" i="2"/>
  <c r="L1" i="6"/>
  <c r="L1" i="2"/>
  <c r="I1" i="6"/>
  <c r="I1" i="2"/>
  <c r="G1" i="86"/>
  <c r="F1" i="68" l="1"/>
  <c r="G1" i="71"/>
  <c r="F1" i="8"/>
  <c r="G1" i="2"/>
  <c r="G1" i="23"/>
  <c r="B27" i="69"/>
  <c r="G1" i="6"/>
  <c r="C42" i="5"/>
  <c r="D1" i="8" l="1"/>
  <c r="F1" i="86"/>
  <c r="F1" i="23"/>
  <c r="F1" i="71"/>
  <c r="E1" i="68"/>
  <c r="F1" i="2"/>
  <c r="F1" i="6"/>
  <c r="B14" i="69"/>
  <c r="D10" i="8"/>
  <c r="F10" i="8"/>
  <c r="H10" i="8"/>
  <c r="J10" i="8"/>
  <c r="L10" i="8"/>
  <c r="N10" i="8"/>
  <c r="P10" i="8"/>
  <c r="R10" i="8"/>
  <c r="T10" i="8"/>
  <c r="V10" i="8"/>
  <c r="X10" i="8"/>
  <c r="Z10" i="8"/>
  <c r="AB10" i="8"/>
  <c r="AD10" i="8"/>
  <c r="C15" i="5"/>
  <c r="B10" i="8" s="1"/>
  <c r="D23" i="8"/>
  <c r="F23" i="8"/>
  <c r="H23" i="8"/>
  <c r="J23" i="8"/>
  <c r="L23" i="8"/>
  <c r="N23" i="8"/>
  <c r="P23" i="8"/>
  <c r="R23" i="8"/>
  <c r="T23" i="8"/>
  <c r="V23" i="8"/>
  <c r="X23" i="8"/>
  <c r="Z23" i="8"/>
  <c r="AB23" i="8"/>
  <c r="AD23" i="8"/>
  <c r="C28" i="5"/>
  <c r="C31" i="5"/>
  <c r="B26" i="8" s="1"/>
  <c r="D25" i="8"/>
  <c r="F25" i="8"/>
  <c r="H25" i="8"/>
  <c r="J25" i="8"/>
  <c r="L25" i="8"/>
  <c r="N25" i="8"/>
  <c r="P25" i="8"/>
  <c r="R25" i="8"/>
  <c r="T25" i="8"/>
  <c r="V25" i="8"/>
  <c r="X25" i="8"/>
  <c r="Z25" i="8"/>
  <c r="AB25" i="8"/>
  <c r="AD25" i="8"/>
  <c r="C30" i="5"/>
  <c r="D24" i="8"/>
  <c r="F24" i="8"/>
  <c r="H24" i="8"/>
  <c r="J24" i="8"/>
  <c r="L24" i="8"/>
  <c r="N24" i="8"/>
  <c r="P24" i="8"/>
  <c r="R24" i="8"/>
  <c r="T24" i="8"/>
  <c r="V24" i="8"/>
  <c r="X24" i="8"/>
  <c r="Z24" i="8"/>
  <c r="AB24" i="8"/>
  <c r="AD24" i="8"/>
  <c r="C29" i="5"/>
  <c r="D22" i="8"/>
  <c r="F22" i="8"/>
  <c r="H22" i="8"/>
  <c r="J22" i="8"/>
  <c r="L22" i="8"/>
  <c r="N22" i="8"/>
  <c r="P22" i="8"/>
  <c r="R22" i="8"/>
  <c r="T22" i="8"/>
  <c r="V22" i="8"/>
  <c r="X22" i="8"/>
  <c r="Z22" i="8"/>
  <c r="AB22" i="8"/>
  <c r="AD22" i="8"/>
  <c r="C27" i="5"/>
  <c r="B22" i="8" s="1"/>
  <c r="D21" i="8"/>
  <c r="F21" i="8"/>
  <c r="H21" i="8"/>
  <c r="J21" i="8"/>
  <c r="L21" i="8"/>
  <c r="N21" i="8"/>
  <c r="P21" i="8"/>
  <c r="R21" i="8"/>
  <c r="T21" i="8"/>
  <c r="V21" i="8"/>
  <c r="X21" i="8"/>
  <c r="Z21" i="8"/>
  <c r="AB21" i="8"/>
  <c r="AD21" i="8"/>
  <c r="C26" i="5"/>
  <c r="D20" i="8"/>
  <c r="F20" i="8"/>
  <c r="H20" i="8"/>
  <c r="J20" i="8"/>
  <c r="L20" i="8"/>
  <c r="N20" i="8"/>
  <c r="P20" i="8"/>
  <c r="R20" i="8"/>
  <c r="T20" i="8"/>
  <c r="V20" i="8"/>
  <c r="X20" i="8"/>
  <c r="Z20" i="8"/>
  <c r="AB20" i="8"/>
  <c r="AD20" i="8"/>
  <c r="C25" i="5"/>
  <c r="D19" i="8"/>
  <c r="F19" i="8"/>
  <c r="H19" i="8"/>
  <c r="J19" i="8"/>
  <c r="L19" i="8"/>
  <c r="N19" i="8"/>
  <c r="P19" i="8"/>
  <c r="R19" i="8"/>
  <c r="T19" i="8"/>
  <c r="V19" i="8"/>
  <c r="X19" i="8"/>
  <c r="Z19" i="8"/>
  <c r="AB19" i="8"/>
  <c r="AD19" i="8"/>
  <c r="C24" i="5"/>
  <c r="D18" i="8"/>
  <c r="F18" i="8"/>
  <c r="H18" i="8"/>
  <c r="J18" i="8"/>
  <c r="L18" i="8"/>
  <c r="N18" i="8"/>
  <c r="P18" i="8"/>
  <c r="R18" i="8"/>
  <c r="T18" i="8"/>
  <c r="V18" i="8"/>
  <c r="X18" i="8"/>
  <c r="Z18" i="8"/>
  <c r="AB18" i="8"/>
  <c r="AD18" i="8"/>
  <c r="C23" i="5"/>
  <c r="D17" i="8"/>
  <c r="F17" i="8"/>
  <c r="H17" i="8"/>
  <c r="J17" i="8"/>
  <c r="L17" i="8"/>
  <c r="N17" i="8"/>
  <c r="P17" i="8"/>
  <c r="R17" i="8"/>
  <c r="T17" i="8"/>
  <c r="V17" i="8"/>
  <c r="X17" i="8"/>
  <c r="Z17" i="8"/>
  <c r="AB17" i="8"/>
  <c r="AD17" i="8"/>
  <c r="C22" i="5"/>
  <c r="D16" i="8"/>
  <c r="F16" i="8"/>
  <c r="H16" i="8"/>
  <c r="J16" i="8"/>
  <c r="L16" i="8"/>
  <c r="N16" i="8"/>
  <c r="P16" i="8"/>
  <c r="R16" i="8"/>
  <c r="T16" i="8"/>
  <c r="V16" i="8"/>
  <c r="X16" i="8"/>
  <c r="Z16" i="8"/>
  <c r="AB16" i="8"/>
  <c r="AD16" i="8"/>
  <c r="C21" i="5"/>
  <c r="B15" i="8"/>
  <c r="AD27" i="8"/>
  <c r="AB27" i="8"/>
  <c r="Z27" i="8"/>
  <c r="X27" i="8"/>
  <c r="V27" i="8"/>
  <c r="T27" i="8"/>
  <c r="R27" i="8"/>
  <c r="P27" i="8"/>
  <c r="N27" i="8"/>
  <c r="L27" i="8"/>
  <c r="J27" i="8"/>
  <c r="H27" i="8"/>
  <c r="F27" i="8"/>
  <c r="D27" i="8"/>
  <c r="C1" i="6"/>
  <c r="C2" i="6"/>
  <c r="C1" i="2"/>
  <c r="E13" i="23"/>
  <c r="B3" i="8" s="1"/>
  <c r="D12" i="8"/>
  <c r="F12" i="8"/>
  <c r="H12" i="8"/>
  <c r="J12" i="8"/>
  <c r="L12" i="8"/>
  <c r="N12" i="8"/>
  <c r="P12" i="8"/>
  <c r="R12" i="8"/>
  <c r="T12" i="8"/>
  <c r="V12" i="8"/>
  <c r="X12" i="8"/>
  <c r="Z12" i="8"/>
  <c r="AB12" i="8"/>
  <c r="AD12" i="8"/>
  <c r="C17" i="5"/>
  <c r="B12" i="8" s="1"/>
  <c r="D11" i="8"/>
  <c r="F11" i="8"/>
  <c r="H11" i="8"/>
  <c r="J11" i="8"/>
  <c r="L11" i="8"/>
  <c r="N11" i="8"/>
  <c r="P11" i="8"/>
  <c r="R11" i="8"/>
  <c r="T11" i="8"/>
  <c r="V11" i="8"/>
  <c r="X11" i="8"/>
  <c r="Z11" i="8"/>
  <c r="AB11" i="8"/>
  <c r="AD11" i="8"/>
  <c r="C16" i="5"/>
  <c r="B11" i="8" s="1"/>
  <c r="D9" i="8"/>
  <c r="F9" i="8"/>
  <c r="C14" i="5"/>
  <c r="C5" i="5" s="1"/>
  <c r="C2" i="2"/>
  <c r="C6" i="5" l="1"/>
  <c r="R15" i="8"/>
  <c r="X15" i="8"/>
  <c r="H15" i="8"/>
  <c r="AD15" i="8"/>
  <c r="V15" i="8"/>
  <c r="N15" i="8"/>
  <c r="Z15" i="8"/>
  <c r="J15" i="8"/>
  <c r="P15" i="8"/>
  <c r="AB15" i="8"/>
  <c r="T15" i="8"/>
  <c r="L15" i="8"/>
  <c r="D15" i="8"/>
  <c r="AB9" i="8"/>
  <c r="L9" i="8"/>
  <c r="Z9" i="8"/>
  <c r="J9" i="8"/>
  <c r="X9" i="8"/>
  <c r="P9" i="8"/>
  <c r="H9" i="8"/>
  <c r="T9" i="8"/>
  <c r="R9" i="8"/>
  <c r="AD9" i="8"/>
  <c r="V9" i="8"/>
  <c r="N9" i="8"/>
  <c r="F15" i="8"/>
  <c r="F13" i="23"/>
  <c r="D3" i="8" s="1"/>
  <c r="G13" i="23"/>
  <c r="F3" i="8" s="1"/>
  <c r="H13" i="23"/>
  <c r="H3" i="8" s="1"/>
  <c r="I13" i="23"/>
  <c r="J3" i="8" s="1"/>
  <c r="J13" i="23"/>
  <c r="L3" i="8" s="1"/>
  <c r="K13" i="23"/>
  <c r="N3" i="8" s="1"/>
  <c r="L13" i="23"/>
  <c r="P3" i="8" s="1"/>
  <c r="M13" i="23"/>
  <c r="R3" i="8" s="1"/>
  <c r="N13" i="23"/>
  <c r="T3" i="8" s="1"/>
  <c r="O13" i="23"/>
  <c r="V3" i="8" s="1"/>
  <c r="P13" i="23"/>
  <c r="X3" i="8" s="1"/>
  <c r="Q13" i="23"/>
  <c r="Z3" i="8" s="1"/>
  <c r="R13" i="23"/>
  <c r="AB3" i="8" s="1"/>
  <c r="S13" i="23"/>
  <c r="AD3" i="8" s="1"/>
  <c r="H26" i="8" l="1"/>
  <c r="T26" i="8"/>
  <c r="J26" i="8"/>
  <c r="AB26" i="8"/>
  <c r="V26" i="8"/>
  <c r="X26" i="8"/>
  <c r="Z26" i="8"/>
  <c r="P26" i="8"/>
  <c r="D26" i="8"/>
  <c r="N26" i="8"/>
  <c r="R26" i="8"/>
  <c r="L26" i="8"/>
  <c r="F26" i="8"/>
  <c r="AD26" i="8"/>
  <c r="B1" i="5"/>
  <c r="E1" i="86" s="1"/>
  <c r="G9" i="5"/>
  <c r="G8" i="5"/>
  <c r="G7" i="5"/>
  <c r="G6" i="5"/>
  <c r="G5" i="5"/>
  <c r="G4" i="5"/>
  <c r="G3" i="5"/>
  <c r="C13" i="5"/>
  <c r="B8" i="8" s="1"/>
  <c r="B1" i="8" l="1"/>
  <c r="E1" i="23"/>
  <c r="E1" i="71"/>
  <c r="B1" i="69"/>
  <c r="E1" i="2"/>
  <c r="C4" i="5"/>
  <c r="E1" i="6"/>
  <c r="D1" i="68"/>
  <c r="C10" i="5" l="1"/>
  <c r="B5" i="8" s="1"/>
</calcChain>
</file>

<file path=xl/comments1.xml><?xml version="1.0" encoding="utf-8"?>
<comments xmlns="http://schemas.openxmlformats.org/spreadsheetml/2006/main">
  <authors>
    <author>Todd Lynch</author>
    <author>Detail</author>
  </authors>
  <commentList>
    <comment ref="C6"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C7"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C8"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C9"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C10"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C17"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C18"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C19"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C20"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C25" authorId="0" shapeId="0">
      <text>
        <r>
          <rPr>
            <b/>
            <sz val="9"/>
            <color indexed="81"/>
            <rFont val="Tahoma"/>
            <family val="2"/>
          </rPr>
          <t>Details:</t>
        </r>
        <r>
          <rPr>
            <sz val="9"/>
            <color indexed="81"/>
            <rFont val="Tahoma"/>
            <family val="2"/>
          </rPr>
          <t xml:space="preserve">Explain what first aid is. Tell what you should do after an accident.
</t>
        </r>
      </text>
    </comment>
    <comment ref="C27"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C28"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C29"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C44"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C45"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C51"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C52"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C53" authorId="1" shapeId="0">
      <text>
        <r>
          <rPr>
            <b/>
            <sz val="9"/>
            <color indexed="81"/>
            <rFont val="Tahoma"/>
            <charset val="1"/>
          </rPr>
          <t>Detail:</t>
        </r>
        <r>
          <rPr>
            <sz val="9"/>
            <color indexed="81"/>
            <rFont val="Tahoma"/>
            <charset val="1"/>
          </rPr>
          <t xml:space="preserve">
Observe wildlife from a distance. Describe what you saw. </t>
        </r>
      </text>
    </comment>
    <comment ref="C54"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C55"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C59"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C60"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C66"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C67"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C68"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C69"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C70"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C71"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List>
</comments>
</file>

<file path=xl/comments10.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1.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2.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3.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4.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5.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6.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7.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2.xml><?xml version="1.0" encoding="utf-8"?>
<comments xmlns="http://schemas.openxmlformats.org/spreadsheetml/2006/main">
  <authors>
    <author>Todd Lynch</author>
    <author>Detail</author>
  </authors>
  <commentList>
    <comment ref="C6"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C7"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C8"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C10"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C11"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C12"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C13"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C14"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C15"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C16"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C17"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C18"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C2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C2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C2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C2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C2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C2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C3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C3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C3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C3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C38"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C39"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C41"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C43"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C44"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C45" authorId="1" shapeId="0">
      <text>
        <r>
          <rPr>
            <b/>
            <sz val="9"/>
            <color indexed="81"/>
            <rFont val="Tahoma"/>
            <charset val="1"/>
          </rPr>
          <t>Detail:</t>
        </r>
        <r>
          <rPr>
            <sz val="9"/>
            <color indexed="81"/>
            <rFont val="Tahoma"/>
            <charset val="1"/>
          </rPr>
          <t xml:space="preserve"> Make a display of origami or kirigami projects. </t>
        </r>
      </text>
    </comment>
    <comment ref="C46"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C47"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C48"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C49"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C51"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C52"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 ref="C57"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C58"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C59"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C60" authorId="1" shapeId="0">
      <text>
        <r>
          <rPr>
            <b/>
            <sz val="9"/>
            <color indexed="81"/>
            <rFont val="Tahoma"/>
            <charset val="1"/>
          </rPr>
          <t>Detail:</t>
        </r>
        <r>
          <rPr>
            <sz val="9"/>
            <color indexed="81"/>
            <rFont val="Tahoma"/>
            <charset val="1"/>
          </rPr>
          <t xml:space="preserve">
Engage in an activity that simulates mobility impairment.</t>
        </r>
      </text>
    </comment>
    <comment ref="C61" authorId="1" shapeId="0">
      <text>
        <r>
          <rPr>
            <b/>
            <sz val="9"/>
            <color indexed="81"/>
            <rFont val="Tahoma"/>
            <charset val="1"/>
          </rPr>
          <t>Detail:</t>
        </r>
        <r>
          <rPr>
            <sz val="9"/>
            <color indexed="81"/>
            <rFont val="Tahoma"/>
            <charset val="1"/>
          </rPr>
          <t xml:space="preserve">
Take part in an activity that simulates dexterity impairment.</t>
        </r>
      </text>
    </comment>
    <comment ref="C62"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C64"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C65"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C66"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C67"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C69"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C70"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C71"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C75"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C76"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C77"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C78"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C79"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C83"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C84"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C85"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C86"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C92" authorId="0" shapeId="0">
      <text>
        <r>
          <rPr>
            <b/>
            <sz val="9"/>
            <color indexed="81"/>
            <rFont val="Tahoma"/>
            <family val="2"/>
          </rPr>
          <t xml:space="preserve">Details: </t>
        </r>
        <r>
          <rPr>
            <sz val="9"/>
            <color indexed="81"/>
            <rFont val="Tahoma"/>
            <family val="2"/>
          </rPr>
          <t xml:space="preserve">http://framebomb.com/instructions.html
</t>
        </r>
      </text>
    </comment>
    <comment ref="C93"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C94"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C95"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C96"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C97"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C98"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C99"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C100"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C101" authorId="0" shapeId="0">
      <text>
        <r>
          <rPr>
            <b/>
            <sz val="9"/>
            <color indexed="81"/>
            <rFont val="Tahoma"/>
            <family val="2"/>
          </rPr>
          <t>Details:</t>
        </r>
        <r>
          <rPr>
            <sz val="9"/>
            <color indexed="81"/>
            <rFont val="Tahoma"/>
            <family val="2"/>
          </rPr>
          <t xml:space="preserve">Teach your game to the members of your pack or other Scouts.
</t>
        </r>
      </text>
    </comment>
    <comment ref="C102"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C103"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C104"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C110" authorId="0" shapeId="0">
      <text>
        <r>
          <rPr>
            <b/>
            <sz val="9"/>
            <color indexed="81"/>
            <rFont val="Tahoma"/>
            <family val="2"/>
          </rPr>
          <t>Details:</t>
        </r>
        <r>
          <rPr>
            <sz val="9"/>
            <color indexed="81"/>
            <rFont val="Tahoma"/>
            <family val="2"/>
          </rPr>
          <t>Explain why this kind of science is an important part of your world.</t>
        </r>
      </text>
    </comment>
    <comment ref="C11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C11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C11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C11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C116" authorId="0" shapeId="0">
      <text>
        <r>
          <rPr>
            <b/>
            <sz val="9"/>
            <color indexed="81"/>
            <rFont val="Tahoma"/>
            <family val="2"/>
          </rPr>
          <t xml:space="preserve">Details: </t>
        </r>
        <r>
          <rPr>
            <sz val="9"/>
            <color indexed="81"/>
            <rFont val="Tahoma"/>
            <family val="2"/>
          </rPr>
          <t xml:space="preserve">Share what you see with your family or den.
</t>
        </r>
      </text>
    </comment>
    <comment ref="C11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C12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C12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C12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C12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C13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C13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C135"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C137"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C138"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C139"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C140"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C141"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C145"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C146"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C147"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C148"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C149"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C150"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C154"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C155"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C157"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C162"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C164"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C165"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C168" authorId="0" shapeId="0">
      <text>
        <r>
          <rPr>
            <b/>
            <sz val="9"/>
            <color indexed="81"/>
            <rFont val="Tahoma"/>
            <family val="2"/>
          </rPr>
          <t xml:space="preserve">Details: </t>
        </r>
        <r>
          <rPr>
            <sz val="9"/>
            <color indexed="81"/>
            <rFont val="Tahoma"/>
            <family val="2"/>
          </rPr>
          <t xml:space="preserve">
</t>
        </r>
      </text>
    </comment>
    <comment ref="C171"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C173"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C174"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C175" authorId="0" shapeId="0">
      <text>
        <r>
          <rPr>
            <b/>
            <sz val="9"/>
            <color indexed="81"/>
            <rFont val="Tahoma"/>
            <family val="2"/>
          </rPr>
          <t xml:space="preserve">Details: </t>
        </r>
        <r>
          <rPr>
            <sz val="9"/>
            <color indexed="81"/>
            <rFont val="Tahoma"/>
            <family val="2"/>
          </rPr>
          <t xml:space="preserve">. Do a Fix It project agreed upon with your parent.   
</t>
        </r>
      </text>
    </comment>
    <comment ref="C179"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C180" authorId="1" shapeId="0">
      <text>
        <r>
          <rPr>
            <b/>
            <sz val="9"/>
            <color indexed="81"/>
            <rFont val="Tahoma"/>
            <charset val="1"/>
          </rPr>
          <t>Detail:</t>
        </r>
        <r>
          <rPr>
            <sz val="9"/>
            <color indexed="81"/>
            <rFont val="Tahoma"/>
            <charset val="1"/>
          </rPr>
          <t xml:space="preserve">
Identify the equipment needed when going boating. </t>
        </r>
      </text>
    </comment>
    <comment ref="C181"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C182"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C187"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C188"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C189"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C190"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C191"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C192"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C193"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C194"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C195" authorId="1" shapeId="0">
      <text>
        <r>
          <rPr>
            <b/>
            <sz val="9"/>
            <color indexed="81"/>
            <rFont val="Tahoma"/>
            <charset val="1"/>
          </rPr>
          <t>Detail:</t>
        </r>
        <r>
          <rPr>
            <sz val="9"/>
            <color indexed="81"/>
            <rFont val="Tahoma"/>
            <charset val="1"/>
          </rPr>
          <t xml:space="preserve">
Do a color-morphing investigation. Explain what you learned. </t>
        </r>
      </text>
    </comment>
    <comment ref="C196"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C197"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C201" authorId="1" shapeId="0">
      <text>
        <r>
          <rPr>
            <b/>
            <sz val="9"/>
            <color indexed="81"/>
            <rFont val="Tahoma"/>
            <charset val="1"/>
          </rPr>
          <t>Detail:</t>
        </r>
        <r>
          <rPr>
            <sz val="9"/>
            <color indexed="81"/>
            <rFont val="Tahoma"/>
            <charset val="1"/>
          </rPr>
          <t xml:space="preserve">
Identify three different groups of trees and the parts of a tree.</t>
        </r>
      </text>
    </comment>
    <comment ref="C202"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C203"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C204"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C205"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C206"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C207"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C210"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C211"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C217"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C219" authorId="0" shapeId="0">
      <text>
        <r>
          <rPr>
            <b/>
            <sz val="9"/>
            <color indexed="81"/>
            <rFont val="Tahoma"/>
            <family val="2"/>
          </rPr>
          <t xml:space="preserve">Details: </t>
        </r>
        <r>
          <rPr>
            <sz val="9"/>
            <color indexed="81"/>
            <rFont val="Tahoma"/>
            <family val="2"/>
          </rPr>
          <t>Make a musical instrument. Play it for your family, den, or pack</t>
        </r>
      </text>
    </comment>
    <comment ref="C220"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C221" authorId="0" shapeId="0">
      <text>
        <r>
          <rPr>
            <b/>
            <sz val="9"/>
            <color indexed="81"/>
            <rFont val="Tahoma"/>
            <family val="2"/>
          </rPr>
          <t xml:space="preserve">Details: </t>
        </r>
        <r>
          <rPr>
            <sz val="9"/>
            <color indexed="81"/>
            <rFont val="Tahoma"/>
            <family val="2"/>
          </rPr>
          <t xml:space="preserve">Play two tunes on any band or orchestra instrument. 
</t>
        </r>
      </text>
    </comment>
    <comment ref="C223"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C224"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C225"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C226"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C227"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C230"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C231"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C232" authorId="1" shapeId="0">
      <text>
        <r>
          <rPr>
            <b/>
            <sz val="9"/>
            <color indexed="81"/>
            <rFont val="Tahoma"/>
            <charset val="1"/>
          </rPr>
          <t>Detail:</t>
        </r>
        <r>
          <rPr>
            <sz val="9"/>
            <color indexed="81"/>
            <rFont val="Tahoma"/>
            <charset val="1"/>
          </rPr>
          <t xml:space="preserve">
Share your movie with your family, den, or pack. </t>
        </r>
      </text>
    </comment>
    <comment ref="C235"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C236"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C237"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C238"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C239"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C240"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C241"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C242"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C243"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C246"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C250" authorId="0" shapeId="0">
      <text>
        <r>
          <rPr>
            <b/>
            <sz val="9"/>
            <color indexed="81"/>
            <rFont val="Tahoma"/>
            <family val="2"/>
          </rPr>
          <t xml:space="preserve">Details: </t>
        </r>
        <r>
          <rPr>
            <sz val="9"/>
            <color indexed="81"/>
            <rFont val="Tahoma"/>
            <family val="2"/>
          </rPr>
          <t xml:space="preserve">a. Explain what good sportsmanship means.
</t>
        </r>
      </text>
    </comment>
    <comment ref="C251" authorId="0" shapeId="0">
      <text>
        <r>
          <rPr>
            <b/>
            <sz val="9"/>
            <color indexed="81"/>
            <rFont val="Tahoma"/>
            <family val="2"/>
          </rPr>
          <t>Details:</t>
        </r>
        <r>
          <rPr>
            <sz val="9"/>
            <color indexed="81"/>
            <rFont val="Tahoma"/>
            <family val="2"/>
          </rPr>
          <t xml:space="preserve">. Role-play a situation that demonstrates good sportsmanship.
</t>
        </r>
      </text>
    </comment>
    <comment ref="C252"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List>
</comments>
</file>

<file path=xl/comments3.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4.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5.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6.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7.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8.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9.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Understand and explain why you should warm up before exercising and cool down afterward. Demonstrate the proper way to warm up and cool down. </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Visit one of the following: zoo, wildlife refuge, nature center, aviary, game preserve, local conservation area, wildlife rescue group, or fish hatchery. Describe what you learned during your visit</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Detail:</t>
        </r>
        <r>
          <rPr>
            <sz val="9"/>
            <color indexed="81"/>
            <rFont val="Tahoma"/>
            <charset val="1"/>
          </rPr>
          <t xml:space="preserve">
Observe wildlife from a distance. Describe what you saw. </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Use a magnifying glass to examine plants more closely. Describe what you saw through the magnifying glass that you could not see without it.</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Detail:</t>
        </r>
        <r>
          <rPr>
            <sz val="9"/>
            <color indexed="81"/>
            <rFont val="Tahoma"/>
            <charset val="1"/>
          </rPr>
          <t xml:space="preserve">
Learn about composting and how vegetable waste can be turned into fertilizer for plants.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Make an exercise plan that includes at least three physical activities. Carry out your plan for 30 days, and write down your progress each week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With your den, prepare a fitness course or series of games that includes jumping, avoiding obstacles, weight lifting, and running. Time yourself going through the course, and improve your time over a two-week period.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Describe and identify from photos any poisonous plants and dangerous animals and insects you might encounter on your hike.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on your Webelos adventures</t>
        </r>
      </text>
    </comment>
    <comment ref="F32" authorId="0" shapeId="0">
      <text>
        <r>
          <rPr>
            <b/>
            <sz val="9"/>
            <color indexed="81"/>
            <rFont val="Tahoma"/>
            <family val="2"/>
          </rPr>
          <t xml:space="preserve">Details: </t>
        </r>
        <r>
          <rPr>
            <sz val="9"/>
            <color indexed="81"/>
            <rFont val="Tahoma"/>
            <family val="2"/>
          </rPr>
          <t xml:space="preserve">With your Webelos den or with a family member, hike 3 miles (in the country if possible)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Complete a service project on or near the hike location.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Perform one of the following leadership roles during your hike: trail leader, first-aid leader, lunch leader, or service project leader.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charset val="1"/>
          </rPr>
          <t xml:space="preserve">Details: </t>
        </r>
        <r>
          <rPr>
            <sz val="9"/>
            <color indexed="81"/>
            <rFont val="Tahoma"/>
            <family val="2"/>
          </rPr>
          <t xml:space="preserve">At an approved time in an outdoor location and using tinder, kindling, and fuel wood, demonstrate how to build a fire; light the fire, unless prohibited by local fire restrictions. After allowing the flames to burn safely, safely extinguish the flames with minimal impact to the fire site. </t>
        </r>
        <r>
          <rPr>
            <sz val="9"/>
            <color indexed="81"/>
            <rFont val="Tahoma"/>
            <charset val="1"/>
          </rPr>
          <t xml:space="preserve">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Set personal nutritional goals. Keep a food journal for one week; review your journal to determine if the goals were met.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Plan a menu for a balanced meal for your den or family. Determine the budget for the meal. Shop for the items on your menu while staying within your budget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Prepare a balanced meal for your den or family; utilize one of the methods below for preparation of part of your meal: a. Camp stove b. Dutch oven c. Box oven d. Solar oven e. Open campfire or charcoal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 xml:space="preserve">Details: </t>
        </r>
        <r>
          <rPr>
            <sz val="9"/>
            <color indexed="81"/>
            <rFont val="Tahoma"/>
            <family val="2"/>
          </rPr>
          <t xml:space="preserve">Demonstrate an understanding of food safety practices while preparing the meal.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Help plan, support, or actively participate in a service of worship or reflection. Show reverence during the service.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1" shapeId="0">
      <text>
        <r>
          <rPr>
            <b/>
            <sz val="9"/>
            <color indexed="81"/>
            <rFont val="Tahoma"/>
            <charset val="1"/>
          </rPr>
          <t>Detail:</t>
        </r>
        <r>
          <rPr>
            <sz val="9"/>
            <color indexed="81"/>
            <rFont val="Tahoma"/>
            <charset val="1"/>
          </rPr>
          <t xml:space="preserve">
Review with your family or den members what you have learned about your duty  to God.</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B53" authorId="0" shapeId="0">
      <text>
        <r>
          <rPr>
            <b/>
            <sz val="9"/>
            <color indexed="81"/>
            <rFont val="Tahoma"/>
            <family val="2"/>
          </rPr>
          <t>Details:</t>
        </r>
        <r>
          <rPr>
            <sz val="9"/>
            <color indexed="81"/>
            <rFont val="Tahoma"/>
            <family val="2"/>
          </rPr>
          <t xml:space="preserve">
Discuss with your family, family’s faith leader, or other trusted adult how planning and participating in a service of worship or reflection helps you live your duty to God.</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1" shapeId="0">
      <text>
        <r>
          <rPr>
            <b/>
            <sz val="9"/>
            <color indexed="81"/>
            <rFont val="Tahoma"/>
            <charset val="1"/>
          </rPr>
          <t>Detail:</t>
        </r>
        <r>
          <rPr>
            <sz val="9"/>
            <color indexed="81"/>
            <rFont val="Tahoma"/>
            <charset val="1"/>
          </rPr>
          <t xml:space="preserve">
List one thing that will bring you closer to doing your duty to God, and practice it for one month. Write down what you will do each day to remind you.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Details:</t>
        </r>
        <r>
          <rPr>
            <sz val="9"/>
            <color indexed="81"/>
            <rFont val="Tahoma"/>
            <family val="2"/>
          </rPr>
          <t xml:space="preserve">Explain what first aid is. Tell what you should do after an accident.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1" shapeId="0">
      <text>
        <r>
          <rPr>
            <b/>
            <sz val="9"/>
            <color indexed="81"/>
            <rFont val="Tahoma"/>
            <family val="2"/>
          </rPr>
          <t>Detail:</t>
        </r>
        <r>
          <rPr>
            <sz val="9"/>
            <color indexed="81"/>
            <rFont val="Tahoma"/>
            <family val="2"/>
          </rPr>
          <t xml:space="preserve">
 Working with a parent or guardian, spiritual advisor, or religious leader, provide service to help a place of worship or spiritual community, school, community organization, or chartered organization that puts into practice your ideals of duty to God and strengthens your fellowship with others.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family val="2"/>
          </rPr>
          <t>Detail:</t>
        </r>
        <r>
          <rPr>
            <sz val="9"/>
            <color indexed="81"/>
            <rFont val="Tahoma"/>
            <family val="2"/>
          </rPr>
          <t xml:space="preserve">
 Name some people in history who have shown great faith in God as they worked to make our world a better place. Discuss with an adult one or more of the characteristics of a person you admire, and make a plan to develop one of the selected characteristics in yourself. Share your plan with your family, and carry it out for two weeks. </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1" shapeId="0">
      <text>
        <r>
          <rPr>
            <b/>
            <sz val="9"/>
            <color indexed="81"/>
            <rFont val="Tahoma"/>
            <family val="2"/>
          </rPr>
          <t>Detail:</t>
        </r>
        <r>
          <rPr>
            <sz val="9"/>
            <color indexed="81"/>
            <rFont val="Tahoma"/>
            <family val="2"/>
          </rPr>
          <t xml:space="preserve">
 Make a list of things you can do to practice your duty to God as you are taught in your home or place of worship or spiritual community. Select two of the items, and practice them for two weeks. </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B76" authorId="0" shapeId="0">
      <text>
        <r>
          <rPr>
            <b/>
            <sz val="9"/>
            <color indexed="81"/>
            <rFont val="Tahoma"/>
            <family val="2"/>
          </rPr>
          <t xml:space="preserve">Details: </t>
        </r>
        <r>
          <rPr>
            <sz val="9"/>
            <color indexed="81"/>
            <rFont val="Tahoma"/>
            <family val="2"/>
          </rPr>
          <t xml:space="preserve">Put together a simple home first-aid kit. Explain what you included and how to use each item correctly.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B77" authorId="1" shapeId="0">
      <text>
        <r>
          <rPr>
            <b/>
            <sz val="9"/>
            <color indexed="81"/>
            <rFont val="Tahoma"/>
            <family val="2"/>
          </rPr>
          <t>Detail:</t>
        </r>
        <r>
          <rPr>
            <sz val="9"/>
            <color indexed="81"/>
            <rFont val="Tahoma"/>
            <family val="2"/>
          </rPr>
          <t xml:space="preserve">
Create and practice an emergency readiness plan for your home or den meeting place.</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sharedStrings.xml><?xml version="1.0" encoding="utf-8"?>
<sst xmlns="http://schemas.openxmlformats.org/spreadsheetml/2006/main" count="7741" uniqueCount="433">
  <si>
    <t>Status: (P)artial or (C)omplete</t>
  </si>
  <si>
    <r>
      <t xml:space="preserve">   Enter </t>
    </r>
    <r>
      <rPr>
        <b/>
        <sz val="10"/>
        <rFont val="Arial"/>
        <family val="2"/>
      </rPr>
      <t>A</t>
    </r>
    <r>
      <rPr>
        <sz val="10"/>
        <rFont val="Arial"/>
        <family val="2"/>
      </rPr>
      <t xml:space="preserve"> for achievement credit</t>
    </r>
  </si>
  <si>
    <t>First, please enter your Pack Number in the box:</t>
  </si>
  <si>
    <t>Next, please enter your Den number in this box:</t>
  </si>
  <si>
    <t>How to enter Scout Names in the spreadsheet:</t>
  </si>
  <si>
    <t>What's the purpose of the Summary page?</t>
  </si>
  <si>
    <r>
      <t>Instructions and FAQs</t>
    </r>
    <r>
      <rPr>
        <b/>
        <sz val="10"/>
        <rFont val="Arial"/>
        <family val="2"/>
      </rPr>
      <t>:</t>
    </r>
  </si>
  <si>
    <t>What's the purpose of the individual scout pages?</t>
  </si>
  <si>
    <t>The summary page is for keeping track, at a glance, of where you are awards-wise.  You can see what the boys have earned and what you have already awarded them.  If you enter dates, you can see when you gave them that award.  That also means you can see what awards you still owe them.</t>
  </si>
  <si>
    <t>What's the password?</t>
  </si>
  <si>
    <t>Awards</t>
  </si>
  <si>
    <t>What about sharing and editing this sheet?</t>
  </si>
  <si>
    <t>1.  You have my permission to share this spreadsheet, absolutely free of charge, to any scouter anywhere.</t>
  </si>
  <si>
    <t>4.  You have my permission to e-mail me with suggestions for improvements you'd like to see, but please don't be offended if I don't use your suggestions.</t>
  </si>
  <si>
    <t>Earned</t>
  </si>
  <si>
    <t>Awarded</t>
  </si>
  <si>
    <t>How can you contact me?</t>
  </si>
  <si>
    <t>Show &amp; explain Cub Scout Sign</t>
  </si>
  <si>
    <t>Show &amp; explain Cub Handshake</t>
  </si>
  <si>
    <t>Say &amp; explain Cub Scout Motto</t>
  </si>
  <si>
    <t>Give &amp; explain Cub Scout Salute</t>
  </si>
  <si>
    <t>Complete booklet exercises</t>
  </si>
  <si>
    <t>Bobcat Badge</t>
  </si>
  <si>
    <t>Summary
Page</t>
  </si>
  <si>
    <t>Bobcat</t>
  </si>
  <si>
    <t>Bobcat Rank</t>
  </si>
  <si>
    <t>Primary Adult</t>
  </si>
  <si>
    <t>Second Adult</t>
  </si>
  <si>
    <t xml:space="preserve">Relationship: </t>
  </si>
  <si>
    <t xml:space="preserve">Name: </t>
  </si>
  <si>
    <t xml:space="preserve">Address: </t>
  </si>
  <si>
    <t xml:space="preserve">City, State  ZIP: </t>
  </si>
  <si>
    <t xml:space="preserve">Home Phone: </t>
  </si>
  <si>
    <t xml:space="preserve">Work Phone: </t>
  </si>
  <si>
    <t xml:space="preserve">Cell Phone: </t>
  </si>
  <si>
    <t xml:space="preserve">Home e-mail: </t>
  </si>
  <si>
    <t xml:space="preserve">Work e-mail: </t>
  </si>
  <si>
    <t>The Parent Contact Info page is simply there to give you a place to collect parent info for your scouts.  Use it or not.  It will have no effect on the rest of the sheet.  This is just there as a tool for you.</t>
  </si>
  <si>
    <t>Attendance    Attendance    Attendance    Attendance    Attendance    Attendance    Attendance    Attendance    Attendance    Attendance    Attendance    Attendance    Attendance    Attendance    Attendance    Attendance    Attendance</t>
  </si>
  <si>
    <t>Attendance</t>
  </si>
  <si>
    <r>
      <t xml:space="preserve">   Enter </t>
    </r>
    <r>
      <rPr>
        <b/>
        <sz val="10"/>
        <rFont val="Arial"/>
        <family val="2"/>
      </rPr>
      <t>A</t>
    </r>
    <r>
      <rPr>
        <sz val="10"/>
        <rFont val="Arial"/>
        <family val="2"/>
      </rPr>
      <t xml:space="preserve"> to indicated Attendance at the Event.</t>
    </r>
  </si>
  <si>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</si>
  <si>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</si>
  <si>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</si>
  <si>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</si>
  <si>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</si>
  <si>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</si>
  <si>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 xml:space="preserve">Scout's Full Name: </t>
  </si>
  <si>
    <t xml:space="preserve">Birthday: </t>
  </si>
  <si>
    <t>Key</t>
  </si>
  <si>
    <r>
      <t>C</t>
    </r>
    <r>
      <rPr>
        <sz val="10"/>
        <rFont val="Arial"/>
        <family val="2"/>
      </rPr>
      <t xml:space="preserve"> = Complete</t>
    </r>
  </si>
  <si>
    <r>
      <t>P</t>
    </r>
    <r>
      <rPr>
        <sz val="10"/>
        <rFont val="Arial"/>
        <family val="2"/>
      </rPr>
      <t xml:space="preserve"> = Partially Complete</t>
    </r>
  </si>
  <si>
    <t>Recharter    Recharter    Recharter</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</si>
  <si>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</si>
  <si>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</si>
  <si>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</si>
  <si>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</si>
  <si>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</si>
  <si>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</si>
  <si>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</si>
  <si>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</si>
  <si>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</si>
  <si>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Troubleshooting &amp; Frequently Asked Questions</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</si>
  <si>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</si>
  <si>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Learn &amp; Say the Scout Oath</t>
  </si>
  <si>
    <t>Learn &amp; Say the Scout Law</t>
  </si>
  <si>
    <t>Learn &amp; Say Scout Oath</t>
  </si>
  <si>
    <t>Complete Booklet Exercises</t>
  </si>
  <si>
    <t>Cyber Chip</t>
  </si>
  <si>
    <t>1a</t>
  </si>
  <si>
    <t>1b</t>
  </si>
  <si>
    <t>1c</t>
  </si>
  <si>
    <t>3a</t>
  </si>
  <si>
    <t>3b</t>
  </si>
  <si>
    <r>
      <t>A</t>
    </r>
    <r>
      <rPr>
        <sz val="10"/>
        <rFont val="Arial"/>
        <family val="2"/>
      </rPr>
      <t xml:space="preserve"> = Adventure Item Completed</t>
    </r>
  </si>
  <si>
    <t xml:space="preserve"> </t>
  </si>
  <si>
    <t>2a</t>
  </si>
  <si>
    <t>2b</t>
  </si>
  <si>
    <t>4a</t>
  </si>
  <si>
    <t>4b</t>
  </si>
  <si>
    <t>2c</t>
  </si>
  <si>
    <t>P=Partial, C=Complete</t>
  </si>
  <si>
    <t>3.  You have my permission to modify this sheet in any way to suit your own needs, however, if you do, please change the name of the document and remove all references to me before posting it anywhere.</t>
  </si>
  <si>
    <r>
      <t xml:space="preserve">2.  You have my permission to post this spreadsheet on any server willing to host it.  </t>
    </r>
    <r>
      <rPr>
        <u/>
        <sz val="10"/>
        <rFont val="Arial"/>
        <family val="2"/>
      </rPr>
      <t/>
    </r>
  </si>
  <si>
    <t>1. Read, commit to, and sign the Level I Internet Safety Pledge. (BSA Cyber Chip blue card)</t>
  </si>
  <si>
    <t>2. Watch the video “Bad Netiquette Stinks.” (NetSmartz.org/scouting)</t>
  </si>
  <si>
    <t>3. Play the Router’s Birthday Surprise Interactive Adventure, and print the completion certificate to give to your den leader. (NetSmartz.org/scouting)</t>
  </si>
  <si>
    <t>4. Show and tell your family, den leader, den, or pack what you have learned.</t>
  </si>
  <si>
    <t>Note: All Cyber Chips will expire annually. Each Scout will need to “recharge” the chip by going back to the Netsmartz Recharge area. This space will hold new information, news, and a place for the Scout to recommit to net safety and netiquette. Then, with the unit leader, the Scout can add the new date to the Cyber Chip card or certificate.</t>
  </si>
  <si>
    <t>How to enter credit on the Core Adventures, Elective Adventures, Cyber Chip and Bobcat pages:</t>
  </si>
  <si>
    <r>
      <t xml:space="preserve">To enter credit, enter an </t>
    </r>
    <r>
      <rPr>
        <b/>
        <sz val="10"/>
        <rFont val="Arial"/>
        <family val="2"/>
      </rPr>
      <t>A</t>
    </r>
    <r>
      <rPr>
        <sz val="10"/>
        <rFont val="Arial"/>
        <family val="2"/>
      </rPr>
      <t xml:space="preserve"> in the appropriate box as a boy completes each requirement.</t>
    </r>
  </si>
  <si>
    <t>Complete booklet exercises (Bobcat portion)</t>
  </si>
  <si>
    <t>Core Adventures</t>
  </si>
  <si>
    <t>Elective Adventures</t>
  </si>
  <si>
    <t>2d</t>
  </si>
  <si>
    <t>Do either Requirement 1 or Requirement 2</t>
  </si>
  <si>
    <t>Earn the Religious Emblem of your Faith</t>
  </si>
  <si>
    <t>Do the following:</t>
  </si>
  <si>
    <t>tmlynch@live.com</t>
  </si>
  <si>
    <r>
      <t xml:space="preserve">You will </t>
    </r>
    <r>
      <rPr>
        <b/>
        <sz val="10"/>
        <rFont val="Arial"/>
        <family val="2"/>
      </rPr>
      <t>never</t>
    </r>
    <r>
      <rPr>
        <sz val="10"/>
        <rFont val="Arial"/>
        <family val="2"/>
      </rPr>
      <t xml:space="preserve"> enter any information on the individual scout pages. (With the exception of whether or not they have completed the book insert.)  Those pages are for you to occasionally print out and hand to the parents.  You can use them to let a parent know what their son has and has not completed.  You can also use that page to make homework assignments for boys that are behind the other boys in the den.</t>
    </r>
  </si>
  <si>
    <t>Todd M. Lynch</t>
  </si>
  <si>
    <t>Original File created by:</t>
  </si>
  <si>
    <t>Steve Coker, Pack 415, Suwanee, GA</t>
  </si>
  <si>
    <t>Cubmaster</t>
  </si>
  <si>
    <t>Pack 444, Elkton, MD</t>
  </si>
  <si>
    <t>Build a fire</t>
  </si>
  <si>
    <t>Keep a food journal for one week</t>
  </si>
  <si>
    <t>Plan a balanced menu</t>
  </si>
  <si>
    <t>Prepare a meal using an outdoor method</t>
  </si>
  <si>
    <t>Demonstrate an understanding of food safety</t>
  </si>
  <si>
    <t>Cast Iron Chef</t>
  </si>
  <si>
    <t>Duy to God and You</t>
  </si>
  <si>
    <t>Complete at least 3 of 2a-2d</t>
  </si>
  <si>
    <t>Help plan, support or participate in a worship</t>
  </si>
  <si>
    <t>Review what you have learned about Duty to God</t>
  </si>
  <si>
    <t>Discuss how participating in worship helps live Duty to God</t>
  </si>
  <si>
    <t>Practice 1 thing bring you closer to Duty to God</t>
  </si>
  <si>
    <t>First Responder</t>
  </si>
  <si>
    <t>Do All of These</t>
  </si>
  <si>
    <t>Explain what first aid is.</t>
  </si>
  <si>
    <t>Show what to do for these hurry cases</t>
  </si>
  <si>
    <t>Serious bleeding</t>
  </si>
  <si>
    <t>Heart attack or Sudden Cardiac Arrest</t>
  </si>
  <si>
    <t>Stopped Breathing</t>
  </si>
  <si>
    <t>Stroke</t>
  </si>
  <si>
    <t>Poisoning</t>
  </si>
  <si>
    <t>Show how to help a choking victim</t>
  </si>
  <si>
    <t>Show how to treat for shock</t>
  </si>
  <si>
    <t>Demonstrate you know how to treat the following</t>
  </si>
  <si>
    <t>Cuts and scratches</t>
  </si>
  <si>
    <t>Burns and scalds</t>
  </si>
  <si>
    <t>Sunburn</t>
  </si>
  <si>
    <t>Blisters on the hand and foot</t>
  </si>
  <si>
    <t>Tick bites</t>
  </si>
  <si>
    <t>Bites and stings of other insects</t>
  </si>
  <si>
    <t>Venemous snakebite</t>
  </si>
  <si>
    <t>Nosebleed</t>
  </si>
  <si>
    <t>Frostbite</t>
  </si>
  <si>
    <t>Put together a simple first aid kit</t>
  </si>
  <si>
    <t>Create and practice an emergency readiness plan</t>
  </si>
  <si>
    <t>Visit with a first responder</t>
  </si>
  <si>
    <t>2e</t>
  </si>
  <si>
    <t>5a</t>
  </si>
  <si>
    <t>5b</t>
  </si>
  <si>
    <t>5c</t>
  </si>
  <si>
    <t>5d</t>
  </si>
  <si>
    <t>5e</t>
  </si>
  <si>
    <t>5f</t>
  </si>
  <si>
    <t>5g</t>
  </si>
  <si>
    <t>5h</t>
  </si>
  <si>
    <t>5i</t>
  </si>
  <si>
    <t>Stronger, Faster, Higher</t>
  </si>
  <si>
    <t>Explain why you should warm up and cool down</t>
  </si>
  <si>
    <t>Do these activities and record the results</t>
  </si>
  <si>
    <t>20 yard dash</t>
  </si>
  <si>
    <t>Vertical jump</t>
  </si>
  <si>
    <t>Lifting a 5 pound weight</t>
  </si>
  <si>
    <t>Push-ups</t>
  </si>
  <si>
    <t>Curls</t>
  </si>
  <si>
    <t>Jumping Rope</t>
  </si>
  <si>
    <t>Make an exercise plan, Carry it out for 30 days</t>
  </si>
  <si>
    <t>Prepare a fitness course</t>
  </si>
  <si>
    <t>2f</t>
  </si>
  <si>
    <t>Create a hike plan</t>
  </si>
  <si>
    <t>Assemble a hiking first aid kit</t>
  </si>
  <si>
    <t>Identify and poisonous plants and dangerous animals</t>
  </si>
  <si>
    <t>Recite the Outdoor Code and Leave no Trace from memory</t>
  </si>
  <si>
    <t>Hike 3 miles</t>
  </si>
  <si>
    <t>Perform leadership roles during your hike</t>
  </si>
  <si>
    <t>Webelos Walkabout</t>
  </si>
  <si>
    <t>Before hiking plan and prepare nutritious lunch</t>
  </si>
  <si>
    <t>Complete a service project near the hike location</t>
  </si>
  <si>
    <t>Adventures in Science</t>
  </si>
  <si>
    <t>Draw a picture of a "Fair Test"</t>
  </si>
  <si>
    <t>Visit somewhere that employs scientists</t>
  </si>
  <si>
    <t>Complete any 4 of the following</t>
  </si>
  <si>
    <t>3c</t>
  </si>
  <si>
    <t>3d</t>
  </si>
  <si>
    <t>3e</t>
  </si>
  <si>
    <t>3f</t>
  </si>
  <si>
    <t>3g</t>
  </si>
  <si>
    <t>3h</t>
  </si>
  <si>
    <t>3i</t>
  </si>
  <si>
    <t>Carry out the experiment from Req.1</t>
  </si>
  <si>
    <t>Do 3a, but change the independent variable</t>
  </si>
  <si>
    <t>Build a model solar system</t>
  </si>
  <si>
    <t>Build and launch a model rocket</t>
  </si>
  <si>
    <t>Create two circuits of 3 light bulbs and a battery</t>
  </si>
  <si>
    <t>Study the night sky</t>
  </si>
  <si>
    <t>Explore safe chemical reactions</t>
  </si>
  <si>
    <t>Explore properties of motion on a playground</t>
  </si>
  <si>
    <t>Read a biography of a scientist</t>
  </si>
  <si>
    <t>2g</t>
  </si>
  <si>
    <t>2h</t>
  </si>
  <si>
    <t>Aquanaut</t>
  </si>
  <si>
    <t>State the safety precautions before water activity</t>
  </si>
  <si>
    <t>Know purpose and 3 classes of BSA swimming groups</t>
  </si>
  <si>
    <t>Discuss importance of skills before boating</t>
  </si>
  <si>
    <t>Explain order of rescue, Demonstrate reach and throw</t>
  </si>
  <si>
    <t>Attempt BSA swimming test</t>
  </si>
  <si>
    <t>Demonstrate precautions before head first dive</t>
  </si>
  <si>
    <t>Learn and demonstrate 2 swimming strokes</t>
  </si>
  <si>
    <t>Invite someone w/swimming/rescue training to den</t>
  </si>
  <si>
    <t>Demostrate proper use of Life Jacket</t>
  </si>
  <si>
    <t>Paddle a canoe</t>
  </si>
  <si>
    <t>Art Explosion</t>
  </si>
  <si>
    <t>Do 1-5</t>
  </si>
  <si>
    <t>Do any 2 from 6-10</t>
  </si>
  <si>
    <t>Do all of these</t>
  </si>
  <si>
    <t>Visit an art museum, gallery or exhibit</t>
  </si>
  <si>
    <t>Create 2 self-portraits using 2 techniques</t>
  </si>
  <si>
    <t>Do 2 of the following</t>
  </si>
  <si>
    <t>Draw or paint an original picture outdoors</t>
  </si>
  <si>
    <t>Use clay to sculpt a simple form</t>
  </si>
  <si>
    <t>Create an object using clay that can be fired</t>
  </si>
  <si>
    <t>Create a freestanding sculpture or mobile</t>
  </si>
  <si>
    <t>Make a display of origami projects</t>
  </si>
  <si>
    <t>Use a computer to create a work of art</t>
  </si>
  <si>
    <t>Create an original logo or design</t>
  </si>
  <si>
    <t>Take at least 10 photos</t>
  </si>
  <si>
    <t>Create a comic strip</t>
  </si>
  <si>
    <t>Choose 1 of the below methods to show your artwork</t>
  </si>
  <si>
    <t>Create a hard copy or digital portfolio</t>
  </si>
  <si>
    <t>Display your artwork in an artshow</t>
  </si>
  <si>
    <t>Simulate being deaf or hard of hearing</t>
  </si>
  <si>
    <t>Simulate being blind</t>
  </si>
  <si>
    <t>Simulate being visually impaired</t>
  </si>
  <si>
    <t>Simulate being dexterity impaired</t>
  </si>
  <si>
    <t>Activity that focuses on acceptance of differences</t>
  </si>
  <si>
    <t>Simulate being mobility impaired</t>
  </si>
  <si>
    <t>7a</t>
  </si>
  <si>
    <t>7b</t>
  </si>
  <si>
    <t>7c</t>
  </si>
  <si>
    <t>7d</t>
  </si>
  <si>
    <t>7e</t>
  </si>
  <si>
    <t>7g</t>
  </si>
  <si>
    <t>7h</t>
  </si>
  <si>
    <t>7i</t>
  </si>
  <si>
    <t>Do a Good Turn for residents in a nursing home</t>
  </si>
  <si>
    <t>Invite someone w/disability to visit your den</t>
  </si>
  <si>
    <t>Attend disabilites event, IE: Special Olympics</t>
  </si>
  <si>
    <t>Talk to someone who works with people w/ disabilities</t>
  </si>
  <si>
    <t>Using American Sign Language, Sign the Scout Oath</t>
  </si>
  <si>
    <t>Contact a service dog org., learn about training</t>
  </si>
  <si>
    <t>Participate in a disability centered service project</t>
  </si>
  <si>
    <t>Activity w/ org whose members are disabled.</t>
  </si>
  <si>
    <t>Build It</t>
  </si>
  <si>
    <t>Learn about some basic tools and proper use</t>
  </si>
  <si>
    <t>Select a carpentry project and build it</t>
  </si>
  <si>
    <t>List tools and materials needed to build project</t>
  </si>
  <si>
    <t>Put a check mark next to tools using for 1st time</t>
  </si>
  <si>
    <t>Learn about construction career, visit a site.</t>
  </si>
  <si>
    <t>Build My Own Hero</t>
  </si>
  <si>
    <t>Invite a Local Hero to meet your den</t>
  </si>
  <si>
    <t>Identify how citizens can be heroes</t>
  </si>
  <si>
    <t>Recognize a local hero with a "My Hero Award"</t>
  </si>
  <si>
    <t>Learn about a  hero from another part of the world</t>
  </si>
  <si>
    <t>Learn about a Scout hero</t>
  </si>
  <si>
    <t>Create your own superhero</t>
  </si>
  <si>
    <t>Castaway</t>
  </si>
  <si>
    <t>Do 2 of these</t>
  </si>
  <si>
    <t>Light a fire without matches</t>
  </si>
  <si>
    <t>Cook 2 recipes w/o pots and pans</t>
  </si>
  <si>
    <t>Build a shelter that will protect you overnight</t>
  </si>
  <si>
    <t>Assemble an outdoor survival kit</t>
  </si>
  <si>
    <t>Minimize your use of electricity for 1 week</t>
  </si>
  <si>
    <t>Invent a game without electricity and minimal equipment</t>
  </si>
  <si>
    <t>Name your game and play it twice</t>
  </si>
  <si>
    <t>Teach your game to other Scouts</t>
  </si>
  <si>
    <t>Demonstrate 2 ways to treat drinking water</t>
  </si>
  <si>
    <t>Discuss what to do if lost in the woods</t>
  </si>
  <si>
    <t>List 4 qualities leader should have in emergency</t>
  </si>
  <si>
    <t>6a</t>
  </si>
  <si>
    <t>6b</t>
  </si>
  <si>
    <t>6c</t>
  </si>
  <si>
    <t>7b i</t>
  </si>
  <si>
    <t>7b ii</t>
  </si>
  <si>
    <t>7b iii</t>
  </si>
  <si>
    <t>Do either 7a or 7b</t>
  </si>
  <si>
    <t>Explain meaning of the word "geology"</t>
  </si>
  <si>
    <t>Explain why this kind of science is important</t>
  </si>
  <si>
    <t>Share what you learned about geology</t>
  </si>
  <si>
    <t>Go on a rock hunt</t>
  </si>
  <si>
    <t>Identify the rocks you see on your rock hunt</t>
  </si>
  <si>
    <t>With a magnifying glass take a closer look</t>
  </si>
  <si>
    <t>Share what you have learned</t>
  </si>
  <si>
    <t>Make a mineral test kit</t>
  </si>
  <si>
    <t>Record the results in your handbook</t>
  </si>
  <si>
    <t>On a road map, identify some geological features</t>
  </si>
  <si>
    <t>Identify geological materials used in building your home</t>
  </si>
  <si>
    <t>Identify geological materials used in your community</t>
  </si>
  <si>
    <t>Record the items you find</t>
  </si>
  <si>
    <t>Go on an outing to one of the sites from Req 5</t>
  </si>
  <si>
    <t>Visit a geologist of Earth Scientist</t>
  </si>
  <si>
    <t>Ask them about the importance of fossils</t>
  </si>
  <si>
    <t>Ask them what you can do to preserve natural resources</t>
  </si>
  <si>
    <t>Do 1 earth science demonstration w/your den</t>
  </si>
  <si>
    <t>Engineer</t>
  </si>
  <si>
    <t>Describe what an engineer does</t>
  </si>
  <si>
    <t>Examine blueprints. Construct your own for a project</t>
  </si>
  <si>
    <t>Using your blueprints construct your project</t>
  </si>
  <si>
    <t>Share your project</t>
  </si>
  <si>
    <t>Explore other fields of engineering</t>
  </si>
  <si>
    <t xml:space="preserve">Do 2 projects using engineering skils </t>
  </si>
  <si>
    <t>4c</t>
  </si>
  <si>
    <t>4d</t>
  </si>
  <si>
    <t>4e</t>
  </si>
  <si>
    <t>4f</t>
  </si>
  <si>
    <t>4g</t>
  </si>
  <si>
    <t>4h</t>
  </si>
  <si>
    <t>4i</t>
  </si>
  <si>
    <t>4j</t>
  </si>
  <si>
    <t>4k</t>
  </si>
  <si>
    <t>4l</t>
  </si>
  <si>
    <t>4m</t>
  </si>
  <si>
    <t>4n</t>
  </si>
  <si>
    <t>4o</t>
  </si>
  <si>
    <t>4p</t>
  </si>
  <si>
    <t>4q</t>
  </si>
  <si>
    <t>4r</t>
  </si>
  <si>
    <t>4s</t>
  </si>
  <si>
    <t>4t</t>
  </si>
  <si>
    <t>4u</t>
  </si>
  <si>
    <t>Put a Fix-It Tollbox together</t>
  </si>
  <si>
    <t>Locate the electrical panel in your home</t>
  </si>
  <si>
    <t>Determine what sort of heat is in your home</t>
  </si>
  <si>
    <t>Learn how to shut off the water in your home</t>
  </si>
  <si>
    <t>Describe how you would fix the following things</t>
  </si>
  <si>
    <t>Overflowing toilet</t>
  </si>
  <si>
    <t>Clogged kitchen sink</t>
  </si>
  <si>
    <t>Some, but not all the lights go out</t>
  </si>
  <si>
    <t>Select 8 of the following to fix</t>
  </si>
  <si>
    <t>Fix a squeaky door or cabinet hinge</t>
  </si>
  <si>
    <t>Tighten a loose handle or knob</t>
  </si>
  <si>
    <t>Demonstrate how to stop a toilet from running</t>
  </si>
  <si>
    <t>Replace a furnace filter</t>
  </si>
  <si>
    <t>Wash a car</t>
  </si>
  <si>
    <t>Check the oil level and tire pressure on a car</t>
  </si>
  <si>
    <t>Fix It</t>
  </si>
  <si>
    <t>Replace a headlight, tailight, turn signal, etc</t>
  </si>
  <si>
    <t>Make a repair to a bicycle</t>
  </si>
  <si>
    <t>Replace the wheels on a skateboard, etc.</t>
  </si>
  <si>
    <t>Help an adult prepare and paint a room</t>
  </si>
  <si>
    <t>Help an adult replace or repair a wall or floor tile</t>
  </si>
  <si>
    <t>Help an adult install or repair a lock</t>
  </si>
  <si>
    <t>Help an adult fix a slow or clogged drain</t>
  </si>
  <si>
    <t>Help an adult install or repair a mailbox</t>
  </si>
  <si>
    <t>Help an adult fix a leaky faucet</t>
  </si>
  <si>
    <t>Find wall studs, help hang a picture</t>
  </si>
  <si>
    <t>Rebuild an old item such as furniture or a toy</t>
  </si>
  <si>
    <t>Do an agreed upon fix it project</t>
  </si>
  <si>
    <t>Show how to change a light bulb</t>
  </si>
  <si>
    <t>Help an adult change a tire on a car</t>
  </si>
  <si>
    <t>Change the battery in a smoke or CO detector</t>
  </si>
  <si>
    <t>Game Design</t>
  </si>
  <si>
    <t>Decide on the elements of your game</t>
  </si>
  <si>
    <t>List 5 of the online safety rules</t>
  </si>
  <si>
    <t>Create your game</t>
  </si>
  <si>
    <t>Teach an adult or another Scout your game</t>
  </si>
  <si>
    <t>Into the Wild</t>
  </si>
  <si>
    <t>Do 6 Requirements from 1-9</t>
  </si>
  <si>
    <t>9a</t>
  </si>
  <si>
    <t>9b</t>
  </si>
  <si>
    <t>Collect and care for your own private zoo</t>
  </si>
  <si>
    <t>Set up an aquarium or terrarium</t>
  </si>
  <si>
    <t>Watch for birds for 1 week</t>
  </si>
  <si>
    <t>Learn about bird flyways</t>
  </si>
  <si>
    <t>Watch at least 4 wild creatures in the wild</t>
  </si>
  <si>
    <t>Identify a creature that is only in your area of the country</t>
  </si>
  <si>
    <t>Give examples of ecosystems issues</t>
  </si>
  <si>
    <t>Learn about aquatic ecosystems</t>
  </si>
  <si>
    <t>Do 1 of the following</t>
  </si>
  <si>
    <t>Visit a natural history museum or zoo</t>
  </si>
  <si>
    <t>Create a video of a wild creature</t>
  </si>
  <si>
    <t>Identify 3 groups of trees &amp; parts of a tree</t>
  </si>
  <si>
    <t>Identify 6 trees common to your area</t>
  </si>
  <si>
    <t>Identify 6 plants common to your area</t>
  </si>
  <si>
    <t>Visit a nature center, nursery, park, etc</t>
  </si>
  <si>
    <t>Develop a plan to care for, then plant a plant or tree</t>
  </si>
  <si>
    <t>Make a list of wood items in your home</t>
  </si>
  <si>
    <t>Explain how growth rings tell a tree's story</t>
  </si>
  <si>
    <t>Looking Back, Looking Forward</t>
  </si>
  <si>
    <t>Create a record of the history of Scouting</t>
  </si>
  <si>
    <t>Go on a virtual journey of the past.</t>
  </si>
  <si>
    <t>Create your own time capsule</t>
  </si>
  <si>
    <t>Maestro!</t>
  </si>
  <si>
    <t>Do a or b</t>
  </si>
  <si>
    <t>Attend a live musical performance</t>
  </si>
  <si>
    <t>Visit a facility that uses a sound mixer</t>
  </si>
  <si>
    <t>Make a musical instrument</t>
  </si>
  <si>
    <t>Form a band with your den</t>
  </si>
  <si>
    <t>Play 2 tunes on any band instrument</t>
  </si>
  <si>
    <t>Teach your den a song</t>
  </si>
  <si>
    <t>Create original words for a song</t>
  </si>
  <si>
    <t>Compose a den theme song</t>
  </si>
  <si>
    <t>Write a song that expresses your feelings</t>
  </si>
  <si>
    <t>Perform a musical number</t>
  </si>
  <si>
    <t>Moviemaking</t>
  </si>
  <si>
    <t>Write a story outline. Create a storyboard.</t>
  </si>
  <si>
    <t>Create either a live action or animated movie</t>
  </si>
  <si>
    <t>Share your movie</t>
  </si>
  <si>
    <t>Project Family</t>
  </si>
  <si>
    <t>Interview a family member about life growing up</t>
  </si>
  <si>
    <t>Talk with family members about family history</t>
  </si>
  <si>
    <t>Create a job chart. Choose 3 jobs. Chart for 2 weeks</t>
  </si>
  <si>
    <t>Help another family member with a specific job</t>
  </si>
  <si>
    <t>List service projects your family can do together</t>
  </si>
  <si>
    <t>Inspect your home for hazards</t>
  </si>
  <si>
    <t>Hold a family meeting to plan an activity</t>
  </si>
  <si>
    <t>Have your family event</t>
  </si>
  <si>
    <t>Sportsman</t>
  </si>
  <si>
    <t>Show the signal used by officials in a sport</t>
  </si>
  <si>
    <t>While a Webelos, participate in 2 individual sports</t>
  </si>
  <si>
    <t>While a Webelos, participate in 2 team sports</t>
  </si>
  <si>
    <t>Do the following</t>
  </si>
  <si>
    <t>Explain good sportsmanship</t>
  </si>
  <si>
    <t>Role play good sportsmanship</t>
  </si>
  <si>
    <t>Give an example of when you experienced it</t>
  </si>
  <si>
    <t>Do 1-5 then choose 2 of 6-8</t>
  </si>
  <si>
    <t>Webelos Badge</t>
  </si>
  <si>
    <t>Duty to God and You</t>
  </si>
  <si>
    <t>Aware and Care</t>
  </si>
  <si>
    <t>Build MY Own Hero</t>
  </si>
  <si>
    <t>Into the Woods</t>
  </si>
  <si>
    <t>Webelos Core Adventures</t>
  </si>
  <si>
    <t>Webelos Elective Adventures</t>
  </si>
  <si>
    <t>Webelos CORE Adventures</t>
  </si>
  <si>
    <t>Webelos, Walkabout</t>
  </si>
  <si>
    <t>Earth Rocks!</t>
  </si>
  <si>
    <t>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"webelos".</t>
  </si>
  <si>
    <t>Webelos</t>
  </si>
  <si>
    <t xml:space="preserve">First, most issues can be solved by carefully reading these instructions.  I encourage you to re-read this entire page before you do anything else.  This spreadsheet was designed using Excel 2013 and I have not tested it using other programs. This file was not made by me. I have modified this filed based off of another persons work. I am not an expert at Excel so if there are some errors, my apologies.  This file was originally made by Steve Coker of Pack 415 in Sewanee, GA. I have just modified it for the Webelos requirements as I could not find a Webelos version. If you need some help, I'll be happy to try and assist you. please email me at: </t>
  </si>
  <si>
    <t>Webelos Den Member for 3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</si>
</sst>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yy;@"/>
    <numFmt numFmtId="165" formatCode="m/d/yy;@"/>
    <numFmt numFmtId="166" formatCode="mm/dd/yy;@"/>
    <numFmt numFmtId="167" formatCode="&quot;$&quot;#,##0.00"/>
  </numFmts>
  <fonts count="41">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ont>
    <font>
      <b/>
      <sz val="11"/>
      <name val="Arial"/>
      <family val="2"/>
    </font>
    <font>
      <b/>
      <sz val="8"/>
      <name val="Arial"/>
      <family val="2"/>
    </font>
    <font>
      <sz val="8"/>
      <name val="Arial"/>
      <family val="2"/>
    </font>
    <font>
      <b/>
      <u/>
      <sz val="10"/>
      <name val="Arial"/>
      <family val="2"/>
    </font>
    <font>
      <sz val="9"/>
      <name val="Arial"/>
      <family val="2"/>
    </font>
    <font>
      <b/>
      <sz val="14"/>
      <name val="Arial"/>
      <family val="2"/>
    </font>
    <font>
      <u/>
      <sz val="10"/>
      <name val="Arial"/>
      <family val="2"/>
    </font>
    <font>
      <u/>
      <sz val="10"/>
      <color indexed="12"/>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81"/>
      <name val="Tahoma"/>
      <family val="2"/>
    </font>
    <font>
      <b/>
      <sz val="9"/>
      <color indexed="81"/>
      <name val="Tahoma"/>
      <family val="2"/>
    </font>
    <font>
      <sz val="10"/>
      <color theme="1"/>
      <name val="Arial"/>
      <family val="2"/>
    </font>
    <font>
      <sz val="9"/>
      <color indexed="81"/>
      <name val="Tahoma"/>
      <charset val="1"/>
    </font>
    <font>
      <b/>
      <sz val="9"/>
      <color indexed="81"/>
      <name val="Tahoma"/>
      <charset val="1"/>
    </font>
    <font>
      <i/>
      <sz val="8"/>
      <name val="Arial"/>
      <family val="2"/>
    </font>
    <font>
      <b/>
      <i/>
      <sz val="8"/>
      <name val="Arial"/>
      <family val="2"/>
    </font>
    <font>
      <b/>
      <sz val="16"/>
      <color theme="9" tint="-0.499984740745262"/>
      <name val="Arial"/>
      <family val="2"/>
    </font>
    <font>
      <b/>
      <sz val="14"/>
      <color theme="9" tint="-0.499984740745262"/>
      <name val="Arial"/>
      <family val="2"/>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7"/>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4"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7" borderId="0" applyNumberFormat="0" applyBorder="0" applyAlignment="0" applyProtection="0"/>
    <xf numFmtId="0" fontId="6" fillId="0" borderId="0"/>
    <xf numFmtId="0" fontId="1" fillId="4" borderId="7" applyNumberFormat="0" applyFont="0" applyAlignment="0" applyProtection="0"/>
    <xf numFmtId="0" fontId="29" fillId="16"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7" fillId="0" borderId="0" applyNumberFormat="0" applyFill="0" applyBorder="0" applyAlignment="0" applyProtection="0"/>
  </cellStyleXfs>
  <cellXfs count="307">
    <xf numFmtId="0" fontId="0" fillId="0" borderId="0" xfId="0"/>
    <xf numFmtId="0" fontId="3" fillId="0" borderId="0" xfId="0" applyFont="1"/>
    <xf numFmtId="0" fontId="0" fillId="0" borderId="0" xfId="0" applyBorder="1"/>
    <xf numFmtId="0" fontId="0" fillId="0" borderId="10" xfId="0" applyBorder="1" applyAlignment="1" applyProtection="1">
      <alignment horizontal="center" vertical="center"/>
      <protection locked="0"/>
    </xf>
    <xf numFmtId="0" fontId="5" fillId="0" borderId="11" xfId="0" applyFont="1" applyBorder="1" applyAlignment="1" applyProtection="1"/>
    <xf numFmtId="0" fontId="7" fillId="0" borderId="13" xfId="0" applyFont="1" applyBorder="1" applyAlignment="1" applyProtection="1">
      <alignment horizontal="left"/>
    </xf>
    <xf numFmtId="0" fontId="0" fillId="0" borderId="14" xfId="0" applyBorder="1" applyProtection="1"/>
    <xf numFmtId="0" fontId="3" fillId="0" borderId="15" xfId="0" applyFont="1" applyBorder="1" applyAlignment="1" applyProtection="1">
      <alignment horizontal="left" wrapText="1"/>
    </xf>
    <xf numFmtId="0" fontId="0" fillId="0" borderId="0" xfId="0" applyBorder="1" applyProtection="1"/>
    <xf numFmtId="0" fontId="0" fillId="0" borderId="0" xfId="0" applyBorder="1" applyAlignment="1" applyProtection="1">
      <alignment horizontal="center" textRotation="90"/>
    </xf>
    <xf numFmtId="0" fontId="0" fillId="0" borderId="0" xfId="0" applyProtection="1"/>
    <xf numFmtId="0" fontId="0" fillId="0" borderId="0" xfId="0" applyAlignment="1">
      <alignment horizontal="center"/>
    </xf>
    <xf numFmtId="0" fontId="4" fillId="0" borderId="0" xfId="0" applyFont="1"/>
    <xf numFmtId="0" fontId="0" fillId="0" borderId="0" xfId="0" applyBorder="1" applyAlignment="1">
      <alignment horizontal="center"/>
    </xf>
    <xf numFmtId="0" fontId="0" fillId="0" borderId="10" xfId="0" applyBorder="1" applyAlignment="1">
      <alignment horizontal="center"/>
    </xf>
    <xf numFmtId="0" fontId="6" fillId="0" borderId="20" xfId="0" applyFont="1" applyBorder="1" applyAlignment="1">
      <alignment horizontal="right"/>
    </xf>
    <xf numFmtId="0" fontId="6" fillId="0" borderId="10" xfId="0" applyFont="1" applyBorder="1" applyAlignment="1">
      <alignment horizontal="center"/>
    </xf>
    <xf numFmtId="0" fontId="6" fillId="0" borderId="19" xfId="0" applyFont="1" applyBorder="1" applyAlignment="1">
      <alignment horizontal="center"/>
    </xf>
    <xf numFmtId="0" fontId="4" fillId="0" borderId="10" xfId="0" applyFont="1" applyBorder="1" applyAlignment="1">
      <alignment horizontal="center"/>
    </xf>
    <xf numFmtId="0" fontId="0" fillId="0" borderId="10" xfId="0" applyBorder="1" applyAlignment="1" applyProtection="1">
      <alignment horizontal="center"/>
      <protection locked="0"/>
    </xf>
    <xf numFmtId="0" fontId="0" fillId="0" borderId="19" xfId="0"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24" xfId="0" applyNumberFormat="1" applyBorder="1" applyAlignment="1" applyProtection="1">
      <alignment horizontal="center"/>
      <protection locked="0"/>
    </xf>
    <xf numFmtId="0" fontId="3" fillId="0" borderId="0" xfId="0" applyFont="1" applyAlignment="1" applyProtection="1"/>
    <xf numFmtId="0" fontId="0" fillId="0" borderId="25" xfId="0" applyBorder="1" applyAlignment="1" applyProtection="1"/>
    <xf numFmtId="0" fontId="0" fillId="0" borderId="0" xfId="0" applyBorder="1" applyAlignment="1" applyProtection="1"/>
    <xf numFmtId="0" fontId="0" fillId="0" borderId="0" xfId="0" applyFill="1" applyProtection="1"/>
    <xf numFmtId="0" fontId="0" fillId="0" borderId="27" xfId="0" applyBorder="1" applyProtection="1"/>
    <xf numFmtId="0" fontId="3" fillId="0" borderId="0" xfId="0" applyFont="1" applyBorder="1" applyAlignment="1"/>
    <xf numFmtId="0" fontId="0" fillId="0" borderId="19" xfId="0" applyBorder="1" applyAlignment="1">
      <alignment horizontal="right"/>
    </xf>
    <xf numFmtId="0" fontId="4" fillId="0" borderId="0" xfId="0" applyFont="1" applyBorder="1" applyAlignment="1">
      <alignment horizontal="left"/>
    </xf>
    <xf numFmtId="0" fontId="4" fillId="0" borderId="0" xfId="0" applyFont="1" applyBorder="1" applyAlignment="1">
      <alignment horizontal="center"/>
    </xf>
    <xf numFmtId="0" fontId="0" fillId="0" borderId="15" xfId="0" applyBorder="1" applyProtection="1"/>
    <xf numFmtId="0" fontId="3" fillId="0" borderId="16" xfId="0" applyFont="1" applyBorder="1" applyAlignment="1" applyProtection="1">
      <alignment horizontal="center"/>
    </xf>
    <xf numFmtId="0" fontId="3" fillId="0" borderId="12" xfId="0" applyFont="1" applyBorder="1" applyAlignment="1" applyProtection="1"/>
    <xf numFmtId="0" fontId="4" fillId="0" borderId="18" xfId="0" applyFont="1" applyBorder="1" applyAlignment="1" applyProtection="1"/>
    <xf numFmtId="0" fontId="0" fillId="0" borderId="15" xfId="0" applyBorder="1" applyAlignment="1" applyProtection="1">
      <alignment horizontal="right"/>
    </xf>
    <xf numFmtId="0" fontId="0" fillId="0" borderId="15" xfId="0" quotePrefix="1" applyBorder="1" applyAlignment="1" applyProtection="1">
      <alignment horizontal="right"/>
    </xf>
    <xf numFmtId="0" fontId="0" fillId="0" borderId="0" xfId="0" applyAlignment="1" applyProtection="1"/>
    <xf numFmtId="0" fontId="3" fillId="0" borderId="0" xfId="0" applyFont="1" applyBorder="1" applyAlignment="1">
      <alignment horizontal="right"/>
    </xf>
    <xf numFmtId="0" fontId="3" fillId="0" borderId="0" xfId="0" applyFont="1" applyAlignment="1"/>
    <xf numFmtId="0" fontId="0" fillId="0" borderId="10" xfId="0" applyFill="1" applyBorder="1" applyAlignment="1" applyProtection="1">
      <alignment horizontal="center"/>
      <protection locked="0"/>
    </xf>
    <xf numFmtId="0" fontId="5" fillId="0" borderId="0" xfId="0" applyFont="1"/>
    <xf numFmtId="0" fontId="0" fillId="0" borderId="15" xfId="0" applyBorder="1" applyProtection="1">
      <protection locked="0"/>
    </xf>
    <xf numFmtId="0" fontId="0" fillId="0" borderId="0" xfId="0" applyBorder="1" applyProtection="1">
      <protection locked="0"/>
    </xf>
    <xf numFmtId="0" fontId="3" fillId="0" borderId="25" xfId="0" applyFont="1" applyBorder="1" applyAlignment="1">
      <alignment horizontal="right"/>
    </xf>
    <xf numFmtId="0" fontId="0" fillId="0" borderId="26" xfId="0" applyBorder="1" applyProtection="1">
      <protection locked="0"/>
    </xf>
    <xf numFmtId="0" fontId="0" fillId="0" borderId="25" xfId="0" applyBorder="1" applyProtection="1">
      <protection locked="0"/>
    </xf>
    <xf numFmtId="0" fontId="3" fillId="0" borderId="0" xfId="0" applyFont="1" applyAlignment="1" applyProtection="1">
      <alignment horizontal="center"/>
    </xf>
    <xf numFmtId="0" fontId="5" fillId="0" borderId="11" xfId="0" applyFont="1" applyFill="1" applyBorder="1" applyAlignment="1" applyProtection="1">
      <alignment horizontal="center" textRotation="90"/>
    </xf>
    <xf numFmtId="0" fontId="5" fillId="0" borderId="13" xfId="0" applyFont="1" applyBorder="1" applyAlignment="1" applyProtection="1"/>
    <xf numFmtId="0" fontId="0" fillId="0" borderId="26" xfId="0" applyBorder="1" applyProtection="1"/>
    <xf numFmtId="0" fontId="3" fillId="0" borderId="17" xfId="0" applyFont="1" applyFill="1" applyBorder="1" applyAlignment="1" applyProtection="1">
      <alignment horizontal="center"/>
    </xf>
    <xf numFmtId="0" fontId="0" fillId="0" borderId="18" xfId="0" applyBorder="1" applyAlignment="1" applyProtection="1">
      <protection locked="0"/>
    </xf>
    <xf numFmtId="0" fontId="0" fillId="0" borderId="18" xfId="0" applyBorder="1" applyAlignment="1" applyProtection="1">
      <alignment horizontal="left"/>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center"/>
      <protection locked="0"/>
    </xf>
    <xf numFmtId="0" fontId="0" fillId="0" borderId="18" xfId="0" applyFill="1" applyBorder="1" applyAlignment="1" applyProtection="1">
      <alignment horizontal="left"/>
      <protection locked="0"/>
    </xf>
    <xf numFmtId="0" fontId="0" fillId="0" borderId="10" xfId="0" applyBorder="1" applyProtection="1">
      <protection locked="0"/>
    </xf>
    <xf numFmtId="0" fontId="11" fillId="0" borderId="18" xfId="0" applyFont="1" applyFill="1" applyBorder="1" applyAlignment="1" applyProtection="1">
      <alignment horizontal="left"/>
      <protection locked="0"/>
    </xf>
    <xf numFmtId="0" fontId="1" fillId="0" borderId="18"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30" xfId="0" applyBorder="1" applyProtection="1">
      <protection locked="0"/>
    </xf>
    <xf numFmtId="0" fontId="3" fillId="0" borderId="0" xfId="0" applyFont="1" applyAlignment="1">
      <alignment horizontal="center"/>
    </xf>
    <xf numFmtId="166" fontId="4" fillId="0" borderId="10" xfId="0" applyNumberFormat="1" applyFont="1" applyFill="1" applyBorder="1" applyAlignment="1" applyProtection="1">
      <alignment horizontal="center"/>
      <protection locked="0"/>
    </xf>
    <xf numFmtId="0" fontId="3" fillId="0" borderId="0" xfId="0" applyFont="1" applyAlignment="1">
      <alignment horizontal="right"/>
    </xf>
    <xf numFmtId="0" fontId="0" fillId="0" borderId="0" xfId="0" applyProtection="1">
      <protection locked="0"/>
    </xf>
    <xf numFmtId="0" fontId="3" fillId="0" borderId="25" xfId="0" applyFont="1" applyBorder="1"/>
    <xf numFmtId="0" fontId="0" fillId="0" borderId="25" xfId="0" applyBorder="1" applyProtection="1"/>
    <xf numFmtId="0" fontId="3" fillId="0" borderId="14" xfId="0" applyFont="1" applyBorder="1"/>
    <xf numFmtId="0" fontId="3" fillId="0" borderId="27" xfId="0" applyFont="1" applyBorder="1"/>
    <xf numFmtId="0" fontId="0" fillId="18" borderId="16" xfId="0" applyFill="1" applyBorder="1" applyProtection="1">
      <protection locked="0"/>
    </xf>
    <xf numFmtId="0" fontId="0" fillId="0" borderId="11" xfId="0" applyBorder="1"/>
    <xf numFmtId="0" fontId="0" fillId="0" borderId="29" xfId="0" applyBorder="1" applyProtection="1">
      <protection locked="0"/>
    </xf>
    <xf numFmtId="0" fontId="0" fillId="0" borderId="0" xfId="0" applyAlignment="1">
      <alignment vertical="center"/>
    </xf>
    <xf numFmtId="0" fontId="0" fillId="0" borderId="19" xfId="0" applyBorder="1" applyAlignment="1">
      <alignment horizontal="center"/>
    </xf>
    <xf numFmtId="0" fontId="0" fillId="0" borderId="12" xfId="0" applyBorder="1" applyAlignment="1">
      <alignment horizontal="center"/>
    </xf>
    <xf numFmtId="0" fontId="12" fillId="0" borderId="0" xfId="0" applyFont="1" applyFill="1" applyAlignment="1">
      <alignment vertical="center"/>
    </xf>
    <xf numFmtId="0" fontId="6" fillId="0" borderId="0" xfId="0" applyFont="1" applyBorder="1" applyAlignment="1">
      <alignment horizontal="center"/>
    </xf>
    <xf numFmtId="0" fontId="0" fillId="0" borderId="11" xfId="0" applyBorder="1" applyAlignment="1"/>
    <xf numFmtId="0" fontId="0" fillId="0" borderId="12" xfId="0" applyBorder="1" applyAlignment="1"/>
    <xf numFmtId="0" fontId="6" fillId="0" borderId="12" xfId="0" applyFont="1" applyBorder="1" applyAlignment="1">
      <alignment horizontal="right"/>
    </xf>
    <xf numFmtId="0" fontId="6" fillId="0" borderId="12" xfId="0" applyFont="1" applyBorder="1" applyAlignment="1">
      <alignment horizontal="center"/>
    </xf>
    <xf numFmtId="0" fontId="12" fillId="0" borderId="0" xfId="0" applyFont="1" applyFill="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29" xfId="0" applyBorder="1" applyAlignment="1"/>
    <xf numFmtId="0" fontId="14" fillId="0" borderId="0" xfId="34" applyAlignment="1" applyProtection="1"/>
    <xf numFmtId="0" fontId="7" fillId="0" borderId="12" xfId="0" applyFont="1" applyBorder="1" applyAlignment="1" applyProtection="1">
      <alignment horizontal="center"/>
    </xf>
    <xf numFmtId="0" fontId="3" fillId="0" borderId="0" xfId="0" applyFont="1" applyBorder="1" applyAlignment="1" applyProtection="1">
      <alignment horizontal="center"/>
    </xf>
    <xf numFmtId="0" fontId="0" fillId="0" borderId="0" xfId="0" applyFill="1" applyBorder="1" applyAlignment="1" applyProtection="1">
      <alignment horizontal="center"/>
    </xf>
    <xf numFmtId="0" fontId="0" fillId="0" borderId="15" xfId="0" applyBorder="1" applyAlignment="1" applyProtection="1">
      <alignment horizontal="left" wrapText="1"/>
    </xf>
    <xf numFmtId="0" fontId="0" fillId="0" borderId="10" xfId="0" applyBorder="1" applyAlignment="1" applyProtection="1">
      <alignment horizontal="left" wrapText="1"/>
      <protection locked="0"/>
    </xf>
    <xf numFmtId="0" fontId="0" fillId="0" borderId="0" xfId="0" applyAlignment="1" applyProtection="1">
      <alignment horizontal="left" wrapText="1"/>
    </xf>
    <xf numFmtId="0" fontId="0" fillId="0" borderId="15" xfId="0" quotePrefix="1" applyBorder="1" applyAlignment="1" applyProtection="1">
      <alignment horizontal="left" wrapText="1"/>
    </xf>
    <xf numFmtId="0" fontId="0" fillId="0" borderId="10" xfId="0" applyBorder="1" applyAlignment="1" applyProtection="1">
      <alignment horizontal="center"/>
    </xf>
    <xf numFmtId="0" fontId="34" fillId="0" borderId="0" xfId="0" applyFont="1" applyAlignment="1" applyProtection="1">
      <alignment vertical="top" wrapText="1"/>
    </xf>
    <xf numFmtId="0" fontId="4" fillId="0" borderId="10" xfId="0" applyFont="1" applyBorder="1" applyAlignment="1" applyProtection="1">
      <alignment horizontal="left"/>
    </xf>
    <xf numFmtId="0" fontId="0" fillId="0" borderId="19" xfId="0" applyBorder="1" applyAlignment="1" applyProtection="1">
      <alignment horizontal="center"/>
    </xf>
    <xf numFmtId="0" fontId="0" fillId="0" borderId="12" xfId="0" applyBorder="1" applyAlignment="1" applyProtection="1">
      <alignment horizontal="center"/>
    </xf>
    <xf numFmtId="0" fontId="3" fillId="0" borderId="12" xfId="0" applyFont="1" applyBorder="1" applyAlignment="1" applyProtection="1">
      <alignment horizontal="left"/>
    </xf>
    <xf numFmtId="0" fontId="4" fillId="0" borderId="12" xfId="0" applyFont="1" applyBorder="1" applyAlignment="1" applyProtection="1">
      <alignment horizontal="left"/>
    </xf>
    <xf numFmtId="0" fontId="0" fillId="0" borderId="18" xfId="0" applyBorder="1" applyAlignment="1" applyProtection="1">
      <alignment horizontal="center"/>
    </xf>
    <xf numFmtId="0" fontId="1" fillId="0" borderId="10" xfId="0" applyFont="1" applyBorder="1" applyAlignment="1" applyProtection="1">
      <alignment horizontal="center"/>
      <protection locked="0"/>
    </xf>
    <xf numFmtId="0" fontId="0" fillId="0" borderId="0" xfId="0" applyBorder="1" applyAlignment="1" applyProtection="1">
      <alignment horizontal="right"/>
    </xf>
    <xf numFmtId="0" fontId="3" fillId="0" borderId="0" xfId="0" applyFont="1" applyAlignment="1" applyProtection="1">
      <alignment horizontal="left"/>
    </xf>
    <xf numFmtId="0" fontId="3" fillId="0" borderId="0" xfId="0" applyFont="1" applyBorder="1" applyAlignment="1" applyProtection="1">
      <alignment horizontal="left"/>
    </xf>
    <xf numFmtId="0" fontId="0" fillId="0" borderId="0" xfId="0" applyFill="1" applyBorder="1" applyProtection="1"/>
    <xf numFmtId="0" fontId="0" fillId="0" borderId="0" xfId="0" applyAlignment="1" applyProtection="1">
      <alignment wrapText="1"/>
    </xf>
    <xf numFmtId="0" fontId="3" fillId="0" borderId="0" xfId="0" applyFont="1" applyProtection="1"/>
    <xf numFmtId="0" fontId="10" fillId="0" borderId="0" xfId="0" applyFont="1" applyAlignment="1" applyProtection="1"/>
    <xf numFmtId="166" fontId="0" fillId="0" borderId="0" xfId="0" applyNumberFormat="1" applyAlignment="1" applyProtection="1">
      <alignment horizontal="center"/>
    </xf>
    <xf numFmtId="0" fontId="0" fillId="0" borderId="0" xfId="0" quotePrefix="1" applyProtection="1"/>
    <xf numFmtId="0" fontId="3" fillId="0" borderId="0" xfId="0" applyFont="1" applyAlignment="1" applyProtection="1">
      <alignment vertical="top"/>
    </xf>
    <xf numFmtId="166" fontId="0" fillId="0" borderId="0" xfId="0" applyNumberFormat="1" applyAlignment="1" applyProtection="1">
      <alignment horizontal="center" vertical="top"/>
    </xf>
    <xf numFmtId="165" fontId="0" fillId="0" borderId="0" xfId="0" applyNumberFormat="1" applyAlignment="1" applyProtection="1">
      <alignment horizontal="center"/>
    </xf>
    <xf numFmtId="0" fontId="3" fillId="0" borderId="18" xfId="0" applyFont="1" applyBorder="1" applyAlignment="1" applyProtection="1">
      <alignment horizontal="left"/>
    </xf>
    <xf numFmtId="0" fontId="4" fillId="0" borderId="12" xfId="0" applyFont="1" applyBorder="1" applyProtection="1"/>
    <xf numFmtId="0" fontId="4" fillId="0" borderId="0" xfId="0" applyFont="1" applyBorder="1" applyProtection="1"/>
    <xf numFmtId="0" fontId="3" fillId="0" borderId="28" xfId="0" applyFont="1" applyBorder="1" applyAlignment="1" applyProtection="1">
      <alignment horizontal="center" vertical="center" wrapText="1"/>
    </xf>
    <xf numFmtId="0" fontId="0" fillId="0" borderId="23" xfId="0" applyBorder="1" applyProtection="1"/>
    <xf numFmtId="0" fontId="0" fillId="0" borderId="22" xfId="0" applyBorder="1" applyAlignment="1" applyProtection="1">
      <alignment horizontal="center" textRotation="90"/>
    </xf>
    <xf numFmtId="0" fontId="0" fillId="0" borderId="21" xfId="0" applyBorder="1" applyAlignment="1" applyProtection="1">
      <alignment horizontal="center" textRotation="90"/>
    </xf>
    <xf numFmtId="0" fontId="0" fillId="0" borderId="24" xfId="0" applyBorder="1" applyAlignment="1" applyProtection="1">
      <alignment horizontal="center" textRotation="90"/>
    </xf>
    <xf numFmtId="0" fontId="3" fillId="0" borderId="23" xfId="0" applyFont="1" applyBorder="1" applyProtection="1"/>
    <xf numFmtId="0" fontId="0" fillId="0" borderId="22" xfId="0" applyBorder="1" applyAlignment="1" applyProtection="1">
      <alignment horizontal="center" vertical="center"/>
    </xf>
    <xf numFmtId="0" fontId="4" fillId="0" borderId="18" xfId="0" applyFont="1" applyBorder="1" applyAlignment="1" applyProtection="1">
      <alignment horizontal="left"/>
    </xf>
    <xf numFmtId="0" fontId="0" fillId="0" borderId="0" xfId="0" applyAlignment="1" applyProtection="1">
      <alignment horizontal="center" vertical="center"/>
    </xf>
    <xf numFmtId="164" fontId="0" fillId="0" borderId="0" xfId="0" applyNumberFormat="1" applyBorder="1" applyAlignment="1" applyProtection="1">
      <alignment horizontal="center"/>
    </xf>
    <xf numFmtId="0" fontId="0" fillId="0" borderId="0" xfId="0" applyBorder="1" applyAlignment="1" applyProtection="1">
      <alignment horizontal="center" vertical="center"/>
    </xf>
    <xf numFmtId="164" fontId="0" fillId="0" borderId="0" xfId="0" applyNumberFormat="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1" fillId="0" borderId="10" xfId="0" applyFont="1" applyBorder="1" applyAlignment="1" applyProtection="1">
      <alignment horizontal="left"/>
    </xf>
    <xf numFmtId="0" fontId="1" fillId="0" borderId="10" xfId="0" applyFont="1" applyBorder="1" applyAlignment="1" applyProtection="1">
      <alignment horizontal="center"/>
    </xf>
    <xf numFmtId="0" fontId="1" fillId="0" borderId="19" xfId="0" applyFont="1" applyBorder="1" applyAlignment="1" applyProtection="1">
      <alignment horizontal="left"/>
    </xf>
    <xf numFmtId="0" fontId="1" fillId="0" borderId="19" xfId="0" applyFont="1" applyBorder="1" applyAlignment="1" applyProtection="1">
      <alignment horizontal="center"/>
    </xf>
    <xf numFmtId="0" fontId="1" fillId="0" borderId="17" xfId="0" applyFont="1" applyBorder="1" applyAlignment="1" applyProtection="1">
      <alignment horizontal="left"/>
    </xf>
    <xf numFmtId="0" fontId="4" fillId="19" borderId="10" xfId="0" applyFont="1" applyFill="1" applyBorder="1" applyAlignment="1" applyProtection="1">
      <alignment horizontal="center"/>
    </xf>
    <xf numFmtId="0" fontId="0" fillId="19" borderId="10" xfId="0" applyFill="1" applyBorder="1" applyAlignment="1" applyProtection="1">
      <alignment horizontal="center"/>
    </xf>
    <xf numFmtId="0" fontId="0" fillId="0" borderId="0" xfId="0" applyAlignment="1" applyProtection="1">
      <alignment horizontal="left"/>
    </xf>
    <xf numFmtId="0" fontId="0" fillId="0" borderId="14" xfId="0" applyBorder="1" applyAlignment="1" applyProtection="1">
      <alignment horizontal="left"/>
    </xf>
    <xf numFmtId="0" fontId="0" fillId="0" borderId="27" xfId="0" applyBorder="1" applyAlignment="1" applyProtection="1">
      <alignment horizontal="left"/>
    </xf>
    <xf numFmtId="0" fontId="1" fillId="0" borderId="10" xfId="0" applyFont="1" applyBorder="1" applyProtection="1"/>
    <xf numFmtId="0" fontId="0" fillId="20" borderId="10" xfId="0" applyFill="1" applyBorder="1" applyAlignment="1" applyProtection="1">
      <alignment horizontal="center" vertical="center"/>
    </xf>
    <xf numFmtId="0" fontId="4" fillId="0" borderId="17" xfId="0" applyFont="1" applyBorder="1" applyAlignment="1" applyProtection="1">
      <alignment horizontal="left"/>
    </xf>
    <xf numFmtId="0" fontId="1" fillId="0" borderId="10" xfId="0" applyFont="1" applyBorder="1" applyAlignment="1" applyProtection="1">
      <alignment horizontal="center" vertical="center"/>
      <protection locked="0"/>
    </xf>
    <xf numFmtId="0" fontId="5" fillId="0" borderId="11" xfId="0" applyFont="1" applyBorder="1" applyAlignment="1" applyProtection="1">
      <alignment horizontal="left"/>
    </xf>
    <xf numFmtId="0" fontId="4" fillId="0" borderId="30" xfId="0" applyFont="1" applyBorder="1" applyAlignment="1" applyProtection="1">
      <alignment horizontal="left"/>
    </xf>
    <xf numFmtId="0" fontId="4" fillId="0" borderId="15" xfId="0" applyFont="1" applyBorder="1" applyAlignment="1" applyProtection="1">
      <alignment horizontal="left"/>
    </xf>
    <xf numFmtId="0" fontId="0" fillId="0" borderId="30" xfId="0" applyBorder="1" applyAlignment="1" applyProtection="1">
      <alignment horizontal="left"/>
    </xf>
    <xf numFmtId="0" fontId="4" fillId="0" borderId="19" xfId="0" applyFont="1" applyBorder="1" applyAlignment="1" applyProtection="1">
      <alignment horizontal="left"/>
    </xf>
    <xf numFmtId="0" fontId="4" fillId="0" borderId="13" xfId="0" applyFont="1" applyBorder="1" applyAlignment="1" applyProtection="1">
      <alignment horizontal="left"/>
    </xf>
    <xf numFmtId="0" fontId="0" fillId="19" borderId="10" xfId="0" applyFill="1" applyBorder="1" applyAlignment="1" applyProtection="1">
      <alignment horizontal="center" vertical="center"/>
    </xf>
    <xf numFmtId="0" fontId="4" fillId="19" borderId="10" xfId="0" applyFont="1" applyFill="1" applyBorder="1" applyAlignment="1" applyProtection="1">
      <alignment horizontal="center" vertical="center"/>
    </xf>
    <xf numFmtId="0" fontId="1" fillId="0" borderId="19" xfId="0" applyFont="1" applyBorder="1" applyProtection="1"/>
    <xf numFmtId="0" fontId="1" fillId="0" borderId="17" xfId="0" applyFont="1" applyBorder="1" applyProtection="1"/>
    <xf numFmtId="0" fontId="0" fillId="0" borderId="0" xfId="0" applyAlignment="1">
      <alignment horizontal="center"/>
    </xf>
    <xf numFmtId="0" fontId="1" fillId="0" borderId="10" xfId="0" applyFont="1" applyBorder="1" applyAlignment="1">
      <alignment horizontal="left"/>
    </xf>
    <xf numFmtId="0" fontId="1" fillId="0" borderId="10" xfId="0" applyFont="1" applyFill="1" applyBorder="1" applyAlignment="1">
      <alignment horizontal="left"/>
    </xf>
    <xf numFmtId="0" fontId="6" fillId="0" borderId="14" xfId="0" applyFont="1" applyBorder="1" applyAlignment="1">
      <alignment horizontal="right"/>
    </xf>
    <xf numFmtId="0" fontId="6" fillId="0" borderId="20" xfId="0" applyFont="1" applyBorder="1" applyAlignment="1">
      <alignment horizontal="center"/>
    </xf>
    <xf numFmtId="0" fontId="1" fillId="0" borderId="10" xfId="0" applyFont="1" applyBorder="1" applyAlignment="1" applyProtection="1">
      <alignment horizontal="left" wrapText="1"/>
      <protection locked="0"/>
    </xf>
    <xf numFmtId="0" fontId="7" fillId="21" borderId="13" xfId="0" applyFont="1" applyFill="1" applyBorder="1" applyAlignment="1" applyProtection="1">
      <alignment horizontal="left"/>
    </xf>
    <xf numFmtId="0" fontId="3" fillId="21" borderId="15" xfId="0" applyFont="1" applyFill="1" applyBorder="1" applyAlignment="1" applyProtection="1">
      <alignment horizontal="left" wrapText="1"/>
    </xf>
    <xf numFmtId="0" fontId="0" fillId="21" borderId="15" xfId="0" applyFill="1" applyBorder="1" applyAlignment="1" applyProtection="1"/>
    <xf numFmtId="0" fontId="0" fillId="21" borderId="26" xfId="0" applyFill="1" applyBorder="1" applyAlignment="1" applyProtection="1"/>
    <xf numFmtId="0" fontId="0" fillId="21" borderId="0" xfId="0" applyFill="1" applyProtection="1"/>
    <xf numFmtId="0" fontId="1" fillId="0" borderId="18" xfId="0" applyFont="1" applyBorder="1" applyProtection="1"/>
    <xf numFmtId="0" fontId="11" fillId="0" borderId="18" xfId="0" applyFont="1" applyBorder="1" applyProtection="1"/>
    <xf numFmtId="0" fontId="1" fillId="0" borderId="30" xfId="0" applyFont="1" applyBorder="1" applyAlignment="1" applyProtection="1">
      <alignment horizontal="left"/>
    </xf>
    <xf numFmtId="0" fontId="1" fillId="0" borderId="20" xfId="0" applyFont="1" applyBorder="1" applyAlignment="1">
      <alignment horizontal="right"/>
    </xf>
    <xf numFmtId="0" fontId="1" fillId="0" borderId="0" xfId="0" applyFont="1" applyProtection="1"/>
    <xf numFmtId="0" fontId="1" fillId="0" borderId="20" xfId="0" applyFont="1" applyFill="1" applyBorder="1" applyProtection="1"/>
    <xf numFmtId="0" fontId="1" fillId="19" borderId="10" xfId="0" applyFont="1" applyFill="1" applyBorder="1" applyAlignment="1" applyProtection="1">
      <alignment horizontal="center"/>
    </xf>
    <xf numFmtId="0" fontId="1" fillId="19" borderId="10" xfId="0" applyFont="1" applyFill="1" applyBorder="1" applyAlignment="1" applyProtection="1">
      <alignment horizontal="center" vertical="center"/>
    </xf>
    <xf numFmtId="0" fontId="1" fillId="0" borderId="0" xfId="0" applyFont="1" applyProtection="1">
      <protection locked="0"/>
    </xf>
    <xf numFmtId="0" fontId="37" fillId="0" borderId="0" xfId="0" applyFont="1" applyProtection="1"/>
    <xf numFmtId="0" fontId="38" fillId="0" borderId="0" xfId="0" applyFont="1" applyProtection="1"/>
    <xf numFmtId="166" fontId="37" fillId="0" borderId="0" xfId="0" applyNumberFormat="1" applyFont="1" applyAlignment="1" applyProtection="1">
      <alignment horizontal="center"/>
    </xf>
    <xf numFmtId="0" fontId="37" fillId="0" borderId="0" xfId="0" quotePrefix="1" applyFont="1" applyProtection="1"/>
    <xf numFmtId="0" fontId="3" fillId="22" borderId="12" xfId="0" applyFont="1" applyFill="1" applyBorder="1" applyAlignment="1" applyProtection="1"/>
    <xf numFmtId="0" fontId="4" fillId="22" borderId="18" xfId="0" applyFont="1" applyFill="1" applyBorder="1" applyAlignment="1" applyProtection="1"/>
    <xf numFmtId="0" fontId="0" fillId="22" borderId="0" xfId="0" applyFill="1" applyProtection="1"/>
    <xf numFmtId="0" fontId="3" fillId="22" borderId="18" xfId="0" applyFont="1" applyFill="1" applyBorder="1" applyAlignment="1" applyProtection="1">
      <alignment horizontal="left"/>
    </xf>
    <xf numFmtId="0" fontId="0" fillId="22" borderId="0" xfId="0" applyFill="1" applyBorder="1" applyProtection="1"/>
    <xf numFmtId="0" fontId="3" fillId="22" borderId="25" xfId="0" applyFont="1" applyFill="1" applyBorder="1" applyAlignment="1" applyProtection="1">
      <alignment horizontal="left"/>
    </xf>
    <xf numFmtId="0" fontId="3" fillId="22" borderId="0" xfId="0" applyFont="1" applyFill="1" applyBorder="1" applyAlignment="1" applyProtection="1"/>
    <xf numFmtId="0" fontId="0" fillId="22" borderId="10" xfId="0" applyFill="1" applyBorder="1" applyAlignment="1" applyProtection="1">
      <alignment horizontal="left"/>
    </xf>
    <xf numFmtId="0" fontId="4" fillId="22" borderId="25" xfId="0" applyFont="1" applyFill="1" applyBorder="1" applyAlignment="1" applyProtection="1"/>
    <xf numFmtId="0" fontId="2" fillId="0" borderId="10" xfId="0" applyFont="1" applyBorder="1" applyAlignment="1" applyProtection="1">
      <alignment horizontal="left"/>
    </xf>
    <xf numFmtId="0" fontId="1" fillId="0" borderId="0" xfId="0" applyFont="1" applyFill="1" applyBorder="1" applyAlignment="1" applyProtection="1">
      <alignment horizontal="left"/>
    </xf>
    <xf numFmtId="0" fontId="0" fillId="22" borderId="0" xfId="0" applyFill="1" applyBorder="1" applyAlignment="1" applyProtection="1">
      <alignment horizontal="left"/>
    </xf>
    <xf numFmtId="0" fontId="0" fillId="22" borderId="0" xfId="0" applyFill="1" applyBorder="1" applyAlignment="1" applyProtection="1">
      <alignment horizontal="center" textRotation="90"/>
    </xf>
    <xf numFmtId="1" fontId="6" fillId="22" borderId="10" xfId="38" applyNumberFormat="1" applyFont="1" applyFill="1" applyBorder="1" applyAlignment="1" applyProtection="1"/>
    <xf numFmtId="0" fontId="1" fillId="20" borderId="10" xfId="0" applyFont="1" applyFill="1" applyBorder="1" applyAlignment="1" applyProtection="1">
      <alignment horizontal="center" vertical="center"/>
    </xf>
    <xf numFmtId="1" fontId="6" fillId="22" borderId="25" xfId="38" applyNumberFormat="1" applyFont="1" applyFill="1" applyBorder="1" applyAlignment="1" applyProtection="1"/>
    <xf numFmtId="0" fontId="2" fillId="0" borderId="10" xfId="0" applyFont="1" applyBorder="1" applyProtection="1"/>
    <xf numFmtId="0" fontId="11" fillId="0" borderId="10" xfId="0" applyFont="1" applyBorder="1" applyProtection="1"/>
    <xf numFmtId="0" fontId="3" fillId="22" borderId="15"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0" borderId="18" xfId="0" applyFont="1" applyBorder="1" applyProtection="1"/>
    <xf numFmtId="0" fontId="4" fillId="22" borderId="0" xfId="0" applyFont="1" applyFill="1" applyBorder="1" applyProtection="1"/>
    <xf numFmtId="0" fontId="4" fillId="22" borderId="18" xfId="0" applyFont="1" applyFill="1" applyBorder="1" applyProtection="1"/>
    <xf numFmtId="0" fontId="3" fillId="22" borderId="30" xfId="0" applyFont="1" applyFill="1" applyBorder="1" applyAlignment="1" applyProtection="1">
      <alignment horizontal="left"/>
    </xf>
    <xf numFmtId="0" fontId="11" fillId="0" borderId="17" xfId="0" applyFont="1" applyBorder="1" applyProtection="1"/>
    <xf numFmtId="0" fontId="3" fillId="22" borderId="23" xfId="0" applyFont="1" applyFill="1" applyBorder="1" applyProtection="1"/>
    <xf numFmtId="0" fontId="0" fillId="22" borderId="22" xfId="0" applyFill="1" applyBorder="1" applyAlignment="1" applyProtection="1">
      <alignment horizontal="center" vertical="center"/>
    </xf>
    <xf numFmtId="0" fontId="1" fillId="0" borderId="14" xfId="0" applyFont="1" applyBorder="1" applyAlignment="1">
      <alignment horizontal="right"/>
    </xf>
    <xf numFmtId="0" fontId="0" fillId="22" borderId="16" xfId="0" applyFill="1" applyBorder="1" applyProtection="1">
      <protection locked="0"/>
    </xf>
    <xf numFmtId="0" fontId="39" fillId="22" borderId="0" xfId="0" applyFont="1" applyFill="1"/>
    <xf numFmtId="0" fontId="0" fillId="22" borderId="0" xfId="0" applyFill="1"/>
    <xf numFmtId="0" fontId="3" fillId="22" borderId="0" xfId="0" applyFont="1" applyFill="1"/>
    <xf numFmtId="0" fontId="0" fillId="22" borderId="0" xfId="0" applyFill="1" applyBorder="1" applyAlignment="1">
      <alignment horizontal="center"/>
    </xf>
    <xf numFmtId="0" fontId="0" fillId="22" borderId="10" xfId="0" applyFill="1" applyBorder="1" applyAlignment="1">
      <alignment horizontal="center"/>
    </xf>
    <xf numFmtId="0" fontId="1" fillId="0" borderId="29" xfId="0" applyFont="1" applyBorder="1" applyAlignment="1" applyProtection="1">
      <alignment horizontal="left"/>
    </xf>
    <xf numFmtId="0" fontId="1" fillId="0" borderId="10" xfId="0" applyFont="1" applyFill="1" applyBorder="1" applyProtection="1"/>
    <xf numFmtId="0" fontId="0" fillId="22" borderId="25" xfId="0" applyFill="1" applyBorder="1" applyAlignment="1">
      <alignment horizontal="center"/>
    </xf>
    <xf numFmtId="0" fontId="4" fillId="22" borderId="25" xfId="0" applyFont="1" applyFill="1" applyBorder="1" applyProtection="1"/>
    <xf numFmtId="0" fontId="1" fillId="22" borderId="16" xfId="0" applyFont="1" applyFill="1" applyBorder="1" applyProtection="1">
      <protection locked="0"/>
    </xf>
    <xf numFmtId="0" fontId="6" fillId="22" borderId="16" xfId="0" applyFont="1" applyFill="1" applyBorder="1" applyAlignment="1" applyProtection="1">
      <alignment horizontal="center"/>
      <protection locked="0"/>
    </xf>
    <xf numFmtId="164" fontId="0" fillId="22" borderId="21" xfId="0" applyNumberFormat="1" applyFill="1" applyBorder="1" applyAlignment="1" applyProtection="1">
      <alignment horizontal="center"/>
    </xf>
    <xf numFmtId="164" fontId="0" fillId="22" borderId="24" xfId="0" applyNumberFormat="1" applyFill="1" applyBorder="1" applyAlignment="1" applyProtection="1">
      <alignment horizontal="center"/>
    </xf>
    <xf numFmtId="0" fontId="0" fillId="0" borderId="0" xfId="0" quotePrefix="1" applyAlignment="1" applyProtection="1">
      <alignment horizontal="left" vertical="top" wrapText="1"/>
    </xf>
    <xf numFmtId="0" fontId="0" fillId="0" borderId="0" xfId="0" applyAlignment="1" applyProtection="1">
      <alignment horizontal="left" vertical="top" wrapText="1"/>
    </xf>
    <xf numFmtId="0" fontId="0" fillId="0" borderId="0" xfId="0" quotePrefix="1" applyAlignment="1" applyProtection="1">
      <alignment horizontal="left"/>
    </xf>
    <xf numFmtId="0" fontId="0" fillId="0" borderId="0" xfId="0" applyAlignment="1" applyProtection="1">
      <alignment horizontal="left"/>
    </xf>
    <xf numFmtId="0" fontId="0" fillId="0" borderId="0" xfId="0" quotePrefix="1" applyAlignment="1" applyProtection="1">
      <alignment vertical="top" wrapText="1"/>
    </xf>
    <xf numFmtId="0" fontId="0" fillId="0" borderId="0" xfId="0" applyAlignment="1" applyProtection="1">
      <alignment vertical="top" wrapText="1"/>
    </xf>
    <xf numFmtId="0" fontId="0" fillId="0" borderId="0" xfId="0" quotePrefix="1" applyAlignment="1" applyProtection="1">
      <alignment horizontal="left" vertical="top"/>
    </xf>
    <xf numFmtId="0" fontId="3" fillId="0" borderId="0" xfId="0" applyFont="1" applyAlignment="1" applyProtection="1">
      <alignment horizontal="left"/>
    </xf>
    <xf numFmtId="0" fontId="1" fillId="0" borderId="0" xfId="0" applyFont="1" applyAlignment="1" applyProtection="1">
      <alignment horizontal="left" vertical="top" wrapText="1"/>
    </xf>
    <xf numFmtId="0" fontId="1"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0" fontId="0" fillId="0" borderId="0" xfId="0" applyAlignment="1" applyProtection="1">
      <alignment horizontal="left" wrapText="1"/>
    </xf>
    <xf numFmtId="0" fontId="10" fillId="0" borderId="0" xfId="0" applyFont="1" applyAlignment="1" applyProtection="1">
      <alignment horizontal="left"/>
    </xf>
    <xf numFmtId="0" fontId="3" fillId="0" borderId="31" xfId="0" applyFont="1" applyBorder="1" applyAlignment="1" applyProtection="1">
      <alignment horizontal="left"/>
    </xf>
    <xf numFmtId="0" fontId="1" fillId="0" borderId="0" xfId="0" applyFont="1" applyAlignment="1" applyProtection="1">
      <alignment horizontal="left" wrapText="1"/>
    </xf>
    <xf numFmtId="0" fontId="14" fillId="0" borderId="0" xfId="34" applyAlignment="1" applyProtection="1">
      <alignment horizontal="left"/>
    </xf>
    <xf numFmtId="0" fontId="0" fillId="0" borderId="0" xfId="0" applyAlignment="1" applyProtection="1">
      <alignment vertical="center" wrapText="1"/>
    </xf>
    <xf numFmtId="0" fontId="5" fillId="22" borderId="0" xfId="0" applyNumberFormat="1" applyFont="1" applyFill="1" applyBorder="1" applyAlignment="1" applyProtection="1">
      <alignment horizontal="center" textRotation="90"/>
    </xf>
    <xf numFmtId="0" fontId="5" fillId="22" borderId="14" xfId="0" applyFont="1" applyFill="1" applyBorder="1" applyAlignment="1" applyProtection="1">
      <alignment horizontal="center" textRotation="90"/>
    </xf>
    <xf numFmtId="0" fontId="15" fillId="0" borderId="19" xfId="0" applyFont="1" applyBorder="1" applyAlignment="1" applyProtection="1">
      <alignment horizontal="center" textRotation="90"/>
    </xf>
    <xf numFmtId="0" fontId="15" fillId="0" borderId="20" xfId="0" applyFont="1" applyBorder="1" applyAlignment="1" applyProtection="1">
      <alignment horizontal="center" textRotation="90"/>
    </xf>
    <xf numFmtId="0" fontId="15" fillId="0" borderId="17" xfId="0" applyFont="1" applyBorder="1" applyAlignment="1" applyProtection="1">
      <alignment horizontal="center" textRotation="90"/>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22" borderId="0" xfId="0" applyFont="1" applyFill="1" applyBorder="1" applyAlignment="1" applyProtection="1">
      <alignment horizontal="center" textRotation="90"/>
    </xf>
    <xf numFmtId="0" fontId="5" fillId="22" borderId="19" xfId="0" applyFont="1" applyFill="1" applyBorder="1" applyAlignment="1">
      <alignment horizontal="center" textRotation="90"/>
    </xf>
    <xf numFmtId="0" fontId="5" fillId="22" borderId="20" xfId="0" applyFont="1" applyFill="1" applyBorder="1" applyAlignment="1">
      <alignment horizontal="center" textRotation="90"/>
    </xf>
    <xf numFmtId="0" fontId="5" fillId="22" borderId="17" xfId="0" applyFont="1" applyFill="1" applyBorder="1" applyAlignment="1">
      <alignment horizontal="center" textRotation="90"/>
    </xf>
    <xf numFmtId="0" fontId="0" fillId="0" borderId="10" xfId="0" applyBorder="1" applyAlignment="1">
      <alignment horizontal="left" vertical="top"/>
    </xf>
    <xf numFmtId="0" fontId="3" fillId="0" borderId="0" xfId="0" applyFont="1" applyAlignment="1">
      <alignment horizontal="right" vertical="center"/>
    </xf>
    <xf numFmtId="167" fontId="0" fillId="0" borderId="25" xfId="0" applyNumberFormat="1" applyBorder="1" applyAlignment="1" applyProtection="1">
      <alignment horizontal="center" vertical="center"/>
      <protection locked="0"/>
    </xf>
    <xf numFmtId="0" fontId="0" fillId="0" borderId="10" xfId="0" applyBorder="1" applyAlignment="1">
      <alignment horizontal="left" vertical="center"/>
    </xf>
    <xf numFmtId="0" fontId="0" fillId="0" borderId="14" xfId="0" applyBorder="1" applyAlignment="1">
      <alignment horizontal="center"/>
    </xf>
    <xf numFmtId="0" fontId="0" fillId="0" borderId="0" xfId="0" applyAlignment="1">
      <alignment horizontal="center"/>
    </xf>
    <xf numFmtId="0" fontId="7" fillId="0" borderId="12" xfId="0" applyFont="1" applyBorder="1" applyAlignment="1" applyProtection="1">
      <alignment horizontal="center"/>
    </xf>
    <xf numFmtId="0" fontId="7" fillId="0" borderId="13" xfId="0" applyFont="1" applyBorder="1" applyAlignment="1" applyProtection="1">
      <alignment horizontal="center"/>
    </xf>
    <xf numFmtId="0" fontId="3" fillId="0" borderId="0" xfId="0" applyFont="1" applyBorder="1" applyAlignment="1" applyProtection="1">
      <alignment horizontal="center"/>
    </xf>
    <xf numFmtId="0" fontId="3" fillId="0" borderId="15" xfId="0" applyFont="1" applyBorder="1" applyAlignment="1" applyProtection="1">
      <alignment horizontal="center"/>
    </xf>
    <xf numFmtId="167" fontId="0" fillId="0" borderId="18" xfId="0" applyNumberFormat="1" applyBorder="1" applyAlignment="1" applyProtection="1">
      <alignment horizontal="center" vertical="center"/>
      <protection locked="0"/>
    </xf>
    <xf numFmtId="0" fontId="0" fillId="0" borderId="29" xfId="0" applyBorder="1" applyAlignment="1" applyProtection="1"/>
    <xf numFmtId="0" fontId="0" fillId="0" borderId="30" xfId="0" applyBorder="1" applyAlignment="1" applyProtection="1"/>
    <xf numFmtId="0" fontId="0" fillId="0" borderId="29" xfId="0" applyBorder="1" applyAlignment="1" applyProtection="1">
      <alignment wrapText="1"/>
    </xf>
    <xf numFmtId="0" fontId="0" fillId="0" borderId="30" xfId="0" applyBorder="1" applyAlignment="1" applyProtection="1">
      <alignment wrapText="1"/>
    </xf>
    <xf numFmtId="0" fontId="3" fillId="0" borderId="29" xfId="0" applyFont="1" applyBorder="1" applyAlignment="1" applyProtection="1">
      <alignment horizontal="center"/>
    </xf>
    <xf numFmtId="0" fontId="3" fillId="0" borderId="33" xfId="0" applyFont="1" applyBorder="1" applyAlignment="1" applyProtection="1">
      <alignment horizontal="center"/>
    </xf>
    <xf numFmtId="0" fontId="8" fillId="22" borderId="18" xfId="0" applyFont="1" applyFill="1" applyBorder="1" applyAlignment="1" applyProtection="1">
      <alignment horizontal="left" wrapText="1"/>
    </xf>
    <xf numFmtId="0" fontId="9" fillId="22" borderId="18" xfId="0" applyFont="1" applyFill="1" applyBorder="1" applyAlignment="1" applyProtection="1">
      <alignment horizontal="left" wrapText="1"/>
    </xf>
    <xf numFmtId="0" fontId="0" fillId="0" borderId="14" xfId="0" applyBorder="1" applyAlignment="1" applyProtection="1">
      <alignment horizontal="left"/>
    </xf>
    <xf numFmtId="0" fontId="0" fillId="0" borderId="0" xfId="0" applyBorder="1" applyAlignment="1" applyProtection="1">
      <alignment horizontal="left"/>
    </xf>
    <xf numFmtId="0" fontId="0" fillId="0" borderId="15" xfId="0" applyBorder="1" applyAlignment="1" applyProtection="1">
      <alignment horizontal="left"/>
    </xf>
    <xf numFmtId="0" fontId="0" fillId="0" borderId="27" xfId="0" applyBorder="1" applyAlignment="1" applyProtection="1">
      <alignment horizontal="left"/>
    </xf>
    <xf numFmtId="0" fontId="0" fillId="0" borderId="25" xfId="0" applyBorder="1" applyAlignment="1" applyProtection="1">
      <alignment horizontal="left"/>
    </xf>
    <xf numFmtId="0" fontId="0" fillId="0" borderId="26" xfId="0" applyBorder="1" applyAlignment="1" applyProtection="1">
      <alignment horizontal="left"/>
    </xf>
    <xf numFmtId="0" fontId="5" fillId="22" borderId="0" xfId="0" applyFont="1" applyFill="1" applyBorder="1" applyAlignment="1" applyProtection="1">
      <alignment horizontal="center" vertical="center" textRotation="90"/>
    </xf>
    <xf numFmtId="0" fontId="8" fillId="0" borderId="18" xfId="0" applyFont="1" applyBorder="1" applyAlignment="1" applyProtection="1">
      <alignment horizontal="left" wrapText="1"/>
    </xf>
    <xf numFmtId="0" fontId="9" fillId="0" borderId="18" xfId="0" applyFont="1" applyBorder="1" applyAlignment="1" applyProtection="1">
      <alignment horizontal="left" wrapText="1"/>
    </xf>
    <xf numFmtId="0" fontId="34" fillId="0" borderId="29" xfId="0" applyFont="1" applyBorder="1" applyAlignment="1" applyProtection="1">
      <alignment horizontal="left" vertical="top" wrapText="1"/>
    </xf>
    <xf numFmtId="0" fontId="34" fillId="0" borderId="30" xfId="0" applyFont="1" applyBorder="1" applyAlignment="1" applyProtection="1">
      <alignment horizontal="left" vertical="top" wrapText="1"/>
    </xf>
    <xf numFmtId="0" fontId="34" fillId="0" borderId="29" xfId="34" applyFont="1" applyBorder="1" applyAlignment="1" applyProtection="1">
      <alignment horizontal="left" vertical="top" wrapText="1"/>
    </xf>
    <xf numFmtId="0" fontId="34" fillId="0" borderId="30" xfId="34" applyFont="1" applyBorder="1" applyAlignment="1" applyProtection="1">
      <alignment horizontal="left" vertical="top" wrapText="1"/>
    </xf>
    <xf numFmtId="0" fontId="34" fillId="0" borderId="27" xfId="0" applyFont="1" applyBorder="1" applyAlignment="1" applyProtection="1">
      <alignment horizontal="left" vertical="top" wrapText="1"/>
    </xf>
    <xf numFmtId="0" fontId="34" fillId="0" borderId="26" xfId="0" applyFont="1" applyBorder="1" applyAlignment="1" applyProtection="1">
      <alignment horizontal="left" vertical="top" wrapText="1"/>
    </xf>
    <xf numFmtId="0" fontId="5" fillId="22" borderId="15" xfId="0" applyFont="1" applyFill="1" applyBorder="1" applyAlignment="1" applyProtection="1">
      <alignment horizontal="center" vertical="center" textRotation="90"/>
    </xf>
    <xf numFmtId="0" fontId="5" fillId="22" borderId="0" xfId="0" applyFont="1" applyFill="1" applyBorder="1" applyAlignment="1" applyProtection="1">
      <alignment horizontal="center" vertical="top" textRotation="90"/>
    </xf>
    <xf numFmtId="0" fontId="8" fillId="22" borderId="25" xfId="0" applyFont="1" applyFill="1" applyBorder="1" applyAlignment="1" applyProtection="1">
      <alignment horizontal="left" wrapText="1"/>
    </xf>
    <xf numFmtId="0" fontId="9" fillId="22" borderId="25" xfId="0" applyFont="1" applyFill="1" applyBorder="1" applyAlignment="1" applyProtection="1">
      <alignment horizontal="left" wrapText="1"/>
    </xf>
    <xf numFmtId="0" fontId="5" fillId="22" borderId="0" xfId="0" applyFont="1" applyFill="1" applyAlignment="1" applyProtection="1">
      <alignment horizontal="center" vertical="center" textRotation="90"/>
    </xf>
    <xf numFmtId="0" fontId="5" fillId="22" borderId="0" xfId="0" applyFont="1" applyFill="1" applyAlignment="1" applyProtection="1">
      <alignment horizontal="right" textRotation="90"/>
    </xf>
    <xf numFmtId="0" fontId="0" fillId="0" borderId="0" xfId="0" applyFill="1" applyBorder="1" applyAlignment="1" applyProtection="1">
      <alignment horizontal="center" textRotation="90"/>
    </xf>
    <xf numFmtId="0" fontId="0" fillId="0" borderId="0" xfId="0" applyFill="1" applyBorder="1" applyAlignment="1" applyProtection="1">
      <alignment horizontal="center"/>
    </xf>
    <xf numFmtId="0" fontId="5" fillId="22" borderId="0" xfId="0" applyFont="1" applyFill="1" applyAlignment="1" applyProtection="1">
      <alignment horizontal="center" textRotation="90"/>
    </xf>
    <xf numFmtId="0" fontId="15" fillId="0" borderId="29" xfId="0" applyFont="1" applyBorder="1" applyAlignment="1" applyProtection="1">
      <alignment horizontal="center" textRotation="90"/>
    </xf>
    <xf numFmtId="0" fontId="15" fillId="0" borderId="30" xfId="0" applyFont="1" applyBorder="1" applyAlignment="1" applyProtection="1">
      <alignment horizontal="center" textRotation="90"/>
    </xf>
    <xf numFmtId="0" fontId="15" fillId="0" borderId="32" xfId="0" applyFont="1" applyBorder="1" applyAlignment="1" applyProtection="1">
      <alignment horizontal="center" textRotation="90"/>
    </xf>
    <xf numFmtId="0" fontId="12" fillId="22" borderId="0" xfId="0" applyFont="1" applyFill="1" applyAlignment="1">
      <alignment horizontal="center" vertical="center"/>
    </xf>
    <xf numFmtId="0" fontId="40" fillId="22" borderId="0" xfId="0" applyFont="1" applyFill="1" applyBorder="1" applyAlignment="1">
      <alignment horizontal="center" vertical="center"/>
    </xf>
    <xf numFmtId="0" fontId="40" fillId="22" borderId="25" xfId="0" applyFont="1" applyFill="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Electives"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6">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mlynch@live.com" TargetMode="External"/><Relationship Id="rId2" Type="http://schemas.openxmlformats.org/officeDocument/2006/relationships/hyperlink" Target="http://www.geocities.com/~pack215/cub-tracker.html" TargetMode="External"/><Relationship Id="rId1" Type="http://schemas.openxmlformats.org/officeDocument/2006/relationships/hyperlink" Target="mailto:tmlynch@live.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topLeftCell="A16" zoomScale="115" zoomScaleNormal="115" workbookViewId="0">
      <selection activeCell="B20" sqref="B20:J20"/>
    </sheetView>
  </sheetViews>
  <sheetFormatPr defaultRowHeight="12.75"/>
  <cols>
    <col min="1" max="1" width="4.140625" style="10" customWidth="1"/>
    <col min="2" max="2" width="13.42578125" style="10" customWidth="1"/>
    <col min="3" max="3" width="8" style="10" customWidth="1"/>
    <col min="4" max="4" width="9.140625" style="10"/>
    <col min="5" max="5" width="11" style="10" customWidth="1"/>
    <col min="6" max="9" width="9.140625" style="10"/>
    <col min="10" max="10" width="8.42578125" style="10" customWidth="1"/>
    <col min="11" max="16384" width="9.140625" style="10"/>
  </cols>
  <sheetData>
    <row r="1" spans="1:10">
      <c r="A1" s="240" t="s">
        <v>6</v>
      </c>
      <c r="B1" s="240"/>
      <c r="C1" s="240"/>
      <c r="D1" s="240"/>
      <c r="E1" s="240"/>
      <c r="F1" s="240"/>
      <c r="G1" s="240"/>
      <c r="H1" s="240"/>
      <c r="I1" s="240"/>
      <c r="J1" s="240"/>
    </row>
    <row r="2" spans="1:10" ht="9" customHeight="1" thickBot="1"/>
    <row r="3" spans="1:10" ht="13.5" thickBot="1">
      <c r="A3" s="234" t="s">
        <v>2</v>
      </c>
      <c r="B3" s="234"/>
      <c r="C3" s="234"/>
      <c r="D3" s="234"/>
      <c r="E3" s="241"/>
      <c r="F3" s="72"/>
    </row>
    <row r="4" spans="1:10" ht="9" customHeight="1" thickBot="1"/>
    <row r="5" spans="1:10" ht="13.5" thickBot="1">
      <c r="A5" s="234" t="s">
        <v>3</v>
      </c>
      <c r="B5" s="234"/>
      <c r="C5" s="234"/>
      <c r="D5" s="234"/>
      <c r="E5" s="241"/>
      <c r="F5" s="72"/>
    </row>
    <row r="6" spans="1:10">
      <c r="A6" s="108"/>
      <c r="B6" s="108"/>
      <c r="C6" s="108"/>
      <c r="D6" s="108"/>
      <c r="E6" s="109"/>
      <c r="F6" s="110"/>
    </row>
    <row r="7" spans="1:10">
      <c r="A7" s="234" t="s">
        <v>4</v>
      </c>
      <c r="B7" s="234"/>
      <c r="C7" s="234"/>
      <c r="D7" s="234"/>
      <c r="E7" s="234"/>
      <c r="F7" s="234"/>
      <c r="G7" s="234"/>
      <c r="H7" s="234"/>
      <c r="I7" s="234"/>
      <c r="J7" s="234"/>
    </row>
    <row r="8" spans="1:10" ht="51" customHeight="1">
      <c r="B8" s="228" t="s">
        <v>63</v>
      </c>
      <c r="C8" s="228"/>
      <c r="D8" s="228"/>
      <c r="E8" s="228"/>
      <c r="F8" s="228"/>
      <c r="G8" s="228"/>
      <c r="H8" s="228"/>
      <c r="I8" s="228"/>
      <c r="J8" s="228"/>
    </row>
    <row r="9" spans="1:10" ht="20.25" customHeight="1">
      <c r="A9" s="234" t="s">
        <v>89</v>
      </c>
      <c r="B9" s="234"/>
      <c r="C9" s="234"/>
      <c r="D9" s="234"/>
      <c r="E9" s="234"/>
      <c r="F9" s="234"/>
      <c r="G9" s="234"/>
      <c r="H9" s="234"/>
      <c r="I9" s="234"/>
      <c r="J9" s="234"/>
    </row>
    <row r="10" spans="1:10" ht="12.75" customHeight="1">
      <c r="B10" s="235" t="s">
        <v>90</v>
      </c>
      <c r="C10" s="228"/>
      <c r="D10" s="228"/>
      <c r="E10" s="228"/>
      <c r="F10" s="228"/>
      <c r="G10" s="228"/>
      <c r="H10" s="228"/>
      <c r="I10" s="228"/>
      <c r="J10" s="228"/>
    </row>
    <row r="11" spans="1:10" ht="20.25" customHeight="1">
      <c r="A11" s="234" t="s">
        <v>43</v>
      </c>
      <c r="B11" s="234"/>
      <c r="C11" s="234"/>
      <c r="D11" s="234"/>
      <c r="E11" s="234"/>
      <c r="F11" s="234"/>
      <c r="G11" s="234"/>
      <c r="H11" s="234"/>
      <c r="I11" s="234"/>
      <c r="J11" s="234"/>
    </row>
    <row r="12" spans="1:10" ht="25.5" customHeight="1">
      <c r="B12" s="228" t="s">
        <v>37</v>
      </c>
      <c r="C12" s="228"/>
      <c r="D12" s="228"/>
      <c r="E12" s="228"/>
      <c r="F12" s="228"/>
      <c r="G12" s="228"/>
      <c r="H12" s="228"/>
      <c r="I12" s="228"/>
      <c r="J12" s="228"/>
    </row>
    <row r="13" spans="1:10" ht="20.25" customHeight="1">
      <c r="A13" s="234" t="s">
        <v>44</v>
      </c>
      <c r="B13" s="234"/>
      <c r="C13" s="234"/>
      <c r="D13" s="234"/>
      <c r="E13" s="234"/>
      <c r="F13" s="234"/>
      <c r="G13" s="234"/>
      <c r="H13" s="234"/>
      <c r="I13" s="234"/>
      <c r="J13" s="234"/>
    </row>
    <row r="14" spans="1:10" ht="25.5" customHeight="1">
      <c r="B14" s="228" t="s">
        <v>45</v>
      </c>
      <c r="C14" s="228"/>
      <c r="D14" s="228"/>
      <c r="E14" s="228"/>
      <c r="F14" s="228"/>
      <c r="G14" s="228"/>
      <c r="H14" s="228"/>
      <c r="I14" s="228"/>
      <c r="J14" s="228"/>
    </row>
    <row r="15" spans="1:10" ht="20.25" customHeight="1">
      <c r="A15" s="234" t="s">
        <v>5</v>
      </c>
      <c r="B15" s="234"/>
      <c r="C15" s="234"/>
      <c r="D15" s="234"/>
      <c r="E15" s="234"/>
      <c r="F15" s="234"/>
      <c r="G15" s="234"/>
      <c r="H15" s="234"/>
      <c r="I15" s="234"/>
      <c r="J15" s="234"/>
    </row>
    <row r="16" spans="1:10" ht="38.25" customHeight="1">
      <c r="B16" s="239" t="s">
        <v>8</v>
      </c>
      <c r="C16" s="239"/>
      <c r="D16" s="239"/>
      <c r="E16" s="239"/>
      <c r="F16" s="239"/>
      <c r="G16" s="239"/>
      <c r="H16" s="239"/>
      <c r="I16" s="239"/>
      <c r="J16" s="239"/>
    </row>
    <row r="17" spans="1:10" ht="20.25" customHeight="1">
      <c r="A17" s="234" t="s">
        <v>7</v>
      </c>
      <c r="B17" s="234"/>
      <c r="C17" s="234"/>
      <c r="D17" s="234"/>
      <c r="E17" s="234"/>
      <c r="F17" s="234"/>
      <c r="G17" s="234"/>
      <c r="H17" s="234"/>
      <c r="I17" s="234"/>
      <c r="J17" s="234"/>
    </row>
    <row r="18" spans="1:10" ht="51" customHeight="1">
      <c r="B18" s="242" t="s">
        <v>99</v>
      </c>
      <c r="C18" s="239"/>
      <c r="D18" s="239"/>
      <c r="E18" s="239"/>
      <c r="F18" s="239"/>
      <c r="G18" s="239"/>
      <c r="H18" s="239"/>
      <c r="I18" s="239"/>
      <c r="J18" s="239"/>
    </row>
    <row r="19" spans="1:10" ht="20.25" customHeight="1">
      <c r="A19" s="112" t="s">
        <v>62</v>
      </c>
      <c r="B19" s="96"/>
      <c r="C19" s="96"/>
      <c r="D19" s="96"/>
      <c r="E19" s="96"/>
      <c r="F19" s="96"/>
      <c r="G19" s="96"/>
      <c r="H19" s="96"/>
      <c r="I19" s="96"/>
      <c r="J19" s="96"/>
    </row>
    <row r="20" spans="1:10" ht="78.75" customHeight="1">
      <c r="A20" s="112"/>
      <c r="B20" s="236" t="s">
        <v>431</v>
      </c>
      <c r="C20" s="237"/>
      <c r="D20" s="237"/>
      <c r="E20" s="237"/>
      <c r="F20" s="237"/>
      <c r="G20" s="237"/>
      <c r="H20" s="237"/>
      <c r="I20" s="237"/>
      <c r="J20" s="237"/>
    </row>
    <row r="21" spans="1:10" ht="15" customHeight="1">
      <c r="B21" s="90" t="s">
        <v>98</v>
      </c>
    </row>
    <row r="22" spans="1:10" ht="20.25" customHeight="1">
      <c r="A22" s="234" t="s">
        <v>9</v>
      </c>
      <c r="B22" s="234"/>
      <c r="C22" s="234"/>
      <c r="D22" s="234"/>
      <c r="E22" s="234"/>
      <c r="F22" s="234"/>
      <c r="G22" s="234"/>
      <c r="H22" s="234"/>
      <c r="I22" s="234"/>
      <c r="J22" s="234"/>
    </row>
    <row r="23" spans="1:10" ht="66" customHeight="1">
      <c r="B23" s="236" t="s">
        <v>429</v>
      </c>
      <c r="C23" s="237"/>
      <c r="D23" s="237"/>
      <c r="E23" s="237"/>
      <c r="F23" s="237"/>
      <c r="G23" s="237"/>
      <c r="H23" s="237"/>
      <c r="I23" s="237"/>
      <c r="J23" s="237"/>
    </row>
    <row r="24" spans="1:10" ht="25.5" customHeight="1">
      <c r="A24" s="234" t="s">
        <v>11</v>
      </c>
      <c r="B24" s="234"/>
      <c r="C24" s="234"/>
      <c r="D24" s="234"/>
      <c r="E24" s="234"/>
      <c r="F24" s="234"/>
      <c r="G24" s="234"/>
      <c r="H24" s="234"/>
      <c r="I24" s="234"/>
      <c r="J24" s="234"/>
    </row>
    <row r="25" spans="1:10" s="111" customFormat="1" ht="28.5" customHeight="1">
      <c r="B25" s="238" t="s">
        <v>12</v>
      </c>
      <c r="C25" s="238"/>
      <c r="D25" s="238"/>
      <c r="E25" s="238"/>
      <c r="F25" s="238"/>
      <c r="G25" s="238"/>
      <c r="H25" s="238"/>
      <c r="I25" s="238"/>
      <c r="J25" s="238"/>
    </row>
    <row r="26" spans="1:10" ht="18.75" customHeight="1">
      <c r="B26" s="238" t="s">
        <v>83</v>
      </c>
      <c r="C26" s="238"/>
      <c r="D26" s="238"/>
      <c r="E26" s="238"/>
      <c r="F26" s="238"/>
      <c r="G26" s="238"/>
      <c r="H26" s="238"/>
      <c r="I26" s="238"/>
      <c r="J26" s="238"/>
    </row>
    <row r="27" spans="1:10" ht="24" customHeight="1">
      <c r="B27" s="244" t="s">
        <v>82</v>
      </c>
      <c r="C27" s="244"/>
      <c r="D27" s="244"/>
      <c r="E27" s="244"/>
      <c r="F27" s="244"/>
      <c r="G27" s="244"/>
      <c r="H27" s="244"/>
      <c r="I27" s="244"/>
      <c r="J27" s="244"/>
    </row>
    <row r="28" spans="1:10" ht="42.75" customHeight="1">
      <c r="B28" s="238" t="s">
        <v>13</v>
      </c>
      <c r="C28" s="238"/>
      <c r="D28" s="238"/>
      <c r="E28" s="238"/>
      <c r="F28" s="238"/>
      <c r="G28" s="238"/>
      <c r="H28" s="238"/>
      <c r="I28" s="238"/>
      <c r="J28" s="238"/>
    </row>
    <row r="29" spans="1:10" ht="20.25" customHeight="1">
      <c r="A29" s="234" t="s">
        <v>16</v>
      </c>
      <c r="B29" s="234"/>
      <c r="C29" s="234"/>
      <c r="D29" s="234"/>
      <c r="E29" s="234"/>
      <c r="F29" s="234"/>
      <c r="G29" s="234"/>
      <c r="H29" s="234"/>
      <c r="I29" s="234"/>
      <c r="J29" s="234"/>
    </row>
    <row r="30" spans="1:10">
      <c r="B30" s="243" t="s">
        <v>98</v>
      </c>
      <c r="C30" s="243"/>
      <c r="D30" s="243"/>
      <c r="E30" s="243"/>
      <c r="F30" s="243"/>
      <c r="G30" s="243"/>
      <c r="H30" s="243"/>
      <c r="I30" s="243"/>
      <c r="J30" s="243"/>
    </row>
    <row r="32" spans="1:10">
      <c r="A32" s="113" t="s">
        <v>100</v>
      </c>
      <c r="B32" s="113"/>
      <c r="C32" s="113"/>
      <c r="D32" s="113"/>
      <c r="E32" s="113"/>
      <c r="F32" s="113"/>
      <c r="G32" s="113"/>
      <c r="H32" s="113"/>
      <c r="I32" s="113"/>
      <c r="J32" s="113"/>
    </row>
    <row r="33" spans="1:10">
      <c r="A33" s="175" t="s">
        <v>103</v>
      </c>
      <c r="B33" s="112"/>
      <c r="C33" s="114"/>
      <c r="D33" s="115"/>
    </row>
    <row r="34" spans="1:10">
      <c r="A34" s="175" t="s">
        <v>104</v>
      </c>
      <c r="C34" s="114"/>
    </row>
    <row r="37" spans="1:10">
      <c r="A37" s="180" t="s">
        <v>101</v>
      </c>
      <c r="B37" s="181"/>
      <c r="C37" s="182"/>
      <c r="D37" s="183"/>
    </row>
    <row r="38" spans="1:10">
      <c r="A38" s="180" t="s">
        <v>102</v>
      </c>
      <c r="B38" s="180"/>
      <c r="C38" s="182"/>
      <c r="D38" s="180"/>
    </row>
    <row r="39" spans="1:10">
      <c r="C39" s="114"/>
    </row>
    <row r="40" spans="1:10" ht="25.5" customHeight="1">
      <c r="B40" s="116"/>
      <c r="C40" s="117"/>
      <c r="D40" s="231"/>
      <c r="E40" s="232"/>
      <c r="F40" s="232"/>
      <c r="G40" s="232"/>
      <c r="H40" s="232"/>
      <c r="I40" s="232"/>
      <c r="J40" s="232"/>
    </row>
    <row r="41" spans="1:10">
      <c r="C41" s="114"/>
    </row>
    <row r="42" spans="1:10" ht="25.5" customHeight="1">
      <c r="B42" s="116"/>
      <c r="C42" s="117"/>
      <c r="D42" s="231"/>
      <c r="E42" s="232"/>
      <c r="F42" s="232"/>
      <c r="G42" s="232"/>
      <c r="H42" s="232"/>
      <c r="I42" s="232"/>
      <c r="J42" s="232"/>
    </row>
    <row r="43" spans="1:10">
      <c r="C43" s="114"/>
      <c r="D43" s="115"/>
    </row>
    <row r="44" spans="1:10">
      <c r="C44" s="114"/>
    </row>
    <row r="45" spans="1:10" ht="12.75" customHeight="1">
      <c r="B45" s="116"/>
      <c r="C45" s="117"/>
      <c r="D45" s="231"/>
      <c r="E45" s="232"/>
      <c r="F45" s="232"/>
      <c r="G45" s="232"/>
      <c r="H45" s="232"/>
      <c r="I45" s="232"/>
      <c r="J45" s="232"/>
    </row>
    <row r="46" spans="1:10">
      <c r="C46" s="114"/>
    </row>
    <row r="47" spans="1:10">
      <c r="B47" s="116"/>
      <c r="C47" s="117"/>
      <c r="D47" s="231"/>
      <c r="E47" s="232"/>
      <c r="F47" s="232"/>
      <c r="G47" s="232"/>
      <c r="H47" s="232"/>
      <c r="I47" s="232"/>
      <c r="J47" s="232"/>
    </row>
    <row r="48" spans="1:10">
      <c r="C48" s="118"/>
    </row>
    <row r="49" spans="2:10">
      <c r="B49" s="116"/>
      <c r="C49" s="117"/>
      <c r="D49" s="231"/>
      <c r="E49" s="232"/>
      <c r="F49" s="232"/>
      <c r="G49" s="232"/>
      <c r="H49" s="232"/>
      <c r="I49" s="232"/>
      <c r="J49" s="232"/>
    </row>
    <row r="50" spans="2:10">
      <c r="C50" s="118"/>
    </row>
    <row r="51" spans="2:10">
      <c r="B51" s="116"/>
      <c r="C51" s="117"/>
      <c r="D51" s="231"/>
      <c r="E51" s="232"/>
      <c r="F51" s="232"/>
      <c r="G51" s="232"/>
      <c r="H51" s="232"/>
      <c r="I51" s="232"/>
      <c r="J51" s="232"/>
    </row>
    <row r="52" spans="2:10" ht="25.5" customHeight="1">
      <c r="C52" s="118"/>
      <c r="D52" s="227"/>
      <c r="E52" s="227"/>
      <c r="F52" s="227"/>
      <c r="G52" s="227"/>
      <c r="H52" s="227"/>
      <c r="I52" s="227"/>
      <c r="J52" s="227"/>
    </row>
    <row r="53" spans="2:10">
      <c r="C53" s="118"/>
    </row>
    <row r="54" spans="2:10">
      <c r="B54" s="116"/>
      <c r="C54" s="117"/>
      <c r="D54" s="231"/>
      <c r="E54" s="232"/>
      <c r="F54" s="232"/>
      <c r="G54" s="232"/>
      <c r="H54" s="232"/>
      <c r="I54" s="232"/>
      <c r="J54" s="232"/>
    </row>
    <row r="55" spans="2:10">
      <c r="C55" s="118"/>
      <c r="D55" s="227"/>
      <c r="E55" s="227"/>
      <c r="F55" s="227"/>
      <c r="G55" s="227"/>
      <c r="H55" s="227"/>
      <c r="I55" s="227"/>
      <c r="J55" s="227"/>
    </row>
    <row r="56" spans="2:10" ht="25.5" customHeight="1">
      <c r="C56" s="118"/>
      <c r="D56" s="227"/>
      <c r="E56" s="227"/>
      <c r="F56" s="227"/>
      <c r="G56" s="227"/>
      <c r="H56" s="227"/>
      <c r="I56" s="227"/>
      <c r="J56" s="227"/>
    </row>
    <row r="57" spans="2:10">
      <c r="C57" s="118"/>
    </row>
    <row r="58" spans="2:10" ht="12.75" customHeight="1">
      <c r="B58" s="116"/>
      <c r="C58" s="117"/>
      <c r="D58" s="233"/>
      <c r="E58" s="233"/>
      <c r="F58" s="233"/>
      <c r="G58" s="233"/>
      <c r="H58" s="233"/>
      <c r="I58" s="233"/>
      <c r="J58" s="233"/>
    </row>
    <row r="59" spans="2:10">
      <c r="C59" s="118"/>
      <c r="D59" s="115"/>
    </row>
    <row r="60" spans="2:10">
      <c r="C60" s="118"/>
    </row>
    <row r="61" spans="2:10" ht="25.5" customHeight="1">
      <c r="B61" s="116"/>
      <c r="C61" s="117"/>
      <c r="D61" s="227"/>
      <c r="E61" s="227"/>
      <c r="F61" s="227"/>
      <c r="G61" s="227"/>
      <c r="H61" s="227"/>
      <c r="I61" s="227"/>
      <c r="J61" s="227"/>
    </row>
    <row r="62" spans="2:10">
      <c r="C62" s="118"/>
    </row>
    <row r="63" spans="2:10" ht="25.5" customHeight="1">
      <c r="B63" s="116"/>
      <c r="C63" s="117"/>
      <c r="D63" s="227"/>
      <c r="E63" s="228"/>
      <c r="F63" s="228"/>
      <c r="G63" s="228"/>
      <c r="H63" s="228"/>
      <c r="I63" s="228"/>
      <c r="J63" s="228"/>
    </row>
    <row r="64" spans="2:10">
      <c r="C64" s="118"/>
      <c r="D64" s="229"/>
      <c r="E64" s="230"/>
      <c r="F64" s="230"/>
      <c r="G64" s="230"/>
      <c r="H64" s="230"/>
      <c r="I64" s="230"/>
      <c r="J64" s="230"/>
    </row>
    <row r="65" spans="2:10">
      <c r="C65" s="118"/>
    </row>
    <row r="66" spans="2:10">
      <c r="B66" s="116"/>
      <c r="C66" s="117"/>
      <c r="D66" s="227"/>
      <c r="E66" s="228"/>
      <c r="F66" s="228"/>
      <c r="G66" s="228"/>
      <c r="H66" s="228"/>
      <c r="I66" s="228"/>
      <c r="J66" s="228"/>
    </row>
    <row r="67" spans="2:10">
      <c r="C67" s="118"/>
      <c r="D67" s="115"/>
    </row>
    <row r="68" spans="2:10">
      <c r="C68" s="118"/>
      <c r="D68" s="115"/>
    </row>
    <row r="69" spans="2:10" ht="25.5" customHeight="1">
      <c r="C69" s="118"/>
      <c r="D69" s="227"/>
      <c r="E69" s="227"/>
      <c r="F69" s="227"/>
      <c r="G69" s="227"/>
      <c r="H69" s="227"/>
      <c r="I69" s="227"/>
      <c r="J69" s="227"/>
    </row>
    <row r="70" spans="2:10">
      <c r="C70" s="118"/>
    </row>
    <row r="71" spans="2:10">
      <c r="B71" s="116"/>
      <c r="C71" s="117"/>
      <c r="D71" s="227"/>
      <c r="E71" s="228"/>
      <c r="F71" s="228"/>
      <c r="G71" s="228"/>
      <c r="H71" s="228"/>
      <c r="I71" s="228"/>
      <c r="J71" s="228"/>
    </row>
    <row r="72" spans="2:10">
      <c r="C72" s="118"/>
    </row>
    <row r="73" spans="2:10">
      <c r="B73" s="116"/>
      <c r="C73" s="117"/>
      <c r="D73" s="227"/>
      <c r="E73" s="228"/>
      <c r="F73" s="228"/>
      <c r="G73" s="228"/>
      <c r="H73" s="228"/>
      <c r="I73" s="228"/>
      <c r="J73" s="228"/>
    </row>
    <row r="74" spans="2:10" ht="25.5" customHeight="1">
      <c r="D74" s="231"/>
      <c r="E74" s="232"/>
      <c r="F74" s="232"/>
      <c r="G74" s="232"/>
      <c r="H74" s="232"/>
      <c r="I74" s="232"/>
      <c r="J74" s="232"/>
    </row>
    <row r="76" spans="2:10" ht="25.5" customHeight="1">
      <c r="B76" s="116"/>
      <c r="C76" s="117"/>
      <c r="D76" s="227"/>
      <c r="E76" s="228"/>
      <c r="F76" s="228"/>
      <c r="G76" s="228"/>
      <c r="H76" s="228"/>
      <c r="I76" s="228"/>
      <c r="J76" s="228"/>
    </row>
  </sheetData>
  <sheetProtection selectLockedCells="1"/>
  <mergeCells count="45">
    <mergeCell ref="B26:J26"/>
    <mergeCell ref="B30:J30"/>
    <mergeCell ref="B27:J27"/>
    <mergeCell ref="B28:J28"/>
    <mergeCell ref="A29:J29"/>
    <mergeCell ref="A22:J22"/>
    <mergeCell ref="B18:J18"/>
    <mergeCell ref="A15:J15"/>
    <mergeCell ref="A17:J17"/>
    <mergeCell ref="B20:J20"/>
    <mergeCell ref="A7:J7"/>
    <mergeCell ref="A1:J1"/>
    <mergeCell ref="B8:J8"/>
    <mergeCell ref="A3:E3"/>
    <mergeCell ref="A5:E5"/>
    <mergeCell ref="A9:J9"/>
    <mergeCell ref="B10:J10"/>
    <mergeCell ref="B23:J23"/>
    <mergeCell ref="D51:J51"/>
    <mergeCell ref="D49:J49"/>
    <mergeCell ref="D45:J45"/>
    <mergeCell ref="D42:J42"/>
    <mergeCell ref="A11:J11"/>
    <mergeCell ref="B12:J12"/>
    <mergeCell ref="D47:J47"/>
    <mergeCell ref="D40:J40"/>
    <mergeCell ref="A13:J13"/>
    <mergeCell ref="B14:J14"/>
    <mergeCell ref="A24:J24"/>
    <mergeCell ref="B25:J25"/>
    <mergeCell ref="B16:J16"/>
    <mergeCell ref="D52:J52"/>
    <mergeCell ref="D66:J66"/>
    <mergeCell ref="D61:J61"/>
    <mergeCell ref="D56:J56"/>
    <mergeCell ref="D55:J55"/>
    <mergeCell ref="D54:J54"/>
    <mergeCell ref="D58:J58"/>
    <mergeCell ref="D76:J76"/>
    <mergeCell ref="D73:J73"/>
    <mergeCell ref="D71:J71"/>
    <mergeCell ref="D63:J63"/>
    <mergeCell ref="D64:J64"/>
    <mergeCell ref="D69:J69"/>
    <mergeCell ref="D74:J74"/>
  </mergeCells>
  <phoneticPr fontId="2" type="noConversion"/>
  <hyperlinks>
    <hyperlink ref="B30" r:id="rId1"/>
    <hyperlink ref="E24" r:id="rId2" display="http://www.geocities.com/~pack215/cub-tracker.html"/>
    <hyperlink ref="B21" r:id="rId3"/>
  </hyperlinks>
  <pageMargins left="0.75" right="0.75" top="1" bottom="1" header="0.5" footer="0.5"/>
  <pageSetup scale="82" orientation="portrait" horizontalDpi="4294967293" r:id="rId4"/>
  <headerFooter alignWithMargins="0">
    <oddHeader xml:space="preserve">&amp;C&amp;"Arial,Bold"&amp;14Webelos Advancement&amp;12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4"/>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11"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IF(Bobcat!E6="A","A"," ")</f>
        <v xml:space="preserve"> </v>
      </c>
      <c r="H3" s="28"/>
      <c r="I3" s="202" t="s">
        <v>421</v>
      </c>
      <c r="J3" s="186"/>
      <c r="K3" s="221" t="str">
        <f>T('Elective Adventures'!E74)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IF(Bobcat!E7="A","A"," ")</f>
        <v xml:space="preserve"> </v>
      </c>
      <c r="I4" s="100"/>
      <c r="J4" s="146" t="s">
        <v>208</v>
      </c>
      <c r="K4" s="14" t="str">
        <f>T('Elective Adventures'!E56)</f>
        <v/>
      </c>
      <c r="M4" s="100">
        <v>1</v>
      </c>
      <c r="N4" s="146" t="s">
        <v>323</v>
      </c>
      <c r="O4" s="14" t="str">
        <f>T('Elective Adventures'!E145)</f>
        <v/>
      </c>
      <c r="Q4" s="148">
        <v>1</v>
      </c>
      <c r="R4" s="159" t="s">
        <v>398</v>
      </c>
      <c r="S4" s="14" t="str">
        <f>T('Elective Adventures'!E230)</f>
        <v/>
      </c>
    </row>
    <row r="5" spans="2:19">
      <c r="B5" s="15" t="s">
        <v>424</v>
      </c>
      <c r="C5" s="16" t="str">
        <f>IF(COUNTIF(C13:C17,"C")&gt;4,"C",IF(COUNTIF(C13:C17,"C")&gt;0,"P",IF(COUNTIF(C13:C17,"P")&gt;0,"P"," ")))</f>
        <v xml:space="preserve"> </v>
      </c>
      <c r="D5" s="79"/>
      <c r="E5" s="14">
        <v>3</v>
      </c>
      <c r="F5" s="89" t="s">
        <v>17</v>
      </c>
      <c r="G5" s="14" t="str">
        <f>IF(Bobcat!E8="A","A"," ")</f>
        <v xml:space="preserve"> </v>
      </c>
      <c r="I5" s="100">
        <v>1</v>
      </c>
      <c r="J5" s="146" t="s">
        <v>225</v>
      </c>
      <c r="K5" s="14" t="str">
        <f>T('Elective Adventures'!E57)</f>
        <v/>
      </c>
      <c r="M5" s="100">
        <v>2</v>
      </c>
      <c r="N5" s="146" t="s">
        <v>97</v>
      </c>
      <c r="O5" s="14" t="str">
        <f>T('Elective Adventures'!E146)</f>
        <v/>
      </c>
      <c r="Q5" s="100">
        <v>2</v>
      </c>
      <c r="R5" s="146" t="s">
        <v>399</v>
      </c>
      <c r="S5" s="14" t="str">
        <f>T('Elective Adventures'!E231)</f>
        <v/>
      </c>
    </row>
    <row r="6" spans="2:19" ht="13.5" thickBot="1">
      <c r="B6" s="174" t="s">
        <v>425</v>
      </c>
      <c r="C6" s="17" t="str">
        <f>IF(COUNTIF(C20:C37,"C")&gt;1,"C"," ")</f>
        <v xml:space="preserve"> </v>
      </c>
      <c r="D6" s="79"/>
      <c r="E6" s="14">
        <v>4</v>
      </c>
      <c r="F6" s="89" t="s">
        <v>18</v>
      </c>
      <c r="G6" s="14" t="str">
        <f>IF(Bobcat!E9="A","A"," ")</f>
        <v xml:space="preserve"> </v>
      </c>
      <c r="I6" s="100">
        <v>2</v>
      </c>
      <c r="J6" s="146" t="s">
        <v>226</v>
      </c>
      <c r="K6" s="14" t="str">
        <f>T('Elective Adventures'!E58)</f>
        <v/>
      </c>
      <c r="M6" s="136" t="s">
        <v>76</v>
      </c>
      <c r="N6" s="146" t="s">
        <v>324</v>
      </c>
      <c r="O6" s="14" t="str">
        <f>T('Elective Adventures'!E147)</f>
        <v/>
      </c>
      <c r="Q6" s="100">
        <v>3</v>
      </c>
      <c r="R6" s="146" t="s">
        <v>400</v>
      </c>
      <c r="S6" s="14" t="str">
        <f>T('Elective Adventures'!E232)</f>
        <v/>
      </c>
    </row>
    <row r="7" spans="2:19" ht="13.5" thickBot="1">
      <c r="B7" s="212" t="s">
        <v>432</v>
      </c>
      <c r="C7" s="224"/>
      <c r="D7" s="2"/>
      <c r="E7" s="14">
        <v>5</v>
      </c>
      <c r="F7" s="89" t="s">
        <v>19</v>
      </c>
      <c r="G7" s="14" t="str">
        <f>IF(Bobcat!E10="A","A"," ")</f>
        <v xml:space="preserve"> </v>
      </c>
      <c r="I7" s="100">
        <v>3</v>
      </c>
      <c r="J7" s="146" t="s">
        <v>224</v>
      </c>
      <c r="K7" s="14" t="str">
        <f>T('Elective Adventures'!E59)</f>
        <v/>
      </c>
      <c r="M7" s="136" t="s">
        <v>77</v>
      </c>
      <c r="N7" s="146" t="s">
        <v>325</v>
      </c>
      <c r="O7" s="14" t="str">
        <f>T('Elective Adventures'!E148)</f>
        <v/>
      </c>
      <c r="Q7" s="208" t="s">
        <v>401</v>
      </c>
      <c r="R7" s="207"/>
      <c r="S7" s="218"/>
    </row>
    <row r="8" spans="2:19" ht="12.75" customHeight="1" thickBot="1">
      <c r="B8" s="163" t="s">
        <v>67</v>
      </c>
      <c r="C8" s="223"/>
      <c r="D8" s="79"/>
      <c r="E8" s="14">
        <v>6</v>
      </c>
      <c r="F8" s="89" t="s">
        <v>20</v>
      </c>
      <c r="G8" s="14" t="str">
        <f>IF(Bobcat!E11="A","A"," ")</f>
        <v xml:space="preserve"> </v>
      </c>
      <c r="I8" s="100">
        <v>4</v>
      </c>
      <c r="J8" s="146" t="s">
        <v>229</v>
      </c>
      <c r="K8" s="14" t="str">
        <f>T('Elective Adventures'!E60)</f>
        <v/>
      </c>
      <c r="M8" s="136" t="s">
        <v>80</v>
      </c>
      <c r="N8" s="146" t="s">
        <v>326</v>
      </c>
      <c r="O8" s="14" t="str">
        <f>T('Elective Adventures'!E149)</f>
        <v/>
      </c>
      <c r="Q8" s="148"/>
      <c r="R8" s="159" t="s">
        <v>418</v>
      </c>
      <c r="S8" s="14" t="str">
        <f>T('Elective Adventures'!E235)</f>
        <v/>
      </c>
    </row>
    <row r="9" spans="2:19" ht="12.75" customHeight="1">
      <c r="B9" s="15" t="s">
        <v>68</v>
      </c>
      <c r="C9" s="164" t="str">
        <f>'Cyber Chip'!E10</f>
        <v xml:space="preserve"> </v>
      </c>
      <c r="D9" s="79"/>
      <c r="E9" s="76">
        <v>7</v>
      </c>
      <c r="F9" s="80" t="s">
        <v>21</v>
      </c>
      <c r="G9" s="76" t="str">
        <f>IF(Bobcat!E12="A","A"," ")</f>
        <v xml:space="preserve"> </v>
      </c>
      <c r="I9" s="100">
        <v>5</v>
      </c>
      <c r="J9" s="146" t="s">
        <v>227</v>
      </c>
      <c r="K9" s="14" t="str">
        <f>T('Elective Adventures'!E61)</f>
        <v/>
      </c>
      <c r="M9" s="100">
        <v>3</v>
      </c>
      <c r="N9" s="201" t="s">
        <v>327</v>
      </c>
      <c r="O9" s="14" t="str">
        <f>T('Elective Adventures'!E150)</f>
        <v/>
      </c>
      <c r="Q9" s="148">
        <v>1</v>
      </c>
      <c r="R9" s="209" t="s">
        <v>402</v>
      </c>
      <c r="S9" s="14" t="str">
        <f>T('Elective Adventures'!E236)</f>
        <v/>
      </c>
    </row>
    <row r="10" spans="2:19" ht="12" customHeight="1">
      <c r="B10" s="15" t="s">
        <v>419</v>
      </c>
      <c r="C10" s="17" t="str">
        <f>IF(COUNTIF(C4:C9,"C")&gt;5,"C","")</f>
        <v/>
      </c>
      <c r="D10" s="79"/>
      <c r="E10" s="77"/>
      <c r="F10" s="81"/>
      <c r="G10" s="77"/>
      <c r="I10" s="151">
        <v>6</v>
      </c>
      <c r="J10" s="200" t="s">
        <v>228</v>
      </c>
      <c r="K10" s="14" t="str">
        <f>T('Elective Adventures'!E62)</f>
        <v/>
      </c>
      <c r="M10" s="136" t="s">
        <v>72</v>
      </c>
      <c r="N10" s="146" t="s">
        <v>328</v>
      </c>
      <c r="O10" s="14" t="str">
        <f>T('Elective Adventures'!E151)</f>
        <v/>
      </c>
      <c r="Q10" s="100">
        <v>2</v>
      </c>
      <c r="R10" s="146" t="s">
        <v>403</v>
      </c>
      <c r="S10" s="14" t="str">
        <f>T('Elective Adventures'!E237)</f>
        <v/>
      </c>
    </row>
    <row r="11" spans="2:19">
      <c r="B11" s="82"/>
      <c r="C11" s="83"/>
      <c r="E11" s="304" t="s">
        <v>426</v>
      </c>
      <c r="F11" s="304"/>
      <c r="G11" s="304"/>
      <c r="I11" s="151">
        <v>7</v>
      </c>
      <c r="J11" s="205" t="s">
        <v>211</v>
      </c>
      <c r="K11" s="14" t="str">
        <f>T('Elective Adventures'!E63)</f>
        <v/>
      </c>
      <c r="M11" s="136" t="s">
        <v>73</v>
      </c>
      <c r="N11" s="146" t="s">
        <v>329</v>
      </c>
      <c r="O11" s="14" t="str">
        <f>T('Elective Adventures'!E152)</f>
        <v/>
      </c>
      <c r="Q11" s="100">
        <v>3</v>
      </c>
      <c r="R11" s="200" t="s">
        <v>404</v>
      </c>
      <c r="S11" s="14" t="str">
        <f>T('Elective Adventures'!E238)</f>
        <v/>
      </c>
    </row>
    <row r="12" spans="2:19">
      <c r="B12" s="216" t="s">
        <v>426</v>
      </c>
      <c r="C12" s="215"/>
      <c r="D12" s="31"/>
      <c r="E12" s="304"/>
      <c r="F12" s="304"/>
      <c r="G12" s="304"/>
      <c r="I12" s="173" t="s">
        <v>230</v>
      </c>
      <c r="J12" s="172" t="s">
        <v>238</v>
      </c>
      <c r="K12" s="14" t="str">
        <f>T('Elective Adventures'!E64)</f>
        <v/>
      </c>
      <c r="M12" s="136" t="s">
        <v>176</v>
      </c>
      <c r="N12" s="146" t="s">
        <v>330</v>
      </c>
      <c r="O12" s="14" t="str">
        <f>T('Elective Adventures'!E153)</f>
        <v/>
      </c>
      <c r="Q12" s="100">
        <v>4</v>
      </c>
      <c r="R12" s="146" t="s">
        <v>405</v>
      </c>
      <c r="S12" s="14" t="str">
        <f>T('Elective Adventures'!E239)</f>
        <v/>
      </c>
    </row>
    <row r="13" spans="2:19" ht="12.75" customHeight="1">
      <c r="B13" s="161" t="s">
        <v>110</v>
      </c>
      <c r="C13" s="18" t="str">
        <f>'Core Adventures'!E11</f>
        <v xml:space="preserve"> </v>
      </c>
      <c r="D13" s="31"/>
      <c r="E13" s="187" t="s">
        <v>151</v>
      </c>
      <c r="F13" s="189"/>
      <c r="G13" s="221" t="str">
        <f>T('Core Adventures'!E62)</f>
        <v/>
      </c>
      <c r="I13" s="173" t="s">
        <v>231</v>
      </c>
      <c r="J13" s="171" t="s">
        <v>239</v>
      </c>
      <c r="K13" s="14" t="str">
        <f>T('Elective Adventures'!E65)</f>
        <v/>
      </c>
      <c r="M13" s="100">
        <v>4</v>
      </c>
      <c r="N13" s="146" t="s">
        <v>331</v>
      </c>
      <c r="O13" s="14" t="str">
        <f>T('Elective Adventures'!E154)</f>
        <v/>
      </c>
      <c r="Q13" s="100">
        <v>5</v>
      </c>
      <c r="R13" s="200" t="s">
        <v>406</v>
      </c>
      <c r="S13" s="14" t="str">
        <f>T('Elective Adventures'!E240)</f>
        <v/>
      </c>
    </row>
    <row r="14" spans="2:19" ht="12.75" customHeight="1">
      <c r="B14" s="161" t="s">
        <v>420</v>
      </c>
      <c r="C14" s="18" t="str">
        <f>'Core Adventures'!E21</f>
        <v xml:space="preserve"> </v>
      </c>
      <c r="D14" s="31"/>
      <c r="E14" s="98"/>
      <c r="F14" s="136" t="s">
        <v>118</v>
      </c>
      <c r="G14" s="14" t="str">
        <f>T('Core Adventures'!E50)</f>
        <v/>
      </c>
      <c r="I14" s="173" t="s">
        <v>232</v>
      </c>
      <c r="J14" s="171" t="s">
        <v>240</v>
      </c>
      <c r="K14" s="14" t="str">
        <f>T('Elective Adventures'!E66)</f>
        <v/>
      </c>
      <c r="M14" s="136" t="s">
        <v>78</v>
      </c>
      <c r="N14" s="146" t="s">
        <v>351</v>
      </c>
      <c r="O14" s="14" t="str">
        <f>T('Elective Adventures'!E155)</f>
        <v/>
      </c>
      <c r="Q14" s="100">
        <v>6</v>
      </c>
      <c r="R14" s="146" t="s">
        <v>407</v>
      </c>
      <c r="S14" s="14" t="str">
        <f>T('Elective Adventures'!E241)</f>
        <v/>
      </c>
    </row>
    <row r="15" spans="2:19">
      <c r="B15" s="161" t="s">
        <v>117</v>
      </c>
      <c r="C15" s="18" t="str">
        <f>'Core Adventures'!E47</f>
        <v xml:space="preserve"> </v>
      </c>
      <c r="D15" s="31"/>
      <c r="E15" s="98">
        <v>1</v>
      </c>
      <c r="F15" s="136" t="s">
        <v>152</v>
      </c>
      <c r="G15" s="14" t="str">
        <f>T('Core Adventures'!E51)</f>
        <v/>
      </c>
      <c r="I15" s="173" t="s">
        <v>233</v>
      </c>
      <c r="J15" s="205" t="s">
        <v>241</v>
      </c>
      <c r="K15" s="14" t="str">
        <f>T('Elective Adventures'!E67)</f>
        <v/>
      </c>
      <c r="M15" s="136" t="s">
        <v>79</v>
      </c>
      <c r="N15" s="146" t="s">
        <v>332</v>
      </c>
      <c r="O15" s="14" t="str">
        <f>T('Elective Adventures'!E156)</f>
        <v/>
      </c>
      <c r="Q15" s="100">
        <v>7</v>
      </c>
      <c r="R15" s="146" t="s">
        <v>408</v>
      </c>
      <c r="S15" s="14" t="str">
        <f>T('Elective Adventures'!E242)</f>
        <v/>
      </c>
    </row>
    <row r="16" spans="2:19">
      <c r="B16" s="161" t="s">
        <v>151</v>
      </c>
      <c r="C16" s="18" t="str">
        <f>'Core Adventures'!E61</f>
        <v xml:space="preserve"> </v>
      </c>
      <c r="D16" s="31"/>
      <c r="E16" s="98">
        <v>2</v>
      </c>
      <c r="F16" s="136" t="s">
        <v>153</v>
      </c>
      <c r="G16" s="14" t="str">
        <f>T('Core Adventures'!E52)</f>
        <v/>
      </c>
      <c r="I16" s="173" t="s">
        <v>234</v>
      </c>
      <c r="J16" s="205" t="s">
        <v>242</v>
      </c>
      <c r="K16" s="14" t="str">
        <f>T('Elective Adventures'!E68)</f>
        <v/>
      </c>
      <c r="M16" s="136" t="s">
        <v>304</v>
      </c>
      <c r="N16" s="146" t="s">
        <v>333</v>
      </c>
      <c r="O16" s="14" t="str">
        <f>T('Elective Adventures'!E157)</f>
        <v/>
      </c>
      <c r="Q16" s="100">
        <v>8</v>
      </c>
      <c r="R16" s="146" t="s">
        <v>409</v>
      </c>
      <c r="S16" s="14" t="str">
        <f>T('Elective Adventures'!E243)</f>
        <v/>
      </c>
    </row>
    <row r="17" spans="2:20">
      <c r="B17" s="161" t="s">
        <v>427</v>
      </c>
      <c r="C17" s="18" t="str">
        <f>'Core Adventures'!E72</f>
        <v xml:space="preserve"> </v>
      </c>
      <c r="D17" s="31"/>
      <c r="E17" s="137" t="s">
        <v>76</v>
      </c>
      <c r="F17" s="136" t="s">
        <v>154</v>
      </c>
      <c r="G17" s="14" t="str">
        <f>T('Core Adventures'!E53)</f>
        <v/>
      </c>
      <c r="I17" s="173" t="s">
        <v>235</v>
      </c>
      <c r="J17" s="205" t="s">
        <v>243</v>
      </c>
      <c r="K17" s="14" t="str">
        <f>T('Elective Adventures'!E69)</f>
        <v/>
      </c>
      <c r="M17" s="136" t="s">
        <v>305</v>
      </c>
      <c r="N17" s="146" t="s">
        <v>334</v>
      </c>
      <c r="O17" s="14" t="str">
        <f>T('Elective Adventures'!E158)</f>
        <v/>
      </c>
      <c r="Q17" s="208" t="s">
        <v>410</v>
      </c>
      <c r="R17" s="207"/>
      <c r="S17" s="218"/>
    </row>
    <row r="18" spans="2:20">
      <c r="B18" s="30"/>
      <c r="C18" s="31"/>
      <c r="D18" s="31"/>
      <c r="E18" s="137" t="s">
        <v>77</v>
      </c>
      <c r="F18" s="136" t="s">
        <v>155</v>
      </c>
      <c r="G18" s="14" t="str">
        <f>T('Core Adventures'!E54)</f>
        <v/>
      </c>
      <c r="I18" s="173" t="s">
        <v>236</v>
      </c>
      <c r="J18" s="205" t="s">
        <v>244</v>
      </c>
      <c r="K18" s="14" t="str">
        <f>T('Elective Adventures'!E70)</f>
        <v/>
      </c>
      <c r="M18" s="136" t="s">
        <v>306</v>
      </c>
      <c r="N18" s="146" t="s">
        <v>335</v>
      </c>
      <c r="O18" s="14" t="str">
        <f>T('Elective Adventures'!E159)</f>
        <v/>
      </c>
      <c r="Q18" s="148">
        <v>1</v>
      </c>
      <c r="R18" s="159" t="s">
        <v>411</v>
      </c>
      <c r="S18" s="14" t="str">
        <f>T('Elective Adventures'!E246)</f>
        <v/>
      </c>
    </row>
    <row r="19" spans="2:20">
      <c r="B19" s="216" t="s">
        <v>425</v>
      </c>
      <c r="C19" s="215"/>
      <c r="E19" s="137" t="s">
        <v>80</v>
      </c>
      <c r="F19" s="136" t="s">
        <v>156</v>
      </c>
      <c r="G19" s="14" t="str">
        <f>T('Core Adventures'!E55)</f>
        <v/>
      </c>
      <c r="I19" s="173" t="s">
        <v>237</v>
      </c>
      <c r="J19" s="205" t="s">
        <v>245</v>
      </c>
      <c r="K19" s="14" t="str">
        <f>T('Elective Adventures'!E71)</f>
        <v/>
      </c>
      <c r="M19" s="136" t="s">
        <v>307</v>
      </c>
      <c r="N19" s="146" t="s">
        <v>336</v>
      </c>
      <c r="O19" s="14" t="str">
        <f>T('Elective Adventures'!E160)</f>
        <v/>
      </c>
      <c r="Q19" s="100">
        <v>2</v>
      </c>
      <c r="R19" s="201" t="s">
        <v>412</v>
      </c>
      <c r="S19" s="14" t="str">
        <f>T('Elective Adventures'!E247)</f>
        <v/>
      </c>
    </row>
    <row r="20" spans="2:20">
      <c r="B20" s="161" t="s">
        <v>172</v>
      </c>
      <c r="C20" s="18" t="str">
        <f>'Elective Adventures'!E19</f>
        <v xml:space="preserve"> </v>
      </c>
      <c r="D20" s="31"/>
      <c r="E20" s="137" t="s">
        <v>94</v>
      </c>
      <c r="F20" s="136" t="s">
        <v>157</v>
      </c>
      <c r="G20" s="14" t="str">
        <f>T('Core Adventures'!E56)</f>
        <v/>
      </c>
      <c r="I20" s="202" t="s">
        <v>246</v>
      </c>
      <c r="J20" s="195"/>
      <c r="K20" s="218"/>
      <c r="M20" s="136" t="s">
        <v>308</v>
      </c>
      <c r="N20" s="146" t="s">
        <v>337</v>
      </c>
      <c r="O20" s="14" t="str">
        <f>T('Elective Adventures'!E161)</f>
        <v/>
      </c>
      <c r="Q20" s="100">
        <v>3</v>
      </c>
      <c r="R20" s="146" t="s">
        <v>413</v>
      </c>
      <c r="S20" s="14" t="str">
        <f>T('Elective Adventures'!E248)</f>
        <v/>
      </c>
    </row>
    <row r="21" spans="2:20" ht="12.75" customHeight="1">
      <c r="B21" s="161" t="s">
        <v>194</v>
      </c>
      <c r="C21" s="18" t="str">
        <f>'Elective Adventures'!E34</f>
        <v xml:space="preserve"> </v>
      </c>
      <c r="D21" s="31"/>
      <c r="E21" s="137" t="s">
        <v>141</v>
      </c>
      <c r="F21" s="136" t="s">
        <v>158</v>
      </c>
      <c r="G21" s="14" t="str">
        <f>T('Core Adventures'!E57)</f>
        <v/>
      </c>
      <c r="I21" s="100">
        <v>1</v>
      </c>
      <c r="J21" s="146" t="s">
        <v>247</v>
      </c>
      <c r="K21" s="14" t="str">
        <f>T('Elective Adventures'!E75)</f>
        <v/>
      </c>
      <c r="M21" s="136" t="s">
        <v>309</v>
      </c>
      <c r="N21" s="146" t="s">
        <v>339</v>
      </c>
      <c r="O21" s="14" t="str">
        <f>T('Elective Adventures'!E162)</f>
        <v/>
      </c>
      <c r="Q21" s="100">
        <v>4</v>
      </c>
      <c r="R21" s="201" t="s">
        <v>414</v>
      </c>
      <c r="S21" s="14" t="str">
        <f>T('Elective Adventures'!E249)</f>
        <v/>
      </c>
    </row>
    <row r="22" spans="2:20" ht="12.75" customHeight="1">
      <c r="B22" s="161" t="s">
        <v>205</v>
      </c>
      <c r="C22" s="18" t="str">
        <f>'Elective Adventures'!E53</f>
        <v xml:space="preserve"> </v>
      </c>
      <c r="D22" s="31"/>
      <c r="E22" s="137" t="s">
        <v>162</v>
      </c>
      <c r="F22" s="136" t="s">
        <v>159</v>
      </c>
      <c r="G22" s="14" t="str">
        <f>T('Core Adventures'!E58)</f>
        <v/>
      </c>
      <c r="H22" s="12" t="s">
        <v>75</v>
      </c>
      <c r="I22" s="136">
        <v>2</v>
      </c>
      <c r="J22" s="146" t="s">
        <v>248</v>
      </c>
      <c r="K22" s="14" t="str">
        <f>T('Elective Adventures'!E76)</f>
        <v/>
      </c>
      <c r="L22" s="12" t="s">
        <v>75</v>
      </c>
      <c r="M22" s="136" t="s">
        <v>310</v>
      </c>
      <c r="N22" s="146" t="s">
        <v>352</v>
      </c>
      <c r="O22" s="14" t="str">
        <f>T('Elective Adventures'!E163)</f>
        <v/>
      </c>
      <c r="P22" s="12" t="s">
        <v>75</v>
      </c>
      <c r="Q22" s="136" t="s">
        <v>78</v>
      </c>
      <c r="R22" s="201" t="s">
        <v>415</v>
      </c>
      <c r="S22" s="14" t="str">
        <f>T('Elective Adventures'!E250)</f>
        <v/>
      </c>
    </row>
    <row r="23" spans="2:20" ht="12.75" customHeight="1">
      <c r="B23" s="161" t="s">
        <v>421</v>
      </c>
      <c r="C23" s="18" t="str">
        <f>'Elective Adventures'!E72</f>
        <v xml:space="preserve"> </v>
      </c>
      <c r="D23" s="31"/>
      <c r="E23" s="98">
        <v>3</v>
      </c>
      <c r="F23" s="136" t="s">
        <v>160</v>
      </c>
      <c r="G23" s="14" t="str">
        <f>T('Core Adventures'!E59)</f>
        <v/>
      </c>
      <c r="I23" s="136">
        <v>3</v>
      </c>
      <c r="J23" s="146" t="s">
        <v>249</v>
      </c>
      <c r="K23" s="14" t="str">
        <f>T('Elective Adventures'!E77)</f>
        <v/>
      </c>
      <c r="M23" s="136" t="s">
        <v>311</v>
      </c>
      <c r="N23" s="146" t="s">
        <v>340</v>
      </c>
      <c r="O23" s="14" t="str">
        <f>T('Elective Adventures'!E164)</f>
        <v/>
      </c>
      <c r="Q23" s="136" t="s">
        <v>79</v>
      </c>
      <c r="R23" s="201" t="s">
        <v>416</v>
      </c>
      <c r="S23" s="14" t="str">
        <f>T('Elective Adventures'!E251)</f>
        <v/>
      </c>
    </row>
    <row r="24" spans="2:20">
      <c r="B24" s="161" t="s">
        <v>246</v>
      </c>
      <c r="C24" s="18" t="str">
        <f>'Elective Adventures'!E80</f>
        <v xml:space="preserve"> </v>
      </c>
      <c r="D24" s="31"/>
      <c r="E24" s="98">
        <v>4</v>
      </c>
      <c r="F24" s="136" t="s">
        <v>161</v>
      </c>
      <c r="G24" s="14" t="str">
        <f>T('Core Adventures'!E60)</f>
        <v/>
      </c>
      <c r="I24" s="136">
        <v>4</v>
      </c>
      <c r="J24" s="201" t="s">
        <v>250</v>
      </c>
      <c r="K24" s="14" t="str">
        <f>T('Elective Adventures'!E78)</f>
        <v/>
      </c>
      <c r="M24" s="136" t="s">
        <v>312</v>
      </c>
      <c r="N24" s="146" t="s">
        <v>341</v>
      </c>
      <c r="O24" s="14" t="str">
        <f>T('Elective Adventures'!E165)</f>
        <v/>
      </c>
      <c r="Q24" s="136" t="s">
        <v>304</v>
      </c>
      <c r="R24" s="146" t="s">
        <v>417</v>
      </c>
      <c r="S24" s="14" t="str">
        <f>T('Elective Adventures'!E252)</f>
        <v/>
      </c>
    </row>
    <row r="25" spans="2:20">
      <c r="B25" s="161" t="s">
        <v>252</v>
      </c>
      <c r="C25" s="18" t="str">
        <f>'Elective Adventures'!E89</f>
        <v xml:space="preserve"> </v>
      </c>
      <c r="D25" s="31"/>
      <c r="E25" s="187" t="s">
        <v>169</v>
      </c>
      <c r="F25" s="187"/>
      <c r="G25" s="218"/>
      <c r="I25" s="136">
        <v>5</v>
      </c>
      <c r="J25" s="146" t="s">
        <v>251</v>
      </c>
      <c r="K25" s="14" t="str">
        <f>T('Elective Adventures'!E79)</f>
        <v/>
      </c>
      <c r="M25" s="136" t="s">
        <v>313</v>
      </c>
      <c r="N25" s="146" t="s">
        <v>342</v>
      </c>
      <c r="O25" s="14" t="str">
        <f>T('Elective Adventures'!E166)</f>
        <v/>
      </c>
    </row>
    <row r="26" spans="2:20" ht="12.75" customHeight="1">
      <c r="B26" s="162" t="s">
        <v>259</v>
      </c>
      <c r="C26" s="18" t="str">
        <f>'Elective Adventures'!E105</f>
        <v xml:space="preserve"> </v>
      </c>
      <c r="D26" s="31"/>
      <c r="E26" s="98"/>
      <c r="F26" s="136" t="s">
        <v>118</v>
      </c>
      <c r="G26" s="14" t="str">
        <f>T('Core Adventures'!E63)</f>
        <v/>
      </c>
      <c r="I26" s="202" t="s">
        <v>252</v>
      </c>
      <c r="J26" s="195"/>
      <c r="K26" s="218"/>
      <c r="M26" s="136" t="s">
        <v>314</v>
      </c>
      <c r="N26" s="201" t="s">
        <v>343</v>
      </c>
      <c r="O26" s="14" t="str">
        <f>T('Elective Adventures'!E167)</f>
        <v/>
      </c>
    </row>
    <row r="27" spans="2:20" ht="12.75" customHeight="1">
      <c r="B27" s="162" t="s">
        <v>428</v>
      </c>
      <c r="C27" s="18" t="str">
        <f>'Elective Adventures'!E132</f>
        <v xml:space="preserve"> </v>
      </c>
      <c r="D27" s="31"/>
      <c r="E27" s="98">
        <v>1</v>
      </c>
      <c r="F27" s="136" t="s">
        <v>163</v>
      </c>
      <c r="G27" s="14" t="str">
        <f>T('Core Adventures'!E64)</f>
        <v/>
      </c>
      <c r="I27" s="100">
        <v>1</v>
      </c>
      <c r="J27" s="146" t="s">
        <v>253</v>
      </c>
      <c r="K27" s="14" t="str">
        <f>T('Elective Adventures'!E83)</f>
        <v/>
      </c>
      <c r="M27" s="136" t="s">
        <v>315</v>
      </c>
      <c r="N27" s="146" t="s">
        <v>344</v>
      </c>
      <c r="O27" s="14" t="str">
        <f>T('Elective Adventures'!E168)</f>
        <v/>
      </c>
    </row>
    <row r="28" spans="2:20" ht="12.75" customHeight="1">
      <c r="B28" s="162" t="s">
        <v>297</v>
      </c>
      <c r="C28" s="18" t="str">
        <f>'Elective Adventures'!E142</f>
        <v xml:space="preserve"> </v>
      </c>
      <c r="D28" s="31"/>
      <c r="E28" s="98">
        <v>2</v>
      </c>
      <c r="F28" s="136" t="s">
        <v>164</v>
      </c>
      <c r="G28" s="14" t="str">
        <f>T('Core Adventures'!E65)</f>
        <v/>
      </c>
      <c r="I28" s="100">
        <v>2</v>
      </c>
      <c r="J28" s="146" t="s">
        <v>254</v>
      </c>
      <c r="K28" s="14" t="str">
        <f>T('Elective Adventures'!E84)</f>
        <v/>
      </c>
      <c r="M28" s="136" t="s">
        <v>316</v>
      </c>
      <c r="N28" s="146" t="s">
        <v>345</v>
      </c>
      <c r="O28" s="14" t="str">
        <f>T('Elective Adventures'!E169)</f>
        <v/>
      </c>
      <c r="R28" s="68" t="s">
        <v>49</v>
      </c>
      <c r="S28" s="69"/>
      <c r="T28" s="13"/>
    </row>
    <row r="29" spans="2:20">
      <c r="B29" s="162" t="s">
        <v>338</v>
      </c>
      <c r="C29" s="18" t="str">
        <f>'Elective Adventures'!E176</f>
        <v xml:space="preserve"> </v>
      </c>
      <c r="D29" s="31"/>
      <c r="E29" s="98">
        <v>3</v>
      </c>
      <c r="F29" s="193" t="s">
        <v>165</v>
      </c>
      <c r="G29" s="14" t="str">
        <f>T('Core Adventures'!E66)</f>
        <v/>
      </c>
      <c r="I29" s="100">
        <v>3</v>
      </c>
      <c r="J29" s="201" t="s">
        <v>255</v>
      </c>
      <c r="K29" s="14" t="str">
        <f>T('Elective Adventures'!E85)</f>
        <v/>
      </c>
      <c r="M29" s="136" t="s">
        <v>317</v>
      </c>
      <c r="N29" s="146" t="s">
        <v>346</v>
      </c>
      <c r="O29" s="14" t="str">
        <f>T('Elective Adventures'!E170)</f>
        <v/>
      </c>
      <c r="R29" s="70" t="s">
        <v>50</v>
      </c>
      <c r="S29" s="32"/>
      <c r="T29" s="13"/>
    </row>
    <row r="30" spans="2:20" ht="12.75" customHeight="1">
      <c r="B30" s="162" t="s">
        <v>354</v>
      </c>
      <c r="C30" s="18" t="str">
        <f>'Elective Adventures'!E183</f>
        <v xml:space="preserve"> </v>
      </c>
      <c r="D30" s="31"/>
      <c r="E30" s="98">
        <v>4</v>
      </c>
      <c r="F30" s="194" t="s">
        <v>170</v>
      </c>
      <c r="G30" s="14" t="str">
        <f>T('Core Adventures'!E67)</f>
        <v/>
      </c>
      <c r="I30" s="100">
        <v>4</v>
      </c>
      <c r="J30" s="200" t="s">
        <v>256</v>
      </c>
      <c r="K30" s="14" t="str">
        <f>T('Elective Adventures'!E86)</f>
        <v/>
      </c>
      <c r="M30" s="136" t="s">
        <v>318</v>
      </c>
      <c r="N30" s="146" t="s">
        <v>353</v>
      </c>
      <c r="O30" s="14" t="str">
        <f>T('Elective Adventures'!E171)</f>
        <v/>
      </c>
      <c r="R30" s="70" t="s">
        <v>51</v>
      </c>
      <c r="S30" s="32"/>
      <c r="T30" s="13"/>
    </row>
    <row r="31" spans="2:20" ht="12.75" customHeight="1">
      <c r="B31" s="162" t="s">
        <v>359</v>
      </c>
      <c r="C31" s="18" t="str">
        <f>'Elective Adventures'!E198</f>
        <v xml:space="preserve"> </v>
      </c>
      <c r="D31" s="31"/>
      <c r="E31" s="98">
        <v>5</v>
      </c>
      <c r="F31" s="193" t="s">
        <v>166</v>
      </c>
      <c r="G31" s="14" t="str">
        <f>T('Core Adventures'!E68)</f>
        <v/>
      </c>
      <c r="I31" s="100">
        <v>5</v>
      </c>
      <c r="J31" s="146" t="s">
        <v>257</v>
      </c>
      <c r="K31" s="14" t="str">
        <f>T('Elective Adventures'!E87)</f>
        <v/>
      </c>
      <c r="M31" s="136" t="s">
        <v>319</v>
      </c>
      <c r="N31" s="146" t="s">
        <v>347</v>
      </c>
      <c r="O31" s="14" t="str">
        <f>T('Elective Adventures'!E172)</f>
        <v/>
      </c>
      <c r="R31" s="71" t="s">
        <v>74</v>
      </c>
      <c r="S31" s="51"/>
      <c r="T31" s="13"/>
    </row>
    <row r="32" spans="2:20">
      <c r="B32" s="162" t="s">
        <v>423</v>
      </c>
      <c r="C32" s="18" t="str">
        <f>'Elective Adventures'!E208</f>
        <v xml:space="preserve"> </v>
      </c>
      <c r="D32" s="31"/>
      <c r="E32" s="98">
        <v>6</v>
      </c>
      <c r="F32" s="136" t="s">
        <v>167</v>
      </c>
      <c r="G32" s="14" t="str">
        <f>T('Core Adventures'!E69)</f>
        <v/>
      </c>
      <c r="I32" s="100">
        <v>6</v>
      </c>
      <c r="J32" s="146" t="s">
        <v>258</v>
      </c>
      <c r="K32" s="14" t="str">
        <f>T('Elective Adventures'!E88)</f>
        <v/>
      </c>
      <c r="M32" s="136" t="s">
        <v>320</v>
      </c>
      <c r="N32" s="146" t="s">
        <v>348</v>
      </c>
      <c r="O32" s="14" t="str">
        <f>T('Elective Adventures'!E173)</f>
        <v/>
      </c>
    </row>
    <row r="33" spans="1:15" ht="12.75" customHeight="1">
      <c r="B33" s="162" t="s">
        <v>381</v>
      </c>
      <c r="C33" s="18" t="str">
        <f>'Elective Adventures'!E213</f>
        <v xml:space="preserve"> </v>
      </c>
      <c r="D33" s="31"/>
      <c r="E33" s="98">
        <v>7</v>
      </c>
      <c r="F33" s="136" t="s">
        <v>171</v>
      </c>
      <c r="G33" s="14" t="str">
        <f>T('Core Adventures'!E70)</f>
        <v/>
      </c>
      <c r="I33" s="202" t="s">
        <v>259</v>
      </c>
      <c r="J33" s="186"/>
      <c r="K33" s="218"/>
      <c r="M33" s="136" t="s">
        <v>321</v>
      </c>
      <c r="N33" s="146" t="s">
        <v>349</v>
      </c>
      <c r="O33" s="14" t="str">
        <f>T('Elective Adventures'!E174)</f>
        <v/>
      </c>
    </row>
    <row r="34" spans="1:15" ht="12.75" customHeight="1">
      <c r="B34" s="162" t="s">
        <v>385</v>
      </c>
      <c r="C34" s="18" t="str">
        <f>'Elective Adventures'!E228</f>
        <v xml:space="preserve"> </v>
      </c>
      <c r="D34" s="8"/>
      <c r="E34" s="98">
        <v>8</v>
      </c>
      <c r="F34" s="193" t="s">
        <v>168</v>
      </c>
      <c r="G34" s="14" t="str">
        <f>T('Core Adventures'!E71)</f>
        <v/>
      </c>
      <c r="I34" s="136">
        <v>1</v>
      </c>
      <c r="J34" s="146" t="s">
        <v>260</v>
      </c>
      <c r="K34" s="14" t="str">
        <f>T('Elective Adventures'!E92)</f>
        <v/>
      </c>
      <c r="M34" s="136" t="s">
        <v>322</v>
      </c>
      <c r="N34" s="146" t="s">
        <v>350</v>
      </c>
      <c r="O34" s="14" t="str">
        <f>T('Elective Adventures'!E175)</f>
        <v/>
      </c>
    </row>
    <row r="35" spans="1:15" ht="13.5" customHeight="1">
      <c r="B35" s="162" t="s">
        <v>397</v>
      </c>
      <c r="C35" s="18" t="str">
        <f>'Elective Adventures'!E233</f>
        <v xml:space="preserve"> </v>
      </c>
      <c r="D35" s="8"/>
      <c r="E35" s="304" t="s">
        <v>425</v>
      </c>
      <c r="F35" s="304"/>
      <c r="G35" s="304"/>
      <c r="I35" s="136" t="s">
        <v>69</v>
      </c>
      <c r="J35" s="146" t="s">
        <v>261</v>
      </c>
      <c r="K35" s="14" t="str">
        <f>T('Elective Adventures'!E93)</f>
        <v/>
      </c>
      <c r="M35" s="202" t="s">
        <v>354</v>
      </c>
      <c r="N35" s="207"/>
      <c r="O35" s="218"/>
    </row>
    <row r="36" spans="1:15" ht="12.75" customHeight="1">
      <c r="B36" s="162" t="s">
        <v>401</v>
      </c>
      <c r="C36" s="18" t="str">
        <f>'Elective Adventures'!E244</f>
        <v xml:space="preserve"> </v>
      </c>
      <c r="D36" s="8"/>
      <c r="E36" s="304"/>
      <c r="F36" s="304"/>
      <c r="G36" s="304"/>
      <c r="I36" s="136" t="s">
        <v>70</v>
      </c>
      <c r="J36" s="146" t="s">
        <v>262</v>
      </c>
      <c r="K36" s="14" t="str">
        <f>T('Elective Adventures'!E94)</f>
        <v/>
      </c>
      <c r="M36" s="136">
        <v>1</v>
      </c>
      <c r="N36" s="159" t="s">
        <v>355</v>
      </c>
      <c r="O36" s="14" t="str">
        <f>T('Elective Adventures'!E179)</f>
        <v/>
      </c>
    </row>
    <row r="37" spans="1:15">
      <c r="B37" s="162" t="s">
        <v>410</v>
      </c>
      <c r="C37" s="18" t="str">
        <f>'Elective Adventures'!E253</f>
        <v xml:space="preserve"> </v>
      </c>
      <c r="D37" s="8"/>
      <c r="E37" s="189" t="s">
        <v>172</v>
      </c>
      <c r="F37" s="186"/>
      <c r="G37" s="215"/>
      <c r="I37" s="136" t="s">
        <v>71</v>
      </c>
      <c r="J37" s="146" t="s">
        <v>263</v>
      </c>
      <c r="K37" s="14" t="str">
        <f>T('Elective Adventures'!E95)</f>
        <v/>
      </c>
      <c r="M37" s="136">
        <v>2</v>
      </c>
      <c r="N37" s="146" t="s">
        <v>356</v>
      </c>
      <c r="O37" s="14" t="str">
        <f>T('Elective Adventures'!E180)</f>
        <v/>
      </c>
    </row>
    <row r="38" spans="1:15" ht="12.75" customHeight="1">
      <c r="B38" s="2"/>
      <c r="C38" s="31"/>
      <c r="D38" s="78"/>
      <c r="E38" s="100"/>
      <c r="F38" s="146" t="s">
        <v>97</v>
      </c>
      <c r="G38" s="14" t="str">
        <f>T('Elective Adventures'!E6)</f>
        <v/>
      </c>
      <c r="I38" s="136">
        <v>2</v>
      </c>
      <c r="J38" s="146" t="s">
        <v>208</v>
      </c>
      <c r="K38" s="14" t="str">
        <f>T('Elective Adventures'!E96)</f>
        <v/>
      </c>
      <c r="M38" s="100">
        <v>3</v>
      </c>
      <c r="N38" s="146" t="s">
        <v>357</v>
      </c>
      <c r="O38" s="14" t="str">
        <f>T('Elective Adventures'!E181)</f>
        <v/>
      </c>
    </row>
    <row r="39" spans="1:15" ht="12.75" customHeight="1">
      <c r="A39" s="304" t="s">
        <v>426</v>
      </c>
      <c r="B39" s="304"/>
      <c r="C39" s="304"/>
      <c r="D39" s="78"/>
      <c r="E39" s="100">
        <v>1</v>
      </c>
      <c r="F39" s="146" t="s">
        <v>173</v>
      </c>
      <c r="G39" s="14" t="str">
        <f>T('Elective Adventures'!E7)</f>
        <v/>
      </c>
      <c r="I39" s="136" t="s">
        <v>76</v>
      </c>
      <c r="J39" s="146" t="s">
        <v>264</v>
      </c>
      <c r="K39" s="14" t="str">
        <f>T('Elective Adventures'!E97)</f>
        <v/>
      </c>
      <c r="M39" s="154">
        <v>4</v>
      </c>
      <c r="N39" s="158" t="s">
        <v>358</v>
      </c>
      <c r="O39" s="14" t="str">
        <f>T('Elective Adventures'!E182)</f>
        <v/>
      </c>
    </row>
    <row r="40" spans="1:15" ht="12.75" customHeight="1">
      <c r="A40" s="304"/>
      <c r="B40" s="304"/>
      <c r="C40" s="304"/>
      <c r="E40" s="100">
        <v>2</v>
      </c>
      <c r="F40" s="146" t="s">
        <v>174</v>
      </c>
      <c r="G40" s="14" t="str">
        <f>T('Elective Adventures'!E8)</f>
        <v/>
      </c>
      <c r="I40" s="136" t="s">
        <v>77</v>
      </c>
      <c r="J40" s="146" t="s">
        <v>265</v>
      </c>
      <c r="K40" s="14" t="str">
        <f>T('Elective Adventures'!E98)</f>
        <v/>
      </c>
      <c r="M40" s="208" t="s">
        <v>359</v>
      </c>
      <c r="N40" s="207"/>
      <c r="O40" s="218"/>
    </row>
    <row r="41" spans="1:15">
      <c r="A41" s="189" t="s">
        <v>110</v>
      </c>
      <c r="B41" s="189"/>
      <c r="C41" s="217"/>
      <c r="E41" s="100">
        <v>3</v>
      </c>
      <c r="F41" s="146" t="s">
        <v>175</v>
      </c>
      <c r="G41" s="14" t="str">
        <f>T('Elective Adventures'!E9)</f>
        <v/>
      </c>
      <c r="I41" s="136" t="s">
        <v>80</v>
      </c>
      <c r="J41" s="200" t="s">
        <v>266</v>
      </c>
      <c r="K41" s="14" t="str">
        <f>T('Elective Adventures'!E99)</f>
        <v/>
      </c>
      <c r="M41" s="148"/>
      <c r="N41" s="159" t="s">
        <v>360</v>
      </c>
      <c r="O41" s="14" t="str">
        <f>T('Elective Adventures'!E186)</f>
        <v/>
      </c>
    </row>
    <row r="42" spans="1:15" ht="12.75" customHeight="1">
      <c r="A42" s="98">
        <v>1</v>
      </c>
      <c r="B42" s="136" t="s">
        <v>105</v>
      </c>
      <c r="C42" s="14" t="str">
        <f>T('Core Adventures'!E6)</f>
        <v/>
      </c>
      <c r="E42" s="173" t="s">
        <v>72</v>
      </c>
      <c r="F42" s="171" t="s">
        <v>183</v>
      </c>
      <c r="G42" s="14" t="str">
        <f>T('Elective Adventures'!E10)</f>
        <v/>
      </c>
      <c r="I42" s="136" t="s">
        <v>94</v>
      </c>
      <c r="J42" s="146" t="s">
        <v>267</v>
      </c>
      <c r="K42" s="14" t="str">
        <f>T('Elective Adventures'!E100)</f>
        <v/>
      </c>
      <c r="M42" s="100">
        <v>1</v>
      </c>
      <c r="N42" s="146" t="s">
        <v>363</v>
      </c>
      <c r="O42" s="14" t="str">
        <f>T('Elective Adventures'!E187)</f>
        <v/>
      </c>
    </row>
    <row r="43" spans="1:15">
      <c r="A43" s="98">
        <v>2</v>
      </c>
      <c r="B43" s="136" t="s">
        <v>106</v>
      </c>
      <c r="C43" s="14" t="str">
        <f>T('Core Adventures'!E7)</f>
        <v/>
      </c>
      <c r="E43" s="173" t="s">
        <v>73</v>
      </c>
      <c r="F43" s="171" t="s">
        <v>184</v>
      </c>
      <c r="G43" s="14" t="str">
        <f>T('Elective Adventures'!E11)</f>
        <v/>
      </c>
      <c r="I43" s="136" t="s">
        <v>141</v>
      </c>
      <c r="J43" s="146" t="s">
        <v>268</v>
      </c>
      <c r="K43" s="14" t="str">
        <f>T('Elective Adventures'!E101)</f>
        <v/>
      </c>
      <c r="M43" s="100">
        <v>2</v>
      </c>
      <c r="N43" s="146" t="s">
        <v>364</v>
      </c>
      <c r="O43" s="14" t="str">
        <f>T('Elective Adventures'!E188)</f>
        <v/>
      </c>
    </row>
    <row r="44" spans="1:15">
      <c r="A44" s="98">
        <v>3</v>
      </c>
      <c r="B44" s="136" t="s">
        <v>107</v>
      </c>
      <c r="C44" s="14" t="str">
        <f>T('Core Adventures'!E8)</f>
        <v/>
      </c>
      <c r="E44" s="173" t="s">
        <v>176</v>
      </c>
      <c r="F44" s="171" t="s">
        <v>185</v>
      </c>
      <c r="G44" s="14" t="str">
        <f>T('Elective Adventures'!E12)</f>
        <v/>
      </c>
      <c r="I44" s="136" t="s">
        <v>162</v>
      </c>
      <c r="J44" s="146" t="s">
        <v>269</v>
      </c>
      <c r="K44" s="14" t="str">
        <f>T('Elective Adventures'!E102)</f>
        <v/>
      </c>
      <c r="M44" s="100">
        <v>3</v>
      </c>
      <c r="N44" s="146" t="s">
        <v>365</v>
      </c>
      <c r="O44" s="14" t="str">
        <f>T('Elective Adventures'!E189)</f>
        <v/>
      </c>
    </row>
    <row r="45" spans="1:15" ht="12.75" customHeight="1">
      <c r="A45" s="98">
        <v>4</v>
      </c>
      <c r="B45" s="136" t="s">
        <v>108</v>
      </c>
      <c r="C45" s="14" t="str">
        <f>T('Core Adventures'!E9)</f>
        <v/>
      </c>
      <c r="E45" s="173" t="s">
        <v>177</v>
      </c>
      <c r="F45" s="171" t="s">
        <v>186</v>
      </c>
      <c r="G45" s="14" t="str">
        <f>T('Elective Adventures'!E13)</f>
        <v/>
      </c>
      <c r="I45" s="136" t="s">
        <v>192</v>
      </c>
      <c r="J45" s="146" t="s">
        <v>270</v>
      </c>
      <c r="K45" s="14" t="str">
        <f>T('Elective Adventures'!E103)</f>
        <v/>
      </c>
      <c r="M45" s="100">
        <v>4</v>
      </c>
      <c r="N45" s="146" t="s">
        <v>366</v>
      </c>
      <c r="O45" s="14" t="str">
        <f>T('Elective Adventures'!E190)</f>
        <v/>
      </c>
    </row>
    <row r="46" spans="1:15" ht="12.75" customHeight="1">
      <c r="A46" s="98">
        <v>3</v>
      </c>
      <c r="B46" s="136" t="s">
        <v>109</v>
      </c>
      <c r="C46" s="14" t="str">
        <f>T('Core Adventures'!E10)</f>
        <v/>
      </c>
      <c r="E46" s="173" t="s">
        <v>178</v>
      </c>
      <c r="F46" s="172" t="s">
        <v>187</v>
      </c>
      <c r="G46" s="14" t="str">
        <f>T('Elective Adventures'!E14)</f>
        <v/>
      </c>
      <c r="I46" s="136" t="s">
        <v>193</v>
      </c>
      <c r="J46" s="201" t="s">
        <v>271</v>
      </c>
      <c r="K46" s="14" t="str">
        <f>T('Elective Adventures'!E104)</f>
        <v/>
      </c>
      <c r="M46" s="100">
        <v>5</v>
      </c>
      <c r="N46" s="146" t="s">
        <v>367</v>
      </c>
      <c r="O46" s="14" t="str">
        <f>T('Elective Adventures'!E191)</f>
        <v/>
      </c>
    </row>
    <row r="47" spans="1:15">
      <c r="A47" s="187" t="s">
        <v>420</v>
      </c>
      <c r="B47" s="187"/>
      <c r="C47" s="218"/>
      <c r="E47" s="173" t="s">
        <v>179</v>
      </c>
      <c r="F47" s="171" t="s">
        <v>188</v>
      </c>
      <c r="G47" s="14" t="str">
        <f>T('Elective Adventures'!E15)</f>
        <v/>
      </c>
      <c r="I47" s="202" t="s">
        <v>428</v>
      </c>
      <c r="J47" s="186"/>
      <c r="K47" s="218"/>
      <c r="M47" s="100">
        <v>6</v>
      </c>
      <c r="N47" s="200" t="s">
        <v>368</v>
      </c>
      <c r="O47" s="14" t="str">
        <f>T('Elective Adventures'!E192)</f>
        <v/>
      </c>
    </row>
    <row r="48" spans="1:15">
      <c r="A48" s="98"/>
      <c r="B48" s="136" t="s">
        <v>95</v>
      </c>
      <c r="C48" s="14" t="str">
        <f>T('Core Adventures'!E14)</f>
        <v/>
      </c>
      <c r="E48" s="173" t="s">
        <v>180</v>
      </c>
      <c r="F48" s="171" t="s">
        <v>189</v>
      </c>
      <c r="G48" s="14" t="str">
        <f>T('Elective Adventures'!E16)</f>
        <v/>
      </c>
      <c r="I48" s="100">
        <v>1</v>
      </c>
      <c r="J48" s="146" t="s">
        <v>97</v>
      </c>
      <c r="K48" s="14" t="str">
        <f>T('Elective Adventures'!E108)</f>
        <v/>
      </c>
      <c r="M48" s="100">
        <v>7</v>
      </c>
      <c r="N48" s="146" t="s">
        <v>369</v>
      </c>
      <c r="O48" s="14" t="str">
        <f>T('Elective Adventures'!E193)</f>
        <v/>
      </c>
    </row>
    <row r="49" spans="1:15">
      <c r="A49" s="98">
        <v>1</v>
      </c>
      <c r="B49" s="136" t="s">
        <v>96</v>
      </c>
      <c r="C49" s="14" t="str">
        <f>T('Core Adventures'!E15)</f>
        <v/>
      </c>
      <c r="E49" s="173" t="s">
        <v>181</v>
      </c>
      <c r="F49" s="171" t="s">
        <v>190</v>
      </c>
      <c r="G49" s="14" t="str">
        <f>T('Elective Adventures'!E17)</f>
        <v/>
      </c>
      <c r="I49" s="136" t="s">
        <v>69</v>
      </c>
      <c r="J49" s="146" t="s">
        <v>279</v>
      </c>
      <c r="K49" s="14" t="str">
        <f>T('Elective Adventures'!E109)</f>
        <v/>
      </c>
      <c r="M49" s="100">
        <v>8</v>
      </c>
      <c r="N49" s="146" t="s">
        <v>370</v>
      </c>
      <c r="O49" s="14" t="str">
        <f>T('Elective Adventures'!E194)</f>
        <v/>
      </c>
    </row>
    <row r="50" spans="1:15" ht="12.75" customHeight="1">
      <c r="A50" s="98"/>
      <c r="B50" s="136" t="s">
        <v>112</v>
      </c>
      <c r="C50" s="14" t="str">
        <f>T('Core Adventures'!E16)</f>
        <v/>
      </c>
      <c r="E50" s="173" t="s">
        <v>182</v>
      </c>
      <c r="F50" s="171" t="s">
        <v>191</v>
      </c>
      <c r="G50" s="14" t="str">
        <f>T('Elective Adventures'!E18)</f>
        <v/>
      </c>
      <c r="I50" s="136" t="s">
        <v>70</v>
      </c>
      <c r="J50" s="146" t="s">
        <v>280</v>
      </c>
      <c r="K50" s="14" t="str">
        <f>T('Elective Adventures'!E110)</f>
        <v/>
      </c>
      <c r="M50" s="100">
        <v>9</v>
      </c>
      <c r="N50" s="146" t="s">
        <v>371</v>
      </c>
      <c r="O50" s="14" t="str">
        <f>T('Elective Adventures'!E195)</f>
        <v/>
      </c>
    </row>
    <row r="51" spans="1:15" ht="12.75" customHeight="1">
      <c r="A51" s="137" t="s">
        <v>76</v>
      </c>
      <c r="B51" s="136" t="s">
        <v>113</v>
      </c>
      <c r="C51" s="14" t="str">
        <f>T('Core Adventures'!E17)</f>
        <v/>
      </c>
      <c r="D51" s="84"/>
      <c r="E51" s="189" t="s">
        <v>194</v>
      </c>
      <c r="F51" s="186"/>
      <c r="G51" s="218"/>
      <c r="I51" s="136" t="s">
        <v>71</v>
      </c>
      <c r="J51" s="146" t="s">
        <v>281</v>
      </c>
      <c r="K51" s="14" t="str">
        <f>T('Elective Adventures'!E111)</f>
        <v/>
      </c>
      <c r="M51" s="136" t="s">
        <v>361</v>
      </c>
      <c r="N51" s="146" t="s">
        <v>372</v>
      </c>
      <c r="O51" s="14" t="str">
        <f>T('Elective Adventures'!E196)</f>
        <v/>
      </c>
    </row>
    <row r="52" spans="1:15" ht="12.75" customHeight="1">
      <c r="A52" s="137" t="s">
        <v>77</v>
      </c>
      <c r="B52" s="136" t="s">
        <v>114</v>
      </c>
      <c r="C52" s="14" t="str">
        <f>T('Core Adventures'!E18)</f>
        <v/>
      </c>
      <c r="D52" s="84"/>
      <c r="E52" s="140"/>
      <c r="F52" s="200" t="s">
        <v>206</v>
      </c>
      <c r="G52" s="14" t="str">
        <f>T('Elective Adventures'!E22)</f>
        <v/>
      </c>
      <c r="I52" s="100">
        <v>2</v>
      </c>
      <c r="J52" s="146" t="s">
        <v>282</v>
      </c>
      <c r="K52" s="14" t="str">
        <f>T('Elective Adventures'!E112)</f>
        <v/>
      </c>
      <c r="M52" s="136" t="s">
        <v>362</v>
      </c>
      <c r="N52" s="146" t="s">
        <v>373</v>
      </c>
      <c r="O52" s="14" t="str">
        <f>T('Elective Adventures'!E197)</f>
        <v/>
      </c>
    </row>
    <row r="53" spans="1:15">
      <c r="A53" s="137" t="s">
        <v>80</v>
      </c>
      <c r="B53" s="193" t="s">
        <v>115</v>
      </c>
      <c r="C53" s="14" t="str">
        <f>T('Core Adventures'!E19)</f>
        <v/>
      </c>
      <c r="D53" s="13"/>
      <c r="E53" s="140">
        <v>1</v>
      </c>
      <c r="F53" s="200" t="s">
        <v>195</v>
      </c>
      <c r="G53" s="14" t="str">
        <f>T('Elective Adventures'!E23)</f>
        <v/>
      </c>
      <c r="I53" s="100">
        <v>3</v>
      </c>
      <c r="J53" s="146" t="s">
        <v>97</v>
      </c>
      <c r="K53" s="14" t="str">
        <f>T('Elective Adventures'!E113)</f>
        <v/>
      </c>
      <c r="M53" s="208" t="s">
        <v>423</v>
      </c>
      <c r="N53" s="207"/>
      <c r="O53" s="218"/>
    </row>
    <row r="54" spans="1:15" ht="12.75" customHeight="1">
      <c r="A54" s="137" t="s">
        <v>94</v>
      </c>
      <c r="B54" s="136" t="s">
        <v>116</v>
      </c>
      <c r="C54" s="14" t="str">
        <f>T('Core Adventures'!E20)</f>
        <v/>
      </c>
      <c r="D54" s="13"/>
      <c r="E54" s="140">
        <v>2</v>
      </c>
      <c r="F54" s="200" t="s">
        <v>196</v>
      </c>
      <c r="G54" s="14" t="str">
        <f>T('Elective Adventures'!E24)</f>
        <v/>
      </c>
      <c r="I54" s="173" t="s">
        <v>72</v>
      </c>
      <c r="J54" s="171" t="s">
        <v>283</v>
      </c>
      <c r="K54" s="14" t="str">
        <f>T('Elective Adventures'!E114)</f>
        <v/>
      </c>
      <c r="M54" s="148">
        <v>1</v>
      </c>
      <c r="N54" s="159" t="s">
        <v>374</v>
      </c>
      <c r="O54" s="14" t="str">
        <f>T('Elective Adventures'!E201)</f>
        <v/>
      </c>
    </row>
    <row r="55" spans="1:15" ht="12.75" customHeight="1">
      <c r="A55" s="187" t="s">
        <v>117</v>
      </c>
      <c r="B55" s="187"/>
      <c r="C55" s="218" t="str">
        <f>T('Core Adventures'!E23)</f>
        <v/>
      </c>
      <c r="D55" s="13"/>
      <c r="E55" s="140">
        <v>3</v>
      </c>
      <c r="F55" s="146" t="s">
        <v>197</v>
      </c>
      <c r="G55" s="14" t="str">
        <f>T('Elective Adventures'!E25)</f>
        <v/>
      </c>
      <c r="I55" s="173" t="s">
        <v>73</v>
      </c>
      <c r="J55" s="171" t="s">
        <v>284</v>
      </c>
      <c r="K55" s="14" t="str">
        <f>T('Elective Adventures'!E115)</f>
        <v/>
      </c>
      <c r="M55" s="100">
        <v>2</v>
      </c>
      <c r="N55" s="146" t="s">
        <v>375</v>
      </c>
      <c r="O55" s="14" t="str">
        <f>T('Elective Adventures'!E202)</f>
        <v/>
      </c>
    </row>
    <row r="56" spans="1:15">
      <c r="A56" s="98"/>
      <c r="B56" s="136" t="s">
        <v>118</v>
      </c>
      <c r="C56" s="14" t="str">
        <f>T('Core Adventures'!E24)</f>
        <v/>
      </c>
      <c r="D56" s="13"/>
      <c r="E56" s="140">
        <v>4</v>
      </c>
      <c r="F56" s="200" t="s">
        <v>198</v>
      </c>
      <c r="G56" s="14" t="str">
        <f>T('Elective Adventures'!E26)</f>
        <v/>
      </c>
      <c r="I56" s="173" t="s">
        <v>176</v>
      </c>
      <c r="J56" s="171" t="s">
        <v>285</v>
      </c>
      <c r="K56" s="14" t="str">
        <f>T('Elective Adventures'!E116)</f>
        <v/>
      </c>
      <c r="M56" s="100">
        <v>3</v>
      </c>
      <c r="N56" s="146" t="s">
        <v>376</v>
      </c>
      <c r="O56" s="14" t="str">
        <f>T('Elective Adventures'!E203)</f>
        <v/>
      </c>
    </row>
    <row r="57" spans="1:15">
      <c r="A57" s="98">
        <v>1</v>
      </c>
      <c r="B57" s="136" t="s">
        <v>119</v>
      </c>
      <c r="C57" s="14" t="str">
        <f>T('Core Adventures'!E25)</f>
        <v/>
      </c>
      <c r="D57" s="13"/>
      <c r="E57" s="140">
        <v>5</v>
      </c>
      <c r="F57" s="146" t="s">
        <v>199</v>
      </c>
      <c r="G57" s="14" t="str">
        <f>T('Elective Adventures'!E27)</f>
        <v/>
      </c>
      <c r="I57" s="173">
        <v>4</v>
      </c>
      <c r="J57" s="171" t="s">
        <v>97</v>
      </c>
      <c r="K57" s="14" t="str">
        <f>T('Elective Adventures'!E117)</f>
        <v/>
      </c>
      <c r="M57" s="100">
        <v>4</v>
      </c>
      <c r="N57" s="146" t="s">
        <v>377</v>
      </c>
      <c r="O57" s="14" t="str">
        <f>T('Elective Adventures'!E204)</f>
        <v/>
      </c>
    </row>
    <row r="58" spans="1:15">
      <c r="A58" s="98">
        <v>2</v>
      </c>
      <c r="B58" s="136" t="s">
        <v>120</v>
      </c>
      <c r="C58" s="14" t="str">
        <f>T('Core Adventures'!E26)</f>
        <v/>
      </c>
      <c r="D58" s="13"/>
      <c r="E58" s="140"/>
      <c r="F58" s="146" t="s">
        <v>207</v>
      </c>
      <c r="G58" s="14" t="str">
        <f>T('Elective Adventures'!E28)</f>
        <v/>
      </c>
      <c r="I58" s="173" t="s">
        <v>78</v>
      </c>
      <c r="J58" s="171" t="s">
        <v>286</v>
      </c>
      <c r="K58" s="14" t="str">
        <f>T('Elective Adventures'!E118)</f>
        <v/>
      </c>
      <c r="M58" s="100">
        <v>5</v>
      </c>
      <c r="N58" s="200" t="s">
        <v>378</v>
      </c>
      <c r="O58" s="14" t="str">
        <f>T('Elective Adventures'!E205)</f>
        <v/>
      </c>
    </row>
    <row r="59" spans="1:15">
      <c r="A59" s="101" t="s">
        <v>76</v>
      </c>
      <c r="B59" s="138" t="s">
        <v>121</v>
      </c>
      <c r="C59" s="14" t="str">
        <f>T('Core Adventures'!E27)</f>
        <v/>
      </c>
      <c r="D59" s="13"/>
      <c r="E59" s="140">
        <v>6</v>
      </c>
      <c r="F59" s="201" t="s">
        <v>200</v>
      </c>
      <c r="G59" s="14" t="str">
        <f>T('Elective Adventures'!E29)</f>
        <v/>
      </c>
      <c r="I59" s="173" t="s">
        <v>79</v>
      </c>
      <c r="J59" s="171" t="s">
        <v>287</v>
      </c>
      <c r="K59" s="14" t="str">
        <f>T('Elective Adventures'!E119)</f>
        <v/>
      </c>
      <c r="M59" s="100">
        <v>6</v>
      </c>
      <c r="N59" s="146" t="s">
        <v>379</v>
      </c>
      <c r="O59" s="14" t="str">
        <f>T('Elective Adventures'!E206)</f>
        <v/>
      </c>
    </row>
    <row r="60" spans="1:15" ht="12.75" customHeight="1">
      <c r="A60" s="101" t="s">
        <v>77</v>
      </c>
      <c r="B60" s="138" t="s">
        <v>122</v>
      </c>
      <c r="C60" s="14" t="str">
        <f>T('Core Adventures'!E28)</f>
        <v/>
      </c>
      <c r="D60" s="13"/>
      <c r="E60" s="140">
        <v>7</v>
      </c>
      <c r="F60" s="146" t="s">
        <v>201</v>
      </c>
      <c r="G60" s="14" t="str">
        <f>T('Elective Adventures'!E30)</f>
        <v/>
      </c>
      <c r="I60" s="173">
        <v>5</v>
      </c>
      <c r="J60" s="172" t="s">
        <v>288</v>
      </c>
      <c r="K60" s="14" t="str">
        <f>T('Elective Adventures'!E120)</f>
        <v/>
      </c>
      <c r="M60" s="100">
        <v>7</v>
      </c>
      <c r="N60" s="146" t="s">
        <v>380</v>
      </c>
      <c r="O60" s="14" t="str">
        <f>T('Elective Adventures'!E207)</f>
        <v/>
      </c>
    </row>
    <row r="61" spans="1:15" ht="12.75" customHeight="1">
      <c r="A61" s="101" t="s">
        <v>80</v>
      </c>
      <c r="B61" s="138" t="s">
        <v>123</v>
      </c>
      <c r="C61" s="14" t="str">
        <f>T('Core Adventures'!E29)</f>
        <v/>
      </c>
      <c r="D61" s="13"/>
      <c r="E61" s="140">
        <v>8</v>
      </c>
      <c r="F61" s="201" t="s">
        <v>202</v>
      </c>
      <c r="G61" s="14" t="str">
        <f>T('Elective Adventures'!E31)</f>
        <v/>
      </c>
      <c r="I61" s="173">
        <v>6</v>
      </c>
      <c r="J61" s="171" t="s">
        <v>97</v>
      </c>
      <c r="K61" s="14" t="str">
        <f>T('Elective Adventures'!E121)</f>
        <v/>
      </c>
      <c r="M61" s="208" t="s">
        <v>381</v>
      </c>
      <c r="N61" s="207"/>
      <c r="O61" s="14"/>
    </row>
    <row r="62" spans="1:15">
      <c r="A62" s="139" t="s">
        <v>94</v>
      </c>
      <c r="B62" s="138" t="s">
        <v>124</v>
      </c>
      <c r="C62" s="14" t="str">
        <f>T('Core Adventures'!E30)</f>
        <v/>
      </c>
      <c r="D62" s="13"/>
      <c r="E62" s="140">
        <v>9</v>
      </c>
      <c r="F62" s="146" t="s">
        <v>203</v>
      </c>
      <c r="G62" s="14" t="str">
        <f>T('Elective Adventures'!E32)</f>
        <v/>
      </c>
      <c r="I62" s="173" t="s">
        <v>272</v>
      </c>
      <c r="J62" s="205" t="s">
        <v>289</v>
      </c>
      <c r="K62" s="14" t="str">
        <f>T('Elective Adventures'!E122)</f>
        <v/>
      </c>
      <c r="M62" s="148">
        <v>1</v>
      </c>
      <c r="N62" s="159" t="s">
        <v>382</v>
      </c>
      <c r="O62" s="14" t="str">
        <f>T('Elective Adventures'!I189)</f>
        <v/>
      </c>
    </row>
    <row r="63" spans="1:15">
      <c r="A63" s="139" t="s">
        <v>141</v>
      </c>
      <c r="B63" s="138" t="s">
        <v>125</v>
      </c>
      <c r="C63" s="14" t="str">
        <f>T('Core Adventures'!E31)</f>
        <v/>
      </c>
      <c r="D63" s="13"/>
      <c r="E63" s="140">
        <v>10</v>
      </c>
      <c r="F63" s="146" t="s">
        <v>204</v>
      </c>
      <c r="G63" s="14" t="str">
        <f>T('Elective Adventures'!E33)</f>
        <v/>
      </c>
      <c r="I63" s="173" t="s">
        <v>273</v>
      </c>
      <c r="J63" s="205" t="s">
        <v>290</v>
      </c>
      <c r="K63" s="14" t="str">
        <f>T('Elective Adventures'!E123)</f>
        <v/>
      </c>
      <c r="M63" s="100">
        <v>2</v>
      </c>
      <c r="N63" s="146" t="s">
        <v>383</v>
      </c>
      <c r="O63" s="14" t="str">
        <f>T('Elective Adventures'!I190)</f>
        <v/>
      </c>
    </row>
    <row r="64" spans="1:15">
      <c r="A64" s="101">
        <v>3</v>
      </c>
      <c r="B64" s="138" t="s">
        <v>126</v>
      </c>
      <c r="C64" s="14" t="str">
        <f>T('Core Adventures'!E32)</f>
        <v/>
      </c>
      <c r="D64" s="13"/>
      <c r="E64" s="202" t="s">
        <v>205</v>
      </c>
      <c r="F64" s="186"/>
      <c r="G64" s="218"/>
      <c r="I64" s="173" t="s">
        <v>274</v>
      </c>
      <c r="J64" s="171" t="s">
        <v>291</v>
      </c>
      <c r="K64" s="14" t="str">
        <f>T('Elective Adventures'!E124)</f>
        <v/>
      </c>
      <c r="M64" s="100">
        <v>3</v>
      </c>
      <c r="N64" s="146" t="s">
        <v>384</v>
      </c>
      <c r="O64" s="14" t="str">
        <f>T('Elective Adventures'!I197)</f>
        <v/>
      </c>
    </row>
    <row r="65" spans="1:15">
      <c r="A65" s="101">
        <v>4</v>
      </c>
      <c r="B65" s="138" t="s">
        <v>127</v>
      </c>
      <c r="C65" s="14" t="str">
        <f>T('Core Adventures'!E33)</f>
        <v/>
      </c>
      <c r="D65" s="13"/>
      <c r="E65" s="100"/>
      <c r="F65" s="146" t="s">
        <v>208</v>
      </c>
      <c r="G65" s="14" t="str">
        <f>T('Elective Adventures'!E37)</f>
        <v/>
      </c>
      <c r="I65" s="173">
        <v>7</v>
      </c>
      <c r="J65" s="171" t="s">
        <v>278</v>
      </c>
      <c r="K65" s="14" t="str">
        <f>T('Elective Adventures'!E125)</f>
        <v/>
      </c>
      <c r="M65" s="208" t="s">
        <v>385</v>
      </c>
      <c r="N65" s="207"/>
      <c r="O65" s="218" t="str">
        <f>T('Elective Adventures'!I200)</f>
        <v/>
      </c>
    </row>
    <row r="66" spans="1:15">
      <c r="A66" s="101">
        <v>5</v>
      </c>
      <c r="B66" s="138" t="s">
        <v>128</v>
      </c>
      <c r="C66" s="14" t="str">
        <f>T('Core Adventures'!E34)</f>
        <v/>
      </c>
      <c r="D66" s="13"/>
      <c r="E66" s="136">
        <v>1</v>
      </c>
      <c r="F66" s="146" t="s">
        <v>209</v>
      </c>
      <c r="G66" s="14" t="str">
        <f>T('Elective Adventures'!E38)</f>
        <v/>
      </c>
      <c r="I66" s="173" t="s">
        <v>230</v>
      </c>
      <c r="J66" s="171" t="s">
        <v>292</v>
      </c>
      <c r="K66" s="14" t="str">
        <f>T('Elective Adventures'!E126)</f>
        <v/>
      </c>
      <c r="M66" s="148">
        <v>1</v>
      </c>
      <c r="N66" s="159" t="s">
        <v>386</v>
      </c>
      <c r="O66" s="14" t="str">
        <f>T('Elective Adventures'!E215)</f>
        <v/>
      </c>
    </row>
    <row r="67" spans="1:15" ht="12.75" customHeight="1">
      <c r="A67" s="139" t="s">
        <v>142</v>
      </c>
      <c r="B67" s="138" t="s">
        <v>129</v>
      </c>
      <c r="C67" s="14" t="str">
        <f>T('Core Adventures'!E35)</f>
        <v/>
      </c>
      <c r="D67" s="13"/>
      <c r="E67" s="136">
        <v>2</v>
      </c>
      <c r="F67" s="146" t="s">
        <v>210</v>
      </c>
      <c r="G67" s="14" t="str">
        <f>T('Elective Adventures'!E39)</f>
        <v/>
      </c>
      <c r="I67" s="173" t="s">
        <v>231</v>
      </c>
      <c r="J67" s="204" t="s">
        <v>97</v>
      </c>
      <c r="K67" s="14" t="str">
        <f>T('Elective Adventures'!E127)</f>
        <v/>
      </c>
      <c r="M67" s="136" t="s">
        <v>69</v>
      </c>
      <c r="N67" s="146" t="s">
        <v>387</v>
      </c>
      <c r="O67" s="14" t="str">
        <f>T('Elective Adventures'!E216)</f>
        <v/>
      </c>
    </row>
    <row r="68" spans="1:15" ht="12.75" customHeight="1">
      <c r="A68" s="139" t="s">
        <v>143</v>
      </c>
      <c r="B68" s="138" t="s">
        <v>130</v>
      </c>
      <c r="C68" s="14" t="str">
        <f>T('Core Adventures'!E36)</f>
        <v/>
      </c>
      <c r="D68" s="13"/>
      <c r="E68" s="136">
        <v>3</v>
      </c>
      <c r="F68" s="146" t="s">
        <v>211</v>
      </c>
      <c r="G68" s="14" t="str">
        <f>T('Elective Adventures'!E40)</f>
        <v/>
      </c>
      <c r="I68" s="173" t="s">
        <v>275</v>
      </c>
      <c r="J68" s="171" t="s">
        <v>293</v>
      </c>
      <c r="K68" s="14" t="str">
        <f>T('Elective Adventures'!E128)</f>
        <v/>
      </c>
      <c r="M68" s="136" t="s">
        <v>70</v>
      </c>
      <c r="N68" s="146" t="s">
        <v>388</v>
      </c>
      <c r="O68" s="14" t="str">
        <f>T('Elective Adventures'!E217)</f>
        <v/>
      </c>
    </row>
    <row r="69" spans="1:15" ht="12.75" customHeight="1">
      <c r="A69" s="139" t="s">
        <v>144</v>
      </c>
      <c r="B69" s="138" t="s">
        <v>131</v>
      </c>
      <c r="C69" s="14" t="str">
        <f>T('Core Adventures'!E37)</f>
        <v/>
      </c>
      <c r="D69" s="13"/>
      <c r="E69" s="136" t="s">
        <v>72</v>
      </c>
      <c r="F69" s="146" t="s">
        <v>212</v>
      </c>
      <c r="G69" s="14" t="str">
        <f>T('Elective Adventures'!E41)</f>
        <v/>
      </c>
      <c r="I69" s="173" t="s">
        <v>276</v>
      </c>
      <c r="J69" s="171" t="s">
        <v>294</v>
      </c>
      <c r="K69" s="14" t="str">
        <f>T('Elective Adventures'!E129)</f>
        <v/>
      </c>
      <c r="M69" s="136">
        <v>2</v>
      </c>
      <c r="N69" s="146" t="s">
        <v>211</v>
      </c>
      <c r="O69" s="14" t="str">
        <f>T('Elective Adventures'!E218)</f>
        <v/>
      </c>
    </row>
    <row r="70" spans="1:15">
      <c r="A70" s="139" t="s">
        <v>145</v>
      </c>
      <c r="B70" s="138" t="s">
        <v>132</v>
      </c>
      <c r="C70" s="14" t="str">
        <f>T('Core Adventures'!E38)</f>
        <v/>
      </c>
      <c r="D70" s="13"/>
      <c r="E70" s="136" t="s">
        <v>73</v>
      </c>
      <c r="F70" s="146" t="s">
        <v>213</v>
      </c>
      <c r="G70" s="14" t="str">
        <f>T('Elective Adventures'!E42)</f>
        <v/>
      </c>
      <c r="I70" s="173" t="s">
        <v>277</v>
      </c>
      <c r="J70" s="205" t="s">
        <v>295</v>
      </c>
      <c r="K70" s="14" t="str">
        <f>T('Elective Adventures'!E130)</f>
        <v/>
      </c>
      <c r="M70" s="136" t="s">
        <v>76</v>
      </c>
      <c r="N70" s="146" t="s">
        <v>389</v>
      </c>
      <c r="O70" s="14" t="str">
        <f>T('Elective Adventures'!E219)</f>
        <v/>
      </c>
    </row>
    <row r="71" spans="1:15">
      <c r="A71" s="139" t="s">
        <v>146</v>
      </c>
      <c r="B71" s="138" t="s">
        <v>133</v>
      </c>
      <c r="C71" s="14" t="str">
        <f>T('Core Adventures'!E39)</f>
        <v/>
      </c>
      <c r="D71" s="13"/>
      <c r="E71" s="136" t="s">
        <v>176</v>
      </c>
      <c r="F71" s="146" t="s">
        <v>214</v>
      </c>
      <c r="G71" s="14" t="str">
        <f>T('Elective Adventures'!E43)</f>
        <v/>
      </c>
      <c r="I71" s="173">
        <v>8</v>
      </c>
      <c r="J71" s="171" t="s">
        <v>296</v>
      </c>
      <c r="K71" s="14" t="str">
        <f>T('Elective Adventures'!E131)</f>
        <v/>
      </c>
      <c r="M71" s="136" t="s">
        <v>77</v>
      </c>
      <c r="N71" s="146" t="s">
        <v>390</v>
      </c>
      <c r="O71" s="14" t="str">
        <f>T('Elective Adventures'!E220)</f>
        <v/>
      </c>
    </row>
    <row r="72" spans="1:15">
      <c r="A72" s="139" t="s">
        <v>147</v>
      </c>
      <c r="B72" s="138" t="s">
        <v>134</v>
      </c>
      <c r="C72" s="14" t="str">
        <f>T('Core Adventures'!E40)</f>
        <v/>
      </c>
      <c r="D72" s="13"/>
      <c r="E72" s="136" t="s">
        <v>177</v>
      </c>
      <c r="F72" s="146" t="s">
        <v>215</v>
      </c>
      <c r="G72" s="14" t="str">
        <f>T('Elective Adventures'!E44)</f>
        <v/>
      </c>
      <c r="I72" s="202" t="s">
        <v>297</v>
      </c>
      <c r="J72" s="186"/>
      <c r="K72" s="218"/>
      <c r="M72" s="136" t="s">
        <v>80</v>
      </c>
      <c r="N72" s="146" t="s">
        <v>391</v>
      </c>
      <c r="O72" s="14" t="str">
        <f>T('Elective Adventures'!E221)</f>
        <v/>
      </c>
    </row>
    <row r="73" spans="1:15">
      <c r="A73" s="139" t="s">
        <v>148</v>
      </c>
      <c r="B73" s="138" t="s">
        <v>135</v>
      </c>
      <c r="C73" s="14" t="str">
        <f>T('Core Adventures'!E41)</f>
        <v/>
      </c>
      <c r="D73" s="13"/>
      <c r="E73" s="136" t="s">
        <v>178</v>
      </c>
      <c r="F73" s="146" t="s">
        <v>216</v>
      </c>
      <c r="G73" s="14" t="str">
        <f>T('Elective Adventures'!E45)</f>
        <v/>
      </c>
      <c r="I73" s="100">
        <v>1</v>
      </c>
      <c r="J73" s="146" t="s">
        <v>298</v>
      </c>
      <c r="K73" s="14" t="str">
        <f>T('Elective Adventures'!E135)</f>
        <v/>
      </c>
      <c r="M73" s="136">
        <v>3</v>
      </c>
      <c r="N73" s="146" t="s">
        <v>211</v>
      </c>
      <c r="O73" s="14" t="str">
        <f>T('Elective Adventures'!E222)</f>
        <v/>
      </c>
    </row>
    <row r="74" spans="1:15">
      <c r="A74" s="139" t="s">
        <v>149</v>
      </c>
      <c r="B74" s="138" t="s">
        <v>136</v>
      </c>
      <c r="C74" s="14" t="str">
        <f>T('Core Adventures'!E42)</f>
        <v/>
      </c>
      <c r="D74" s="13"/>
      <c r="E74" s="136" t="s">
        <v>179</v>
      </c>
      <c r="F74" s="146" t="s">
        <v>217</v>
      </c>
      <c r="G74" s="14" t="str">
        <f>T('Elective Adventures'!E46)</f>
        <v/>
      </c>
      <c r="I74" s="100">
        <v>2</v>
      </c>
      <c r="J74" s="146" t="s">
        <v>97</v>
      </c>
      <c r="K74" s="14" t="str">
        <f>T('Elective Adventures'!E136)</f>
        <v/>
      </c>
      <c r="M74" s="136" t="s">
        <v>72</v>
      </c>
      <c r="N74" s="146" t="s">
        <v>392</v>
      </c>
      <c r="O74" s="14" t="str">
        <f>T('Elective Adventures'!E223)</f>
        <v/>
      </c>
    </row>
    <row r="75" spans="1:15">
      <c r="A75" s="139" t="s">
        <v>150</v>
      </c>
      <c r="B75" s="138" t="s">
        <v>137</v>
      </c>
      <c r="C75" s="14" t="str">
        <f>T('Core Adventures'!E43)</f>
        <v/>
      </c>
      <c r="D75" s="13"/>
      <c r="E75" s="136" t="s">
        <v>180</v>
      </c>
      <c r="F75" s="146" t="s">
        <v>218</v>
      </c>
      <c r="G75" s="14" t="str">
        <f>T('Elective Adventures'!E47)</f>
        <v/>
      </c>
      <c r="I75" s="136" t="s">
        <v>76</v>
      </c>
      <c r="J75" s="200" t="s">
        <v>299</v>
      </c>
      <c r="K75" s="14" t="str">
        <f>T('Elective Adventures'!E137)</f>
        <v/>
      </c>
      <c r="M75" s="136" t="s">
        <v>73</v>
      </c>
      <c r="N75" s="146" t="s">
        <v>393</v>
      </c>
      <c r="O75" s="14" t="str">
        <f>T('Elective Adventures'!E224)</f>
        <v/>
      </c>
    </row>
    <row r="76" spans="1:15">
      <c r="A76" s="101">
        <v>6</v>
      </c>
      <c r="B76" s="138" t="s">
        <v>138</v>
      </c>
      <c r="C76" s="14" t="str">
        <f>T('Core Adventures'!E44)</f>
        <v/>
      </c>
      <c r="D76" s="13"/>
      <c r="E76" s="136" t="s">
        <v>181</v>
      </c>
      <c r="F76" s="146" t="s">
        <v>219</v>
      </c>
      <c r="G76" s="14" t="str">
        <f>T('Elective Adventures'!E48)</f>
        <v/>
      </c>
      <c r="I76" s="136" t="s">
        <v>77</v>
      </c>
      <c r="J76" s="146" t="s">
        <v>300</v>
      </c>
      <c r="K76" s="14" t="str">
        <f>T('Elective Adventures'!E138)</f>
        <v/>
      </c>
      <c r="M76" s="136" t="s">
        <v>176</v>
      </c>
      <c r="N76" s="146" t="s">
        <v>394</v>
      </c>
      <c r="O76" s="14" t="str">
        <f>T('Elective Adventures'!E225)</f>
        <v/>
      </c>
    </row>
    <row r="77" spans="1:15">
      <c r="A77" s="101">
        <v>7</v>
      </c>
      <c r="B77" s="138" t="s">
        <v>139</v>
      </c>
      <c r="C77" s="14" t="str">
        <f>T('Core Adventures'!E45)</f>
        <v/>
      </c>
      <c r="D77" s="13"/>
      <c r="E77" s="136" t="s">
        <v>182</v>
      </c>
      <c r="F77" s="146" t="s">
        <v>220</v>
      </c>
      <c r="G77" s="14" t="str">
        <f>T('Elective Adventures'!E49)</f>
        <v/>
      </c>
      <c r="I77" s="136" t="s">
        <v>80</v>
      </c>
      <c r="J77" s="146" t="s">
        <v>301</v>
      </c>
      <c r="K77" s="14" t="str">
        <f>T('Elective Adventures'!E139)</f>
        <v/>
      </c>
      <c r="M77" s="136" t="s">
        <v>177</v>
      </c>
      <c r="N77" s="146" t="s">
        <v>395</v>
      </c>
      <c r="O77" s="14" t="str">
        <f>T('Elective Adventures'!E226)</f>
        <v/>
      </c>
    </row>
    <row r="78" spans="1:15" ht="12.75" customHeight="1">
      <c r="A78" s="98">
        <v>8</v>
      </c>
      <c r="B78" s="136" t="s">
        <v>140</v>
      </c>
      <c r="C78" s="14" t="str">
        <f>T('Core Adventures'!E46)</f>
        <v/>
      </c>
      <c r="D78" s="13"/>
      <c r="E78" s="136">
        <v>4</v>
      </c>
      <c r="F78" s="200" t="s">
        <v>221</v>
      </c>
      <c r="G78" s="14" t="str">
        <f>T('Elective Adventures'!E50)</f>
        <v/>
      </c>
      <c r="I78" s="136">
        <v>3</v>
      </c>
      <c r="J78" s="146" t="s">
        <v>302</v>
      </c>
      <c r="K78" s="14" t="str">
        <f>T('Elective Adventures'!E140)</f>
        <v/>
      </c>
      <c r="M78" s="136" t="s">
        <v>178</v>
      </c>
      <c r="N78" s="146" t="s">
        <v>396</v>
      </c>
      <c r="O78" s="14" t="str">
        <f>T('Elective Adventures'!E227)</f>
        <v/>
      </c>
    </row>
    <row r="79" spans="1:15" ht="12.75" customHeight="1">
      <c r="D79" s="13"/>
      <c r="E79" s="136" t="s">
        <v>78</v>
      </c>
      <c r="F79" s="146" t="s">
        <v>222</v>
      </c>
      <c r="G79" s="14" t="str">
        <f>T('Elective Adventures'!E51)</f>
        <v/>
      </c>
      <c r="I79" s="136">
        <v>4</v>
      </c>
      <c r="J79" s="146" t="s">
        <v>303</v>
      </c>
      <c r="K79" s="14" t="str">
        <f>T('Elective Adventures'!E141)</f>
        <v/>
      </c>
    </row>
    <row r="80" spans="1:15">
      <c r="D80" s="13"/>
      <c r="E80" s="219" t="s">
        <v>79</v>
      </c>
      <c r="F80" s="220" t="s">
        <v>223</v>
      </c>
      <c r="G80" s="14" t="str">
        <f>T('Elective Adventures'!E52)</f>
        <v/>
      </c>
    </row>
    <row r="81" spans="4:4">
      <c r="D81" s="13"/>
    </row>
    <row r="82" spans="4:4">
      <c r="D82" s="13"/>
    </row>
    <row r="83" spans="4:4">
      <c r="D83" s="13"/>
    </row>
    <row r="84" spans="4:4">
      <c r="D84" s="13"/>
    </row>
    <row r="85" spans="4:4" ht="12.75" customHeight="1">
      <c r="D85" s="13"/>
    </row>
    <row r="86" spans="4:4" ht="12.75" customHeight="1">
      <c r="D86" s="13"/>
    </row>
    <row r="87" spans="4:4">
      <c r="D87" s="13"/>
    </row>
    <row r="92" spans="4:4">
      <c r="D92" s="13"/>
    </row>
    <row r="93" spans="4:4">
      <c r="D93" s="13"/>
    </row>
    <row r="94" spans="4:4">
      <c r="D94" s="13"/>
    </row>
  </sheetData>
  <sheetProtection algorithmName="SHA-512" hashValue="8G4q2leSvOGN2rqNLLogDDH3wRv8qu9w574kBk8kl+gCDr75lVpL1vgHOJ/n2KxlY8BSa6OcjiqtOdTpTl9u3A==" saltValue="6u/lSr6wr/E4DUg1JNrZQA==" spinCount="100000" sheet="1" objects="1" scenarios="1" selectLockedCells="1"/>
  <mergeCells count="7">
    <mergeCell ref="M1:O2"/>
    <mergeCell ref="Q1:S2"/>
    <mergeCell ref="A39:C40"/>
    <mergeCell ref="E1:G2"/>
    <mergeCell ref="E35:G36"/>
    <mergeCell ref="I1:K2"/>
    <mergeCell ref="E11:G12"/>
  </mergeCells>
  <phoneticPr fontId="2" type="noConversion"/>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85"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2</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IF(Bobcat!F6="A","A"," ")</f>
        <v xml:space="preserve"> </v>
      </c>
      <c r="H3" s="28"/>
      <c r="I3" s="202" t="s">
        <v>421</v>
      </c>
      <c r="J3" s="186"/>
      <c r="K3" s="221" t="str">
        <f>T('Elective Adventures'!F74)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IF(Bobcat!F7="A","A"," ")</f>
        <v xml:space="preserve"> </v>
      </c>
      <c r="I4" s="100"/>
      <c r="J4" s="146" t="s">
        <v>208</v>
      </c>
      <c r="K4" s="14" t="str">
        <f>T('Elective Adventures'!F56)</f>
        <v/>
      </c>
      <c r="M4" s="100">
        <v>1</v>
      </c>
      <c r="N4" s="146" t="s">
        <v>323</v>
      </c>
      <c r="O4" s="14" t="str">
        <f>T('Elective Adventures'!F145)</f>
        <v/>
      </c>
      <c r="Q4" s="148">
        <v>1</v>
      </c>
      <c r="R4" s="159" t="s">
        <v>398</v>
      </c>
      <c r="S4" s="14" t="str">
        <f>T('Elective Adventures'!F230)</f>
        <v/>
      </c>
    </row>
    <row r="5" spans="2:19">
      <c r="B5" s="15" t="s">
        <v>424</v>
      </c>
      <c r="C5" s="16" t="str">
        <f>IF(COUNTIF(C13:C17,"C")&gt;4,"C",IF(COUNTIF(C13:C17,"C")&gt;0,"P",IF(COUNTIF(C13:C17,"P")&gt;0,"P"," ")))</f>
        <v xml:space="preserve"> </v>
      </c>
      <c r="D5" s="79"/>
      <c r="E5" s="14">
        <v>3</v>
      </c>
      <c r="F5" s="89" t="s">
        <v>17</v>
      </c>
      <c r="G5" s="14" t="str">
        <f>IF(Bobcat!F8="A","A"," ")</f>
        <v xml:space="preserve"> </v>
      </c>
      <c r="I5" s="100">
        <v>1</v>
      </c>
      <c r="J5" s="146" t="s">
        <v>225</v>
      </c>
      <c r="K5" s="14" t="str">
        <f>T('Elective Adventures'!F57)</f>
        <v/>
      </c>
      <c r="M5" s="100">
        <v>2</v>
      </c>
      <c r="N5" s="146" t="s">
        <v>97</v>
      </c>
      <c r="O5" s="14" t="str">
        <f>T('Elective Adventures'!F146)</f>
        <v/>
      </c>
      <c r="Q5" s="100">
        <v>2</v>
      </c>
      <c r="R5" s="146" t="s">
        <v>399</v>
      </c>
      <c r="S5" s="14" t="str">
        <f>T('Elective Adventures'!F231)</f>
        <v/>
      </c>
    </row>
    <row r="6" spans="2:19" ht="13.5" thickBot="1">
      <c r="B6" s="174" t="s">
        <v>425</v>
      </c>
      <c r="C6" s="17" t="str">
        <f>IF(COUNTIF(C20:C37,"C")&gt;1,"C"," ")</f>
        <v xml:space="preserve"> </v>
      </c>
      <c r="D6" s="79"/>
      <c r="E6" s="14">
        <v>4</v>
      </c>
      <c r="F6" s="89" t="s">
        <v>18</v>
      </c>
      <c r="G6" s="14" t="str">
        <f>IF(Bobcat!F9="A","A"," ")</f>
        <v xml:space="preserve"> </v>
      </c>
      <c r="I6" s="100">
        <v>2</v>
      </c>
      <c r="J6" s="146" t="s">
        <v>226</v>
      </c>
      <c r="K6" s="14" t="str">
        <f>T('Elective Adventures'!F58)</f>
        <v/>
      </c>
      <c r="M6" s="136" t="s">
        <v>76</v>
      </c>
      <c r="N6" s="146" t="s">
        <v>324</v>
      </c>
      <c r="O6" s="14" t="str">
        <f>T('Elective Adventures'!F147)</f>
        <v/>
      </c>
      <c r="Q6" s="100">
        <v>3</v>
      </c>
      <c r="R6" s="146" t="s">
        <v>400</v>
      </c>
      <c r="S6" s="14" t="str">
        <f>T('Elective Adventures'!F232)</f>
        <v/>
      </c>
    </row>
    <row r="7" spans="2:19" ht="13.5" thickBot="1">
      <c r="B7" s="212" t="s">
        <v>432</v>
      </c>
      <c r="C7" s="224"/>
      <c r="D7" s="2"/>
      <c r="E7" s="14">
        <v>5</v>
      </c>
      <c r="F7" s="89" t="s">
        <v>19</v>
      </c>
      <c r="G7" s="14" t="str">
        <f>IF(Bobcat!F10="A","A"," ")</f>
        <v xml:space="preserve"> </v>
      </c>
      <c r="I7" s="100">
        <v>3</v>
      </c>
      <c r="J7" s="146" t="s">
        <v>224</v>
      </c>
      <c r="K7" s="14" t="str">
        <f>T('Elective Adventures'!F59)</f>
        <v/>
      </c>
      <c r="M7" s="136" t="s">
        <v>77</v>
      </c>
      <c r="N7" s="146" t="s">
        <v>325</v>
      </c>
      <c r="O7" s="14" t="str">
        <f>T('Elective Adventures'!F148)</f>
        <v/>
      </c>
      <c r="Q7" s="208" t="s">
        <v>401</v>
      </c>
      <c r="R7" s="207"/>
      <c r="S7" s="218"/>
    </row>
    <row r="8" spans="2:19" ht="12.75" customHeight="1" thickBot="1">
      <c r="B8" s="163" t="s">
        <v>67</v>
      </c>
      <c r="C8" s="213"/>
      <c r="D8" s="79"/>
      <c r="E8" s="14">
        <v>6</v>
      </c>
      <c r="F8" s="89" t="s">
        <v>20</v>
      </c>
      <c r="G8" s="14" t="str">
        <f>IF(Bobcat!F11="A","A"," ")</f>
        <v xml:space="preserve"> </v>
      </c>
      <c r="I8" s="100">
        <v>4</v>
      </c>
      <c r="J8" s="146" t="s">
        <v>229</v>
      </c>
      <c r="K8" s="14" t="str">
        <f>T('Elective Adventures'!F60)</f>
        <v/>
      </c>
      <c r="M8" s="136" t="s">
        <v>80</v>
      </c>
      <c r="N8" s="146" t="s">
        <v>326</v>
      </c>
      <c r="O8" s="14" t="str">
        <f>T('Elective Adventures'!F149)</f>
        <v/>
      </c>
      <c r="Q8" s="148"/>
      <c r="R8" s="159" t="s">
        <v>418</v>
      </c>
      <c r="S8" s="14" t="str">
        <f>T('Elective Adventures'!F235)</f>
        <v/>
      </c>
    </row>
    <row r="9" spans="2:19" ht="12.75" customHeight="1">
      <c r="B9" s="15" t="s">
        <v>68</v>
      </c>
      <c r="C9" s="164" t="str">
        <f>'Cyber Chip'!F10</f>
        <v xml:space="preserve"> </v>
      </c>
      <c r="D9" s="79"/>
      <c r="E9" s="76">
        <v>7</v>
      </c>
      <c r="F9" s="80" t="s">
        <v>21</v>
      </c>
      <c r="G9" s="76" t="str">
        <f>IF(Bobcat!F12="A","A"," ")</f>
        <v xml:space="preserve"> </v>
      </c>
      <c r="I9" s="100">
        <v>5</v>
      </c>
      <c r="J9" s="146" t="s">
        <v>227</v>
      </c>
      <c r="K9" s="14" t="str">
        <f>T('Elective Adventures'!F61)</f>
        <v/>
      </c>
      <c r="M9" s="100">
        <v>3</v>
      </c>
      <c r="N9" s="201" t="s">
        <v>327</v>
      </c>
      <c r="O9" s="14" t="str">
        <f>T('Elective Adventures'!F150)</f>
        <v/>
      </c>
      <c r="Q9" s="148">
        <v>1</v>
      </c>
      <c r="R9" s="209" t="s">
        <v>402</v>
      </c>
      <c r="S9" s="14" t="str">
        <f>T('Elective Adventures'!F236)</f>
        <v/>
      </c>
    </row>
    <row r="10" spans="2:19" ht="12" customHeight="1">
      <c r="B10" s="15" t="s">
        <v>419</v>
      </c>
      <c r="C10" s="17" t="str">
        <f>IF(COUNTIF(C4:C9,"C")&gt;5,"C","")</f>
        <v/>
      </c>
      <c r="D10" s="79"/>
      <c r="E10" s="77"/>
      <c r="F10" s="81"/>
      <c r="G10" s="77"/>
      <c r="I10" s="151">
        <v>6</v>
      </c>
      <c r="J10" s="200" t="s">
        <v>228</v>
      </c>
      <c r="K10" s="14" t="str">
        <f>T('Elective Adventures'!F62)</f>
        <v/>
      </c>
      <c r="M10" s="136" t="s">
        <v>72</v>
      </c>
      <c r="N10" s="146" t="s">
        <v>328</v>
      </c>
      <c r="O10" s="14" t="str">
        <f>T('Elective Adventures'!F151)</f>
        <v/>
      </c>
      <c r="Q10" s="100">
        <v>2</v>
      </c>
      <c r="R10" s="146" t="s">
        <v>403</v>
      </c>
      <c r="S10" s="14" t="str">
        <f>T('Elective Adventures'!F237)</f>
        <v/>
      </c>
    </row>
    <row r="11" spans="2:19" ht="12.75" customHeight="1">
      <c r="B11" s="82"/>
      <c r="C11" s="83"/>
      <c r="E11" s="304" t="s">
        <v>426</v>
      </c>
      <c r="F11" s="304"/>
      <c r="G11" s="304"/>
      <c r="I11" s="151">
        <v>7</v>
      </c>
      <c r="J11" s="205" t="s">
        <v>211</v>
      </c>
      <c r="K11" s="14" t="str">
        <f>T('Elective Adventures'!F63)</f>
        <v/>
      </c>
      <c r="M11" s="136" t="s">
        <v>73</v>
      </c>
      <c r="N11" s="146" t="s">
        <v>329</v>
      </c>
      <c r="O11" s="14" t="str">
        <f>T('Elective Adventures'!F152)</f>
        <v/>
      </c>
      <c r="Q11" s="100">
        <v>3</v>
      </c>
      <c r="R11" s="200" t="s">
        <v>404</v>
      </c>
      <c r="S11" s="14" t="str">
        <f>T('Elective Adventures'!F238)</f>
        <v/>
      </c>
    </row>
    <row r="12" spans="2:19" ht="12.75" customHeight="1">
      <c r="B12" s="216" t="s">
        <v>426</v>
      </c>
      <c r="C12" s="215"/>
      <c r="D12" s="31"/>
      <c r="E12" s="304"/>
      <c r="F12" s="304"/>
      <c r="G12" s="304"/>
      <c r="I12" s="173" t="s">
        <v>230</v>
      </c>
      <c r="J12" s="172" t="s">
        <v>238</v>
      </c>
      <c r="K12" s="14" t="str">
        <f>T('Elective Adventures'!F64)</f>
        <v/>
      </c>
      <c r="M12" s="136" t="s">
        <v>176</v>
      </c>
      <c r="N12" s="146" t="s">
        <v>330</v>
      </c>
      <c r="O12" s="14" t="str">
        <f>T('Elective Adventures'!F153)</f>
        <v/>
      </c>
      <c r="Q12" s="100">
        <v>4</v>
      </c>
      <c r="R12" s="146" t="s">
        <v>405</v>
      </c>
      <c r="S12" s="14" t="str">
        <f>T('Elective Adventures'!F239)</f>
        <v/>
      </c>
    </row>
    <row r="13" spans="2:19" ht="12.75" customHeight="1">
      <c r="B13" s="161" t="s">
        <v>110</v>
      </c>
      <c r="C13" s="18" t="str">
        <f>'Core Adventures'!F11</f>
        <v xml:space="preserve"> </v>
      </c>
      <c r="D13" s="31"/>
      <c r="E13" s="187" t="s">
        <v>151</v>
      </c>
      <c r="F13" s="189"/>
      <c r="G13" s="221" t="str">
        <f>T('Core Adventures'!F62)</f>
        <v/>
      </c>
      <c r="I13" s="173" t="s">
        <v>231</v>
      </c>
      <c r="J13" s="171" t="s">
        <v>239</v>
      </c>
      <c r="K13" s="14" t="str">
        <f>T('Elective Adventures'!F65)</f>
        <v/>
      </c>
      <c r="M13" s="100">
        <v>4</v>
      </c>
      <c r="N13" s="146" t="s">
        <v>331</v>
      </c>
      <c r="O13" s="14" t="str">
        <f>T('Elective Adventures'!F154)</f>
        <v/>
      </c>
      <c r="Q13" s="100">
        <v>5</v>
      </c>
      <c r="R13" s="200" t="s">
        <v>406</v>
      </c>
      <c r="S13" s="14" t="str">
        <f>T('Elective Adventures'!F240)</f>
        <v/>
      </c>
    </row>
    <row r="14" spans="2:19" ht="12.75" customHeight="1">
      <c r="B14" s="161" t="s">
        <v>420</v>
      </c>
      <c r="C14" s="18" t="str">
        <f>'Core Adventures'!F21</f>
        <v xml:space="preserve"> </v>
      </c>
      <c r="D14" s="31"/>
      <c r="E14" s="98"/>
      <c r="F14" s="136" t="s">
        <v>118</v>
      </c>
      <c r="G14" s="14" t="str">
        <f>T('Core Adventures'!F50)</f>
        <v/>
      </c>
      <c r="I14" s="173" t="s">
        <v>232</v>
      </c>
      <c r="J14" s="171" t="s">
        <v>240</v>
      </c>
      <c r="K14" s="14" t="str">
        <f>T('Elective Adventures'!F66)</f>
        <v/>
      </c>
      <c r="M14" s="136" t="s">
        <v>78</v>
      </c>
      <c r="N14" s="146" t="s">
        <v>351</v>
      </c>
      <c r="O14" s="14" t="str">
        <f>T('Elective Adventures'!F155)</f>
        <v/>
      </c>
      <c r="Q14" s="100">
        <v>6</v>
      </c>
      <c r="R14" s="146" t="s">
        <v>407</v>
      </c>
      <c r="S14" s="14" t="str">
        <f>T('Elective Adventures'!F241)</f>
        <v/>
      </c>
    </row>
    <row r="15" spans="2:19">
      <c r="B15" s="161" t="s">
        <v>117</v>
      </c>
      <c r="C15" s="18" t="str">
        <f>'Core Adventures'!F47</f>
        <v xml:space="preserve"> </v>
      </c>
      <c r="D15" s="31"/>
      <c r="E15" s="98">
        <v>1</v>
      </c>
      <c r="F15" s="136" t="s">
        <v>152</v>
      </c>
      <c r="G15" s="14" t="str">
        <f>T('Core Adventures'!F51)</f>
        <v/>
      </c>
      <c r="I15" s="173" t="s">
        <v>233</v>
      </c>
      <c r="J15" s="205" t="s">
        <v>241</v>
      </c>
      <c r="K15" s="14" t="str">
        <f>T('Elective Adventures'!F67)</f>
        <v/>
      </c>
      <c r="M15" s="136" t="s">
        <v>79</v>
      </c>
      <c r="N15" s="146" t="s">
        <v>332</v>
      </c>
      <c r="O15" s="14" t="str">
        <f>T('Elective Adventures'!F156)</f>
        <v/>
      </c>
      <c r="Q15" s="100">
        <v>7</v>
      </c>
      <c r="R15" s="146" t="s">
        <v>408</v>
      </c>
      <c r="S15" s="14" t="str">
        <f>T('Elective Adventures'!F242)</f>
        <v/>
      </c>
    </row>
    <row r="16" spans="2:19">
      <c r="B16" s="161" t="s">
        <v>151</v>
      </c>
      <c r="C16" s="18" t="str">
        <f>'Core Adventures'!F61</f>
        <v xml:space="preserve"> </v>
      </c>
      <c r="D16" s="31"/>
      <c r="E16" s="98">
        <v>2</v>
      </c>
      <c r="F16" s="136" t="s">
        <v>153</v>
      </c>
      <c r="G16" s="14" t="str">
        <f>T('Core Adventures'!F52)</f>
        <v/>
      </c>
      <c r="I16" s="173" t="s">
        <v>234</v>
      </c>
      <c r="J16" s="205" t="s">
        <v>242</v>
      </c>
      <c r="K16" s="14" t="str">
        <f>T('Elective Adventures'!F68)</f>
        <v/>
      </c>
      <c r="M16" s="136" t="s">
        <v>304</v>
      </c>
      <c r="N16" s="146" t="s">
        <v>333</v>
      </c>
      <c r="O16" s="14" t="str">
        <f>T('Elective Adventures'!F157)</f>
        <v/>
      </c>
      <c r="Q16" s="100">
        <v>8</v>
      </c>
      <c r="R16" s="146" t="s">
        <v>409</v>
      </c>
      <c r="S16" s="14" t="str">
        <f>T('Elective Adventures'!F243)</f>
        <v/>
      </c>
    </row>
    <row r="17" spans="2:19">
      <c r="B17" s="161" t="s">
        <v>427</v>
      </c>
      <c r="C17" s="18" t="str">
        <f>'Core Adventures'!F72</f>
        <v xml:space="preserve"> </v>
      </c>
      <c r="D17" s="31"/>
      <c r="E17" s="137" t="s">
        <v>76</v>
      </c>
      <c r="F17" s="136" t="s">
        <v>154</v>
      </c>
      <c r="G17" s="14" t="str">
        <f>T('Core Adventures'!F53)</f>
        <v/>
      </c>
      <c r="I17" s="173" t="s">
        <v>235</v>
      </c>
      <c r="J17" s="205" t="s">
        <v>243</v>
      </c>
      <c r="K17" s="14" t="str">
        <f>T('Elective Adventures'!F69)</f>
        <v/>
      </c>
      <c r="M17" s="136" t="s">
        <v>305</v>
      </c>
      <c r="N17" s="146" t="s">
        <v>334</v>
      </c>
      <c r="O17" s="14" t="str">
        <f>T('Elective Adventures'!F158)</f>
        <v/>
      </c>
      <c r="Q17" s="208" t="s">
        <v>410</v>
      </c>
      <c r="R17" s="207"/>
      <c r="S17" s="218"/>
    </row>
    <row r="18" spans="2:19">
      <c r="B18" s="30"/>
      <c r="C18" s="31"/>
      <c r="D18" s="31"/>
      <c r="E18" s="137" t="s">
        <v>77</v>
      </c>
      <c r="F18" s="136" t="s">
        <v>155</v>
      </c>
      <c r="G18" s="14" t="str">
        <f>T('Core Adventures'!F54)</f>
        <v/>
      </c>
      <c r="I18" s="173" t="s">
        <v>236</v>
      </c>
      <c r="J18" s="205" t="s">
        <v>244</v>
      </c>
      <c r="K18" s="14" t="str">
        <f>T('Elective Adventures'!F70)</f>
        <v/>
      </c>
      <c r="M18" s="136" t="s">
        <v>306</v>
      </c>
      <c r="N18" s="146" t="s">
        <v>335</v>
      </c>
      <c r="O18" s="14" t="str">
        <f>T('Elective Adventures'!F159)</f>
        <v/>
      </c>
      <c r="Q18" s="148">
        <v>1</v>
      </c>
      <c r="R18" s="159" t="s">
        <v>411</v>
      </c>
      <c r="S18" s="14" t="str">
        <f>T('Elective Adventures'!F246)</f>
        <v/>
      </c>
    </row>
    <row r="19" spans="2:19">
      <c r="B19" s="216" t="s">
        <v>425</v>
      </c>
      <c r="C19" s="215"/>
      <c r="E19" s="137" t="s">
        <v>80</v>
      </c>
      <c r="F19" s="136" t="s">
        <v>156</v>
      </c>
      <c r="G19" s="14" t="str">
        <f>T('Core Adventures'!F55)</f>
        <v/>
      </c>
      <c r="I19" s="173" t="s">
        <v>237</v>
      </c>
      <c r="J19" s="205" t="s">
        <v>245</v>
      </c>
      <c r="K19" s="14" t="str">
        <f>T('Elective Adventures'!F71)</f>
        <v/>
      </c>
      <c r="M19" s="136" t="s">
        <v>307</v>
      </c>
      <c r="N19" s="146" t="s">
        <v>336</v>
      </c>
      <c r="O19" s="14" t="str">
        <f>T('Elective Adventures'!F160)</f>
        <v/>
      </c>
      <c r="Q19" s="100">
        <v>2</v>
      </c>
      <c r="R19" s="201" t="s">
        <v>412</v>
      </c>
      <c r="S19" s="14" t="str">
        <f>T('Elective Adventures'!F247)</f>
        <v/>
      </c>
    </row>
    <row r="20" spans="2:19">
      <c r="B20" s="161" t="s">
        <v>172</v>
      </c>
      <c r="C20" s="18" t="str">
        <f>'Elective Adventures'!F19</f>
        <v xml:space="preserve"> </v>
      </c>
      <c r="D20" s="31"/>
      <c r="E20" s="137" t="s">
        <v>94</v>
      </c>
      <c r="F20" s="136" t="s">
        <v>157</v>
      </c>
      <c r="G20" s="14" t="str">
        <f>T('Core Adventures'!F56)</f>
        <v/>
      </c>
      <c r="I20" s="202" t="s">
        <v>246</v>
      </c>
      <c r="J20" s="195"/>
      <c r="K20" s="218"/>
      <c r="M20" s="136" t="s">
        <v>308</v>
      </c>
      <c r="N20" s="146" t="s">
        <v>337</v>
      </c>
      <c r="O20" s="14" t="str">
        <f>T('Elective Adventures'!F161)</f>
        <v/>
      </c>
      <c r="Q20" s="100">
        <v>3</v>
      </c>
      <c r="R20" s="146" t="s">
        <v>413</v>
      </c>
      <c r="S20" s="14" t="str">
        <f>T('Elective Adventures'!F248)</f>
        <v/>
      </c>
    </row>
    <row r="21" spans="2:19" ht="12.75" customHeight="1">
      <c r="B21" s="161" t="s">
        <v>194</v>
      </c>
      <c r="C21" s="18" t="str">
        <f>'Elective Adventures'!F34</f>
        <v xml:space="preserve"> </v>
      </c>
      <c r="D21" s="31"/>
      <c r="E21" s="137" t="s">
        <v>141</v>
      </c>
      <c r="F21" s="136" t="s">
        <v>158</v>
      </c>
      <c r="G21" s="14" t="str">
        <f>T('Core Adventures'!F57)</f>
        <v/>
      </c>
      <c r="I21" s="100">
        <v>1</v>
      </c>
      <c r="J21" s="146" t="s">
        <v>247</v>
      </c>
      <c r="K21" s="14" t="str">
        <f>T('Elective Adventures'!F75)</f>
        <v/>
      </c>
      <c r="M21" s="136" t="s">
        <v>309</v>
      </c>
      <c r="N21" s="146" t="s">
        <v>339</v>
      </c>
      <c r="O21" s="14" t="str">
        <f>T('Elective Adventures'!F162)</f>
        <v/>
      </c>
      <c r="Q21" s="100">
        <v>4</v>
      </c>
      <c r="R21" s="201" t="s">
        <v>414</v>
      </c>
      <c r="S21" s="14" t="str">
        <f>T('Elective Adventures'!F249)</f>
        <v/>
      </c>
    </row>
    <row r="22" spans="2:19" ht="12.75" customHeight="1">
      <c r="B22" s="161" t="s">
        <v>205</v>
      </c>
      <c r="C22" s="18" t="str">
        <f>'Elective Adventures'!F53</f>
        <v xml:space="preserve"> </v>
      </c>
      <c r="D22" s="31"/>
      <c r="E22" s="137" t="s">
        <v>162</v>
      </c>
      <c r="F22" s="136" t="s">
        <v>159</v>
      </c>
      <c r="G22" s="14" t="str">
        <f>T('Core Adventures'!F58)</f>
        <v/>
      </c>
      <c r="H22" s="12" t="s">
        <v>75</v>
      </c>
      <c r="I22" s="136">
        <v>2</v>
      </c>
      <c r="J22" s="146" t="s">
        <v>248</v>
      </c>
      <c r="K22" s="14" t="str">
        <f>T('Elective Adventures'!F76)</f>
        <v/>
      </c>
      <c r="L22" s="12" t="s">
        <v>75</v>
      </c>
      <c r="M22" s="136" t="s">
        <v>310</v>
      </c>
      <c r="N22" s="146" t="s">
        <v>352</v>
      </c>
      <c r="O22" s="14" t="str">
        <f>T('Elective Adventures'!F163)</f>
        <v/>
      </c>
      <c r="P22" s="12" t="s">
        <v>75</v>
      </c>
      <c r="Q22" s="136" t="s">
        <v>78</v>
      </c>
      <c r="R22" s="201" t="s">
        <v>415</v>
      </c>
      <c r="S22" s="14" t="str">
        <f>T('Elective Adventures'!F250)</f>
        <v/>
      </c>
    </row>
    <row r="23" spans="2:19" ht="12.75" customHeight="1">
      <c r="B23" s="161" t="s">
        <v>421</v>
      </c>
      <c r="C23" s="18" t="str">
        <f>'Elective Adventures'!F72</f>
        <v xml:space="preserve"> </v>
      </c>
      <c r="D23" s="31"/>
      <c r="E23" s="98">
        <v>3</v>
      </c>
      <c r="F23" s="136" t="s">
        <v>160</v>
      </c>
      <c r="G23" s="14" t="str">
        <f>T('Core Adventures'!F59)</f>
        <v/>
      </c>
      <c r="I23" s="136">
        <v>3</v>
      </c>
      <c r="J23" s="146" t="s">
        <v>249</v>
      </c>
      <c r="K23" s="14" t="str">
        <f>T('Elective Adventures'!F77)</f>
        <v/>
      </c>
      <c r="M23" s="136" t="s">
        <v>311</v>
      </c>
      <c r="N23" s="146" t="s">
        <v>340</v>
      </c>
      <c r="O23" s="14" t="str">
        <f>T('Elective Adventures'!F164)</f>
        <v/>
      </c>
      <c r="Q23" s="136" t="s">
        <v>79</v>
      </c>
      <c r="R23" s="201" t="s">
        <v>416</v>
      </c>
      <c r="S23" s="14" t="str">
        <f>T('Elective Adventures'!F251)</f>
        <v/>
      </c>
    </row>
    <row r="24" spans="2:19">
      <c r="B24" s="161" t="s">
        <v>246</v>
      </c>
      <c r="C24" s="18" t="str">
        <f>'Elective Adventures'!F80</f>
        <v xml:space="preserve"> </v>
      </c>
      <c r="D24" s="31"/>
      <c r="E24" s="98">
        <v>4</v>
      </c>
      <c r="F24" s="136" t="s">
        <v>161</v>
      </c>
      <c r="G24" s="14" t="str">
        <f>T('Core Adventures'!F60)</f>
        <v/>
      </c>
      <c r="I24" s="136">
        <v>4</v>
      </c>
      <c r="J24" s="201" t="s">
        <v>250</v>
      </c>
      <c r="K24" s="14" t="str">
        <f>T('Elective Adventures'!F78)</f>
        <v/>
      </c>
      <c r="M24" s="136" t="s">
        <v>312</v>
      </c>
      <c r="N24" s="146" t="s">
        <v>341</v>
      </c>
      <c r="O24" s="14" t="str">
        <f>T('Elective Adventures'!F165)</f>
        <v/>
      </c>
      <c r="Q24" s="136" t="s">
        <v>304</v>
      </c>
      <c r="R24" s="146" t="s">
        <v>417</v>
      </c>
      <c r="S24" s="14" t="str">
        <f>T('Elective Adventures'!F252)</f>
        <v/>
      </c>
    </row>
    <row r="25" spans="2:19">
      <c r="B25" s="161" t="s">
        <v>252</v>
      </c>
      <c r="C25" s="18" t="str">
        <f>'Elective Adventures'!F89</f>
        <v xml:space="preserve"> </v>
      </c>
      <c r="D25" s="31"/>
      <c r="E25" s="187" t="s">
        <v>169</v>
      </c>
      <c r="F25" s="187"/>
      <c r="G25" s="218"/>
      <c r="I25" s="136">
        <v>5</v>
      </c>
      <c r="J25" s="146" t="s">
        <v>251</v>
      </c>
      <c r="K25" s="14" t="str">
        <f>T('Elective Adventures'!F79)</f>
        <v/>
      </c>
      <c r="M25" s="136" t="s">
        <v>313</v>
      </c>
      <c r="N25" s="146" t="s">
        <v>342</v>
      </c>
      <c r="O25" s="14" t="str">
        <f>T('Elective Adventures'!F166)</f>
        <v/>
      </c>
    </row>
    <row r="26" spans="2:19" ht="12.75" customHeight="1">
      <c r="B26" s="162" t="s">
        <v>259</v>
      </c>
      <c r="C26" s="18" t="str">
        <f>'Elective Adventures'!F105</f>
        <v xml:space="preserve"> </v>
      </c>
      <c r="D26" s="31"/>
      <c r="E26" s="98"/>
      <c r="F26" s="136" t="s">
        <v>118</v>
      </c>
      <c r="G26" s="14" t="str">
        <f>T('Core Adventures'!F63)</f>
        <v/>
      </c>
      <c r="I26" s="202" t="s">
        <v>252</v>
      </c>
      <c r="J26" s="195"/>
      <c r="K26" s="218"/>
      <c r="M26" s="136" t="s">
        <v>314</v>
      </c>
      <c r="N26" s="201" t="s">
        <v>343</v>
      </c>
      <c r="O26" s="14" t="str">
        <f>T('Elective Adventures'!F167)</f>
        <v/>
      </c>
    </row>
    <row r="27" spans="2:19" ht="12.75" customHeight="1">
      <c r="B27" s="162" t="s">
        <v>428</v>
      </c>
      <c r="C27" s="18" t="str">
        <f>'Elective Adventures'!F132</f>
        <v xml:space="preserve"> </v>
      </c>
      <c r="D27" s="31"/>
      <c r="E27" s="98">
        <v>1</v>
      </c>
      <c r="F27" s="136" t="s">
        <v>163</v>
      </c>
      <c r="G27" s="14" t="str">
        <f>T('Core Adventures'!F64)</f>
        <v/>
      </c>
      <c r="I27" s="100">
        <v>1</v>
      </c>
      <c r="J27" s="146" t="s">
        <v>253</v>
      </c>
      <c r="K27" s="14" t="str">
        <f>T('Elective Adventures'!F83)</f>
        <v/>
      </c>
      <c r="M27" s="136" t="s">
        <v>315</v>
      </c>
      <c r="N27" s="146" t="s">
        <v>344</v>
      </c>
      <c r="O27" s="14" t="str">
        <f>T('Elective Adventures'!F168)</f>
        <v/>
      </c>
    </row>
    <row r="28" spans="2:19">
      <c r="B28" s="162" t="s">
        <v>297</v>
      </c>
      <c r="C28" s="18" t="str">
        <f>'Elective Adventures'!F142</f>
        <v xml:space="preserve"> </v>
      </c>
      <c r="D28" s="31"/>
      <c r="E28" s="98">
        <v>2</v>
      </c>
      <c r="F28" s="136" t="s">
        <v>164</v>
      </c>
      <c r="G28" s="14" t="str">
        <f>T('Core Adventures'!F65)</f>
        <v/>
      </c>
      <c r="I28" s="100">
        <v>2</v>
      </c>
      <c r="J28" s="146" t="s">
        <v>254</v>
      </c>
      <c r="K28" s="14" t="str">
        <f>T('Elective Adventures'!F84)</f>
        <v/>
      </c>
      <c r="M28" s="136" t="s">
        <v>316</v>
      </c>
      <c r="N28" s="146" t="s">
        <v>345</v>
      </c>
      <c r="O28" s="14" t="str">
        <f>T('Elective Adventures'!F169)</f>
        <v/>
      </c>
      <c r="R28" s="68" t="s">
        <v>49</v>
      </c>
      <c r="S28" s="69"/>
    </row>
    <row r="29" spans="2:19">
      <c r="B29" s="162" t="s">
        <v>338</v>
      </c>
      <c r="C29" s="18" t="str">
        <f>'Elective Adventures'!F176</f>
        <v xml:space="preserve"> </v>
      </c>
      <c r="D29" s="31"/>
      <c r="E29" s="98">
        <v>3</v>
      </c>
      <c r="F29" s="193" t="s">
        <v>165</v>
      </c>
      <c r="G29" s="14" t="str">
        <f>T('Core Adventures'!F66)</f>
        <v/>
      </c>
      <c r="I29" s="100">
        <v>3</v>
      </c>
      <c r="J29" s="201" t="s">
        <v>255</v>
      </c>
      <c r="K29" s="14" t="str">
        <f>T('Elective Adventures'!F85)</f>
        <v/>
      </c>
      <c r="M29" s="136" t="s">
        <v>317</v>
      </c>
      <c r="N29" s="146" t="s">
        <v>346</v>
      </c>
      <c r="O29" s="14" t="str">
        <f>T('Elective Adventures'!F170)</f>
        <v/>
      </c>
      <c r="R29" s="70" t="s">
        <v>50</v>
      </c>
      <c r="S29" s="32"/>
    </row>
    <row r="30" spans="2:19" ht="12.75" customHeight="1">
      <c r="B30" s="162" t="s">
        <v>354</v>
      </c>
      <c r="C30" s="18" t="str">
        <f>'Elective Adventures'!F183</f>
        <v xml:space="preserve"> </v>
      </c>
      <c r="D30" s="31"/>
      <c r="E30" s="98">
        <v>4</v>
      </c>
      <c r="F30" s="194" t="s">
        <v>170</v>
      </c>
      <c r="G30" s="14" t="str">
        <f>T('Core Adventures'!F67)</f>
        <v/>
      </c>
      <c r="I30" s="100">
        <v>4</v>
      </c>
      <c r="J30" s="200" t="s">
        <v>256</v>
      </c>
      <c r="K30" s="14" t="str">
        <f>T('Elective Adventures'!F86)</f>
        <v/>
      </c>
      <c r="M30" s="136" t="s">
        <v>318</v>
      </c>
      <c r="N30" s="146" t="s">
        <v>353</v>
      </c>
      <c r="O30" s="14" t="str">
        <f>T('Elective Adventures'!F171)</f>
        <v/>
      </c>
      <c r="R30" s="70" t="s">
        <v>51</v>
      </c>
      <c r="S30" s="32"/>
    </row>
    <row r="31" spans="2:19" ht="12.75" customHeight="1">
      <c r="B31" s="162" t="s">
        <v>359</v>
      </c>
      <c r="C31" s="18" t="str">
        <f>'Elective Adventures'!F198</f>
        <v xml:space="preserve"> </v>
      </c>
      <c r="D31" s="31"/>
      <c r="E31" s="98">
        <v>5</v>
      </c>
      <c r="F31" s="193" t="s">
        <v>166</v>
      </c>
      <c r="G31" s="14" t="str">
        <f>T('Core Adventures'!F68)</f>
        <v/>
      </c>
      <c r="I31" s="100">
        <v>5</v>
      </c>
      <c r="J31" s="146" t="s">
        <v>257</v>
      </c>
      <c r="K31" s="14" t="str">
        <f>T('Elective Adventures'!F87)</f>
        <v/>
      </c>
      <c r="M31" s="136" t="s">
        <v>319</v>
      </c>
      <c r="N31" s="146" t="s">
        <v>347</v>
      </c>
      <c r="O31" s="14" t="str">
        <f>T('Elective Adventures'!F172)</f>
        <v/>
      </c>
      <c r="R31" s="71" t="s">
        <v>74</v>
      </c>
      <c r="S31" s="51"/>
    </row>
    <row r="32" spans="2:19">
      <c r="B32" s="162" t="s">
        <v>423</v>
      </c>
      <c r="C32" s="18" t="str">
        <f>'Elective Adventures'!F208</f>
        <v xml:space="preserve"> </v>
      </c>
      <c r="D32" s="31"/>
      <c r="E32" s="98">
        <v>6</v>
      </c>
      <c r="F32" s="136" t="s">
        <v>167</v>
      </c>
      <c r="G32" s="14" t="str">
        <f>T('Core Adventures'!F69)</f>
        <v/>
      </c>
      <c r="I32" s="100">
        <v>6</v>
      </c>
      <c r="J32" s="146" t="s">
        <v>258</v>
      </c>
      <c r="K32" s="14" t="str">
        <f>T('Elective Adventures'!F88)</f>
        <v/>
      </c>
      <c r="M32" s="136" t="s">
        <v>320</v>
      </c>
      <c r="N32" s="146" t="s">
        <v>348</v>
      </c>
      <c r="O32" s="14" t="str">
        <f>T('Elective Adventures'!F173)</f>
        <v/>
      </c>
    </row>
    <row r="33" spans="1:15" ht="12.75" customHeight="1">
      <c r="B33" s="162" t="s">
        <v>381</v>
      </c>
      <c r="C33" s="18" t="str">
        <f>'Elective Adventures'!F213</f>
        <v xml:space="preserve"> </v>
      </c>
      <c r="D33" s="31"/>
      <c r="E33" s="98">
        <v>7</v>
      </c>
      <c r="F33" s="136" t="s">
        <v>171</v>
      </c>
      <c r="G33" s="14" t="str">
        <f>T('Core Adventures'!F70)</f>
        <v/>
      </c>
      <c r="I33" s="202" t="s">
        <v>259</v>
      </c>
      <c r="J33" s="186"/>
      <c r="K33" s="218"/>
      <c r="M33" s="136" t="s">
        <v>321</v>
      </c>
      <c r="N33" s="146" t="s">
        <v>349</v>
      </c>
      <c r="O33" s="14" t="str">
        <f>T('Elective Adventures'!F174)</f>
        <v/>
      </c>
    </row>
    <row r="34" spans="1:15" ht="12.75" customHeight="1">
      <c r="B34" s="162" t="s">
        <v>385</v>
      </c>
      <c r="C34" s="18" t="str">
        <f>'Elective Adventures'!F228</f>
        <v xml:space="preserve"> </v>
      </c>
      <c r="D34" s="8"/>
      <c r="E34" s="98">
        <v>8</v>
      </c>
      <c r="F34" s="193" t="s">
        <v>168</v>
      </c>
      <c r="G34" s="14" t="str">
        <f>T('Core Adventures'!F71)</f>
        <v/>
      </c>
      <c r="I34" s="136">
        <v>1</v>
      </c>
      <c r="J34" s="146" t="s">
        <v>260</v>
      </c>
      <c r="K34" s="14" t="str">
        <f>T('Elective Adventures'!F92)</f>
        <v/>
      </c>
      <c r="M34" s="136" t="s">
        <v>322</v>
      </c>
      <c r="N34" s="146" t="s">
        <v>350</v>
      </c>
      <c r="O34" s="14" t="str">
        <f>T('Elective Adventures'!F175)</f>
        <v/>
      </c>
    </row>
    <row r="35" spans="1:15" ht="18" customHeight="1">
      <c r="B35" s="162" t="s">
        <v>397</v>
      </c>
      <c r="C35" s="18" t="str">
        <f>'Elective Adventures'!F233</f>
        <v xml:space="preserve"> </v>
      </c>
      <c r="D35" s="8"/>
      <c r="E35" s="304" t="s">
        <v>425</v>
      </c>
      <c r="F35" s="304"/>
      <c r="G35" s="304"/>
      <c r="I35" s="136" t="s">
        <v>69</v>
      </c>
      <c r="J35" s="146" t="s">
        <v>261</v>
      </c>
      <c r="K35" s="14" t="str">
        <f>T('Elective Adventures'!F93)</f>
        <v/>
      </c>
      <c r="M35" s="202" t="s">
        <v>354</v>
      </c>
      <c r="N35" s="207"/>
      <c r="O35" s="218"/>
    </row>
    <row r="36" spans="1:15" ht="12.75" customHeight="1">
      <c r="B36" s="162" t="s">
        <v>401</v>
      </c>
      <c r="C36" s="18" t="str">
        <f>'Elective Adventures'!F244</f>
        <v xml:space="preserve"> </v>
      </c>
      <c r="D36" s="8"/>
      <c r="E36" s="304"/>
      <c r="F36" s="304"/>
      <c r="G36" s="304"/>
      <c r="I36" s="136" t="s">
        <v>70</v>
      </c>
      <c r="J36" s="146" t="s">
        <v>262</v>
      </c>
      <c r="K36" s="14" t="str">
        <f>T('Elective Adventures'!F94)</f>
        <v/>
      </c>
      <c r="M36" s="136">
        <v>1</v>
      </c>
      <c r="N36" s="159" t="s">
        <v>355</v>
      </c>
      <c r="O36" s="14" t="str">
        <f>T('Elective Adventures'!F179)</f>
        <v/>
      </c>
    </row>
    <row r="37" spans="1:15">
      <c r="B37" s="162" t="s">
        <v>410</v>
      </c>
      <c r="C37" s="18" t="str">
        <f>'Elective Adventures'!F253</f>
        <v xml:space="preserve"> </v>
      </c>
      <c r="D37" s="8"/>
      <c r="E37" s="189" t="s">
        <v>172</v>
      </c>
      <c r="F37" s="186"/>
      <c r="G37" s="215"/>
      <c r="I37" s="136" t="s">
        <v>71</v>
      </c>
      <c r="J37" s="146" t="s">
        <v>263</v>
      </c>
      <c r="K37" s="14" t="str">
        <f>T('Elective Adventures'!F95)</f>
        <v/>
      </c>
      <c r="M37" s="136">
        <v>2</v>
      </c>
      <c r="N37" s="146" t="s">
        <v>356</v>
      </c>
      <c r="O37" s="14" t="str">
        <f>T('Elective Adventures'!F180)</f>
        <v/>
      </c>
    </row>
    <row r="38" spans="1:15" ht="12.75" customHeight="1">
      <c r="B38" s="2"/>
      <c r="C38" s="31"/>
      <c r="D38" s="78"/>
      <c r="E38" s="100"/>
      <c r="F38" s="146" t="s">
        <v>97</v>
      </c>
      <c r="G38" s="14" t="str">
        <f>T('Elective Adventures'!F6)</f>
        <v/>
      </c>
      <c r="I38" s="136">
        <v>2</v>
      </c>
      <c r="J38" s="146" t="s">
        <v>208</v>
      </c>
      <c r="K38" s="14" t="str">
        <f>T('Elective Adventures'!F96)</f>
        <v/>
      </c>
      <c r="M38" s="100">
        <v>3</v>
      </c>
      <c r="N38" s="146" t="s">
        <v>357</v>
      </c>
      <c r="O38" s="14" t="str">
        <f>T('Elective Adventures'!F181)</f>
        <v/>
      </c>
    </row>
    <row r="39" spans="1:15" ht="12.75" customHeight="1">
      <c r="A39" s="304" t="s">
        <v>426</v>
      </c>
      <c r="B39" s="304"/>
      <c r="C39" s="304"/>
      <c r="D39" s="78"/>
      <c r="E39" s="100">
        <v>1</v>
      </c>
      <c r="F39" s="146" t="s">
        <v>173</v>
      </c>
      <c r="G39" s="14" t="str">
        <f>T('Elective Adventures'!F7)</f>
        <v/>
      </c>
      <c r="I39" s="136" t="s">
        <v>76</v>
      </c>
      <c r="J39" s="146" t="s">
        <v>264</v>
      </c>
      <c r="K39" s="14" t="str">
        <f>T('Elective Adventures'!F97)</f>
        <v/>
      </c>
      <c r="M39" s="154">
        <v>4</v>
      </c>
      <c r="N39" s="158" t="s">
        <v>358</v>
      </c>
      <c r="O39" s="14" t="str">
        <f>T('Elective Adventures'!F182)</f>
        <v/>
      </c>
    </row>
    <row r="40" spans="1:15" ht="12.75" customHeight="1">
      <c r="A40" s="304"/>
      <c r="B40" s="304"/>
      <c r="C40" s="304"/>
      <c r="E40" s="100">
        <v>2</v>
      </c>
      <c r="F40" s="146" t="s">
        <v>174</v>
      </c>
      <c r="G40" s="14" t="str">
        <f>T('Elective Adventures'!F8)</f>
        <v/>
      </c>
      <c r="I40" s="136" t="s">
        <v>77</v>
      </c>
      <c r="J40" s="146" t="s">
        <v>265</v>
      </c>
      <c r="K40" s="14" t="str">
        <f>T('Elective Adventures'!F98)</f>
        <v/>
      </c>
      <c r="M40" s="208" t="s">
        <v>359</v>
      </c>
      <c r="N40" s="207"/>
      <c r="O40" s="218"/>
    </row>
    <row r="41" spans="1:15">
      <c r="A41" s="189" t="s">
        <v>110</v>
      </c>
      <c r="B41" s="189"/>
      <c r="C41" s="217"/>
      <c r="E41" s="100">
        <v>3</v>
      </c>
      <c r="F41" s="146" t="s">
        <v>175</v>
      </c>
      <c r="G41" s="14" t="str">
        <f>T('Elective Adventures'!F9)</f>
        <v/>
      </c>
      <c r="I41" s="136" t="s">
        <v>80</v>
      </c>
      <c r="J41" s="200" t="s">
        <v>266</v>
      </c>
      <c r="K41" s="14" t="str">
        <f>T('Elective Adventures'!F99)</f>
        <v/>
      </c>
      <c r="M41" s="148"/>
      <c r="N41" s="159" t="s">
        <v>360</v>
      </c>
      <c r="O41" s="14" t="str">
        <f>T('Elective Adventures'!F186)</f>
        <v/>
      </c>
    </row>
    <row r="42" spans="1:15" ht="12.75" customHeight="1">
      <c r="A42" s="98">
        <v>1</v>
      </c>
      <c r="B42" s="136" t="s">
        <v>105</v>
      </c>
      <c r="C42" s="14" t="str">
        <f>T('Core Adventures'!F6)</f>
        <v/>
      </c>
      <c r="E42" s="173" t="s">
        <v>72</v>
      </c>
      <c r="F42" s="171" t="s">
        <v>183</v>
      </c>
      <c r="G42" s="14" t="str">
        <f>T('Elective Adventures'!F10)</f>
        <v/>
      </c>
      <c r="I42" s="136" t="s">
        <v>94</v>
      </c>
      <c r="J42" s="146" t="s">
        <v>267</v>
      </c>
      <c r="K42" s="14" t="str">
        <f>T('Elective Adventures'!F100)</f>
        <v/>
      </c>
      <c r="M42" s="100">
        <v>1</v>
      </c>
      <c r="N42" s="146" t="s">
        <v>363</v>
      </c>
      <c r="O42" s="14" t="str">
        <f>T('Elective Adventures'!F187)</f>
        <v/>
      </c>
    </row>
    <row r="43" spans="1:15">
      <c r="A43" s="98">
        <v>2</v>
      </c>
      <c r="B43" s="136" t="s">
        <v>106</v>
      </c>
      <c r="C43" s="14" t="str">
        <f>T('Core Adventures'!F7)</f>
        <v/>
      </c>
      <c r="E43" s="173" t="s">
        <v>73</v>
      </c>
      <c r="F43" s="171" t="s">
        <v>184</v>
      </c>
      <c r="G43" s="14" t="str">
        <f>T('Elective Adventures'!F11)</f>
        <v/>
      </c>
      <c r="I43" s="136" t="s">
        <v>141</v>
      </c>
      <c r="J43" s="146" t="s">
        <v>268</v>
      </c>
      <c r="K43" s="14" t="str">
        <f>T('Elective Adventures'!F101)</f>
        <v/>
      </c>
      <c r="M43" s="100">
        <v>2</v>
      </c>
      <c r="N43" s="146" t="s">
        <v>364</v>
      </c>
      <c r="O43" s="14" t="str">
        <f>T('Elective Adventures'!F188)</f>
        <v/>
      </c>
    </row>
    <row r="44" spans="1:15">
      <c r="A44" s="98">
        <v>3</v>
      </c>
      <c r="B44" s="136" t="s">
        <v>107</v>
      </c>
      <c r="C44" s="14" t="str">
        <f>T('Core Adventures'!F8)</f>
        <v/>
      </c>
      <c r="E44" s="173" t="s">
        <v>176</v>
      </c>
      <c r="F44" s="171" t="s">
        <v>185</v>
      </c>
      <c r="G44" s="14" t="str">
        <f>T('Elective Adventures'!F12)</f>
        <v/>
      </c>
      <c r="I44" s="136" t="s">
        <v>162</v>
      </c>
      <c r="J44" s="146" t="s">
        <v>269</v>
      </c>
      <c r="K44" s="14" t="str">
        <f>T('Elective Adventures'!F102)</f>
        <v/>
      </c>
      <c r="M44" s="100">
        <v>3</v>
      </c>
      <c r="N44" s="146" t="s">
        <v>365</v>
      </c>
      <c r="O44" s="14" t="str">
        <f>T('Elective Adventures'!F189)</f>
        <v/>
      </c>
    </row>
    <row r="45" spans="1:15" ht="12.75" customHeight="1">
      <c r="A45" s="98">
        <v>4</v>
      </c>
      <c r="B45" s="136" t="s">
        <v>108</v>
      </c>
      <c r="C45" s="14" t="str">
        <f>T('Core Adventures'!F9)</f>
        <v/>
      </c>
      <c r="E45" s="173" t="s">
        <v>177</v>
      </c>
      <c r="F45" s="171" t="s">
        <v>186</v>
      </c>
      <c r="G45" s="14" t="str">
        <f>T('Elective Adventures'!F13)</f>
        <v/>
      </c>
      <c r="I45" s="136" t="s">
        <v>192</v>
      </c>
      <c r="J45" s="146" t="s">
        <v>270</v>
      </c>
      <c r="K45" s="14" t="str">
        <f>T('Elective Adventures'!F103)</f>
        <v/>
      </c>
      <c r="M45" s="100">
        <v>4</v>
      </c>
      <c r="N45" s="146" t="s">
        <v>366</v>
      </c>
      <c r="O45" s="14" t="str">
        <f>T('Elective Adventures'!F190)</f>
        <v/>
      </c>
    </row>
    <row r="46" spans="1:15" ht="12.75" customHeight="1">
      <c r="A46" s="98">
        <v>3</v>
      </c>
      <c r="B46" s="136" t="s">
        <v>109</v>
      </c>
      <c r="C46" s="14" t="str">
        <f>T('Core Adventures'!F10)</f>
        <v/>
      </c>
      <c r="E46" s="173" t="s">
        <v>178</v>
      </c>
      <c r="F46" s="172" t="s">
        <v>187</v>
      </c>
      <c r="G46" s="14" t="str">
        <f>T('Elective Adventures'!F14)</f>
        <v/>
      </c>
      <c r="I46" s="136" t="s">
        <v>193</v>
      </c>
      <c r="J46" s="201" t="s">
        <v>271</v>
      </c>
      <c r="K46" s="14" t="str">
        <f>T('Elective Adventures'!F104)</f>
        <v/>
      </c>
      <c r="M46" s="100">
        <v>5</v>
      </c>
      <c r="N46" s="146" t="s">
        <v>367</v>
      </c>
      <c r="O46" s="14" t="str">
        <f>T('Elective Adventures'!F191)</f>
        <v/>
      </c>
    </row>
    <row r="47" spans="1:15">
      <c r="A47" s="187" t="s">
        <v>420</v>
      </c>
      <c r="B47" s="187"/>
      <c r="C47" s="218"/>
      <c r="E47" s="173" t="s">
        <v>179</v>
      </c>
      <c r="F47" s="171" t="s">
        <v>188</v>
      </c>
      <c r="G47" s="14" t="str">
        <f>T('Elective Adventures'!F15)</f>
        <v/>
      </c>
      <c r="I47" s="202" t="s">
        <v>428</v>
      </c>
      <c r="J47" s="186"/>
      <c r="K47" s="218"/>
      <c r="M47" s="100">
        <v>6</v>
      </c>
      <c r="N47" s="200" t="s">
        <v>368</v>
      </c>
      <c r="O47" s="14" t="str">
        <f>T('Elective Adventures'!F192)</f>
        <v/>
      </c>
    </row>
    <row r="48" spans="1:15">
      <c r="A48" s="98"/>
      <c r="B48" s="136" t="s">
        <v>95</v>
      </c>
      <c r="C48" s="14" t="str">
        <f>T('Core Adventures'!F14)</f>
        <v/>
      </c>
      <c r="E48" s="173" t="s">
        <v>180</v>
      </c>
      <c r="F48" s="171" t="s">
        <v>189</v>
      </c>
      <c r="G48" s="14" t="str">
        <f>T('Elective Adventures'!F16)</f>
        <v/>
      </c>
      <c r="I48" s="100">
        <v>1</v>
      </c>
      <c r="J48" s="146" t="s">
        <v>97</v>
      </c>
      <c r="K48" s="14" t="str">
        <f>T('Elective Adventures'!F108)</f>
        <v/>
      </c>
      <c r="M48" s="100">
        <v>7</v>
      </c>
      <c r="N48" s="146" t="s">
        <v>369</v>
      </c>
      <c r="O48" s="14" t="str">
        <f>T('Elective Adventures'!F193)</f>
        <v/>
      </c>
    </row>
    <row r="49" spans="1:15">
      <c r="A49" s="98">
        <v>1</v>
      </c>
      <c r="B49" s="136" t="s">
        <v>96</v>
      </c>
      <c r="C49" s="14" t="str">
        <f>T('Core Adventures'!F15)</f>
        <v/>
      </c>
      <c r="E49" s="173" t="s">
        <v>181</v>
      </c>
      <c r="F49" s="171" t="s">
        <v>190</v>
      </c>
      <c r="G49" s="14" t="str">
        <f>T('Elective Adventures'!F17)</f>
        <v/>
      </c>
      <c r="I49" s="136" t="s">
        <v>69</v>
      </c>
      <c r="J49" s="146" t="s">
        <v>279</v>
      </c>
      <c r="K49" s="14" t="str">
        <f>T('Elective Adventures'!F109)</f>
        <v/>
      </c>
      <c r="M49" s="100">
        <v>8</v>
      </c>
      <c r="N49" s="146" t="s">
        <v>370</v>
      </c>
      <c r="O49" s="14" t="str">
        <f>T('Elective Adventures'!F194)</f>
        <v/>
      </c>
    </row>
    <row r="50" spans="1:15" ht="12.75" customHeight="1">
      <c r="A50" s="98"/>
      <c r="B50" s="136" t="s">
        <v>112</v>
      </c>
      <c r="C50" s="14" t="str">
        <f>T('Core Adventures'!F16)</f>
        <v/>
      </c>
      <c r="E50" s="173" t="s">
        <v>182</v>
      </c>
      <c r="F50" s="171" t="s">
        <v>191</v>
      </c>
      <c r="G50" s="14" t="str">
        <f>T('Elective Adventures'!F18)</f>
        <v/>
      </c>
      <c r="I50" s="136" t="s">
        <v>70</v>
      </c>
      <c r="J50" s="146" t="s">
        <v>280</v>
      </c>
      <c r="K50" s="14" t="str">
        <f>T('Elective Adventures'!F110)</f>
        <v/>
      </c>
      <c r="M50" s="100">
        <v>9</v>
      </c>
      <c r="N50" s="146" t="s">
        <v>371</v>
      </c>
      <c r="O50" s="14" t="str">
        <f>T('Elective Adventures'!F195)</f>
        <v/>
      </c>
    </row>
    <row r="51" spans="1:15" ht="12.75" customHeight="1">
      <c r="A51" s="137" t="s">
        <v>76</v>
      </c>
      <c r="B51" s="136" t="s">
        <v>113</v>
      </c>
      <c r="C51" s="14" t="str">
        <f>T('Core Adventures'!F17)</f>
        <v/>
      </c>
      <c r="D51" s="84"/>
      <c r="E51" s="189" t="s">
        <v>194</v>
      </c>
      <c r="F51" s="186"/>
      <c r="G51" s="218"/>
      <c r="I51" s="136" t="s">
        <v>71</v>
      </c>
      <c r="J51" s="146" t="s">
        <v>281</v>
      </c>
      <c r="K51" s="14" t="str">
        <f>T('Elective Adventures'!F111)</f>
        <v/>
      </c>
      <c r="M51" s="136" t="s">
        <v>361</v>
      </c>
      <c r="N51" s="146" t="s">
        <v>372</v>
      </c>
      <c r="O51" s="14" t="str">
        <f>T('Elective Adventures'!F196)</f>
        <v/>
      </c>
    </row>
    <row r="52" spans="1:15" ht="12.75" customHeight="1">
      <c r="A52" s="137" t="s">
        <v>77</v>
      </c>
      <c r="B52" s="136" t="s">
        <v>114</v>
      </c>
      <c r="C52" s="14" t="str">
        <f>T('Core Adventures'!F18)</f>
        <v/>
      </c>
      <c r="D52" s="84"/>
      <c r="E52" s="140"/>
      <c r="F52" s="200" t="s">
        <v>206</v>
      </c>
      <c r="G52" s="14" t="str">
        <f>T('Elective Adventures'!F22)</f>
        <v/>
      </c>
      <c r="I52" s="100">
        <v>2</v>
      </c>
      <c r="J52" s="146" t="s">
        <v>282</v>
      </c>
      <c r="K52" s="14" t="str">
        <f>T('Elective Adventures'!F112)</f>
        <v/>
      </c>
      <c r="M52" s="136" t="s">
        <v>362</v>
      </c>
      <c r="N52" s="146" t="s">
        <v>373</v>
      </c>
      <c r="O52" s="14" t="str">
        <f>T('Elective Adventures'!F197)</f>
        <v/>
      </c>
    </row>
    <row r="53" spans="1:15">
      <c r="A53" s="137" t="s">
        <v>80</v>
      </c>
      <c r="B53" s="193" t="s">
        <v>115</v>
      </c>
      <c r="C53" s="14" t="str">
        <f>T('Core Adventures'!F19)</f>
        <v/>
      </c>
      <c r="D53" s="13"/>
      <c r="E53" s="140">
        <v>1</v>
      </c>
      <c r="F53" s="200" t="s">
        <v>195</v>
      </c>
      <c r="G53" s="14" t="str">
        <f>T('Elective Adventures'!F23)</f>
        <v/>
      </c>
      <c r="I53" s="100">
        <v>3</v>
      </c>
      <c r="J53" s="146" t="s">
        <v>97</v>
      </c>
      <c r="K53" s="14" t="str">
        <f>T('Elective Adventures'!F113)</f>
        <v/>
      </c>
      <c r="M53" s="208" t="s">
        <v>423</v>
      </c>
      <c r="N53" s="207"/>
      <c r="O53" s="218"/>
    </row>
    <row r="54" spans="1:15" ht="12.75" customHeight="1">
      <c r="A54" s="137" t="s">
        <v>94</v>
      </c>
      <c r="B54" s="136" t="s">
        <v>116</v>
      </c>
      <c r="C54" s="14" t="str">
        <f>T('Core Adventures'!F20)</f>
        <v/>
      </c>
      <c r="D54" s="13"/>
      <c r="E54" s="140">
        <v>2</v>
      </c>
      <c r="F54" s="200" t="s">
        <v>196</v>
      </c>
      <c r="G54" s="14" t="str">
        <f>T('Elective Adventures'!F24)</f>
        <v/>
      </c>
      <c r="I54" s="173" t="s">
        <v>72</v>
      </c>
      <c r="J54" s="171" t="s">
        <v>283</v>
      </c>
      <c r="K54" s="14" t="str">
        <f>T('Elective Adventures'!F114)</f>
        <v/>
      </c>
      <c r="M54" s="148">
        <v>1</v>
      </c>
      <c r="N54" s="159" t="s">
        <v>374</v>
      </c>
      <c r="O54" s="14" t="str">
        <f>T('Elective Adventures'!F201)</f>
        <v/>
      </c>
    </row>
    <row r="55" spans="1:15" ht="12.75" customHeight="1">
      <c r="A55" s="187" t="s">
        <v>117</v>
      </c>
      <c r="B55" s="187"/>
      <c r="C55" s="218" t="str">
        <f>T('Core Adventures'!F23)</f>
        <v/>
      </c>
      <c r="D55" s="13"/>
      <c r="E55" s="140">
        <v>3</v>
      </c>
      <c r="F55" s="146" t="s">
        <v>197</v>
      </c>
      <c r="G55" s="14" t="str">
        <f>T('Elective Adventures'!F25)</f>
        <v/>
      </c>
      <c r="I55" s="173" t="s">
        <v>73</v>
      </c>
      <c r="J55" s="171" t="s">
        <v>284</v>
      </c>
      <c r="K55" s="14" t="str">
        <f>T('Elective Adventures'!F115)</f>
        <v/>
      </c>
      <c r="M55" s="100">
        <v>2</v>
      </c>
      <c r="N55" s="146" t="s">
        <v>375</v>
      </c>
      <c r="O55" s="14" t="str">
        <f>T('Elective Adventures'!F202)</f>
        <v/>
      </c>
    </row>
    <row r="56" spans="1:15">
      <c r="A56" s="98"/>
      <c r="B56" s="136" t="s">
        <v>118</v>
      </c>
      <c r="C56" s="14" t="str">
        <f>T('Core Adventures'!F24)</f>
        <v/>
      </c>
      <c r="D56" s="13"/>
      <c r="E56" s="140">
        <v>4</v>
      </c>
      <c r="F56" s="200" t="s">
        <v>198</v>
      </c>
      <c r="G56" s="14" t="str">
        <f>T('Elective Adventures'!F26)</f>
        <v/>
      </c>
      <c r="I56" s="173" t="s">
        <v>176</v>
      </c>
      <c r="J56" s="171" t="s">
        <v>285</v>
      </c>
      <c r="K56" s="14" t="str">
        <f>T('Elective Adventures'!F116)</f>
        <v/>
      </c>
      <c r="M56" s="100">
        <v>3</v>
      </c>
      <c r="N56" s="146" t="s">
        <v>376</v>
      </c>
      <c r="O56" s="14" t="str">
        <f>T('Elective Adventures'!F203)</f>
        <v/>
      </c>
    </row>
    <row r="57" spans="1:15">
      <c r="A57" s="98">
        <v>1</v>
      </c>
      <c r="B57" s="136" t="s">
        <v>119</v>
      </c>
      <c r="C57" s="14" t="str">
        <f>T('Core Adventures'!F25)</f>
        <v/>
      </c>
      <c r="D57" s="13"/>
      <c r="E57" s="140">
        <v>5</v>
      </c>
      <c r="F57" s="146" t="s">
        <v>199</v>
      </c>
      <c r="G57" s="14" t="str">
        <f>T('Elective Adventures'!F27)</f>
        <v/>
      </c>
      <c r="I57" s="173">
        <v>4</v>
      </c>
      <c r="J57" s="171" t="s">
        <v>97</v>
      </c>
      <c r="K57" s="14" t="str">
        <f>T('Elective Adventures'!F117)</f>
        <v/>
      </c>
      <c r="M57" s="100">
        <v>4</v>
      </c>
      <c r="N57" s="146" t="s">
        <v>377</v>
      </c>
      <c r="O57" s="14" t="str">
        <f>T('Elective Adventures'!F204)</f>
        <v/>
      </c>
    </row>
    <row r="58" spans="1:15">
      <c r="A58" s="98">
        <v>2</v>
      </c>
      <c r="B58" s="136" t="s">
        <v>120</v>
      </c>
      <c r="C58" s="14" t="str">
        <f>T('Core Adventures'!F26)</f>
        <v/>
      </c>
      <c r="D58" s="13"/>
      <c r="E58" s="140"/>
      <c r="F58" s="146" t="s">
        <v>207</v>
      </c>
      <c r="G58" s="14" t="str">
        <f>T('Elective Adventures'!F28)</f>
        <v/>
      </c>
      <c r="I58" s="173" t="s">
        <v>78</v>
      </c>
      <c r="J58" s="171" t="s">
        <v>286</v>
      </c>
      <c r="K58" s="14" t="str">
        <f>T('Elective Adventures'!F118)</f>
        <v/>
      </c>
      <c r="M58" s="100">
        <v>5</v>
      </c>
      <c r="N58" s="200" t="s">
        <v>378</v>
      </c>
      <c r="O58" s="14" t="str">
        <f>T('Elective Adventures'!F205)</f>
        <v/>
      </c>
    </row>
    <row r="59" spans="1:15">
      <c r="A59" s="101" t="s">
        <v>76</v>
      </c>
      <c r="B59" s="138" t="s">
        <v>121</v>
      </c>
      <c r="C59" s="14" t="str">
        <f>T('Core Adventures'!F27)</f>
        <v/>
      </c>
      <c r="D59" s="13"/>
      <c r="E59" s="140">
        <v>6</v>
      </c>
      <c r="F59" s="201" t="s">
        <v>200</v>
      </c>
      <c r="G59" s="14" t="str">
        <f>T('Elective Adventures'!F29)</f>
        <v/>
      </c>
      <c r="I59" s="173" t="s">
        <v>79</v>
      </c>
      <c r="J59" s="171" t="s">
        <v>287</v>
      </c>
      <c r="K59" s="14" t="str">
        <f>T('Elective Adventures'!F119)</f>
        <v/>
      </c>
      <c r="M59" s="100">
        <v>6</v>
      </c>
      <c r="N59" s="146" t="s">
        <v>379</v>
      </c>
      <c r="O59" s="14" t="str">
        <f>T('Elective Adventures'!F206)</f>
        <v/>
      </c>
    </row>
    <row r="60" spans="1:15" ht="12.75" customHeight="1">
      <c r="A60" s="101" t="s">
        <v>77</v>
      </c>
      <c r="B60" s="138" t="s">
        <v>122</v>
      </c>
      <c r="C60" s="14" t="str">
        <f>T('Core Adventures'!F28)</f>
        <v/>
      </c>
      <c r="D60" s="13"/>
      <c r="E60" s="140">
        <v>7</v>
      </c>
      <c r="F60" s="146" t="s">
        <v>201</v>
      </c>
      <c r="G60" s="14" t="str">
        <f>T('Elective Adventures'!F30)</f>
        <v/>
      </c>
      <c r="I60" s="173">
        <v>5</v>
      </c>
      <c r="J60" s="172" t="s">
        <v>288</v>
      </c>
      <c r="K60" s="14" t="str">
        <f>T('Elective Adventures'!F120)</f>
        <v/>
      </c>
      <c r="M60" s="100">
        <v>7</v>
      </c>
      <c r="N60" s="146" t="s">
        <v>380</v>
      </c>
      <c r="O60" s="14" t="str">
        <f>T('Elective Adventures'!F207)</f>
        <v/>
      </c>
    </row>
    <row r="61" spans="1:15" ht="12.75" customHeight="1">
      <c r="A61" s="101" t="s">
        <v>80</v>
      </c>
      <c r="B61" s="138" t="s">
        <v>123</v>
      </c>
      <c r="C61" s="14" t="str">
        <f>T('Core Adventures'!F29)</f>
        <v/>
      </c>
      <c r="D61" s="13"/>
      <c r="E61" s="140">
        <v>8</v>
      </c>
      <c r="F61" s="201" t="s">
        <v>202</v>
      </c>
      <c r="G61" s="14" t="str">
        <f>T('Elective Adventures'!F31)</f>
        <v/>
      </c>
      <c r="I61" s="173">
        <v>6</v>
      </c>
      <c r="J61" s="171" t="s">
        <v>97</v>
      </c>
      <c r="K61" s="14" t="str">
        <f>T('Elective Adventures'!F121)</f>
        <v/>
      </c>
      <c r="M61" s="208" t="s">
        <v>381</v>
      </c>
      <c r="N61" s="207"/>
      <c r="O61" s="14"/>
    </row>
    <row r="62" spans="1:15">
      <c r="A62" s="139" t="s">
        <v>94</v>
      </c>
      <c r="B62" s="138" t="s">
        <v>124</v>
      </c>
      <c r="C62" s="14" t="str">
        <f>T('Core Adventures'!F30)</f>
        <v/>
      </c>
      <c r="D62" s="13"/>
      <c r="E62" s="140">
        <v>9</v>
      </c>
      <c r="F62" s="146" t="s">
        <v>203</v>
      </c>
      <c r="G62" s="14" t="str">
        <f>T('Elective Adventures'!F32)</f>
        <v/>
      </c>
      <c r="I62" s="173" t="s">
        <v>272</v>
      </c>
      <c r="J62" s="205" t="s">
        <v>289</v>
      </c>
      <c r="K62" s="14" t="str">
        <f>T('Elective Adventures'!F122)</f>
        <v/>
      </c>
      <c r="M62" s="148">
        <v>1</v>
      </c>
      <c r="N62" s="159" t="s">
        <v>382</v>
      </c>
      <c r="O62" s="14" t="str">
        <f>T('Elective Adventures'!I189)</f>
        <v/>
      </c>
    </row>
    <row r="63" spans="1:15">
      <c r="A63" s="139" t="s">
        <v>141</v>
      </c>
      <c r="B63" s="138" t="s">
        <v>125</v>
      </c>
      <c r="C63" s="14" t="str">
        <f>T('Core Adventures'!F31)</f>
        <v/>
      </c>
      <c r="D63" s="13"/>
      <c r="E63" s="140">
        <v>10</v>
      </c>
      <c r="F63" s="146" t="s">
        <v>204</v>
      </c>
      <c r="G63" s="14" t="str">
        <f>T('Elective Adventures'!F33)</f>
        <v/>
      </c>
      <c r="I63" s="173" t="s">
        <v>273</v>
      </c>
      <c r="J63" s="205" t="s">
        <v>290</v>
      </c>
      <c r="K63" s="14" t="str">
        <f>T('Elective Adventures'!F123)</f>
        <v/>
      </c>
      <c r="M63" s="100">
        <v>2</v>
      </c>
      <c r="N63" s="146" t="s">
        <v>383</v>
      </c>
      <c r="O63" s="14" t="str">
        <f>T('Elective Adventures'!I190)</f>
        <v/>
      </c>
    </row>
    <row r="64" spans="1:15">
      <c r="A64" s="101">
        <v>3</v>
      </c>
      <c r="B64" s="138" t="s">
        <v>126</v>
      </c>
      <c r="C64" s="14" t="str">
        <f>T('Core Adventures'!F32)</f>
        <v/>
      </c>
      <c r="D64" s="13"/>
      <c r="E64" s="202" t="s">
        <v>205</v>
      </c>
      <c r="F64" s="186"/>
      <c r="G64" s="218"/>
      <c r="I64" s="173" t="s">
        <v>274</v>
      </c>
      <c r="J64" s="171" t="s">
        <v>291</v>
      </c>
      <c r="K64" s="14" t="str">
        <f>T('Elective Adventures'!F124)</f>
        <v/>
      </c>
      <c r="M64" s="100">
        <v>3</v>
      </c>
      <c r="N64" s="146" t="s">
        <v>384</v>
      </c>
      <c r="O64" s="14" t="str">
        <f>T('Elective Adventures'!I197)</f>
        <v/>
      </c>
    </row>
    <row r="65" spans="1:15">
      <c r="A65" s="101">
        <v>4</v>
      </c>
      <c r="B65" s="138" t="s">
        <v>127</v>
      </c>
      <c r="C65" s="14" t="str">
        <f>T('Core Adventures'!F33)</f>
        <v/>
      </c>
      <c r="D65" s="13"/>
      <c r="E65" s="100"/>
      <c r="F65" s="146" t="s">
        <v>208</v>
      </c>
      <c r="G65" s="14" t="str">
        <f>T('Elective Adventures'!F37)</f>
        <v/>
      </c>
      <c r="I65" s="173">
        <v>7</v>
      </c>
      <c r="J65" s="171" t="s">
        <v>278</v>
      </c>
      <c r="K65" s="14" t="str">
        <f>T('Elective Adventures'!F125)</f>
        <v/>
      </c>
      <c r="M65" s="208" t="s">
        <v>385</v>
      </c>
      <c r="N65" s="207"/>
      <c r="O65" s="218" t="str">
        <f>T('Elective Adventures'!I200)</f>
        <v/>
      </c>
    </row>
    <row r="66" spans="1:15">
      <c r="A66" s="101">
        <v>5</v>
      </c>
      <c r="B66" s="138" t="s">
        <v>128</v>
      </c>
      <c r="C66" s="14" t="str">
        <f>T('Core Adventures'!F34)</f>
        <v/>
      </c>
      <c r="D66" s="13"/>
      <c r="E66" s="136">
        <v>1</v>
      </c>
      <c r="F66" s="146" t="s">
        <v>209</v>
      </c>
      <c r="G66" s="14" t="str">
        <f>T('Elective Adventures'!F38)</f>
        <v/>
      </c>
      <c r="I66" s="173" t="s">
        <v>230</v>
      </c>
      <c r="J66" s="171" t="s">
        <v>292</v>
      </c>
      <c r="K66" s="14" t="str">
        <f>T('Elective Adventures'!F126)</f>
        <v/>
      </c>
      <c r="M66" s="148">
        <v>1</v>
      </c>
      <c r="N66" s="159" t="s">
        <v>386</v>
      </c>
      <c r="O66" s="14" t="str">
        <f>T('Elective Adventures'!F215)</f>
        <v/>
      </c>
    </row>
    <row r="67" spans="1:15" ht="12.75" customHeight="1">
      <c r="A67" s="139" t="s">
        <v>142</v>
      </c>
      <c r="B67" s="138" t="s">
        <v>129</v>
      </c>
      <c r="C67" s="14" t="str">
        <f>T('Core Adventures'!F35)</f>
        <v/>
      </c>
      <c r="D67" s="13"/>
      <c r="E67" s="136">
        <v>2</v>
      </c>
      <c r="F67" s="146" t="s">
        <v>210</v>
      </c>
      <c r="G67" s="14" t="str">
        <f>T('Elective Adventures'!F39)</f>
        <v/>
      </c>
      <c r="I67" s="173" t="s">
        <v>231</v>
      </c>
      <c r="J67" s="204" t="s">
        <v>97</v>
      </c>
      <c r="K67" s="14" t="str">
        <f>T('Elective Adventures'!F127)</f>
        <v/>
      </c>
      <c r="M67" s="136" t="s">
        <v>69</v>
      </c>
      <c r="N67" s="146" t="s">
        <v>387</v>
      </c>
      <c r="O67" s="14" t="str">
        <f>T('Elective Adventures'!F216)</f>
        <v/>
      </c>
    </row>
    <row r="68" spans="1:15" ht="12.75" customHeight="1">
      <c r="A68" s="139" t="s">
        <v>143</v>
      </c>
      <c r="B68" s="138" t="s">
        <v>130</v>
      </c>
      <c r="C68" s="14" t="str">
        <f>T('Core Adventures'!F36)</f>
        <v/>
      </c>
      <c r="D68" s="13"/>
      <c r="E68" s="136">
        <v>3</v>
      </c>
      <c r="F68" s="146" t="s">
        <v>211</v>
      </c>
      <c r="G68" s="14" t="str">
        <f>T('Elective Adventures'!F40)</f>
        <v/>
      </c>
      <c r="I68" s="173" t="s">
        <v>275</v>
      </c>
      <c r="J68" s="171" t="s">
        <v>293</v>
      </c>
      <c r="K68" s="14" t="str">
        <f>T('Elective Adventures'!F128)</f>
        <v/>
      </c>
      <c r="M68" s="136" t="s">
        <v>70</v>
      </c>
      <c r="N68" s="146" t="s">
        <v>388</v>
      </c>
      <c r="O68" s="14" t="str">
        <f>T('Elective Adventures'!F217)</f>
        <v/>
      </c>
    </row>
    <row r="69" spans="1:15">
      <c r="A69" s="139" t="s">
        <v>144</v>
      </c>
      <c r="B69" s="138" t="s">
        <v>131</v>
      </c>
      <c r="C69" s="14" t="str">
        <f>T('Core Adventures'!F37)</f>
        <v/>
      </c>
      <c r="D69" s="13"/>
      <c r="E69" s="136" t="s">
        <v>72</v>
      </c>
      <c r="F69" s="146" t="s">
        <v>212</v>
      </c>
      <c r="G69" s="14" t="str">
        <f>T('Elective Adventures'!F41)</f>
        <v/>
      </c>
      <c r="I69" s="173" t="s">
        <v>276</v>
      </c>
      <c r="J69" s="171" t="s">
        <v>294</v>
      </c>
      <c r="K69" s="14" t="str">
        <f>T('Elective Adventures'!F129)</f>
        <v/>
      </c>
      <c r="M69" s="136">
        <v>2</v>
      </c>
      <c r="N69" s="146" t="s">
        <v>211</v>
      </c>
      <c r="O69" s="14" t="str">
        <f>T('Elective Adventures'!F218)</f>
        <v/>
      </c>
    </row>
    <row r="70" spans="1:15">
      <c r="A70" s="139" t="s">
        <v>145</v>
      </c>
      <c r="B70" s="138" t="s">
        <v>132</v>
      </c>
      <c r="C70" s="14" t="str">
        <f>T('Core Adventures'!F38)</f>
        <v/>
      </c>
      <c r="D70" s="13"/>
      <c r="E70" s="136" t="s">
        <v>73</v>
      </c>
      <c r="F70" s="146" t="s">
        <v>213</v>
      </c>
      <c r="G70" s="14" t="str">
        <f>T('Elective Adventures'!F42)</f>
        <v/>
      </c>
      <c r="I70" s="173" t="s">
        <v>277</v>
      </c>
      <c r="J70" s="205" t="s">
        <v>295</v>
      </c>
      <c r="K70" s="14" t="str">
        <f>T('Elective Adventures'!F130)</f>
        <v/>
      </c>
      <c r="M70" s="136" t="s">
        <v>76</v>
      </c>
      <c r="N70" s="146" t="s">
        <v>389</v>
      </c>
      <c r="O70" s="14" t="str">
        <f>T('Elective Adventures'!F219)</f>
        <v/>
      </c>
    </row>
    <row r="71" spans="1:15">
      <c r="A71" s="139" t="s">
        <v>146</v>
      </c>
      <c r="B71" s="138" t="s">
        <v>133</v>
      </c>
      <c r="C71" s="14" t="str">
        <f>T('Core Adventures'!F39)</f>
        <v/>
      </c>
      <c r="D71" s="13"/>
      <c r="E71" s="136" t="s">
        <v>176</v>
      </c>
      <c r="F71" s="146" t="s">
        <v>214</v>
      </c>
      <c r="G71" s="14" t="str">
        <f>T('Elective Adventures'!F43)</f>
        <v/>
      </c>
      <c r="I71" s="173">
        <v>8</v>
      </c>
      <c r="J71" s="171" t="s">
        <v>296</v>
      </c>
      <c r="K71" s="14" t="str">
        <f>T('Elective Adventures'!F131)</f>
        <v/>
      </c>
      <c r="M71" s="136" t="s">
        <v>77</v>
      </c>
      <c r="N71" s="146" t="s">
        <v>390</v>
      </c>
      <c r="O71" s="14" t="str">
        <f>T('Elective Adventures'!F220)</f>
        <v/>
      </c>
    </row>
    <row r="72" spans="1:15">
      <c r="A72" s="139" t="s">
        <v>147</v>
      </c>
      <c r="B72" s="138" t="s">
        <v>134</v>
      </c>
      <c r="C72" s="14" t="str">
        <f>T('Core Adventures'!F40)</f>
        <v/>
      </c>
      <c r="D72" s="13"/>
      <c r="E72" s="136" t="s">
        <v>177</v>
      </c>
      <c r="F72" s="146" t="s">
        <v>215</v>
      </c>
      <c r="G72" s="14" t="str">
        <f>T('Elective Adventures'!F44)</f>
        <v/>
      </c>
      <c r="I72" s="202" t="s">
        <v>297</v>
      </c>
      <c r="J72" s="186"/>
      <c r="K72" s="218"/>
      <c r="M72" s="136" t="s">
        <v>80</v>
      </c>
      <c r="N72" s="146" t="s">
        <v>391</v>
      </c>
      <c r="O72" s="14" t="str">
        <f>T('Elective Adventures'!F221)</f>
        <v/>
      </c>
    </row>
    <row r="73" spans="1:15">
      <c r="A73" s="139" t="s">
        <v>148</v>
      </c>
      <c r="B73" s="138" t="s">
        <v>135</v>
      </c>
      <c r="C73" s="14" t="str">
        <f>T('Core Adventures'!F41)</f>
        <v/>
      </c>
      <c r="D73" s="13"/>
      <c r="E73" s="136" t="s">
        <v>178</v>
      </c>
      <c r="F73" s="146" t="s">
        <v>216</v>
      </c>
      <c r="G73" s="14" t="str">
        <f>T('Elective Adventures'!F45)</f>
        <v/>
      </c>
      <c r="I73" s="100">
        <v>1</v>
      </c>
      <c r="J73" s="146" t="s">
        <v>298</v>
      </c>
      <c r="K73" s="14" t="str">
        <f>T('Elective Adventures'!F135)</f>
        <v/>
      </c>
      <c r="M73" s="136">
        <v>3</v>
      </c>
      <c r="N73" s="146" t="s">
        <v>211</v>
      </c>
      <c r="O73" s="14" t="str">
        <f>T('Elective Adventures'!F222)</f>
        <v/>
      </c>
    </row>
    <row r="74" spans="1:15" ht="12.75" customHeight="1">
      <c r="A74" s="139" t="s">
        <v>149</v>
      </c>
      <c r="B74" s="138" t="s">
        <v>136</v>
      </c>
      <c r="C74" s="14" t="str">
        <f>T('Core Adventures'!F42)</f>
        <v/>
      </c>
      <c r="D74" s="13"/>
      <c r="E74" s="136" t="s">
        <v>179</v>
      </c>
      <c r="F74" s="146" t="s">
        <v>217</v>
      </c>
      <c r="G74" s="14" t="str">
        <f>T('Elective Adventures'!F46)</f>
        <v/>
      </c>
      <c r="I74" s="100">
        <v>2</v>
      </c>
      <c r="J74" s="146" t="s">
        <v>97</v>
      </c>
      <c r="K74" s="14" t="str">
        <f>T('Elective Adventures'!F136)</f>
        <v/>
      </c>
      <c r="M74" s="136" t="s">
        <v>72</v>
      </c>
      <c r="N74" s="146" t="s">
        <v>392</v>
      </c>
      <c r="O74" s="14" t="str">
        <f>T('Elective Adventures'!F223)</f>
        <v/>
      </c>
    </row>
    <row r="75" spans="1:15" ht="12.75" customHeight="1">
      <c r="A75" s="139" t="s">
        <v>150</v>
      </c>
      <c r="B75" s="138" t="s">
        <v>137</v>
      </c>
      <c r="C75" s="14" t="str">
        <f>T('Core Adventures'!F43)</f>
        <v/>
      </c>
      <c r="D75" s="13"/>
      <c r="E75" s="136" t="s">
        <v>180</v>
      </c>
      <c r="F75" s="146" t="s">
        <v>218</v>
      </c>
      <c r="G75" s="14" t="str">
        <f>T('Elective Adventures'!F47)</f>
        <v/>
      </c>
      <c r="I75" s="136" t="s">
        <v>76</v>
      </c>
      <c r="J75" s="200" t="s">
        <v>299</v>
      </c>
      <c r="K75" s="14" t="str">
        <f>T('Elective Adventures'!F137)</f>
        <v/>
      </c>
      <c r="M75" s="136" t="s">
        <v>73</v>
      </c>
      <c r="N75" s="146" t="s">
        <v>393</v>
      </c>
      <c r="O75" s="14" t="str">
        <f>T('Elective Adventures'!F224)</f>
        <v/>
      </c>
    </row>
    <row r="76" spans="1:15">
      <c r="A76" s="101">
        <v>6</v>
      </c>
      <c r="B76" s="138" t="s">
        <v>138</v>
      </c>
      <c r="C76" s="14" t="str">
        <f>T('Core Adventures'!F44)</f>
        <v/>
      </c>
      <c r="D76" s="13"/>
      <c r="E76" s="136" t="s">
        <v>181</v>
      </c>
      <c r="F76" s="146" t="s">
        <v>219</v>
      </c>
      <c r="G76" s="14" t="str">
        <f>T('Elective Adventures'!F48)</f>
        <v/>
      </c>
      <c r="I76" s="136" t="s">
        <v>77</v>
      </c>
      <c r="J76" s="146" t="s">
        <v>300</v>
      </c>
      <c r="K76" s="14" t="str">
        <f>T('Elective Adventures'!F138)</f>
        <v/>
      </c>
      <c r="M76" s="136" t="s">
        <v>176</v>
      </c>
      <c r="N76" s="146" t="s">
        <v>394</v>
      </c>
      <c r="O76" s="14" t="str">
        <f>T('Elective Adventures'!F225)</f>
        <v/>
      </c>
    </row>
    <row r="77" spans="1:15">
      <c r="A77" s="101">
        <v>7</v>
      </c>
      <c r="B77" s="138" t="s">
        <v>139</v>
      </c>
      <c r="C77" s="14" t="str">
        <f>T('Core Adventures'!F45)</f>
        <v/>
      </c>
      <c r="D77" s="13"/>
      <c r="E77" s="136" t="s">
        <v>182</v>
      </c>
      <c r="F77" s="146" t="s">
        <v>220</v>
      </c>
      <c r="G77" s="14" t="str">
        <f>T('Elective Adventures'!F49)</f>
        <v/>
      </c>
      <c r="I77" s="136" t="s">
        <v>80</v>
      </c>
      <c r="J77" s="146" t="s">
        <v>301</v>
      </c>
      <c r="K77" s="14" t="str">
        <f>T('Elective Adventures'!F139)</f>
        <v/>
      </c>
      <c r="M77" s="136" t="s">
        <v>177</v>
      </c>
      <c r="N77" s="146" t="s">
        <v>395</v>
      </c>
      <c r="O77" s="14" t="str">
        <f>T('Elective Adventures'!F226)</f>
        <v/>
      </c>
    </row>
    <row r="78" spans="1:15">
      <c r="A78" s="98">
        <v>8</v>
      </c>
      <c r="B78" s="136" t="s">
        <v>140</v>
      </c>
      <c r="C78" s="14" t="str">
        <f>T('Core Adventures'!F46)</f>
        <v/>
      </c>
      <c r="D78" s="13"/>
      <c r="E78" s="136">
        <v>4</v>
      </c>
      <c r="F78" s="200" t="s">
        <v>221</v>
      </c>
      <c r="G78" s="14" t="str">
        <f>T('Elective Adventures'!F50)</f>
        <v/>
      </c>
      <c r="I78" s="136">
        <v>3</v>
      </c>
      <c r="J78" s="146" t="s">
        <v>302</v>
      </c>
      <c r="K78" s="14" t="str">
        <f>T('Elective Adventures'!F140)</f>
        <v/>
      </c>
      <c r="M78" s="136" t="s">
        <v>178</v>
      </c>
      <c r="N78" s="146" t="s">
        <v>396</v>
      </c>
      <c r="O78" s="14" t="str">
        <f>T('Elective Adventures'!F227)</f>
        <v/>
      </c>
    </row>
    <row r="79" spans="1:15">
      <c r="D79" s="13"/>
      <c r="E79" s="136" t="s">
        <v>78</v>
      </c>
      <c r="F79" s="146" t="s">
        <v>222</v>
      </c>
      <c r="G79" s="14" t="str">
        <f>T('Elective Adventures'!F51)</f>
        <v/>
      </c>
      <c r="I79" s="136">
        <v>4</v>
      </c>
      <c r="J79" s="146" t="s">
        <v>303</v>
      </c>
      <c r="K79" s="14" t="str">
        <f>T('Elective Adventures'!F141)</f>
        <v/>
      </c>
    </row>
    <row r="80" spans="1:15">
      <c r="D80" s="13"/>
      <c r="E80" s="219" t="s">
        <v>79</v>
      </c>
      <c r="F80" s="220" t="s">
        <v>223</v>
      </c>
      <c r="G80" s="14" t="str">
        <f>T('Elective Adventures'!F52)</f>
        <v/>
      </c>
    </row>
    <row r="81" spans="4:4">
      <c r="D81" s="13"/>
    </row>
    <row r="82" spans="4:4">
      <c r="D82" s="13"/>
    </row>
    <row r="83" spans="4:4">
      <c r="D83" s="13"/>
    </row>
  </sheetData>
  <sheetProtection algorithmName="SHA-512" hashValue="xPxvaMR3DgGumA4fWuKazknpwoaKLp3r80401fA6AN2axhgmek3PDOhD7QduM6+fwrZTSfrE3KS8joOGVSwPsw==" saltValue="sOkzDXiWniKJ1HVRcPUlTA=="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86"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3</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IF(Bobcat!G6="A","A"," ")</f>
        <v xml:space="preserve"> </v>
      </c>
      <c r="H3" s="28"/>
      <c r="I3" s="202" t="s">
        <v>421</v>
      </c>
      <c r="J3" s="186"/>
      <c r="K3" s="221" t="str">
        <f>T('Elective Adventures'!G74)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IF(Bobcat!G7="A","A"," ")</f>
        <v xml:space="preserve"> </v>
      </c>
      <c r="I4" s="100"/>
      <c r="J4" s="146" t="s">
        <v>208</v>
      </c>
      <c r="K4" s="14" t="str">
        <f>T('Elective Adventures'!G56)</f>
        <v/>
      </c>
      <c r="M4" s="100">
        <v>1</v>
      </c>
      <c r="N4" s="146" t="s">
        <v>323</v>
      </c>
      <c r="O4" s="14" t="str">
        <f>T('Elective Adventures'!G145)</f>
        <v/>
      </c>
      <c r="Q4" s="148">
        <v>1</v>
      </c>
      <c r="R4" s="159" t="s">
        <v>398</v>
      </c>
      <c r="S4" s="14" t="str">
        <f>T('Elective Adventures'!G230)</f>
        <v/>
      </c>
    </row>
    <row r="5" spans="2:19">
      <c r="B5" s="15" t="s">
        <v>424</v>
      </c>
      <c r="C5" s="16" t="str">
        <f>IF(COUNTIF(C13:C17,"C")&gt;4,"C",IF(COUNTIF(C13:C17,"C")&gt;0,"P",IF(COUNTIF(C13:C17,"P")&gt;0,"P"," ")))</f>
        <v xml:space="preserve"> </v>
      </c>
      <c r="D5" s="79"/>
      <c r="E5" s="14">
        <v>3</v>
      </c>
      <c r="F5" s="89" t="s">
        <v>17</v>
      </c>
      <c r="G5" s="14" t="str">
        <f>IF(Bobcat!G8="A","A"," ")</f>
        <v xml:space="preserve"> </v>
      </c>
      <c r="I5" s="100">
        <v>1</v>
      </c>
      <c r="J5" s="146" t="s">
        <v>225</v>
      </c>
      <c r="K5" s="14" t="str">
        <f>T('Elective Adventures'!G57)</f>
        <v/>
      </c>
      <c r="M5" s="100">
        <v>2</v>
      </c>
      <c r="N5" s="146" t="s">
        <v>97</v>
      </c>
      <c r="O5" s="14" t="str">
        <f>T('Elective Adventures'!G146)</f>
        <v/>
      </c>
      <c r="Q5" s="100">
        <v>2</v>
      </c>
      <c r="R5" s="146" t="s">
        <v>399</v>
      </c>
      <c r="S5" s="14" t="str">
        <f>T('Elective Adventures'!G231)</f>
        <v/>
      </c>
    </row>
    <row r="6" spans="2:19" ht="13.5" thickBot="1">
      <c r="B6" s="174" t="s">
        <v>425</v>
      </c>
      <c r="C6" s="17" t="str">
        <f>IF(COUNTIF(C20:C37,"C")&gt;1,"C"," ")</f>
        <v xml:space="preserve"> </v>
      </c>
      <c r="D6" s="79"/>
      <c r="E6" s="14">
        <v>4</v>
      </c>
      <c r="F6" s="89" t="s">
        <v>18</v>
      </c>
      <c r="G6" s="14" t="str">
        <f>IF(Bobcat!G9="A","A"," ")</f>
        <v xml:space="preserve"> </v>
      </c>
      <c r="I6" s="100">
        <v>2</v>
      </c>
      <c r="J6" s="146" t="s">
        <v>226</v>
      </c>
      <c r="K6" s="14" t="str">
        <f>T('Elective Adventures'!G58)</f>
        <v/>
      </c>
      <c r="M6" s="136" t="s">
        <v>76</v>
      </c>
      <c r="N6" s="146" t="s">
        <v>324</v>
      </c>
      <c r="O6" s="14" t="str">
        <f>T('Elective Adventures'!G147)</f>
        <v/>
      </c>
      <c r="Q6" s="100">
        <v>3</v>
      </c>
      <c r="R6" s="146" t="s">
        <v>400</v>
      </c>
      <c r="S6" s="14" t="str">
        <f>T('Elective Adventures'!G232)</f>
        <v/>
      </c>
    </row>
    <row r="7" spans="2:19" ht="13.5" thickBot="1">
      <c r="B7" s="212" t="s">
        <v>432</v>
      </c>
      <c r="C7" s="224"/>
      <c r="D7" s="2"/>
      <c r="E7" s="14">
        <v>5</v>
      </c>
      <c r="F7" s="89" t="s">
        <v>19</v>
      </c>
      <c r="G7" s="14" t="str">
        <f>IF(Bobcat!G10="A","A"," ")</f>
        <v xml:space="preserve"> </v>
      </c>
      <c r="I7" s="100">
        <v>3</v>
      </c>
      <c r="J7" s="146" t="s">
        <v>224</v>
      </c>
      <c r="K7" s="14" t="str">
        <f>T('Elective Adventures'!G59)</f>
        <v/>
      </c>
      <c r="M7" s="136" t="s">
        <v>77</v>
      </c>
      <c r="N7" s="146" t="s">
        <v>325</v>
      </c>
      <c r="O7" s="14" t="str">
        <f>T('Elective Adventures'!G148)</f>
        <v/>
      </c>
      <c r="Q7" s="208" t="s">
        <v>401</v>
      </c>
      <c r="R7" s="207"/>
      <c r="S7" s="218"/>
    </row>
    <row r="8" spans="2:19" ht="12.75" customHeight="1" thickBot="1">
      <c r="B8" s="163" t="s">
        <v>67</v>
      </c>
      <c r="C8" s="213"/>
      <c r="D8" s="79"/>
      <c r="E8" s="14">
        <v>6</v>
      </c>
      <c r="F8" s="89" t="s">
        <v>20</v>
      </c>
      <c r="G8" s="14" t="str">
        <f>IF(Bobcat!G11="A","A"," ")</f>
        <v xml:space="preserve"> </v>
      </c>
      <c r="I8" s="100">
        <v>4</v>
      </c>
      <c r="J8" s="146" t="s">
        <v>229</v>
      </c>
      <c r="K8" s="14" t="str">
        <f>T('Elective Adventures'!G60)</f>
        <v/>
      </c>
      <c r="M8" s="136" t="s">
        <v>80</v>
      </c>
      <c r="N8" s="146" t="s">
        <v>326</v>
      </c>
      <c r="O8" s="14" t="str">
        <f>T('Elective Adventures'!G149)</f>
        <v/>
      </c>
      <c r="Q8" s="148"/>
      <c r="R8" s="159" t="s">
        <v>418</v>
      </c>
      <c r="S8" s="14" t="str">
        <f>T('Elective Adventures'!G235)</f>
        <v/>
      </c>
    </row>
    <row r="9" spans="2:19" ht="12.75" customHeight="1">
      <c r="B9" s="15" t="s">
        <v>68</v>
      </c>
      <c r="C9" s="164" t="str">
        <f>'Cyber Chip'!G10</f>
        <v xml:space="preserve"> </v>
      </c>
      <c r="D9" s="79"/>
      <c r="E9" s="76">
        <v>7</v>
      </c>
      <c r="F9" s="80" t="s">
        <v>21</v>
      </c>
      <c r="G9" s="76" t="str">
        <f>IF(Bobcat!G12="A","A"," ")</f>
        <v xml:space="preserve"> </v>
      </c>
      <c r="I9" s="100">
        <v>5</v>
      </c>
      <c r="J9" s="146" t="s">
        <v>227</v>
      </c>
      <c r="K9" s="14" t="str">
        <f>T('Elective Adventures'!G61)</f>
        <v/>
      </c>
      <c r="M9" s="100">
        <v>3</v>
      </c>
      <c r="N9" s="201" t="s">
        <v>327</v>
      </c>
      <c r="O9" s="14" t="str">
        <f>T('Elective Adventures'!G150)</f>
        <v/>
      </c>
      <c r="Q9" s="148">
        <v>1</v>
      </c>
      <c r="R9" s="209" t="s">
        <v>402</v>
      </c>
      <c r="S9" s="14" t="str">
        <f>T('Elective Adventures'!G236)</f>
        <v/>
      </c>
    </row>
    <row r="10" spans="2:19" ht="12" customHeight="1">
      <c r="B10" s="15" t="s">
        <v>419</v>
      </c>
      <c r="C10" s="17" t="str">
        <f>IF(COUNTIF(C4:C9,"C")&gt;5,"C","")</f>
        <v/>
      </c>
      <c r="D10" s="79"/>
      <c r="E10" s="77"/>
      <c r="F10" s="81"/>
      <c r="G10" s="77"/>
      <c r="I10" s="151">
        <v>6</v>
      </c>
      <c r="J10" s="200" t="s">
        <v>228</v>
      </c>
      <c r="K10" s="14" t="str">
        <f>T('Elective Adventures'!G62)</f>
        <v/>
      </c>
      <c r="M10" s="136" t="s">
        <v>72</v>
      </c>
      <c r="N10" s="146" t="s">
        <v>328</v>
      </c>
      <c r="O10" s="14" t="str">
        <f>T('Elective Adventures'!G151)</f>
        <v/>
      </c>
      <c r="Q10" s="100">
        <v>2</v>
      </c>
      <c r="R10" s="146" t="s">
        <v>403</v>
      </c>
      <c r="S10" s="14" t="str">
        <f>T('Elective Adventures'!G237)</f>
        <v/>
      </c>
    </row>
    <row r="11" spans="2:19" ht="12.75" customHeight="1">
      <c r="B11" s="82"/>
      <c r="C11" s="83"/>
      <c r="E11" s="304" t="s">
        <v>426</v>
      </c>
      <c r="F11" s="304"/>
      <c r="G11" s="304"/>
      <c r="I11" s="151">
        <v>7</v>
      </c>
      <c r="J11" s="205" t="s">
        <v>211</v>
      </c>
      <c r="K11" s="14" t="str">
        <f>T('Elective Adventures'!G63)</f>
        <v/>
      </c>
      <c r="M11" s="136" t="s">
        <v>73</v>
      </c>
      <c r="N11" s="146" t="s">
        <v>329</v>
      </c>
      <c r="O11" s="14" t="str">
        <f>T('Elective Adventures'!G152)</f>
        <v/>
      </c>
      <c r="Q11" s="100">
        <v>3</v>
      </c>
      <c r="R11" s="200" t="s">
        <v>404</v>
      </c>
      <c r="S11" s="14" t="str">
        <f>T('Elective Adventures'!G238)</f>
        <v/>
      </c>
    </row>
    <row r="12" spans="2:19" ht="12.75" customHeight="1">
      <c r="B12" s="216" t="s">
        <v>426</v>
      </c>
      <c r="C12" s="215"/>
      <c r="D12" s="31"/>
      <c r="E12" s="304"/>
      <c r="F12" s="304"/>
      <c r="G12" s="304"/>
      <c r="I12" s="173" t="s">
        <v>230</v>
      </c>
      <c r="J12" s="172" t="s">
        <v>238</v>
      </c>
      <c r="K12" s="14" t="str">
        <f>T('Elective Adventures'!G64)</f>
        <v/>
      </c>
      <c r="M12" s="136" t="s">
        <v>176</v>
      </c>
      <c r="N12" s="146" t="s">
        <v>330</v>
      </c>
      <c r="O12" s="14" t="str">
        <f>T('Elective Adventures'!G153)</f>
        <v/>
      </c>
      <c r="Q12" s="100">
        <v>4</v>
      </c>
      <c r="R12" s="146" t="s">
        <v>405</v>
      </c>
      <c r="S12" s="14" t="str">
        <f>T('Elective Adventures'!G239)</f>
        <v/>
      </c>
    </row>
    <row r="13" spans="2:19" ht="12.75" customHeight="1">
      <c r="B13" s="161" t="s">
        <v>110</v>
      </c>
      <c r="C13" s="18" t="str">
        <f>'Core Adventures'!G11</f>
        <v xml:space="preserve"> </v>
      </c>
      <c r="D13" s="31"/>
      <c r="E13" s="187" t="s">
        <v>151</v>
      </c>
      <c r="F13" s="189"/>
      <c r="G13" s="221" t="str">
        <f>T('Core Adventures'!G62)</f>
        <v/>
      </c>
      <c r="I13" s="173" t="s">
        <v>231</v>
      </c>
      <c r="J13" s="171" t="s">
        <v>239</v>
      </c>
      <c r="K13" s="14" t="str">
        <f>T('Elective Adventures'!G65)</f>
        <v/>
      </c>
      <c r="M13" s="100">
        <v>4</v>
      </c>
      <c r="N13" s="146" t="s">
        <v>331</v>
      </c>
      <c r="O13" s="14" t="str">
        <f>T('Elective Adventures'!G154)</f>
        <v/>
      </c>
      <c r="Q13" s="100">
        <v>5</v>
      </c>
      <c r="R13" s="200" t="s">
        <v>406</v>
      </c>
      <c r="S13" s="14" t="str">
        <f>T('Elective Adventures'!G240)</f>
        <v/>
      </c>
    </row>
    <row r="14" spans="2:19" ht="12.75" customHeight="1">
      <c r="B14" s="161" t="s">
        <v>420</v>
      </c>
      <c r="C14" s="18" t="str">
        <f>'Core Adventures'!G21</f>
        <v xml:space="preserve"> </v>
      </c>
      <c r="D14" s="31"/>
      <c r="E14" s="98"/>
      <c r="F14" s="136" t="s">
        <v>118</v>
      </c>
      <c r="G14" s="14" t="str">
        <f>T('Core Adventures'!G50)</f>
        <v/>
      </c>
      <c r="I14" s="173" t="s">
        <v>232</v>
      </c>
      <c r="J14" s="171" t="s">
        <v>240</v>
      </c>
      <c r="K14" s="14" t="str">
        <f>T('Elective Adventures'!G66)</f>
        <v/>
      </c>
      <c r="M14" s="136" t="s">
        <v>78</v>
      </c>
      <c r="N14" s="146" t="s">
        <v>351</v>
      </c>
      <c r="O14" s="14" t="str">
        <f>T('Elective Adventures'!G155)</f>
        <v/>
      </c>
      <c r="Q14" s="100">
        <v>6</v>
      </c>
      <c r="R14" s="146" t="s">
        <v>407</v>
      </c>
      <c r="S14" s="14" t="str">
        <f>T('Elective Adventures'!G241)</f>
        <v/>
      </c>
    </row>
    <row r="15" spans="2:19">
      <c r="B15" s="161" t="s">
        <v>117</v>
      </c>
      <c r="C15" s="18" t="str">
        <f>'Core Adventures'!G47</f>
        <v xml:space="preserve"> </v>
      </c>
      <c r="D15" s="31"/>
      <c r="E15" s="98">
        <v>1</v>
      </c>
      <c r="F15" s="136" t="s">
        <v>152</v>
      </c>
      <c r="G15" s="14" t="str">
        <f>T('Core Adventures'!G51)</f>
        <v/>
      </c>
      <c r="I15" s="173" t="s">
        <v>233</v>
      </c>
      <c r="J15" s="205" t="s">
        <v>241</v>
      </c>
      <c r="K15" s="14" t="str">
        <f>T('Elective Adventures'!G67)</f>
        <v/>
      </c>
      <c r="M15" s="136" t="s">
        <v>79</v>
      </c>
      <c r="N15" s="146" t="s">
        <v>332</v>
      </c>
      <c r="O15" s="14" t="str">
        <f>T('Elective Adventures'!G156)</f>
        <v/>
      </c>
      <c r="Q15" s="100">
        <v>7</v>
      </c>
      <c r="R15" s="146" t="s">
        <v>408</v>
      </c>
      <c r="S15" s="14" t="str">
        <f>T('Elective Adventures'!G242)</f>
        <v/>
      </c>
    </row>
    <row r="16" spans="2:19">
      <c r="B16" s="161" t="s">
        <v>151</v>
      </c>
      <c r="C16" s="18" t="str">
        <f>'Core Adventures'!G61</f>
        <v xml:space="preserve"> </v>
      </c>
      <c r="D16" s="31"/>
      <c r="E16" s="98">
        <v>2</v>
      </c>
      <c r="F16" s="136" t="s">
        <v>153</v>
      </c>
      <c r="G16" s="14" t="str">
        <f>T('Core Adventures'!G52)</f>
        <v/>
      </c>
      <c r="I16" s="173" t="s">
        <v>234</v>
      </c>
      <c r="J16" s="205" t="s">
        <v>242</v>
      </c>
      <c r="K16" s="14" t="str">
        <f>T('Elective Adventures'!G68)</f>
        <v/>
      </c>
      <c r="M16" s="136" t="s">
        <v>304</v>
      </c>
      <c r="N16" s="146" t="s">
        <v>333</v>
      </c>
      <c r="O16" s="14" t="str">
        <f>T('Elective Adventures'!G157)</f>
        <v/>
      </c>
      <c r="Q16" s="100">
        <v>8</v>
      </c>
      <c r="R16" s="146" t="s">
        <v>409</v>
      </c>
      <c r="S16" s="14" t="str">
        <f>T('Elective Adventures'!G243)</f>
        <v/>
      </c>
    </row>
    <row r="17" spans="2:19">
      <c r="B17" s="161" t="s">
        <v>427</v>
      </c>
      <c r="C17" s="18" t="str">
        <f>'Core Adventures'!G72</f>
        <v xml:space="preserve"> </v>
      </c>
      <c r="D17" s="31"/>
      <c r="E17" s="137" t="s">
        <v>76</v>
      </c>
      <c r="F17" s="136" t="s">
        <v>154</v>
      </c>
      <c r="G17" s="14" t="str">
        <f>T('Core Adventures'!G53)</f>
        <v/>
      </c>
      <c r="I17" s="173" t="s">
        <v>235</v>
      </c>
      <c r="J17" s="205" t="s">
        <v>243</v>
      </c>
      <c r="K17" s="14" t="str">
        <f>T('Elective Adventures'!G69)</f>
        <v/>
      </c>
      <c r="M17" s="136" t="s">
        <v>305</v>
      </c>
      <c r="N17" s="146" t="s">
        <v>334</v>
      </c>
      <c r="O17" s="14" t="str">
        <f>T('Elective Adventures'!G158)</f>
        <v/>
      </c>
      <c r="Q17" s="208" t="s">
        <v>410</v>
      </c>
      <c r="R17" s="207"/>
      <c r="S17" s="218"/>
    </row>
    <row r="18" spans="2:19">
      <c r="B18" s="30"/>
      <c r="C18" s="31"/>
      <c r="D18" s="31"/>
      <c r="E18" s="137" t="s">
        <v>77</v>
      </c>
      <c r="F18" s="136" t="s">
        <v>155</v>
      </c>
      <c r="G18" s="14" t="str">
        <f>T('Core Adventures'!G54)</f>
        <v/>
      </c>
      <c r="I18" s="173" t="s">
        <v>236</v>
      </c>
      <c r="J18" s="205" t="s">
        <v>244</v>
      </c>
      <c r="K18" s="14" t="str">
        <f>T('Elective Adventures'!G70)</f>
        <v/>
      </c>
      <c r="M18" s="136" t="s">
        <v>306</v>
      </c>
      <c r="N18" s="146" t="s">
        <v>335</v>
      </c>
      <c r="O18" s="14" t="str">
        <f>T('Elective Adventures'!G159)</f>
        <v/>
      </c>
      <c r="Q18" s="148">
        <v>1</v>
      </c>
      <c r="R18" s="159" t="s">
        <v>411</v>
      </c>
      <c r="S18" s="14" t="str">
        <f>T('Elective Adventures'!G246)</f>
        <v/>
      </c>
    </row>
    <row r="19" spans="2:19">
      <c r="B19" s="216" t="s">
        <v>425</v>
      </c>
      <c r="C19" s="215"/>
      <c r="E19" s="137" t="s">
        <v>80</v>
      </c>
      <c r="F19" s="136" t="s">
        <v>156</v>
      </c>
      <c r="G19" s="14" t="str">
        <f>T('Core Adventures'!G55)</f>
        <v/>
      </c>
      <c r="I19" s="173" t="s">
        <v>237</v>
      </c>
      <c r="J19" s="205" t="s">
        <v>245</v>
      </c>
      <c r="K19" s="14" t="str">
        <f>T('Elective Adventures'!G71)</f>
        <v/>
      </c>
      <c r="M19" s="136" t="s">
        <v>307</v>
      </c>
      <c r="N19" s="146" t="s">
        <v>336</v>
      </c>
      <c r="O19" s="14" t="str">
        <f>T('Elective Adventures'!G160)</f>
        <v/>
      </c>
      <c r="Q19" s="100">
        <v>2</v>
      </c>
      <c r="R19" s="201" t="s">
        <v>412</v>
      </c>
      <c r="S19" s="14" t="str">
        <f>T('Elective Adventures'!G247)</f>
        <v/>
      </c>
    </row>
    <row r="20" spans="2:19">
      <c r="B20" s="161" t="s">
        <v>172</v>
      </c>
      <c r="C20" s="18" t="str">
        <f>'Elective Adventures'!G19</f>
        <v xml:space="preserve"> </v>
      </c>
      <c r="D20" s="31"/>
      <c r="E20" s="137" t="s">
        <v>94</v>
      </c>
      <c r="F20" s="136" t="s">
        <v>157</v>
      </c>
      <c r="G20" s="14" t="str">
        <f>T('Core Adventures'!G56)</f>
        <v/>
      </c>
      <c r="I20" s="202" t="s">
        <v>246</v>
      </c>
      <c r="J20" s="195"/>
      <c r="K20" s="218"/>
      <c r="M20" s="136" t="s">
        <v>308</v>
      </c>
      <c r="N20" s="146" t="s">
        <v>337</v>
      </c>
      <c r="O20" s="14" t="str">
        <f>T('Elective Adventures'!G161)</f>
        <v/>
      </c>
      <c r="Q20" s="100">
        <v>3</v>
      </c>
      <c r="R20" s="146" t="s">
        <v>413</v>
      </c>
      <c r="S20" s="14" t="str">
        <f>T('Elective Adventures'!G248)</f>
        <v/>
      </c>
    </row>
    <row r="21" spans="2:19" ht="12.75" customHeight="1">
      <c r="B21" s="161" t="s">
        <v>194</v>
      </c>
      <c r="C21" s="18" t="str">
        <f>'Elective Adventures'!G34</f>
        <v xml:space="preserve"> </v>
      </c>
      <c r="D21" s="31"/>
      <c r="E21" s="137" t="s">
        <v>141</v>
      </c>
      <c r="F21" s="136" t="s">
        <v>158</v>
      </c>
      <c r="G21" s="14" t="str">
        <f>T('Core Adventures'!G57)</f>
        <v/>
      </c>
      <c r="I21" s="100">
        <v>1</v>
      </c>
      <c r="J21" s="146" t="s">
        <v>247</v>
      </c>
      <c r="K21" s="14" t="str">
        <f>T('Elective Adventures'!G75)</f>
        <v/>
      </c>
      <c r="M21" s="136" t="s">
        <v>309</v>
      </c>
      <c r="N21" s="146" t="s">
        <v>339</v>
      </c>
      <c r="O21" s="14" t="str">
        <f>T('Elective Adventures'!G162)</f>
        <v/>
      </c>
      <c r="Q21" s="100">
        <v>4</v>
      </c>
      <c r="R21" s="201" t="s">
        <v>414</v>
      </c>
      <c r="S21" s="14" t="str">
        <f>T('Elective Adventures'!G249)</f>
        <v/>
      </c>
    </row>
    <row r="22" spans="2:19" ht="12.75" customHeight="1">
      <c r="B22" s="161" t="s">
        <v>205</v>
      </c>
      <c r="C22" s="18" t="str">
        <f>'Elective Adventures'!G53</f>
        <v xml:space="preserve"> </v>
      </c>
      <c r="D22" s="31"/>
      <c r="E22" s="137" t="s">
        <v>162</v>
      </c>
      <c r="F22" s="136" t="s">
        <v>159</v>
      </c>
      <c r="G22" s="14" t="str">
        <f>T('Core Adventures'!G58)</f>
        <v/>
      </c>
      <c r="H22" s="12" t="s">
        <v>75</v>
      </c>
      <c r="I22" s="136">
        <v>2</v>
      </c>
      <c r="J22" s="146" t="s">
        <v>248</v>
      </c>
      <c r="K22" s="14" t="str">
        <f>T('Elective Adventures'!G76)</f>
        <v/>
      </c>
      <c r="L22" s="12" t="s">
        <v>75</v>
      </c>
      <c r="M22" s="136" t="s">
        <v>310</v>
      </c>
      <c r="N22" s="146" t="s">
        <v>352</v>
      </c>
      <c r="O22" s="14" t="str">
        <f>T('Elective Adventures'!G163)</f>
        <v/>
      </c>
      <c r="P22" s="12" t="s">
        <v>75</v>
      </c>
      <c r="Q22" s="136" t="s">
        <v>78</v>
      </c>
      <c r="R22" s="201" t="s">
        <v>415</v>
      </c>
      <c r="S22" s="14" t="str">
        <f>T('Elective Adventures'!G250)</f>
        <v/>
      </c>
    </row>
    <row r="23" spans="2:19" ht="12.75" customHeight="1">
      <c r="B23" s="161" t="s">
        <v>421</v>
      </c>
      <c r="C23" s="18" t="str">
        <f>'Elective Adventures'!G72</f>
        <v xml:space="preserve"> </v>
      </c>
      <c r="D23" s="31"/>
      <c r="E23" s="98">
        <v>3</v>
      </c>
      <c r="F23" s="136" t="s">
        <v>160</v>
      </c>
      <c r="G23" s="14" t="str">
        <f>T('Core Adventures'!G59)</f>
        <v/>
      </c>
      <c r="I23" s="136">
        <v>3</v>
      </c>
      <c r="J23" s="146" t="s">
        <v>249</v>
      </c>
      <c r="K23" s="14" t="str">
        <f>T('Elective Adventures'!G77)</f>
        <v/>
      </c>
      <c r="M23" s="136" t="s">
        <v>311</v>
      </c>
      <c r="N23" s="146" t="s">
        <v>340</v>
      </c>
      <c r="O23" s="14" t="str">
        <f>T('Elective Adventures'!G164)</f>
        <v/>
      </c>
      <c r="Q23" s="136" t="s">
        <v>79</v>
      </c>
      <c r="R23" s="201" t="s">
        <v>416</v>
      </c>
      <c r="S23" s="14" t="str">
        <f>T('Elective Adventures'!G251)</f>
        <v/>
      </c>
    </row>
    <row r="24" spans="2:19">
      <c r="B24" s="161" t="s">
        <v>246</v>
      </c>
      <c r="C24" s="18" t="str">
        <f>'Elective Adventures'!G80</f>
        <v xml:space="preserve"> </v>
      </c>
      <c r="D24" s="31"/>
      <c r="E24" s="98">
        <v>4</v>
      </c>
      <c r="F24" s="136" t="s">
        <v>161</v>
      </c>
      <c r="G24" s="14" t="str">
        <f>T('Core Adventures'!G60)</f>
        <v/>
      </c>
      <c r="I24" s="136">
        <v>4</v>
      </c>
      <c r="J24" s="201" t="s">
        <v>250</v>
      </c>
      <c r="K24" s="14" t="str">
        <f>T('Elective Adventures'!G78)</f>
        <v/>
      </c>
      <c r="M24" s="136" t="s">
        <v>312</v>
      </c>
      <c r="N24" s="146" t="s">
        <v>341</v>
      </c>
      <c r="O24" s="14" t="str">
        <f>T('Elective Adventures'!G165)</f>
        <v/>
      </c>
      <c r="Q24" s="136" t="s">
        <v>304</v>
      </c>
      <c r="R24" s="146" t="s">
        <v>417</v>
      </c>
      <c r="S24" s="14" t="str">
        <f>T('Elective Adventures'!G252)</f>
        <v/>
      </c>
    </row>
    <row r="25" spans="2:19">
      <c r="B25" s="161" t="s">
        <v>252</v>
      </c>
      <c r="C25" s="18" t="str">
        <f>'Elective Adventures'!G89</f>
        <v xml:space="preserve"> </v>
      </c>
      <c r="D25" s="31"/>
      <c r="E25" s="187" t="s">
        <v>169</v>
      </c>
      <c r="F25" s="187"/>
      <c r="G25" s="218"/>
      <c r="I25" s="136">
        <v>5</v>
      </c>
      <c r="J25" s="146" t="s">
        <v>251</v>
      </c>
      <c r="K25" s="14" t="str">
        <f>T('Elective Adventures'!G79)</f>
        <v/>
      </c>
      <c r="M25" s="136" t="s">
        <v>313</v>
      </c>
      <c r="N25" s="146" t="s">
        <v>342</v>
      </c>
      <c r="O25" s="14" t="str">
        <f>T('Elective Adventures'!G166)</f>
        <v/>
      </c>
    </row>
    <row r="26" spans="2:19" ht="12.75" customHeight="1">
      <c r="B26" s="162" t="s">
        <v>259</v>
      </c>
      <c r="C26" s="18" t="str">
        <f>'Elective Adventures'!G105</f>
        <v xml:space="preserve"> </v>
      </c>
      <c r="D26" s="31"/>
      <c r="E26" s="98"/>
      <c r="F26" s="136" t="s">
        <v>118</v>
      </c>
      <c r="G26" s="14" t="str">
        <f>T('Core Adventures'!G63)</f>
        <v/>
      </c>
      <c r="I26" s="202" t="s">
        <v>252</v>
      </c>
      <c r="J26" s="195"/>
      <c r="K26" s="218"/>
      <c r="M26" s="136" t="s">
        <v>314</v>
      </c>
      <c r="N26" s="201" t="s">
        <v>343</v>
      </c>
      <c r="O26" s="14" t="str">
        <f>T('Elective Adventures'!G167)</f>
        <v/>
      </c>
    </row>
    <row r="27" spans="2:19" ht="12.75" customHeight="1">
      <c r="B27" s="162" t="s">
        <v>428</v>
      </c>
      <c r="C27" s="18" t="str">
        <f>'Elective Adventures'!G132</f>
        <v xml:space="preserve"> </v>
      </c>
      <c r="D27" s="31"/>
      <c r="E27" s="98">
        <v>1</v>
      </c>
      <c r="F27" s="136" t="s">
        <v>163</v>
      </c>
      <c r="G27" s="14" t="str">
        <f>T('Core Adventures'!G64)</f>
        <v/>
      </c>
      <c r="I27" s="100">
        <v>1</v>
      </c>
      <c r="J27" s="146" t="s">
        <v>253</v>
      </c>
      <c r="K27" s="14" t="str">
        <f>T('Elective Adventures'!G83)</f>
        <v/>
      </c>
      <c r="M27" s="136" t="s">
        <v>315</v>
      </c>
      <c r="N27" s="146" t="s">
        <v>344</v>
      </c>
      <c r="O27" s="14" t="str">
        <f>T('Elective Adventures'!G168)</f>
        <v/>
      </c>
    </row>
    <row r="28" spans="2:19">
      <c r="B28" s="162" t="s">
        <v>297</v>
      </c>
      <c r="C28" s="18" t="str">
        <f>'Elective Adventures'!G142</f>
        <v xml:space="preserve"> </v>
      </c>
      <c r="D28" s="31"/>
      <c r="E28" s="98">
        <v>2</v>
      </c>
      <c r="F28" s="136" t="s">
        <v>164</v>
      </c>
      <c r="G28" s="14" t="str">
        <f>T('Core Adventures'!G65)</f>
        <v/>
      </c>
      <c r="I28" s="100">
        <v>2</v>
      </c>
      <c r="J28" s="146" t="s">
        <v>254</v>
      </c>
      <c r="K28" s="14" t="str">
        <f>T('Elective Adventures'!G84)</f>
        <v/>
      </c>
      <c r="M28" s="136" t="s">
        <v>316</v>
      </c>
      <c r="N28" s="146" t="s">
        <v>345</v>
      </c>
      <c r="O28" s="14" t="str">
        <f>T('Elective Adventures'!G169)</f>
        <v/>
      </c>
      <c r="R28" s="68" t="s">
        <v>49</v>
      </c>
      <c r="S28" s="69"/>
    </row>
    <row r="29" spans="2:19">
      <c r="B29" s="162" t="s">
        <v>338</v>
      </c>
      <c r="C29" s="18" t="str">
        <f>'Elective Adventures'!G176</f>
        <v xml:space="preserve"> </v>
      </c>
      <c r="D29" s="31"/>
      <c r="E29" s="98">
        <v>3</v>
      </c>
      <c r="F29" s="193" t="s">
        <v>165</v>
      </c>
      <c r="G29" s="14" t="str">
        <f>T('Core Adventures'!G66)</f>
        <v/>
      </c>
      <c r="I29" s="100">
        <v>3</v>
      </c>
      <c r="J29" s="201" t="s">
        <v>255</v>
      </c>
      <c r="K29" s="14" t="str">
        <f>T('Elective Adventures'!G85)</f>
        <v/>
      </c>
      <c r="M29" s="136" t="s">
        <v>317</v>
      </c>
      <c r="N29" s="146" t="s">
        <v>346</v>
      </c>
      <c r="O29" s="14" t="str">
        <f>T('Elective Adventures'!G170)</f>
        <v/>
      </c>
      <c r="R29" s="70" t="s">
        <v>50</v>
      </c>
      <c r="S29" s="32"/>
    </row>
    <row r="30" spans="2:19" ht="12.75" customHeight="1">
      <c r="B30" s="162" t="s">
        <v>354</v>
      </c>
      <c r="C30" s="18" t="str">
        <f>'Elective Adventures'!G183</f>
        <v xml:space="preserve"> </v>
      </c>
      <c r="D30" s="31"/>
      <c r="E30" s="98">
        <v>4</v>
      </c>
      <c r="F30" s="194" t="s">
        <v>170</v>
      </c>
      <c r="G30" s="14" t="str">
        <f>T('Core Adventures'!G67)</f>
        <v/>
      </c>
      <c r="I30" s="100">
        <v>4</v>
      </c>
      <c r="J30" s="200" t="s">
        <v>256</v>
      </c>
      <c r="K30" s="14" t="str">
        <f>T('Elective Adventures'!G86)</f>
        <v/>
      </c>
      <c r="M30" s="136" t="s">
        <v>318</v>
      </c>
      <c r="N30" s="146" t="s">
        <v>353</v>
      </c>
      <c r="O30" s="14" t="str">
        <f>T('Elective Adventures'!G171)</f>
        <v/>
      </c>
      <c r="R30" s="70" t="s">
        <v>51</v>
      </c>
      <c r="S30" s="32"/>
    </row>
    <row r="31" spans="2:19" ht="12.75" customHeight="1">
      <c r="B31" s="162" t="s">
        <v>359</v>
      </c>
      <c r="C31" s="18" t="str">
        <f>'Elective Adventures'!G198</f>
        <v xml:space="preserve"> </v>
      </c>
      <c r="D31" s="31"/>
      <c r="E31" s="98">
        <v>5</v>
      </c>
      <c r="F31" s="193" t="s">
        <v>166</v>
      </c>
      <c r="G31" s="14" t="str">
        <f>T('Core Adventures'!G68)</f>
        <v/>
      </c>
      <c r="I31" s="100">
        <v>5</v>
      </c>
      <c r="J31" s="146" t="s">
        <v>257</v>
      </c>
      <c r="K31" s="14" t="str">
        <f>T('Elective Adventures'!G87)</f>
        <v/>
      </c>
      <c r="M31" s="136" t="s">
        <v>319</v>
      </c>
      <c r="N31" s="146" t="s">
        <v>347</v>
      </c>
      <c r="O31" s="14" t="str">
        <f>T('Elective Adventures'!G172)</f>
        <v/>
      </c>
      <c r="R31" s="71" t="s">
        <v>74</v>
      </c>
      <c r="S31" s="51"/>
    </row>
    <row r="32" spans="2:19">
      <c r="B32" s="162" t="s">
        <v>423</v>
      </c>
      <c r="C32" s="18" t="str">
        <f>'Elective Adventures'!G208</f>
        <v xml:space="preserve"> </v>
      </c>
      <c r="D32" s="31"/>
      <c r="E32" s="98">
        <v>6</v>
      </c>
      <c r="F32" s="136" t="s">
        <v>167</v>
      </c>
      <c r="G32" s="14" t="str">
        <f>T('Core Adventures'!G69)</f>
        <v/>
      </c>
      <c r="I32" s="100">
        <v>6</v>
      </c>
      <c r="J32" s="146" t="s">
        <v>258</v>
      </c>
      <c r="K32" s="14" t="str">
        <f>T('Elective Adventures'!G88)</f>
        <v/>
      </c>
      <c r="M32" s="136" t="s">
        <v>320</v>
      </c>
      <c r="N32" s="146" t="s">
        <v>348</v>
      </c>
      <c r="O32" s="14" t="str">
        <f>T('Elective Adventures'!G173)</f>
        <v/>
      </c>
    </row>
    <row r="33" spans="1:15" ht="12.75" customHeight="1">
      <c r="B33" s="162" t="s">
        <v>381</v>
      </c>
      <c r="C33" s="18" t="str">
        <f>'Elective Adventures'!G213</f>
        <v xml:space="preserve"> </v>
      </c>
      <c r="D33" s="31"/>
      <c r="E33" s="98">
        <v>7</v>
      </c>
      <c r="F33" s="136" t="s">
        <v>171</v>
      </c>
      <c r="G33" s="14" t="str">
        <f>T('Core Adventures'!G70)</f>
        <v/>
      </c>
      <c r="I33" s="202" t="s">
        <v>259</v>
      </c>
      <c r="J33" s="186"/>
      <c r="K33" s="218"/>
      <c r="M33" s="136" t="s">
        <v>321</v>
      </c>
      <c r="N33" s="146" t="s">
        <v>349</v>
      </c>
      <c r="O33" s="14" t="str">
        <f>T('Elective Adventures'!G174)</f>
        <v/>
      </c>
    </row>
    <row r="34" spans="1:15" ht="12.75" customHeight="1">
      <c r="B34" s="162" t="s">
        <v>385</v>
      </c>
      <c r="C34" s="18" t="str">
        <f>'Elective Adventures'!G228</f>
        <v xml:space="preserve"> </v>
      </c>
      <c r="D34" s="8"/>
      <c r="E34" s="98">
        <v>8</v>
      </c>
      <c r="F34" s="193" t="s">
        <v>168</v>
      </c>
      <c r="G34" s="14" t="str">
        <f>T('Core Adventures'!G71)</f>
        <v/>
      </c>
      <c r="I34" s="136">
        <v>1</v>
      </c>
      <c r="J34" s="146" t="s">
        <v>260</v>
      </c>
      <c r="K34" s="14" t="str">
        <f>T('Elective Adventures'!G92)</f>
        <v/>
      </c>
      <c r="M34" s="136" t="s">
        <v>322</v>
      </c>
      <c r="N34" s="146" t="s">
        <v>350</v>
      </c>
      <c r="O34" s="14" t="str">
        <f>T('Elective Adventures'!G175)</f>
        <v/>
      </c>
    </row>
    <row r="35" spans="1:15" ht="15.75" customHeight="1">
      <c r="B35" s="162" t="s">
        <v>397</v>
      </c>
      <c r="C35" s="18" t="str">
        <f>'Elective Adventures'!G233</f>
        <v xml:space="preserve"> </v>
      </c>
      <c r="D35" s="8"/>
      <c r="E35" s="304" t="s">
        <v>425</v>
      </c>
      <c r="F35" s="304"/>
      <c r="G35" s="304"/>
      <c r="I35" s="136" t="s">
        <v>69</v>
      </c>
      <c r="J35" s="146" t="s">
        <v>261</v>
      </c>
      <c r="K35" s="14" t="str">
        <f>T('Elective Adventures'!G93)</f>
        <v/>
      </c>
      <c r="M35" s="202" t="s">
        <v>354</v>
      </c>
      <c r="N35" s="207"/>
      <c r="O35" s="218"/>
    </row>
    <row r="36" spans="1:15" ht="12.75" customHeight="1">
      <c r="B36" s="162" t="s">
        <v>401</v>
      </c>
      <c r="C36" s="18" t="str">
        <f>'Elective Adventures'!G244</f>
        <v xml:space="preserve"> </v>
      </c>
      <c r="D36" s="8"/>
      <c r="E36" s="304"/>
      <c r="F36" s="304"/>
      <c r="G36" s="304"/>
      <c r="I36" s="136" t="s">
        <v>70</v>
      </c>
      <c r="J36" s="146" t="s">
        <v>262</v>
      </c>
      <c r="K36" s="14" t="str">
        <f>T('Elective Adventures'!G94)</f>
        <v/>
      </c>
      <c r="M36" s="136">
        <v>1</v>
      </c>
      <c r="N36" s="159" t="s">
        <v>355</v>
      </c>
      <c r="O36" s="14" t="str">
        <f>T('Elective Adventures'!G179)</f>
        <v/>
      </c>
    </row>
    <row r="37" spans="1:15">
      <c r="B37" s="162" t="s">
        <v>410</v>
      </c>
      <c r="C37" s="18" t="str">
        <f>'Elective Adventures'!G253</f>
        <v xml:space="preserve"> </v>
      </c>
      <c r="D37" s="8"/>
      <c r="E37" s="189" t="s">
        <v>172</v>
      </c>
      <c r="F37" s="186"/>
      <c r="G37" s="215"/>
      <c r="I37" s="136" t="s">
        <v>71</v>
      </c>
      <c r="J37" s="146" t="s">
        <v>263</v>
      </c>
      <c r="K37" s="14" t="str">
        <f>T('Elective Adventures'!G95)</f>
        <v/>
      </c>
      <c r="M37" s="136">
        <v>2</v>
      </c>
      <c r="N37" s="146" t="s">
        <v>356</v>
      </c>
      <c r="O37" s="14" t="str">
        <f>T('Elective Adventures'!G180)</f>
        <v/>
      </c>
    </row>
    <row r="38" spans="1:15" ht="12.75" customHeight="1">
      <c r="B38" s="2"/>
      <c r="C38" s="31"/>
      <c r="D38" s="78"/>
      <c r="E38" s="100"/>
      <c r="F38" s="146" t="s">
        <v>97</v>
      </c>
      <c r="G38" s="14" t="str">
        <f>T('Elective Adventures'!G6)</f>
        <v/>
      </c>
      <c r="I38" s="136">
        <v>2</v>
      </c>
      <c r="J38" s="146" t="s">
        <v>208</v>
      </c>
      <c r="K38" s="14" t="str">
        <f>T('Elective Adventures'!G96)</f>
        <v/>
      </c>
      <c r="M38" s="100">
        <v>3</v>
      </c>
      <c r="N38" s="146" t="s">
        <v>357</v>
      </c>
      <c r="O38" s="14" t="str">
        <f>T('Elective Adventures'!G181)</f>
        <v/>
      </c>
    </row>
    <row r="39" spans="1:15" ht="12.75" customHeight="1">
      <c r="A39" s="304" t="s">
        <v>426</v>
      </c>
      <c r="B39" s="304"/>
      <c r="C39" s="304"/>
      <c r="D39" s="78"/>
      <c r="E39" s="100">
        <v>1</v>
      </c>
      <c r="F39" s="146" t="s">
        <v>173</v>
      </c>
      <c r="G39" s="14" t="str">
        <f>T('Elective Adventures'!G7)</f>
        <v/>
      </c>
      <c r="I39" s="136" t="s">
        <v>76</v>
      </c>
      <c r="J39" s="146" t="s">
        <v>264</v>
      </c>
      <c r="K39" s="14" t="str">
        <f>T('Elective Adventures'!G97)</f>
        <v/>
      </c>
      <c r="M39" s="154">
        <v>4</v>
      </c>
      <c r="N39" s="158" t="s">
        <v>358</v>
      </c>
      <c r="O39" s="14" t="str">
        <f>T('Elective Adventures'!G182)</f>
        <v/>
      </c>
    </row>
    <row r="40" spans="1:15" ht="12.75" customHeight="1">
      <c r="A40" s="304"/>
      <c r="B40" s="304"/>
      <c r="C40" s="304"/>
      <c r="E40" s="100">
        <v>2</v>
      </c>
      <c r="F40" s="146" t="s">
        <v>174</v>
      </c>
      <c r="G40" s="14" t="str">
        <f>T('Elective Adventures'!G8)</f>
        <v/>
      </c>
      <c r="I40" s="136" t="s">
        <v>77</v>
      </c>
      <c r="J40" s="146" t="s">
        <v>265</v>
      </c>
      <c r="K40" s="14" t="str">
        <f>T('Elective Adventures'!G98)</f>
        <v/>
      </c>
      <c r="M40" s="208" t="s">
        <v>359</v>
      </c>
      <c r="N40" s="207"/>
      <c r="O40" s="218"/>
    </row>
    <row r="41" spans="1:15">
      <c r="A41" s="189" t="s">
        <v>110</v>
      </c>
      <c r="B41" s="189"/>
      <c r="C41" s="217"/>
      <c r="E41" s="100">
        <v>3</v>
      </c>
      <c r="F41" s="146" t="s">
        <v>175</v>
      </c>
      <c r="G41" s="14" t="str">
        <f>T('Elective Adventures'!G9)</f>
        <v/>
      </c>
      <c r="I41" s="136" t="s">
        <v>80</v>
      </c>
      <c r="J41" s="200" t="s">
        <v>266</v>
      </c>
      <c r="K41" s="14" t="str">
        <f>T('Elective Adventures'!G99)</f>
        <v/>
      </c>
      <c r="M41" s="148"/>
      <c r="N41" s="159" t="s">
        <v>360</v>
      </c>
      <c r="O41" s="14" t="str">
        <f>T('Elective Adventures'!G186)</f>
        <v/>
      </c>
    </row>
    <row r="42" spans="1:15" ht="12.75" customHeight="1">
      <c r="A42" s="98">
        <v>1</v>
      </c>
      <c r="B42" s="136" t="s">
        <v>105</v>
      </c>
      <c r="C42" s="14" t="str">
        <f>T('Core Adventures'!G6)</f>
        <v/>
      </c>
      <c r="E42" s="173" t="s">
        <v>72</v>
      </c>
      <c r="F42" s="171" t="s">
        <v>183</v>
      </c>
      <c r="G42" s="14" t="str">
        <f>T('Elective Adventures'!G10)</f>
        <v/>
      </c>
      <c r="I42" s="136" t="s">
        <v>94</v>
      </c>
      <c r="J42" s="146" t="s">
        <v>267</v>
      </c>
      <c r="K42" s="14" t="str">
        <f>T('Elective Adventures'!G100)</f>
        <v/>
      </c>
      <c r="M42" s="100">
        <v>1</v>
      </c>
      <c r="N42" s="146" t="s">
        <v>363</v>
      </c>
      <c r="O42" s="14" t="str">
        <f>T('Elective Adventures'!G187)</f>
        <v/>
      </c>
    </row>
    <row r="43" spans="1:15">
      <c r="A43" s="98">
        <v>2</v>
      </c>
      <c r="B43" s="136" t="s">
        <v>106</v>
      </c>
      <c r="C43" s="14" t="str">
        <f>T('Core Adventures'!G7)</f>
        <v/>
      </c>
      <c r="E43" s="173" t="s">
        <v>73</v>
      </c>
      <c r="F43" s="171" t="s">
        <v>184</v>
      </c>
      <c r="G43" s="14" t="str">
        <f>T('Elective Adventures'!G11)</f>
        <v/>
      </c>
      <c r="I43" s="136" t="s">
        <v>141</v>
      </c>
      <c r="J43" s="146" t="s">
        <v>268</v>
      </c>
      <c r="K43" s="14" t="str">
        <f>T('Elective Adventures'!G101)</f>
        <v/>
      </c>
      <c r="M43" s="100">
        <v>2</v>
      </c>
      <c r="N43" s="146" t="s">
        <v>364</v>
      </c>
      <c r="O43" s="14" t="str">
        <f>T('Elective Adventures'!G188)</f>
        <v/>
      </c>
    </row>
    <row r="44" spans="1:15">
      <c r="A44" s="98">
        <v>3</v>
      </c>
      <c r="B44" s="136" t="s">
        <v>107</v>
      </c>
      <c r="C44" s="14" t="str">
        <f>T('Core Adventures'!G8)</f>
        <v/>
      </c>
      <c r="E44" s="173" t="s">
        <v>176</v>
      </c>
      <c r="F44" s="171" t="s">
        <v>185</v>
      </c>
      <c r="G44" s="14" t="str">
        <f>T('Elective Adventures'!G12)</f>
        <v/>
      </c>
      <c r="I44" s="136" t="s">
        <v>162</v>
      </c>
      <c r="J44" s="146" t="s">
        <v>269</v>
      </c>
      <c r="K44" s="14" t="str">
        <f>T('Elective Adventures'!G102)</f>
        <v/>
      </c>
      <c r="M44" s="100">
        <v>3</v>
      </c>
      <c r="N44" s="146" t="s">
        <v>365</v>
      </c>
      <c r="O44" s="14" t="str">
        <f>T('Elective Adventures'!G189)</f>
        <v/>
      </c>
    </row>
    <row r="45" spans="1:15" ht="12.75" customHeight="1">
      <c r="A45" s="98">
        <v>4</v>
      </c>
      <c r="B45" s="136" t="s">
        <v>108</v>
      </c>
      <c r="C45" s="14" t="str">
        <f>T('Core Adventures'!G9)</f>
        <v/>
      </c>
      <c r="E45" s="173" t="s">
        <v>177</v>
      </c>
      <c r="F45" s="171" t="s">
        <v>186</v>
      </c>
      <c r="G45" s="14" t="str">
        <f>T('Elective Adventures'!G13)</f>
        <v/>
      </c>
      <c r="I45" s="136" t="s">
        <v>192</v>
      </c>
      <c r="J45" s="146" t="s">
        <v>270</v>
      </c>
      <c r="K45" s="14" t="str">
        <f>T('Elective Adventures'!G103)</f>
        <v/>
      </c>
      <c r="M45" s="100">
        <v>4</v>
      </c>
      <c r="N45" s="146" t="s">
        <v>366</v>
      </c>
      <c r="O45" s="14" t="str">
        <f>T('Elective Adventures'!G190)</f>
        <v/>
      </c>
    </row>
    <row r="46" spans="1:15" ht="12.75" customHeight="1">
      <c r="A46" s="98">
        <v>3</v>
      </c>
      <c r="B46" s="136" t="s">
        <v>109</v>
      </c>
      <c r="C46" s="14" t="str">
        <f>T('Core Adventures'!G10)</f>
        <v/>
      </c>
      <c r="E46" s="173" t="s">
        <v>178</v>
      </c>
      <c r="F46" s="172" t="s">
        <v>187</v>
      </c>
      <c r="G46" s="14" t="str">
        <f>T('Elective Adventures'!G14)</f>
        <v/>
      </c>
      <c r="I46" s="136" t="s">
        <v>193</v>
      </c>
      <c r="J46" s="201" t="s">
        <v>271</v>
      </c>
      <c r="K46" s="14" t="str">
        <f>T('Elective Adventures'!G104)</f>
        <v/>
      </c>
      <c r="M46" s="100">
        <v>5</v>
      </c>
      <c r="N46" s="146" t="s">
        <v>367</v>
      </c>
      <c r="O46" s="14" t="str">
        <f>T('Elective Adventures'!G191)</f>
        <v/>
      </c>
    </row>
    <row r="47" spans="1:15">
      <c r="A47" s="187" t="s">
        <v>420</v>
      </c>
      <c r="B47" s="187"/>
      <c r="C47" s="218"/>
      <c r="E47" s="173" t="s">
        <v>179</v>
      </c>
      <c r="F47" s="171" t="s">
        <v>188</v>
      </c>
      <c r="G47" s="14" t="str">
        <f>T('Elective Adventures'!G15)</f>
        <v/>
      </c>
      <c r="I47" s="202" t="s">
        <v>428</v>
      </c>
      <c r="J47" s="186"/>
      <c r="K47" s="218"/>
      <c r="M47" s="100">
        <v>6</v>
      </c>
      <c r="N47" s="200" t="s">
        <v>368</v>
      </c>
      <c r="O47" s="14" t="str">
        <f>T('Elective Adventures'!G192)</f>
        <v/>
      </c>
    </row>
    <row r="48" spans="1:15">
      <c r="A48" s="98"/>
      <c r="B48" s="136" t="s">
        <v>95</v>
      </c>
      <c r="C48" s="14" t="str">
        <f>T('Core Adventures'!G14)</f>
        <v/>
      </c>
      <c r="E48" s="173" t="s">
        <v>180</v>
      </c>
      <c r="F48" s="171" t="s">
        <v>189</v>
      </c>
      <c r="G48" s="14" t="str">
        <f>T('Elective Adventures'!G16)</f>
        <v/>
      </c>
      <c r="I48" s="100">
        <v>1</v>
      </c>
      <c r="J48" s="146" t="s">
        <v>97</v>
      </c>
      <c r="K48" s="14" t="str">
        <f>T('Elective Adventures'!G108)</f>
        <v/>
      </c>
      <c r="M48" s="100">
        <v>7</v>
      </c>
      <c r="N48" s="146" t="s">
        <v>369</v>
      </c>
      <c r="O48" s="14" t="str">
        <f>T('Elective Adventures'!G193)</f>
        <v/>
      </c>
    </row>
    <row r="49" spans="1:15">
      <c r="A49" s="98">
        <v>1</v>
      </c>
      <c r="B49" s="136" t="s">
        <v>96</v>
      </c>
      <c r="C49" s="14" t="str">
        <f>T('Core Adventures'!G15)</f>
        <v/>
      </c>
      <c r="E49" s="173" t="s">
        <v>181</v>
      </c>
      <c r="F49" s="171" t="s">
        <v>190</v>
      </c>
      <c r="G49" s="14" t="str">
        <f>T('Elective Adventures'!G17)</f>
        <v/>
      </c>
      <c r="I49" s="136" t="s">
        <v>69</v>
      </c>
      <c r="J49" s="146" t="s">
        <v>279</v>
      </c>
      <c r="K49" s="14" t="str">
        <f>T('Elective Adventures'!G109)</f>
        <v/>
      </c>
      <c r="M49" s="100">
        <v>8</v>
      </c>
      <c r="N49" s="146" t="s">
        <v>370</v>
      </c>
      <c r="O49" s="14" t="str">
        <f>T('Elective Adventures'!G194)</f>
        <v/>
      </c>
    </row>
    <row r="50" spans="1:15" ht="12.75" customHeight="1">
      <c r="A50" s="98"/>
      <c r="B50" s="136" t="s">
        <v>112</v>
      </c>
      <c r="C50" s="14" t="str">
        <f>T('Core Adventures'!G16)</f>
        <v/>
      </c>
      <c r="E50" s="173" t="s">
        <v>182</v>
      </c>
      <c r="F50" s="171" t="s">
        <v>191</v>
      </c>
      <c r="G50" s="14" t="str">
        <f>T('Elective Adventures'!G18)</f>
        <v/>
      </c>
      <c r="I50" s="136" t="s">
        <v>70</v>
      </c>
      <c r="J50" s="146" t="s">
        <v>280</v>
      </c>
      <c r="K50" s="14" t="str">
        <f>T('Elective Adventures'!G110)</f>
        <v/>
      </c>
      <c r="M50" s="100">
        <v>9</v>
      </c>
      <c r="N50" s="146" t="s">
        <v>371</v>
      </c>
      <c r="O50" s="14" t="str">
        <f>T('Elective Adventures'!G195)</f>
        <v/>
      </c>
    </row>
    <row r="51" spans="1:15" ht="12.75" customHeight="1">
      <c r="A51" s="137" t="s">
        <v>76</v>
      </c>
      <c r="B51" s="136" t="s">
        <v>113</v>
      </c>
      <c r="C51" s="14" t="str">
        <f>T('Core Adventures'!G17)</f>
        <v/>
      </c>
      <c r="D51" s="84"/>
      <c r="E51" s="189" t="s">
        <v>194</v>
      </c>
      <c r="F51" s="186"/>
      <c r="G51" s="218"/>
      <c r="I51" s="136" t="s">
        <v>71</v>
      </c>
      <c r="J51" s="146" t="s">
        <v>281</v>
      </c>
      <c r="K51" s="14" t="str">
        <f>T('Elective Adventures'!G111)</f>
        <v/>
      </c>
      <c r="M51" s="136" t="s">
        <v>361</v>
      </c>
      <c r="N51" s="146" t="s">
        <v>372</v>
      </c>
      <c r="O51" s="14" t="str">
        <f>T('Elective Adventures'!G196)</f>
        <v/>
      </c>
    </row>
    <row r="52" spans="1:15" ht="12.75" customHeight="1">
      <c r="A52" s="137" t="s">
        <v>77</v>
      </c>
      <c r="B52" s="136" t="s">
        <v>114</v>
      </c>
      <c r="C52" s="14" t="str">
        <f>T('Core Adventures'!G18)</f>
        <v/>
      </c>
      <c r="D52" s="84"/>
      <c r="E52" s="140"/>
      <c r="F52" s="200" t="s">
        <v>206</v>
      </c>
      <c r="G52" s="14" t="str">
        <f>T('Elective Adventures'!G22)</f>
        <v/>
      </c>
      <c r="I52" s="100">
        <v>2</v>
      </c>
      <c r="J52" s="146" t="s">
        <v>282</v>
      </c>
      <c r="K52" s="14" t="str">
        <f>T('Elective Adventures'!G112)</f>
        <v/>
      </c>
      <c r="M52" s="136" t="s">
        <v>362</v>
      </c>
      <c r="N52" s="146" t="s">
        <v>373</v>
      </c>
      <c r="O52" s="14" t="str">
        <f>T('Elective Adventures'!G197)</f>
        <v/>
      </c>
    </row>
    <row r="53" spans="1:15">
      <c r="A53" s="137" t="s">
        <v>80</v>
      </c>
      <c r="B53" s="193" t="s">
        <v>115</v>
      </c>
      <c r="C53" s="14" t="str">
        <f>T('Core Adventures'!G19)</f>
        <v/>
      </c>
      <c r="D53" s="13"/>
      <c r="E53" s="140">
        <v>1</v>
      </c>
      <c r="F53" s="200" t="s">
        <v>195</v>
      </c>
      <c r="G53" s="14" t="str">
        <f>T('Elective Adventures'!G23)</f>
        <v/>
      </c>
      <c r="I53" s="100">
        <v>3</v>
      </c>
      <c r="J53" s="146" t="s">
        <v>97</v>
      </c>
      <c r="K53" s="14" t="str">
        <f>T('Elective Adventures'!G113)</f>
        <v/>
      </c>
      <c r="M53" s="208" t="s">
        <v>423</v>
      </c>
      <c r="N53" s="207"/>
      <c r="O53" s="218"/>
    </row>
    <row r="54" spans="1:15" ht="12.75" customHeight="1">
      <c r="A54" s="137" t="s">
        <v>94</v>
      </c>
      <c r="B54" s="136" t="s">
        <v>116</v>
      </c>
      <c r="C54" s="14" t="str">
        <f>T('Core Adventures'!G20)</f>
        <v/>
      </c>
      <c r="D54" s="13"/>
      <c r="E54" s="140">
        <v>2</v>
      </c>
      <c r="F54" s="200" t="s">
        <v>196</v>
      </c>
      <c r="G54" s="14" t="str">
        <f>T('Elective Adventures'!G24)</f>
        <v/>
      </c>
      <c r="I54" s="173" t="s">
        <v>72</v>
      </c>
      <c r="J54" s="171" t="s">
        <v>283</v>
      </c>
      <c r="K54" s="14" t="str">
        <f>T('Elective Adventures'!G114)</f>
        <v/>
      </c>
      <c r="M54" s="148">
        <v>1</v>
      </c>
      <c r="N54" s="159" t="s">
        <v>374</v>
      </c>
      <c r="O54" s="14" t="str">
        <f>T('Elective Adventures'!G201)</f>
        <v/>
      </c>
    </row>
    <row r="55" spans="1:15" ht="12.75" customHeight="1">
      <c r="A55" s="187" t="s">
        <v>117</v>
      </c>
      <c r="B55" s="187"/>
      <c r="C55" s="218" t="str">
        <f>T('Core Adventures'!G23)</f>
        <v/>
      </c>
      <c r="D55" s="13"/>
      <c r="E55" s="140">
        <v>3</v>
      </c>
      <c r="F55" s="146" t="s">
        <v>197</v>
      </c>
      <c r="G55" s="14" t="str">
        <f>T('Elective Adventures'!G25)</f>
        <v/>
      </c>
      <c r="I55" s="173" t="s">
        <v>73</v>
      </c>
      <c r="J55" s="171" t="s">
        <v>284</v>
      </c>
      <c r="K55" s="14" t="str">
        <f>T('Elective Adventures'!G115)</f>
        <v/>
      </c>
      <c r="M55" s="100">
        <v>2</v>
      </c>
      <c r="N55" s="146" t="s">
        <v>375</v>
      </c>
      <c r="O55" s="14" t="str">
        <f>T('Elective Adventures'!G202)</f>
        <v/>
      </c>
    </row>
    <row r="56" spans="1:15">
      <c r="A56" s="98"/>
      <c r="B56" s="136" t="s">
        <v>118</v>
      </c>
      <c r="C56" s="14" t="str">
        <f>T('Core Adventures'!G24)</f>
        <v/>
      </c>
      <c r="D56" s="13"/>
      <c r="E56" s="140">
        <v>4</v>
      </c>
      <c r="F56" s="200" t="s">
        <v>198</v>
      </c>
      <c r="G56" s="14" t="str">
        <f>T('Elective Adventures'!G26)</f>
        <v/>
      </c>
      <c r="I56" s="173" t="s">
        <v>176</v>
      </c>
      <c r="J56" s="171" t="s">
        <v>285</v>
      </c>
      <c r="K56" s="14" t="str">
        <f>T('Elective Adventures'!G116)</f>
        <v/>
      </c>
      <c r="M56" s="100">
        <v>3</v>
      </c>
      <c r="N56" s="146" t="s">
        <v>376</v>
      </c>
      <c r="O56" s="14" t="str">
        <f>T('Elective Adventures'!G203)</f>
        <v/>
      </c>
    </row>
    <row r="57" spans="1:15">
      <c r="A57" s="98">
        <v>1</v>
      </c>
      <c r="B57" s="136" t="s">
        <v>119</v>
      </c>
      <c r="C57" s="14" t="str">
        <f>T('Core Adventures'!G25)</f>
        <v/>
      </c>
      <c r="D57" s="13"/>
      <c r="E57" s="140">
        <v>5</v>
      </c>
      <c r="F57" s="146" t="s">
        <v>199</v>
      </c>
      <c r="G57" s="14" t="str">
        <f>T('Elective Adventures'!G27)</f>
        <v/>
      </c>
      <c r="I57" s="173">
        <v>4</v>
      </c>
      <c r="J57" s="171" t="s">
        <v>97</v>
      </c>
      <c r="K57" s="14" t="str">
        <f>T('Elective Adventures'!G117)</f>
        <v/>
      </c>
      <c r="M57" s="100">
        <v>4</v>
      </c>
      <c r="N57" s="146" t="s">
        <v>377</v>
      </c>
      <c r="O57" s="14" t="str">
        <f>T('Elective Adventures'!G204)</f>
        <v/>
      </c>
    </row>
    <row r="58" spans="1:15">
      <c r="A58" s="98">
        <v>2</v>
      </c>
      <c r="B58" s="136" t="s">
        <v>120</v>
      </c>
      <c r="C58" s="14" t="str">
        <f>T('Core Adventures'!G26)</f>
        <v/>
      </c>
      <c r="D58" s="13"/>
      <c r="E58" s="140"/>
      <c r="F58" s="146" t="s">
        <v>207</v>
      </c>
      <c r="G58" s="14" t="str">
        <f>T('Elective Adventures'!G28)</f>
        <v/>
      </c>
      <c r="I58" s="173" t="s">
        <v>78</v>
      </c>
      <c r="J58" s="171" t="s">
        <v>286</v>
      </c>
      <c r="K58" s="14" t="str">
        <f>T('Elective Adventures'!G118)</f>
        <v/>
      </c>
      <c r="M58" s="100">
        <v>5</v>
      </c>
      <c r="N58" s="200" t="s">
        <v>378</v>
      </c>
      <c r="O58" s="14" t="str">
        <f>T('Elective Adventures'!G205)</f>
        <v/>
      </c>
    </row>
    <row r="59" spans="1:15">
      <c r="A59" s="101" t="s">
        <v>76</v>
      </c>
      <c r="B59" s="138" t="s">
        <v>121</v>
      </c>
      <c r="C59" s="14" t="str">
        <f>T('Core Adventures'!G27)</f>
        <v/>
      </c>
      <c r="D59" s="13"/>
      <c r="E59" s="140">
        <v>6</v>
      </c>
      <c r="F59" s="201" t="s">
        <v>200</v>
      </c>
      <c r="G59" s="14" t="str">
        <f>T('Elective Adventures'!G29)</f>
        <v/>
      </c>
      <c r="I59" s="173" t="s">
        <v>79</v>
      </c>
      <c r="J59" s="171" t="s">
        <v>287</v>
      </c>
      <c r="K59" s="14" t="str">
        <f>T('Elective Adventures'!G119)</f>
        <v/>
      </c>
      <c r="M59" s="100">
        <v>6</v>
      </c>
      <c r="N59" s="146" t="s">
        <v>379</v>
      </c>
      <c r="O59" s="14" t="str">
        <f>T('Elective Adventures'!G206)</f>
        <v/>
      </c>
    </row>
    <row r="60" spans="1:15" ht="12.75" customHeight="1">
      <c r="A60" s="101" t="s">
        <v>77</v>
      </c>
      <c r="B60" s="138" t="s">
        <v>122</v>
      </c>
      <c r="C60" s="14" t="str">
        <f>T('Core Adventures'!G28)</f>
        <v/>
      </c>
      <c r="D60" s="13"/>
      <c r="E60" s="140">
        <v>7</v>
      </c>
      <c r="F60" s="146" t="s">
        <v>201</v>
      </c>
      <c r="G60" s="14" t="str">
        <f>T('Elective Adventures'!G30)</f>
        <v/>
      </c>
      <c r="I60" s="173">
        <v>5</v>
      </c>
      <c r="J60" s="172" t="s">
        <v>288</v>
      </c>
      <c r="K60" s="14" t="str">
        <f>T('Elective Adventures'!G120)</f>
        <v/>
      </c>
      <c r="M60" s="100">
        <v>7</v>
      </c>
      <c r="N60" s="146" t="s">
        <v>380</v>
      </c>
      <c r="O60" s="14" t="str">
        <f>T('Elective Adventures'!G207)</f>
        <v/>
      </c>
    </row>
    <row r="61" spans="1:15" ht="12.75" customHeight="1">
      <c r="A61" s="101" t="s">
        <v>80</v>
      </c>
      <c r="B61" s="138" t="s">
        <v>123</v>
      </c>
      <c r="C61" s="14" t="str">
        <f>T('Core Adventures'!G29)</f>
        <v/>
      </c>
      <c r="D61" s="13"/>
      <c r="E61" s="140">
        <v>8</v>
      </c>
      <c r="F61" s="201" t="s">
        <v>202</v>
      </c>
      <c r="G61" s="14" t="str">
        <f>T('Elective Adventures'!G31)</f>
        <v/>
      </c>
      <c r="I61" s="173">
        <v>6</v>
      </c>
      <c r="J61" s="171" t="s">
        <v>97</v>
      </c>
      <c r="K61" s="14" t="str">
        <f>T('Elective Adventures'!G121)</f>
        <v/>
      </c>
      <c r="M61" s="208" t="s">
        <v>381</v>
      </c>
      <c r="N61" s="207"/>
      <c r="O61" s="14"/>
    </row>
    <row r="62" spans="1:15">
      <c r="A62" s="139" t="s">
        <v>94</v>
      </c>
      <c r="B62" s="138" t="s">
        <v>124</v>
      </c>
      <c r="C62" s="14" t="str">
        <f>T('Core Adventures'!G30)</f>
        <v/>
      </c>
      <c r="D62" s="13"/>
      <c r="E62" s="140">
        <v>9</v>
      </c>
      <c r="F62" s="146" t="s">
        <v>203</v>
      </c>
      <c r="G62" s="14" t="str">
        <f>T('Elective Adventures'!G32)</f>
        <v/>
      </c>
      <c r="I62" s="173" t="s">
        <v>272</v>
      </c>
      <c r="J62" s="205" t="s">
        <v>289</v>
      </c>
      <c r="K62" s="14" t="str">
        <f>T('Elective Adventures'!G122)</f>
        <v/>
      </c>
      <c r="M62" s="148">
        <v>1</v>
      </c>
      <c r="N62" s="159" t="s">
        <v>382</v>
      </c>
      <c r="O62" s="14" t="str">
        <f>T('Elective Adventures'!I189)</f>
        <v/>
      </c>
    </row>
    <row r="63" spans="1:15">
      <c r="A63" s="139" t="s">
        <v>141</v>
      </c>
      <c r="B63" s="138" t="s">
        <v>125</v>
      </c>
      <c r="C63" s="14" t="str">
        <f>T('Core Adventures'!G31)</f>
        <v/>
      </c>
      <c r="D63" s="13"/>
      <c r="E63" s="140">
        <v>10</v>
      </c>
      <c r="F63" s="146" t="s">
        <v>204</v>
      </c>
      <c r="G63" s="14" t="str">
        <f>T('Elective Adventures'!G33)</f>
        <v/>
      </c>
      <c r="I63" s="173" t="s">
        <v>273</v>
      </c>
      <c r="J63" s="205" t="s">
        <v>290</v>
      </c>
      <c r="K63" s="14" t="str">
        <f>T('Elective Adventures'!G123)</f>
        <v/>
      </c>
      <c r="M63" s="100">
        <v>2</v>
      </c>
      <c r="N63" s="146" t="s">
        <v>383</v>
      </c>
      <c r="O63" s="14" t="str">
        <f>T('Elective Adventures'!I190)</f>
        <v/>
      </c>
    </row>
    <row r="64" spans="1:15">
      <c r="A64" s="101">
        <v>3</v>
      </c>
      <c r="B64" s="138" t="s">
        <v>126</v>
      </c>
      <c r="C64" s="14" t="str">
        <f>T('Core Adventures'!G32)</f>
        <v/>
      </c>
      <c r="D64" s="13"/>
      <c r="E64" s="202" t="s">
        <v>205</v>
      </c>
      <c r="F64" s="186"/>
      <c r="G64" s="218"/>
      <c r="I64" s="173" t="s">
        <v>274</v>
      </c>
      <c r="J64" s="171" t="s">
        <v>291</v>
      </c>
      <c r="K64" s="14" t="str">
        <f>T('Elective Adventures'!G124)</f>
        <v/>
      </c>
      <c r="M64" s="100">
        <v>3</v>
      </c>
      <c r="N64" s="146" t="s">
        <v>384</v>
      </c>
      <c r="O64" s="14" t="str">
        <f>T('Elective Adventures'!I197)</f>
        <v/>
      </c>
    </row>
    <row r="65" spans="1:15">
      <c r="A65" s="101">
        <v>4</v>
      </c>
      <c r="B65" s="138" t="s">
        <v>127</v>
      </c>
      <c r="C65" s="14" t="str">
        <f>T('Core Adventures'!G33)</f>
        <v/>
      </c>
      <c r="D65" s="13"/>
      <c r="E65" s="100"/>
      <c r="F65" s="146" t="s">
        <v>208</v>
      </c>
      <c r="G65" s="14" t="str">
        <f>T('Elective Adventures'!G37)</f>
        <v/>
      </c>
      <c r="I65" s="173">
        <v>7</v>
      </c>
      <c r="J65" s="171" t="s">
        <v>278</v>
      </c>
      <c r="K65" s="14" t="str">
        <f>T('Elective Adventures'!G125)</f>
        <v/>
      </c>
      <c r="M65" s="208" t="s">
        <v>385</v>
      </c>
      <c r="N65" s="207"/>
      <c r="O65" s="218" t="str">
        <f>T('Elective Adventures'!I200)</f>
        <v/>
      </c>
    </row>
    <row r="66" spans="1:15">
      <c r="A66" s="101">
        <v>5</v>
      </c>
      <c r="B66" s="138" t="s">
        <v>128</v>
      </c>
      <c r="C66" s="14" t="str">
        <f>T('Core Adventures'!G34)</f>
        <v/>
      </c>
      <c r="D66" s="13"/>
      <c r="E66" s="136">
        <v>1</v>
      </c>
      <c r="F66" s="146" t="s">
        <v>209</v>
      </c>
      <c r="G66" s="14" t="str">
        <f>T('Elective Adventures'!G38)</f>
        <v/>
      </c>
      <c r="I66" s="173" t="s">
        <v>230</v>
      </c>
      <c r="J66" s="171" t="s">
        <v>292</v>
      </c>
      <c r="K66" s="14" t="str">
        <f>T('Elective Adventures'!G126)</f>
        <v/>
      </c>
      <c r="M66" s="148">
        <v>1</v>
      </c>
      <c r="N66" s="159" t="s">
        <v>386</v>
      </c>
      <c r="O66" s="14" t="str">
        <f>T('Elective Adventures'!G215)</f>
        <v/>
      </c>
    </row>
    <row r="67" spans="1:15" ht="12.75" customHeight="1">
      <c r="A67" s="139" t="s">
        <v>142</v>
      </c>
      <c r="B67" s="138" t="s">
        <v>129</v>
      </c>
      <c r="C67" s="14" t="str">
        <f>T('Core Adventures'!G35)</f>
        <v/>
      </c>
      <c r="D67" s="13"/>
      <c r="E67" s="136">
        <v>2</v>
      </c>
      <c r="F67" s="146" t="s">
        <v>210</v>
      </c>
      <c r="G67" s="14" t="str">
        <f>T('Elective Adventures'!G39)</f>
        <v/>
      </c>
      <c r="I67" s="173" t="s">
        <v>231</v>
      </c>
      <c r="J67" s="204" t="s">
        <v>97</v>
      </c>
      <c r="K67" s="14" t="str">
        <f>T('Elective Adventures'!G127)</f>
        <v/>
      </c>
      <c r="M67" s="136" t="s">
        <v>69</v>
      </c>
      <c r="N67" s="146" t="s">
        <v>387</v>
      </c>
      <c r="O67" s="14" t="str">
        <f>T('Elective Adventures'!G216)</f>
        <v/>
      </c>
    </row>
    <row r="68" spans="1:15" ht="12.75" customHeight="1">
      <c r="A68" s="139" t="s">
        <v>143</v>
      </c>
      <c r="B68" s="138" t="s">
        <v>130</v>
      </c>
      <c r="C68" s="14" t="str">
        <f>T('Core Adventures'!G36)</f>
        <v/>
      </c>
      <c r="D68" s="13"/>
      <c r="E68" s="136">
        <v>3</v>
      </c>
      <c r="F68" s="146" t="s">
        <v>211</v>
      </c>
      <c r="G68" s="14" t="str">
        <f>T('Elective Adventures'!G40)</f>
        <v/>
      </c>
      <c r="I68" s="173" t="s">
        <v>275</v>
      </c>
      <c r="J68" s="171" t="s">
        <v>293</v>
      </c>
      <c r="K68" s="14" t="str">
        <f>T('Elective Adventures'!G128)</f>
        <v/>
      </c>
      <c r="M68" s="136" t="s">
        <v>70</v>
      </c>
      <c r="N68" s="146" t="s">
        <v>388</v>
      </c>
      <c r="O68" s="14" t="str">
        <f>T('Elective Adventures'!G217)</f>
        <v/>
      </c>
    </row>
    <row r="69" spans="1:15">
      <c r="A69" s="139" t="s">
        <v>144</v>
      </c>
      <c r="B69" s="138" t="s">
        <v>131</v>
      </c>
      <c r="C69" s="14" t="str">
        <f>T('Core Adventures'!G37)</f>
        <v/>
      </c>
      <c r="D69" s="13"/>
      <c r="E69" s="136" t="s">
        <v>72</v>
      </c>
      <c r="F69" s="146" t="s">
        <v>212</v>
      </c>
      <c r="G69" s="14" t="str">
        <f>T('Elective Adventures'!G41)</f>
        <v/>
      </c>
      <c r="I69" s="173" t="s">
        <v>276</v>
      </c>
      <c r="J69" s="171" t="s">
        <v>294</v>
      </c>
      <c r="K69" s="14" t="str">
        <f>T('Elective Adventures'!G129)</f>
        <v/>
      </c>
      <c r="M69" s="136">
        <v>2</v>
      </c>
      <c r="N69" s="146" t="s">
        <v>211</v>
      </c>
      <c r="O69" s="14" t="str">
        <f>T('Elective Adventures'!G218)</f>
        <v/>
      </c>
    </row>
    <row r="70" spans="1:15">
      <c r="A70" s="139" t="s">
        <v>145</v>
      </c>
      <c r="B70" s="138" t="s">
        <v>132</v>
      </c>
      <c r="C70" s="14" t="str">
        <f>T('Core Adventures'!G38)</f>
        <v/>
      </c>
      <c r="D70" s="13"/>
      <c r="E70" s="136" t="s">
        <v>73</v>
      </c>
      <c r="F70" s="146" t="s">
        <v>213</v>
      </c>
      <c r="G70" s="14" t="str">
        <f>T('Elective Adventures'!G42)</f>
        <v/>
      </c>
      <c r="I70" s="173" t="s">
        <v>277</v>
      </c>
      <c r="J70" s="205" t="s">
        <v>295</v>
      </c>
      <c r="K70" s="14" t="str">
        <f>T('Elective Adventures'!G130)</f>
        <v/>
      </c>
      <c r="M70" s="136" t="s">
        <v>76</v>
      </c>
      <c r="N70" s="146" t="s">
        <v>389</v>
      </c>
      <c r="O70" s="14" t="str">
        <f>T('Elective Adventures'!G219)</f>
        <v/>
      </c>
    </row>
    <row r="71" spans="1:15">
      <c r="A71" s="139" t="s">
        <v>146</v>
      </c>
      <c r="B71" s="138" t="s">
        <v>133</v>
      </c>
      <c r="C71" s="14" t="str">
        <f>T('Core Adventures'!G39)</f>
        <v/>
      </c>
      <c r="D71" s="13"/>
      <c r="E71" s="136" t="s">
        <v>176</v>
      </c>
      <c r="F71" s="146" t="s">
        <v>214</v>
      </c>
      <c r="G71" s="14" t="str">
        <f>T('Elective Adventures'!G43)</f>
        <v/>
      </c>
      <c r="I71" s="173">
        <v>8</v>
      </c>
      <c r="J71" s="171" t="s">
        <v>296</v>
      </c>
      <c r="K71" s="14" t="str">
        <f>T('Elective Adventures'!G131)</f>
        <v/>
      </c>
      <c r="M71" s="136" t="s">
        <v>77</v>
      </c>
      <c r="N71" s="146" t="s">
        <v>390</v>
      </c>
      <c r="O71" s="14" t="str">
        <f>T('Elective Adventures'!G220)</f>
        <v/>
      </c>
    </row>
    <row r="72" spans="1:15">
      <c r="A72" s="139" t="s">
        <v>147</v>
      </c>
      <c r="B72" s="138" t="s">
        <v>134</v>
      </c>
      <c r="C72" s="14" t="str">
        <f>T('Core Adventures'!G40)</f>
        <v/>
      </c>
      <c r="D72" s="13"/>
      <c r="E72" s="136" t="s">
        <v>177</v>
      </c>
      <c r="F72" s="146" t="s">
        <v>215</v>
      </c>
      <c r="G72" s="14" t="str">
        <f>T('Elective Adventures'!G44)</f>
        <v/>
      </c>
      <c r="I72" s="202" t="s">
        <v>297</v>
      </c>
      <c r="J72" s="186"/>
      <c r="K72" s="218"/>
      <c r="M72" s="136" t="s">
        <v>80</v>
      </c>
      <c r="N72" s="146" t="s">
        <v>391</v>
      </c>
      <c r="O72" s="14" t="str">
        <f>T('Elective Adventures'!G221)</f>
        <v/>
      </c>
    </row>
    <row r="73" spans="1:15">
      <c r="A73" s="139" t="s">
        <v>148</v>
      </c>
      <c r="B73" s="138" t="s">
        <v>135</v>
      </c>
      <c r="C73" s="14" t="str">
        <f>T('Core Adventures'!G41)</f>
        <v/>
      </c>
      <c r="D73" s="13"/>
      <c r="E73" s="136" t="s">
        <v>178</v>
      </c>
      <c r="F73" s="146" t="s">
        <v>216</v>
      </c>
      <c r="G73" s="14" t="str">
        <f>T('Elective Adventures'!G45)</f>
        <v/>
      </c>
      <c r="I73" s="100">
        <v>1</v>
      </c>
      <c r="J73" s="146" t="s">
        <v>298</v>
      </c>
      <c r="K73" s="14" t="str">
        <f>T('Elective Adventures'!G135)</f>
        <v/>
      </c>
      <c r="M73" s="136">
        <v>3</v>
      </c>
      <c r="N73" s="146" t="s">
        <v>211</v>
      </c>
      <c r="O73" s="14" t="str">
        <f>T('Elective Adventures'!G222)</f>
        <v/>
      </c>
    </row>
    <row r="74" spans="1:15" ht="12.75" customHeight="1">
      <c r="A74" s="139" t="s">
        <v>149</v>
      </c>
      <c r="B74" s="138" t="s">
        <v>136</v>
      </c>
      <c r="C74" s="14" t="str">
        <f>T('Core Adventures'!G42)</f>
        <v/>
      </c>
      <c r="D74" s="13"/>
      <c r="E74" s="136" t="s">
        <v>179</v>
      </c>
      <c r="F74" s="146" t="s">
        <v>217</v>
      </c>
      <c r="G74" s="14" t="str">
        <f>T('Elective Adventures'!G46)</f>
        <v/>
      </c>
      <c r="I74" s="100">
        <v>2</v>
      </c>
      <c r="J74" s="146" t="s">
        <v>97</v>
      </c>
      <c r="K74" s="14" t="str">
        <f>T('Elective Adventures'!G136)</f>
        <v/>
      </c>
      <c r="M74" s="136" t="s">
        <v>72</v>
      </c>
      <c r="N74" s="146" t="s">
        <v>392</v>
      </c>
      <c r="O74" s="14" t="str">
        <f>T('Elective Adventures'!G223)</f>
        <v/>
      </c>
    </row>
    <row r="75" spans="1:15" ht="12.75" customHeight="1">
      <c r="A75" s="139" t="s">
        <v>150</v>
      </c>
      <c r="B75" s="138" t="s">
        <v>137</v>
      </c>
      <c r="C75" s="14" t="str">
        <f>T('Core Adventures'!G43)</f>
        <v/>
      </c>
      <c r="D75" s="13"/>
      <c r="E75" s="136" t="s">
        <v>180</v>
      </c>
      <c r="F75" s="146" t="s">
        <v>218</v>
      </c>
      <c r="G75" s="14" t="str">
        <f>T('Elective Adventures'!G47)</f>
        <v/>
      </c>
      <c r="I75" s="136" t="s">
        <v>76</v>
      </c>
      <c r="J75" s="200" t="s">
        <v>299</v>
      </c>
      <c r="K75" s="14" t="str">
        <f>T('Elective Adventures'!G137)</f>
        <v/>
      </c>
      <c r="M75" s="136" t="s">
        <v>73</v>
      </c>
      <c r="N75" s="146" t="s">
        <v>393</v>
      </c>
      <c r="O75" s="14" t="str">
        <f>T('Elective Adventures'!G224)</f>
        <v/>
      </c>
    </row>
    <row r="76" spans="1:15">
      <c r="A76" s="101">
        <v>6</v>
      </c>
      <c r="B76" s="138" t="s">
        <v>138</v>
      </c>
      <c r="C76" s="14" t="str">
        <f>T('Core Adventures'!G44)</f>
        <v/>
      </c>
      <c r="D76" s="13"/>
      <c r="E76" s="136" t="s">
        <v>181</v>
      </c>
      <c r="F76" s="146" t="s">
        <v>219</v>
      </c>
      <c r="G76" s="14" t="str">
        <f>T('Elective Adventures'!G48)</f>
        <v/>
      </c>
      <c r="I76" s="136" t="s">
        <v>77</v>
      </c>
      <c r="J76" s="146" t="s">
        <v>300</v>
      </c>
      <c r="K76" s="14" t="str">
        <f>T('Elective Adventures'!G138)</f>
        <v/>
      </c>
      <c r="M76" s="136" t="s">
        <v>176</v>
      </c>
      <c r="N76" s="146" t="s">
        <v>394</v>
      </c>
      <c r="O76" s="14" t="str">
        <f>T('Elective Adventures'!G225)</f>
        <v/>
      </c>
    </row>
    <row r="77" spans="1:15">
      <c r="A77" s="101">
        <v>7</v>
      </c>
      <c r="B77" s="138" t="s">
        <v>139</v>
      </c>
      <c r="C77" s="14" t="str">
        <f>T('Core Adventures'!G45)</f>
        <v/>
      </c>
      <c r="D77" s="13"/>
      <c r="E77" s="136" t="s">
        <v>182</v>
      </c>
      <c r="F77" s="146" t="s">
        <v>220</v>
      </c>
      <c r="G77" s="14" t="str">
        <f>T('Elective Adventures'!G49)</f>
        <v/>
      </c>
      <c r="I77" s="136" t="s">
        <v>80</v>
      </c>
      <c r="J77" s="146" t="s">
        <v>301</v>
      </c>
      <c r="K77" s="14" t="str">
        <f>T('Elective Adventures'!G139)</f>
        <v/>
      </c>
      <c r="M77" s="136" t="s">
        <v>177</v>
      </c>
      <c r="N77" s="146" t="s">
        <v>395</v>
      </c>
      <c r="O77" s="14" t="str">
        <f>T('Elective Adventures'!G226)</f>
        <v/>
      </c>
    </row>
    <row r="78" spans="1:15">
      <c r="A78" s="98">
        <v>8</v>
      </c>
      <c r="B78" s="136" t="s">
        <v>140</v>
      </c>
      <c r="C78" s="14" t="str">
        <f>T('Core Adventures'!G46)</f>
        <v/>
      </c>
      <c r="D78" s="13"/>
      <c r="E78" s="136">
        <v>4</v>
      </c>
      <c r="F78" s="200" t="s">
        <v>221</v>
      </c>
      <c r="G78" s="14" t="str">
        <f>T('Elective Adventures'!G50)</f>
        <v/>
      </c>
      <c r="I78" s="136">
        <v>3</v>
      </c>
      <c r="J78" s="146" t="s">
        <v>302</v>
      </c>
      <c r="K78" s="14" t="str">
        <f>T('Elective Adventures'!G140)</f>
        <v/>
      </c>
      <c r="M78" s="136" t="s">
        <v>178</v>
      </c>
      <c r="N78" s="146" t="s">
        <v>396</v>
      </c>
      <c r="O78" s="14" t="str">
        <f>T('Elective Adventures'!G227)</f>
        <v/>
      </c>
    </row>
    <row r="79" spans="1:15">
      <c r="D79" s="13"/>
      <c r="E79" s="136" t="s">
        <v>78</v>
      </c>
      <c r="F79" s="146" t="s">
        <v>222</v>
      </c>
      <c r="G79" s="14" t="str">
        <f>T('Elective Adventures'!G51)</f>
        <v/>
      </c>
      <c r="I79" s="136">
        <v>4</v>
      </c>
      <c r="J79" s="146" t="s">
        <v>303</v>
      </c>
      <c r="K79" s="14" t="str">
        <f>T('Elective Adventures'!G141)</f>
        <v/>
      </c>
    </row>
    <row r="80" spans="1:15">
      <c r="D80" s="13"/>
      <c r="E80" s="219" t="s">
        <v>79</v>
      </c>
      <c r="F80" s="220" t="s">
        <v>223</v>
      </c>
      <c r="G80" s="14" t="str">
        <f>T('Elective Adventures'!G52)</f>
        <v/>
      </c>
    </row>
    <row r="81" spans="4:4">
      <c r="D81" s="13"/>
    </row>
    <row r="82" spans="4:4">
      <c r="D82" s="13"/>
    </row>
    <row r="83" spans="4:4">
      <c r="D83" s="13"/>
    </row>
  </sheetData>
  <sheetProtection algorithmName="SHA-512" hashValue="PRTeNR09RHJz/Q6Uc4d7nuCvvHriqD0v9i1CSUjmV7SyurLd/EdUADL/Zp55k6NmJCYeOA0TKL0xwNMyQ/FW8w==" saltValue="yU1yJnoapAtzRI5/XNVeMQ=="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4</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IF(Bobcat!H6="A","A"," ")</f>
        <v xml:space="preserve"> </v>
      </c>
      <c r="H3" s="28"/>
      <c r="I3" s="202" t="s">
        <v>421</v>
      </c>
      <c r="J3" s="186"/>
      <c r="K3" s="221" t="str">
        <f>T('Elective Adventures'!H74)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IF(Bobcat!H7="A","A"," ")</f>
        <v xml:space="preserve"> </v>
      </c>
      <c r="I4" s="100"/>
      <c r="J4" s="146" t="s">
        <v>208</v>
      </c>
      <c r="K4" s="14" t="str">
        <f>T('Elective Adventures'!H56)</f>
        <v/>
      </c>
      <c r="M4" s="100">
        <v>1</v>
      </c>
      <c r="N4" s="146" t="s">
        <v>323</v>
      </c>
      <c r="O4" s="14" t="str">
        <f>T('Elective Adventures'!H145)</f>
        <v/>
      </c>
      <c r="Q4" s="148">
        <v>1</v>
      </c>
      <c r="R4" s="159" t="s">
        <v>398</v>
      </c>
      <c r="S4" s="14" t="str">
        <f>T('Elective Adventures'!H230)</f>
        <v/>
      </c>
    </row>
    <row r="5" spans="2:19">
      <c r="B5" s="15" t="s">
        <v>424</v>
      </c>
      <c r="C5" s="16" t="str">
        <f>IF(COUNTIF(C13:C17,"C")&gt;4,"C",IF(COUNTIF(C13:C17,"C")&gt;0,"P",IF(COUNTIF(C13:C17,"P")&gt;0,"P"," ")))</f>
        <v xml:space="preserve"> </v>
      </c>
      <c r="D5" s="79"/>
      <c r="E5" s="14">
        <v>3</v>
      </c>
      <c r="F5" s="89" t="s">
        <v>17</v>
      </c>
      <c r="G5" s="14" t="str">
        <f>IF(Bobcat!H8="A","A"," ")</f>
        <v xml:space="preserve"> </v>
      </c>
      <c r="I5" s="100">
        <v>1</v>
      </c>
      <c r="J5" s="146" t="s">
        <v>225</v>
      </c>
      <c r="K5" s="14" t="str">
        <f>T('Elective Adventures'!H57)</f>
        <v/>
      </c>
      <c r="M5" s="100">
        <v>2</v>
      </c>
      <c r="N5" s="146" t="s">
        <v>97</v>
      </c>
      <c r="O5" s="14" t="str">
        <f>T('Elective Adventures'!H146)</f>
        <v/>
      </c>
      <c r="Q5" s="100">
        <v>2</v>
      </c>
      <c r="R5" s="146" t="s">
        <v>399</v>
      </c>
      <c r="S5" s="14" t="str">
        <f>T('Elective Adventures'!H231)</f>
        <v/>
      </c>
    </row>
    <row r="6" spans="2:19" ht="13.5" thickBot="1">
      <c r="B6" s="174" t="s">
        <v>425</v>
      </c>
      <c r="C6" s="17" t="str">
        <f>IF(COUNTIF(C20:C37,"C")&gt;1,"C"," ")</f>
        <v xml:space="preserve"> </v>
      </c>
      <c r="D6" s="79"/>
      <c r="E6" s="14">
        <v>4</v>
      </c>
      <c r="F6" s="89" t="s">
        <v>18</v>
      </c>
      <c r="G6" s="14" t="str">
        <f>IF(Bobcat!H9="A","A"," ")</f>
        <v xml:space="preserve"> </v>
      </c>
      <c r="I6" s="100">
        <v>2</v>
      </c>
      <c r="J6" s="146" t="s">
        <v>226</v>
      </c>
      <c r="K6" s="14" t="str">
        <f>T('Elective Adventures'!H58)</f>
        <v/>
      </c>
      <c r="M6" s="136" t="s">
        <v>76</v>
      </c>
      <c r="N6" s="146" t="s">
        <v>324</v>
      </c>
      <c r="O6" s="14" t="str">
        <f>T('Elective Adventures'!H147)</f>
        <v/>
      </c>
      <c r="Q6" s="100">
        <v>3</v>
      </c>
      <c r="R6" s="146" t="s">
        <v>400</v>
      </c>
      <c r="S6" s="14" t="str">
        <f>T('Elective Adventures'!H232)</f>
        <v/>
      </c>
    </row>
    <row r="7" spans="2:19" ht="13.5" thickBot="1">
      <c r="B7" s="212" t="s">
        <v>432</v>
      </c>
      <c r="C7" s="224"/>
      <c r="D7" s="2"/>
      <c r="E7" s="14">
        <v>5</v>
      </c>
      <c r="F7" s="89" t="s">
        <v>19</v>
      </c>
      <c r="G7" s="14" t="str">
        <f>IF(Bobcat!H10="A","A"," ")</f>
        <v xml:space="preserve"> </v>
      </c>
      <c r="I7" s="100">
        <v>3</v>
      </c>
      <c r="J7" s="146" t="s">
        <v>224</v>
      </c>
      <c r="K7" s="14" t="str">
        <f>T('Elective Adventures'!H59)</f>
        <v/>
      </c>
      <c r="M7" s="136" t="s">
        <v>77</v>
      </c>
      <c r="N7" s="146" t="s">
        <v>325</v>
      </c>
      <c r="O7" s="14" t="str">
        <f>T('Elective Adventures'!H148)</f>
        <v/>
      </c>
      <c r="Q7" s="208" t="s">
        <v>401</v>
      </c>
      <c r="R7" s="207"/>
      <c r="S7" s="218"/>
    </row>
    <row r="8" spans="2:19" ht="12.75" customHeight="1" thickBot="1">
      <c r="B8" s="163" t="s">
        <v>67</v>
      </c>
      <c r="C8" s="213"/>
      <c r="D8" s="79"/>
      <c r="E8" s="14">
        <v>6</v>
      </c>
      <c r="F8" s="89" t="s">
        <v>20</v>
      </c>
      <c r="G8" s="14" t="str">
        <f>IF(Bobcat!H11="A","A"," ")</f>
        <v xml:space="preserve"> </v>
      </c>
      <c r="I8" s="100">
        <v>4</v>
      </c>
      <c r="J8" s="146" t="s">
        <v>229</v>
      </c>
      <c r="K8" s="14" t="str">
        <f>T('Elective Adventures'!H60)</f>
        <v/>
      </c>
      <c r="M8" s="136" t="s">
        <v>80</v>
      </c>
      <c r="N8" s="146" t="s">
        <v>326</v>
      </c>
      <c r="O8" s="14" t="str">
        <f>T('Elective Adventures'!H149)</f>
        <v/>
      </c>
      <c r="Q8" s="148"/>
      <c r="R8" s="159" t="s">
        <v>418</v>
      </c>
      <c r="S8" s="14" t="str">
        <f>T('Elective Adventures'!H235)</f>
        <v/>
      </c>
    </row>
    <row r="9" spans="2:19" ht="12.75" customHeight="1">
      <c r="B9" s="15" t="s">
        <v>68</v>
      </c>
      <c r="C9" s="164" t="str">
        <f>'Cyber Chip'!H10</f>
        <v xml:space="preserve"> </v>
      </c>
      <c r="D9" s="79"/>
      <c r="E9" s="76">
        <v>7</v>
      </c>
      <c r="F9" s="80" t="s">
        <v>21</v>
      </c>
      <c r="G9" s="76" t="str">
        <f>IF(Bobcat!H12="A","A"," ")</f>
        <v xml:space="preserve"> </v>
      </c>
      <c r="I9" s="100">
        <v>5</v>
      </c>
      <c r="J9" s="146" t="s">
        <v>227</v>
      </c>
      <c r="K9" s="14" t="str">
        <f>T('Elective Adventures'!H61)</f>
        <v/>
      </c>
      <c r="M9" s="100">
        <v>3</v>
      </c>
      <c r="N9" s="201" t="s">
        <v>327</v>
      </c>
      <c r="O9" s="14" t="str">
        <f>T('Elective Adventures'!H150)</f>
        <v/>
      </c>
      <c r="Q9" s="148">
        <v>1</v>
      </c>
      <c r="R9" s="209" t="s">
        <v>402</v>
      </c>
      <c r="S9" s="14" t="str">
        <f>T('Elective Adventures'!H236)</f>
        <v/>
      </c>
    </row>
    <row r="10" spans="2:19" ht="12" customHeight="1">
      <c r="B10" s="15" t="s">
        <v>419</v>
      </c>
      <c r="C10" s="17" t="str">
        <f>IF(COUNTIF(C4:C9,"C")&gt;5,"C","")</f>
        <v/>
      </c>
      <c r="D10" s="79"/>
      <c r="E10" s="77"/>
      <c r="F10" s="81"/>
      <c r="G10" s="77"/>
      <c r="I10" s="151">
        <v>6</v>
      </c>
      <c r="J10" s="200" t="s">
        <v>228</v>
      </c>
      <c r="K10" s="14" t="str">
        <f>T('Elective Adventures'!H62)</f>
        <v/>
      </c>
      <c r="M10" s="136" t="s">
        <v>72</v>
      </c>
      <c r="N10" s="146" t="s">
        <v>328</v>
      </c>
      <c r="O10" s="14" t="str">
        <f>T('Elective Adventures'!H151)</f>
        <v/>
      </c>
      <c r="Q10" s="100">
        <v>2</v>
      </c>
      <c r="R10" s="146" t="s">
        <v>403</v>
      </c>
      <c r="S10" s="14" t="str">
        <f>T('Elective Adventures'!H237)</f>
        <v/>
      </c>
    </row>
    <row r="11" spans="2:19" ht="12.75" customHeight="1">
      <c r="B11" s="82"/>
      <c r="C11" s="83"/>
      <c r="E11" s="304" t="s">
        <v>426</v>
      </c>
      <c r="F11" s="304"/>
      <c r="G11" s="304"/>
      <c r="I11" s="151">
        <v>7</v>
      </c>
      <c r="J11" s="205" t="s">
        <v>211</v>
      </c>
      <c r="K11" s="14" t="str">
        <f>T('Elective Adventures'!H63)</f>
        <v/>
      </c>
      <c r="M11" s="136" t="s">
        <v>73</v>
      </c>
      <c r="N11" s="146" t="s">
        <v>329</v>
      </c>
      <c r="O11" s="14" t="str">
        <f>T('Elective Adventures'!H152)</f>
        <v/>
      </c>
      <c r="Q11" s="100">
        <v>3</v>
      </c>
      <c r="R11" s="200" t="s">
        <v>404</v>
      </c>
      <c r="S11" s="14" t="str">
        <f>T('Elective Adventures'!H238)</f>
        <v/>
      </c>
    </row>
    <row r="12" spans="2:19" ht="12.75" customHeight="1">
      <c r="B12" s="216" t="s">
        <v>426</v>
      </c>
      <c r="C12" s="215"/>
      <c r="D12" s="31"/>
      <c r="E12" s="304"/>
      <c r="F12" s="304"/>
      <c r="G12" s="304"/>
      <c r="I12" s="173" t="s">
        <v>230</v>
      </c>
      <c r="J12" s="172" t="s">
        <v>238</v>
      </c>
      <c r="K12" s="14" t="str">
        <f>T('Elective Adventures'!H64)</f>
        <v/>
      </c>
      <c r="M12" s="136" t="s">
        <v>176</v>
      </c>
      <c r="N12" s="146" t="s">
        <v>330</v>
      </c>
      <c r="O12" s="14" t="str">
        <f>T('Elective Adventures'!H153)</f>
        <v/>
      </c>
      <c r="Q12" s="100">
        <v>4</v>
      </c>
      <c r="R12" s="146" t="s">
        <v>405</v>
      </c>
      <c r="S12" s="14" t="str">
        <f>T('Elective Adventures'!H239)</f>
        <v/>
      </c>
    </row>
    <row r="13" spans="2:19" ht="12.75" customHeight="1">
      <c r="B13" s="161" t="s">
        <v>110</v>
      </c>
      <c r="C13" s="18" t="str">
        <f>'Core Adventures'!H11</f>
        <v xml:space="preserve"> </v>
      </c>
      <c r="D13" s="31"/>
      <c r="E13" s="187" t="s">
        <v>151</v>
      </c>
      <c r="F13" s="189"/>
      <c r="G13" s="221" t="str">
        <f>T('Core Adventures'!H62)</f>
        <v/>
      </c>
      <c r="I13" s="173" t="s">
        <v>231</v>
      </c>
      <c r="J13" s="171" t="s">
        <v>239</v>
      </c>
      <c r="K13" s="14" t="str">
        <f>T('Elective Adventures'!H65)</f>
        <v/>
      </c>
      <c r="M13" s="100">
        <v>4</v>
      </c>
      <c r="N13" s="146" t="s">
        <v>331</v>
      </c>
      <c r="O13" s="14" t="str">
        <f>T('Elective Adventures'!H154)</f>
        <v/>
      </c>
      <c r="Q13" s="100">
        <v>5</v>
      </c>
      <c r="R13" s="200" t="s">
        <v>406</v>
      </c>
      <c r="S13" s="14" t="str">
        <f>T('Elective Adventures'!H240)</f>
        <v/>
      </c>
    </row>
    <row r="14" spans="2:19" ht="12.75" customHeight="1">
      <c r="B14" s="161" t="s">
        <v>420</v>
      </c>
      <c r="C14" s="18" t="str">
        <f>'Core Adventures'!H21</f>
        <v xml:space="preserve"> </v>
      </c>
      <c r="D14" s="31"/>
      <c r="E14" s="98"/>
      <c r="F14" s="136" t="s">
        <v>118</v>
      </c>
      <c r="G14" s="14" t="str">
        <f>T('Core Adventures'!H50)</f>
        <v/>
      </c>
      <c r="I14" s="173" t="s">
        <v>232</v>
      </c>
      <c r="J14" s="171" t="s">
        <v>240</v>
      </c>
      <c r="K14" s="14" t="str">
        <f>T('Elective Adventures'!H66)</f>
        <v/>
      </c>
      <c r="M14" s="136" t="s">
        <v>78</v>
      </c>
      <c r="N14" s="146" t="s">
        <v>351</v>
      </c>
      <c r="O14" s="14" t="str">
        <f>T('Elective Adventures'!H155)</f>
        <v/>
      </c>
      <c r="Q14" s="100">
        <v>6</v>
      </c>
      <c r="R14" s="146" t="s">
        <v>407</v>
      </c>
      <c r="S14" s="14" t="str">
        <f>T('Elective Adventures'!H241)</f>
        <v/>
      </c>
    </row>
    <row r="15" spans="2:19">
      <c r="B15" s="161" t="s">
        <v>117</v>
      </c>
      <c r="C15" s="18" t="str">
        <f>'Core Adventures'!H47</f>
        <v xml:space="preserve"> </v>
      </c>
      <c r="D15" s="31"/>
      <c r="E15" s="98">
        <v>1</v>
      </c>
      <c r="F15" s="136" t="s">
        <v>152</v>
      </c>
      <c r="G15" s="14" t="str">
        <f>T('Core Adventures'!H51)</f>
        <v/>
      </c>
      <c r="I15" s="173" t="s">
        <v>233</v>
      </c>
      <c r="J15" s="205" t="s">
        <v>241</v>
      </c>
      <c r="K15" s="14" t="str">
        <f>T('Elective Adventures'!H67)</f>
        <v/>
      </c>
      <c r="M15" s="136" t="s">
        <v>79</v>
      </c>
      <c r="N15" s="146" t="s">
        <v>332</v>
      </c>
      <c r="O15" s="14" t="str">
        <f>T('Elective Adventures'!H156)</f>
        <v/>
      </c>
      <c r="Q15" s="100">
        <v>7</v>
      </c>
      <c r="R15" s="146" t="s">
        <v>408</v>
      </c>
      <c r="S15" s="14" t="str">
        <f>T('Elective Adventures'!H242)</f>
        <v/>
      </c>
    </row>
    <row r="16" spans="2:19">
      <c r="B16" s="161" t="s">
        <v>151</v>
      </c>
      <c r="C16" s="18" t="str">
        <f>'Core Adventures'!H61</f>
        <v xml:space="preserve"> </v>
      </c>
      <c r="D16" s="31"/>
      <c r="E16" s="98">
        <v>2</v>
      </c>
      <c r="F16" s="136" t="s">
        <v>153</v>
      </c>
      <c r="G16" s="14" t="str">
        <f>T('Core Adventures'!H52)</f>
        <v/>
      </c>
      <c r="I16" s="173" t="s">
        <v>234</v>
      </c>
      <c r="J16" s="205" t="s">
        <v>242</v>
      </c>
      <c r="K16" s="14" t="str">
        <f>T('Elective Adventures'!H68)</f>
        <v/>
      </c>
      <c r="M16" s="136" t="s">
        <v>304</v>
      </c>
      <c r="N16" s="146" t="s">
        <v>333</v>
      </c>
      <c r="O16" s="14" t="str">
        <f>T('Elective Adventures'!H157)</f>
        <v/>
      </c>
      <c r="Q16" s="100">
        <v>8</v>
      </c>
      <c r="R16" s="146" t="s">
        <v>409</v>
      </c>
      <c r="S16" s="14" t="str">
        <f>T('Elective Adventures'!H243)</f>
        <v/>
      </c>
    </row>
    <row r="17" spans="2:19">
      <c r="B17" s="161" t="s">
        <v>427</v>
      </c>
      <c r="C17" s="18" t="str">
        <f>'Core Adventures'!H72</f>
        <v xml:space="preserve"> </v>
      </c>
      <c r="D17" s="31"/>
      <c r="E17" s="137" t="s">
        <v>76</v>
      </c>
      <c r="F17" s="136" t="s">
        <v>154</v>
      </c>
      <c r="G17" s="14" t="str">
        <f>T('Core Adventures'!H53)</f>
        <v/>
      </c>
      <c r="I17" s="173" t="s">
        <v>235</v>
      </c>
      <c r="J17" s="205" t="s">
        <v>243</v>
      </c>
      <c r="K17" s="14" t="str">
        <f>T('Elective Adventures'!H69)</f>
        <v/>
      </c>
      <c r="M17" s="136" t="s">
        <v>305</v>
      </c>
      <c r="N17" s="146" t="s">
        <v>334</v>
      </c>
      <c r="O17" s="14" t="str">
        <f>T('Elective Adventures'!H158)</f>
        <v/>
      </c>
      <c r="Q17" s="208" t="s">
        <v>410</v>
      </c>
      <c r="R17" s="207"/>
      <c r="S17" s="218"/>
    </row>
    <row r="18" spans="2:19">
      <c r="B18" s="30"/>
      <c r="C18" s="31"/>
      <c r="D18" s="31"/>
      <c r="E18" s="137" t="s">
        <v>77</v>
      </c>
      <c r="F18" s="136" t="s">
        <v>155</v>
      </c>
      <c r="G18" s="14" t="str">
        <f>T('Core Adventures'!H54)</f>
        <v/>
      </c>
      <c r="I18" s="173" t="s">
        <v>236</v>
      </c>
      <c r="J18" s="205" t="s">
        <v>244</v>
      </c>
      <c r="K18" s="14" t="str">
        <f>T('Elective Adventures'!H70)</f>
        <v/>
      </c>
      <c r="M18" s="136" t="s">
        <v>306</v>
      </c>
      <c r="N18" s="146" t="s">
        <v>335</v>
      </c>
      <c r="O18" s="14" t="str">
        <f>T('Elective Adventures'!H159)</f>
        <v/>
      </c>
      <c r="Q18" s="148">
        <v>1</v>
      </c>
      <c r="R18" s="159" t="s">
        <v>411</v>
      </c>
      <c r="S18" s="14" t="str">
        <f>T('Elective Adventures'!H246)</f>
        <v/>
      </c>
    </row>
    <row r="19" spans="2:19">
      <c r="B19" s="216" t="s">
        <v>425</v>
      </c>
      <c r="C19" s="215"/>
      <c r="E19" s="137" t="s">
        <v>80</v>
      </c>
      <c r="F19" s="136" t="s">
        <v>156</v>
      </c>
      <c r="G19" s="14" t="str">
        <f>T('Core Adventures'!H55)</f>
        <v/>
      </c>
      <c r="I19" s="173" t="s">
        <v>237</v>
      </c>
      <c r="J19" s="205" t="s">
        <v>245</v>
      </c>
      <c r="K19" s="14" t="str">
        <f>T('Elective Adventures'!H71)</f>
        <v/>
      </c>
      <c r="M19" s="136" t="s">
        <v>307</v>
      </c>
      <c r="N19" s="146" t="s">
        <v>336</v>
      </c>
      <c r="O19" s="14" t="str">
        <f>T('Elective Adventures'!H160)</f>
        <v/>
      </c>
      <c r="Q19" s="100">
        <v>2</v>
      </c>
      <c r="R19" s="201" t="s">
        <v>412</v>
      </c>
      <c r="S19" s="14" t="str">
        <f>T('Elective Adventures'!H247)</f>
        <v/>
      </c>
    </row>
    <row r="20" spans="2:19">
      <c r="B20" s="161" t="s">
        <v>172</v>
      </c>
      <c r="C20" s="18" t="str">
        <f>'Elective Adventures'!H19</f>
        <v xml:space="preserve"> </v>
      </c>
      <c r="D20" s="31"/>
      <c r="E20" s="137" t="s">
        <v>94</v>
      </c>
      <c r="F20" s="136" t="s">
        <v>157</v>
      </c>
      <c r="G20" s="14" t="str">
        <f>T('Core Adventures'!H56)</f>
        <v/>
      </c>
      <c r="I20" s="202" t="s">
        <v>246</v>
      </c>
      <c r="J20" s="195"/>
      <c r="K20" s="218"/>
      <c r="M20" s="136" t="s">
        <v>308</v>
      </c>
      <c r="N20" s="146" t="s">
        <v>337</v>
      </c>
      <c r="O20" s="14" t="str">
        <f>T('Elective Adventures'!H161)</f>
        <v/>
      </c>
      <c r="Q20" s="100">
        <v>3</v>
      </c>
      <c r="R20" s="146" t="s">
        <v>413</v>
      </c>
      <c r="S20" s="14" t="str">
        <f>T('Elective Adventures'!H248)</f>
        <v/>
      </c>
    </row>
    <row r="21" spans="2:19" ht="12.75" customHeight="1">
      <c r="B21" s="161" t="s">
        <v>194</v>
      </c>
      <c r="C21" s="18" t="str">
        <f>'Elective Adventures'!H34</f>
        <v xml:space="preserve"> </v>
      </c>
      <c r="D21" s="31"/>
      <c r="E21" s="137" t="s">
        <v>141</v>
      </c>
      <c r="F21" s="136" t="s">
        <v>158</v>
      </c>
      <c r="G21" s="14" t="str">
        <f>T('Core Adventures'!H57)</f>
        <v/>
      </c>
      <c r="I21" s="100">
        <v>1</v>
      </c>
      <c r="J21" s="146" t="s">
        <v>247</v>
      </c>
      <c r="K21" s="14" t="str">
        <f>T('Elective Adventures'!H75)</f>
        <v/>
      </c>
      <c r="M21" s="136" t="s">
        <v>309</v>
      </c>
      <c r="N21" s="146" t="s">
        <v>339</v>
      </c>
      <c r="O21" s="14" t="str">
        <f>T('Elective Adventures'!H162)</f>
        <v/>
      </c>
      <c r="Q21" s="100">
        <v>4</v>
      </c>
      <c r="R21" s="201" t="s">
        <v>414</v>
      </c>
      <c r="S21" s="14" t="str">
        <f>T('Elective Adventures'!H249)</f>
        <v/>
      </c>
    </row>
    <row r="22" spans="2:19" ht="12.75" customHeight="1">
      <c r="B22" s="161" t="s">
        <v>205</v>
      </c>
      <c r="C22" s="18" t="str">
        <f>'Elective Adventures'!H53</f>
        <v xml:space="preserve"> </v>
      </c>
      <c r="D22" s="31"/>
      <c r="E22" s="137" t="s">
        <v>162</v>
      </c>
      <c r="F22" s="136" t="s">
        <v>159</v>
      </c>
      <c r="G22" s="14" t="str">
        <f>T('Core Adventures'!H58)</f>
        <v/>
      </c>
      <c r="H22" s="12" t="s">
        <v>75</v>
      </c>
      <c r="I22" s="136">
        <v>2</v>
      </c>
      <c r="J22" s="146" t="s">
        <v>248</v>
      </c>
      <c r="K22" s="14" t="str">
        <f>T('Elective Adventures'!H76)</f>
        <v/>
      </c>
      <c r="L22" s="12" t="s">
        <v>75</v>
      </c>
      <c r="M22" s="136" t="s">
        <v>310</v>
      </c>
      <c r="N22" s="146" t="s">
        <v>352</v>
      </c>
      <c r="O22" s="14" t="str">
        <f>T('Elective Adventures'!H163)</f>
        <v/>
      </c>
      <c r="P22" s="12" t="s">
        <v>75</v>
      </c>
      <c r="Q22" s="136" t="s">
        <v>78</v>
      </c>
      <c r="R22" s="201" t="s">
        <v>415</v>
      </c>
      <c r="S22" s="14" t="str">
        <f>T('Elective Adventures'!H250)</f>
        <v/>
      </c>
    </row>
    <row r="23" spans="2:19" ht="12.75" customHeight="1">
      <c r="B23" s="161" t="s">
        <v>421</v>
      </c>
      <c r="C23" s="18" t="str">
        <f>'Elective Adventures'!H72</f>
        <v xml:space="preserve"> </v>
      </c>
      <c r="D23" s="31"/>
      <c r="E23" s="98">
        <v>3</v>
      </c>
      <c r="F23" s="136" t="s">
        <v>160</v>
      </c>
      <c r="G23" s="14" t="str">
        <f>T('Core Adventures'!H59)</f>
        <v/>
      </c>
      <c r="I23" s="136">
        <v>3</v>
      </c>
      <c r="J23" s="146" t="s">
        <v>249</v>
      </c>
      <c r="K23" s="14" t="str">
        <f>T('Elective Adventures'!H77)</f>
        <v/>
      </c>
      <c r="M23" s="136" t="s">
        <v>311</v>
      </c>
      <c r="N23" s="146" t="s">
        <v>340</v>
      </c>
      <c r="O23" s="14" t="str">
        <f>T('Elective Adventures'!H164)</f>
        <v/>
      </c>
      <c r="Q23" s="136" t="s">
        <v>79</v>
      </c>
      <c r="R23" s="201" t="s">
        <v>416</v>
      </c>
      <c r="S23" s="14" t="str">
        <f>T('Elective Adventures'!H251)</f>
        <v/>
      </c>
    </row>
    <row r="24" spans="2:19">
      <c r="B24" s="161" t="s">
        <v>246</v>
      </c>
      <c r="C24" s="18" t="str">
        <f>'Elective Adventures'!H80</f>
        <v xml:space="preserve"> </v>
      </c>
      <c r="D24" s="31"/>
      <c r="E24" s="98">
        <v>4</v>
      </c>
      <c r="F24" s="136" t="s">
        <v>161</v>
      </c>
      <c r="G24" s="14" t="str">
        <f>T('Core Adventures'!H60)</f>
        <v/>
      </c>
      <c r="I24" s="136">
        <v>4</v>
      </c>
      <c r="J24" s="201" t="s">
        <v>250</v>
      </c>
      <c r="K24" s="14" t="str">
        <f>T('Elective Adventures'!H78)</f>
        <v/>
      </c>
      <c r="M24" s="136" t="s">
        <v>312</v>
      </c>
      <c r="N24" s="146" t="s">
        <v>341</v>
      </c>
      <c r="O24" s="14" t="str">
        <f>T('Elective Adventures'!H165)</f>
        <v/>
      </c>
      <c r="Q24" s="136" t="s">
        <v>304</v>
      </c>
      <c r="R24" s="146" t="s">
        <v>417</v>
      </c>
      <c r="S24" s="14" t="str">
        <f>T('Elective Adventures'!H252)</f>
        <v/>
      </c>
    </row>
    <row r="25" spans="2:19">
      <c r="B25" s="161" t="s">
        <v>252</v>
      </c>
      <c r="C25" s="18" t="str">
        <f>'Elective Adventures'!H89</f>
        <v xml:space="preserve"> </v>
      </c>
      <c r="D25" s="31"/>
      <c r="E25" s="187" t="s">
        <v>169</v>
      </c>
      <c r="F25" s="187"/>
      <c r="G25" s="218"/>
      <c r="I25" s="136">
        <v>5</v>
      </c>
      <c r="J25" s="146" t="s">
        <v>251</v>
      </c>
      <c r="K25" s="14" t="str">
        <f>T('Elective Adventures'!H79)</f>
        <v/>
      </c>
      <c r="M25" s="136" t="s">
        <v>313</v>
      </c>
      <c r="N25" s="146" t="s">
        <v>342</v>
      </c>
      <c r="O25" s="14" t="str">
        <f>T('Elective Adventures'!H166)</f>
        <v/>
      </c>
    </row>
    <row r="26" spans="2:19" ht="12.75" customHeight="1">
      <c r="B26" s="162" t="s">
        <v>259</v>
      </c>
      <c r="C26" s="18" t="str">
        <f>'Elective Adventures'!H105</f>
        <v xml:space="preserve"> </v>
      </c>
      <c r="D26" s="31"/>
      <c r="E26" s="98"/>
      <c r="F26" s="136" t="s">
        <v>118</v>
      </c>
      <c r="G26" s="14" t="str">
        <f>T('Core Adventures'!H63)</f>
        <v/>
      </c>
      <c r="I26" s="202" t="s">
        <v>252</v>
      </c>
      <c r="J26" s="195"/>
      <c r="K26" s="218"/>
      <c r="M26" s="136" t="s">
        <v>314</v>
      </c>
      <c r="N26" s="201" t="s">
        <v>343</v>
      </c>
      <c r="O26" s="14" t="str">
        <f>T('Elective Adventures'!H167)</f>
        <v/>
      </c>
    </row>
    <row r="27" spans="2:19" ht="12.75" customHeight="1">
      <c r="B27" s="162" t="s">
        <v>428</v>
      </c>
      <c r="C27" s="18" t="str">
        <f>'Elective Adventures'!H132</f>
        <v xml:space="preserve"> </v>
      </c>
      <c r="D27" s="31"/>
      <c r="E27" s="98">
        <v>1</v>
      </c>
      <c r="F27" s="136" t="s">
        <v>163</v>
      </c>
      <c r="G27" s="14" t="str">
        <f>T('Core Adventures'!H64)</f>
        <v/>
      </c>
      <c r="I27" s="100">
        <v>1</v>
      </c>
      <c r="J27" s="146" t="s">
        <v>253</v>
      </c>
      <c r="K27" s="14" t="str">
        <f>T('Elective Adventures'!H83)</f>
        <v/>
      </c>
      <c r="M27" s="136" t="s">
        <v>315</v>
      </c>
      <c r="N27" s="146" t="s">
        <v>344</v>
      </c>
      <c r="O27" s="14" t="str">
        <f>T('Elective Adventures'!H168)</f>
        <v/>
      </c>
    </row>
    <row r="28" spans="2:19">
      <c r="B28" s="162" t="s">
        <v>297</v>
      </c>
      <c r="C28" s="18" t="str">
        <f>'Elective Adventures'!H142</f>
        <v xml:space="preserve"> </v>
      </c>
      <c r="D28" s="31"/>
      <c r="E28" s="98">
        <v>2</v>
      </c>
      <c r="F28" s="136" t="s">
        <v>164</v>
      </c>
      <c r="G28" s="14" t="str">
        <f>T('Core Adventures'!H65)</f>
        <v/>
      </c>
      <c r="I28" s="100">
        <v>2</v>
      </c>
      <c r="J28" s="146" t="s">
        <v>254</v>
      </c>
      <c r="K28" s="14" t="str">
        <f>T('Elective Adventures'!H84)</f>
        <v/>
      </c>
      <c r="M28" s="136" t="s">
        <v>316</v>
      </c>
      <c r="N28" s="146" t="s">
        <v>345</v>
      </c>
      <c r="O28" s="14" t="str">
        <f>T('Elective Adventures'!H169)</f>
        <v/>
      </c>
      <c r="R28" s="68" t="s">
        <v>49</v>
      </c>
      <c r="S28" s="69"/>
    </row>
    <row r="29" spans="2:19">
      <c r="B29" s="162" t="s">
        <v>338</v>
      </c>
      <c r="C29" s="18" t="str">
        <f>'Elective Adventures'!H176</f>
        <v xml:space="preserve"> </v>
      </c>
      <c r="D29" s="31"/>
      <c r="E29" s="98">
        <v>3</v>
      </c>
      <c r="F29" s="193" t="s">
        <v>165</v>
      </c>
      <c r="G29" s="14" t="str">
        <f>T('Core Adventures'!H66)</f>
        <v/>
      </c>
      <c r="I29" s="100">
        <v>3</v>
      </c>
      <c r="J29" s="201" t="s">
        <v>255</v>
      </c>
      <c r="K29" s="14" t="str">
        <f>T('Elective Adventures'!H85)</f>
        <v/>
      </c>
      <c r="M29" s="136" t="s">
        <v>317</v>
      </c>
      <c r="N29" s="146" t="s">
        <v>346</v>
      </c>
      <c r="O29" s="14" t="str">
        <f>T('Elective Adventures'!H170)</f>
        <v/>
      </c>
      <c r="R29" s="70" t="s">
        <v>50</v>
      </c>
      <c r="S29" s="32"/>
    </row>
    <row r="30" spans="2:19" ht="12.75" customHeight="1">
      <c r="B30" s="162" t="s">
        <v>354</v>
      </c>
      <c r="C30" s="18" t="str">
        <f>'Elective Adventures'!H183</f>
        <v xml:space="preserve"> </v>
      </c>
      <c r="D30" s="31"/>
      <c r="E30" s="98">
        <v>4</v>
      </c>
      <c r="F30" s="194" t="s">
        <v>170</v>
      </c>
      <c r="G30" s="14" t="str">
        <f>T('Core Adventures'!H67)</f>
        <v/>
      </c>
      <c r="I30" s="100">
        <v>4</v>
      </c>
      <c r="J30" s="200" t="s">
        <v>256</v>
      </c>
      <c r="K30" s="14" t="str">
        <f>T('Elective Adventures'!H86)</f>
        <v/>
      </c>
      <c r="M30" s="136" t="s">
        <v>318</v>
      </c>
      <c r="N30" s="146" t="s">
        <v>353</v>
      </c>
      <c r="O30" s="14" t="str">
        <f>T('Elective Adventures'!H171)</f>
        <v/>
      </c>
      <c r="R30" s="70" t="s">
        <v>51</v>
      </c>
      <c r="S30" s="32"/>
    </row>
    <row r="31" spans="2:19" ht="12.75" customHeight="1">
      <c r="B31" s="162" t="s">
        <v>359</v>
      </c>
      <c r="C31" s="18" t="str">
        <f>'Elective Adventures'!H198</f>
        <v xml:space="preserve"> </v>
      </c>
      <c r="D31" s="31"/>
      <c r="E31" s="98">
        <v>5</v>
      </c>
      <c r="F31" s="193" t="s">
        <v>166</v>
      </c>
      <c r="G31" s="14" t="str">
        <f>T('Core Adventures'!H68)</f>
        <v/>
      </c>
      <c r="I31" s="100">
        <v>5</v>
      </c>
      <c r="J31" s="146" t="s">
        <v>257</v>
      </c>
      <c r="K31" s="14" t="str">
        <f>T('Elective Adventures'!H87)</f>
        <v/>
      </c>
      <c r="M31" s="136" t="s">
        <v>319</v>
      </c>
      <c r="N31" s="146" t="s">
        <v>347</v>
      </c>
      <c r="O31" s="14" t="str">
        <f>T('Elective Adventures'!H172)</f>
        <v/>
      </c>
      <c r="R31" s="71" t="s">
        <v>74</v>
      </c>
      <c r="S31" s="51"/>
    </row>
    <row r="32" spans="2:19">
      <c r="B32" s="162" t="s">
        <v>423</v>
      </c>
      <c r="C32" s="18" t="str">
        <f>'Elective Adventures'!H208</f>
        <v xml:space="preserve"> </v>
      </c>
      <c r="D32" s="31"/>
      <c r="E32" s="98">
        <v>6</v>
      </c>
      <c r="F32" s="136" t="s">
        <v>167</v>
      </c>
      <c r="G32" s="14" t="str">
        <f>T('Core Adventures'!H69)</f>
        <v/>
      </c>
      <c r="I32" s="100">
        <v>6</v>
      </c>
      <c r="J32" s="146" t="s">
        <v>258</v>
      </c>
      <c r="K32" s="14" t="str">
        <f>T('Elective Adventures'!H88)</f>
        <v/>
      </c>
      <c r="M32" s="136" t="s">
        <v>320</v>
      </c>
      <c r="N32" s="146" t="s">
        <v>348</v>
      </c>
      <c r="O32" s="14" t="str">
        <f>T('Elective Adventures'!H173)</f>
        <v/>
      </c>
    </row>
    <row r="33" spans="1:15" ht="12.75" customHeight="1">
      <c r="B33" s="162" t="s">
        <v>381</v>
      </c>
      <c r="C33" s="18" t="str">
        <f>'Elective Adventures'!H213</f>
        <v xml:space="preserve"> </v>
      </c>
      <c r="D33" s="31"/>
      <c r="E33" s="98">
        <v>7</v>
      </c>
      <c r="F33" s="136" t="s">
        <v>171</v>
      </c>
      <c r="G33" s="14" t="str">
        <f>T('Core Adventures'!H70)</f>
        <v/>
      </c>
      <c r="I33" s="202" t="s">
        <v>259</v>
      </c>
      <c r="J33" s="186"/>
      <c r="K33" s="218"/>
      <c r="M33" s="136" t="s">
        <v>321</v>
      </c>
      <c r="N33" s="146" t="s">
        <v>349</v>
      </c>
      <c r="O33" s="14" t="str">
        <f>T('Elective Adventures'!H174)</f>
        <v/>
      </c>
    </row>
    <row r="34" spans="1:15" ht="12.75" customHeight="1">
      <c r="B34" s="162" t="s">
        <v>385</v>
      </c>
      <c r="C34" s="18" t="str">
        <f>'Elective Adventures'!H228</f>
        <v xml:space="preserve"> </v>
      </c>
      <c r="D34" s="8"/>
      <c r="E34" s="98">
        <v>8</v>
      </c>
      <c r="F34" s="193" t="s">
        <v>168</v>
      </c>
      <c r="G34" s="14" t="str">
        <f>T('Core Adventures'!H71)</f>
        <v/>
      </c>
      <c r="I34" s="136">
        <v>1</v>
      </c>
      <c r="J34" s="146" t="s">
        <v>260</v>
      </c>
      <c r="K34" s="14" t="str">
        <f>T('Elective Adventures'!H92)</f>
        <v/>
      </c>
      <c r="M34" s="136" t="s">
        <v>322</v>
      </c>
      <c r="N34" s="146" t="s">
        <v>350</v>
      </c>
      <c r="O34" s="14" t="str">
        <f>T('Elective Adventures'!H175)</f>
        <v/>
      </c>
    </row>
    <row r="35" spans="1:15" ht="15.75" customHeight="1">
      <c r="B35" s="162" t="s">
        <v>397</v>
      </c>
      <c r="C35" s="18" t="str">
        <f>'Elective Adventures'!H233</f>
        <v xml:space="preserve"> </v>
      </c>
      <c r="D35" s="8"/>
      <c r="E35" s="304" t="s">
        <v>425</v>
      </c>
      <c r="F35" s="304"/>
      <c r="G35" s="304"/>
      <c r="I35" s="136" t="s">
        <v>69</v>
      </c>
      <c r="J35" s="146" t="s">
        <v>261</v>
      </c>
      <c r="K35" s="14" t="str">
        <f>T('Elective Adventures'!H93)</f>
        <v/>
      </c>
      <c r="M35" s="202" t="s">
        <v>354</v>
      </c>
      <c r="N35" s="207"/>
      <c r="O35" s="218"/>
    </row>
    <row r="36" spans="1:15" ht="12.75" customHeight="1">
      <c r="B36" s="162" t="s">
        <v>401</v>
      </c>
      <c r="C36" s="18" t="str">
        <f>'Elective Adventures'!H244</f>
        <v xml:space="preserve"> </v>
      </c>
      <c r="D36" s="8"/>
      <c r="E36" s="304"/>
      <c r="F36" s="304"/>
      <c r="G36" s="304"/>
      <c r="I36" s="136" t="s">
        <v>70</v>
      </c>
      <c r="J36" s="146" t="s">
        <v>262</v>
      </c>
      <c r="K36" s="14" t="str">
        <f>T('Elective Adventures'!H94)</f>
        <v/>
      </c>
      <c r="M36" s="136">
        <v>1</v>
      </c>
      <c r="N36" s="159" t="s">
        <v>355</v>
      </c>
      <c r="O36" s="14" t="str">
        <f>T('Elective Adventures'!H179)</f>
        <v/>
      </c>
    </row>
    <row r="37" spans="1:15">
      <c r="B37" s="162" t="s">
        <v>410</v>
      </c>
      <c r="C37" s="18" t="str">
        <f>'Elective Adventures'!H253</f>
        <v xml:space="preserve"> </v>
      </c>
      <c r="D37" s="8"/>
      <c r="E37" s="189" t="s">
        <v>172</v>
      </c>
      <c r="F37" s="186"/>
      <c r="G37" s="215"/>
      <c r="I37" s="136" t="s">
        <v>71</v>
      </c>
      <c r="J37" s="146" t="s">
        <v>263</v>
      </c>
      <c r="K37" s="14" t="str">
        <f>T('Elective Adventures'!H95)</f>
        <v/>
      </c>
      <c r="M37" s="136">
        <v>2</v>
      </c>
      <c r="N37" s="146" t="s">
        <v>356</v>
      </c>
      <c r="O37" s="14" t="str">
        <f>T('Elective Adventures'!H180)</f>
        <v/>
      </c>
    </row>
    <row r="38" spans="1:15" ht="12.75" customHeight="1">
      <c r="B38" s="2"/>
      <c r="C38" s="31"/>
      <c r="D38" s="78"/>
      <c r="E38" s="100"/>
      <c r="F38" s="146" t="s">
        <v>97</v>
      </c>
      <c r="G38" s="14" t="str">
        <f>T('Elective Adventures'!H6)</f>
        <v/>
      </c>
      <c r="I38" s="136">
        <v>2</v>
      </c>
      <c r="J38" s="146" t="s">
        <v>208</v>
      </c>
      <c r="K38" s="14" t="str">
        <f>T('Elective Adventures'!H96)</f>
        <v/>
      </c>
      <c r="M38" s="100">
        <v>3</v>
      </c>
      <c r="N38" s="146" t="s">
        <v>357</v>
      </c>
      <c r="O38" s="14" t="str">
        <f>T('Elective Adventures'!H181)</f>
        <v/>
      </c>
    </row>
    <row r="39" spans="1:15" ht="12.75" customHeight="1">
      <c r="A39" s="304" t="s">
        <v>426</v>
      </c>
      <c r="B39" s="304"/>
      <c r="C39" s="304"/>
      <c r="D39" s="78"/>
      <c r="E39" s="100">
        <v>1</v>
      </c>
      <c r="F39" s="146" t="s">
        <v>173</v>
      </c>
      <c r="G39" s="14" t="str">
        <f>T('Elective Adventures'!H7)</f>
        <v/>
      </c>
      <c r="I39" s="136" t="s">
        <v>76</v>
      </c>
      <c r="J39" s="146" t="s">
        <v>264</v>
      </c>
      <c r="K39" s="14" t="str">
        <f>T('Elective Adventures'!H97)</f>
        <v/>
      </c>
      <c r="M39" s="154">
        <v>4</v>
      </c>
      <c r="N39" s="158" t="s">
        <v>358</v>
      </c>
      <c r="O39" s="14" t="str">
        <f>T('Elective Adventures'!H182)</f>
        <v/>
      </c>
    </row>
    <row r="40" spans="1:15" ht="12.75" customHeight="1">
      <c r="A40" s="304"/>
      <c r="B40" s="304"/>
      <c r="C40" s="304"/>
      <c r="E40" s="100">
        <v>2</v>
      </c>
      <c r="F40" s="146" t="s">
        <v>174</v>
      </c>
      <c r="G40" s="14" t="str">
        <f>T('Elective Adventures'!H8)</f>
        <v/>
      </c>
      <c r="I40" s="136" t="s">
        <v>77</v>
      </c>
      <c r="J40" s="146" t="s">
        <v>265</v>
      </c>
      <c r="K40" s="14" t="str">
        <f>T('Elective Adventures'!H98)</f>
        <v/>
      </c>
      <c r="M40" s="208" t="s">
        <v>359</v>
      </c>
      <c r="N40" s="207"/>
      <c r="O40" s="218"/>
    </row>
    <row r="41" spans="1:15">
      <c r="A41" s="189" t="s">
        <v>110</v>
      </c>
      <c r="B41" s="189"/>
      <c r="C41" s="217"/>
      <c r="E41" s="100">
        <v>3</v>
      </c>
      <c r="F41" s="146" t="s">
        <v>175</v>
      </c>
      <c r="G41" s="14" t="str">
        <f>T('Elective Adventures'!H9)</f>
        <v/>
      </c>
      <c r="I41" s="136" t="s">
        <v>80</v>
      </c>
      <c r="J41" s="200" t="s">
        <v>266</v>
      </c>
      <c r="K41" s="14" t="str">
        <f>T('Elective Adventures'!H99)</f>
        <v/>
      </c>
      <c r="M41" s="148"/>
      <c r="N41" s="159" t="s">
        <v>360</v>
      </c>
      <c r="O41" s="14" t="str">
        <f>T('Elective Adventures'!H186)</f>
        <v/>
      </c>
    </row>
    <row r="42" spans="1:15" ht="12.75" customHeight="1">
      <c r="A42" s="98">
        <v>1</v>
      </c>
      <c r="B42" s="136" t="s">
        <v>105</v>
      </c>
      <c r="C42" s="14" t="str">
        <f>T('Core Adventures'!H6)</f>
        <v/>
      </c>
      <c r="E42" s="173" t="s">
        <v>72</v>
      </c>
      <c r="F42" s="171" t="s">
        <v>183</v>
      </c>
      <c r="G42" s="14" t="str">
        <f>T('Elective Adventures'!H10)</f>
        <v/>
      </c>
      <c r="I42" s="136" t="s">
        <v>94</v>
      </c>
      <c r="J42" s="146" t="s">
        <v>267</v>
      </c>
      <c r="K42" s="14" t="str">
        <f>T('Elective Adventures'!H100)</f>
        <v/>
      </c>
      <c r="M42" s="100">
        <v>1</v>
      </c>
      <c r="N42" s="146" t="s">
        <v>363</v>
      </c>
      <c r="O42" s="14" t="str">
        <f>T('Elective Adventures'!H187)</f>
        <v/>
      </c>
    </row>
    <row r="43" spans="1:15">
      <c r="A43" s="98">
        <v>2</v>
      </c>
      <c r="B43" s="136" t="s">
        <v>106</v>
      </c>
      <c r="C43" s="14" t="str">
        <f>T('Core Adventures'!H7)</f>
        <v/>
      </c>
      <c r="E43" s="173" t="s">
        <v>73</v>
      </c>
      <c r="F43" s="171" t="s">
        <v>184</v>
      </c>
      <c r="G43" s="14" t="str">
        <f>T('Elective Adventures'!H11)</f>
        <v/>
      </c>
      <c r="I43" s="136" t="s">
        <v>141</v>
      </c>
      <c r="J43" s="146" t="s">
        <v>268</v>
      </c>
      <c r="K43" s="14" t="str">
        <f>T('Elective Adventures'!H101)</f>
        <v/>
      </c>
      <c r="M43" s="100">
        <v>2</v>
      </c>
      <c r="N43" s="146" t="s">
        <v>364</v>
      </c>
      <c r="O43" s="14" t="str">
        <f>T('Elective Adventures'!H188)</f>
        <v/>
      </c>
    </row>
    <row r="44" spans="1:15">
      <c r="A44" s="98">
        <v>3</v>
      </c>
      <c r="B44" s="136" t="s">
        <v>107</v>
      </c>
      <c r="C44" s="14" t="str">
        <f>T('Core Adventures'!H8)</f>
        <v/>
      </c>
      <c r="E44" s="173" t="s">
        <v>176</v>
      </c>
      <c r="F44" s="171" t="s">
        <v>185</v>
      </c>
      <c r="G44" s="14" t="str">
        <f>T('Elective Adventures'!H12)</f>
        <v/>
      </c>
      <c r="I44" s="136" t="s">
        <v>162</v>
      </c>
      <c r="J44" s="146" t="s">
        <v>269</v>
      </c>
      <c r="K44" s="14" t="str">
        <f>T('Elective Adventures'!H102)</f>
        <v/>
      </c>
      <c r="M44" s="100">
        <v>3</v>
      </c>
      <c r="N44" s="146" t="s">
        <v>365</v>
      </c>
      <c r="O44" s="14" t="str">
        <f>T('Elective Adventures'!H189)</f>
        <v/>
      </c>
    </row>
    <row r="45" spans="1:15" ht="12.75" customHeight="1">
      <c r="A45" s="98">
        <v>4</v>
      </c>
      <c r="B45" s="136" t="s">
        <v>108</v>
      </c>
      <c r="C45" s="14" t="str">
        <f>T('Core Adventures'!H9)</f>
        <v/>
      </c>
      <c r="E45" s="173" t="s">
        <v>177</v>
      </c>
      <c r="F45" s="171" t="s">
        <v>186</v>
      </c>
      <c r="G45" s="14" t="str">
        <f>T('Elective Adventures'!H13)</f>
        <v/>
      </c>
      <c r="I45" s="136" t="s">
        <v>192</v>
      </c>
      <c r="J45" s="146" t="s">
        <v>270</v>
      </c>
      <c r="K45" s="14" t="str">
        <f>T('Elective Adventures'!H103)</f>
        <v/>
      </c>
      <c r="M45" s="100">
        <v>4</v>
      </c>
      <c r="N45" s="146" t="s">
        <v>366</v>
      </c>
      <c r="O45" s="14" t="str">
        <f>T('Elective Adventures'!H190)</f>
        <v/>
      </c>
    </row>
    <row r="46" spans="1:15" ht="12.75" customHeight="1">
      <c r="A46" s="98">
        <v>3</v>
      </c>
      <c r="B46" s="136" t="s">
        <v>109</v>
      </c>
      <c r="C46" s="14" t="str">
        <f>T('Core Adventures'!H10)</f>
        <v/>
      </c>
      <c r="E46" s="173" t="s">
        <v>178</v>
      </c>
      <c r="F46" s="172" t="s">
        <v>187</v>
      </c>
      <c r="G46" s="14" t="str">
        <f>T('Elective Adventures'!H14)</f>
        <v/>
      </c>
      <c r="I46" s="136" t="s">
        <v>193</v>
      </c>
      <c r="J46" s="201" t="s">
        <v>271</v>
      </c>
      <c r="K46" s="14" t="str">
        <f>T('Elective Adventures'!H104)</f>
        <v/>
      </c>
      <c r="M46" s="100">
        <v>5</v>
      </c>
      <c r="N46" s="146" t="s">
        <v>367</v>
      </c>
      <c r="O46" s="14" t="str">
        <f>T('Elective Adventures'!H191)</f>
        <v/>
      </c>
    </row>
    <row r="47" spans="1:15">
      <c r="A47" s="187" t="s">
        <v>420</v>
      </c>
      <c r="B47" s="187"/>
      <c r="C47" s="218"/>
      <c r="E47" s="173" t="s">
        <v>179</v>
      </c>
      <c r="F47" s="171" t="s">
        <v>188</v>
      </c>
      <c r="G47" s="14" t="str">
        <f>T('Elective Adventures'!H15)</f>
        <v/>
      </c>
      <c r="I47" s="202" t="s">
        <v>428</v>
      </c>
      <c r="J47" s="186"/>
      <c r="K47" s="218"/>
      <c r="M47" s="100">
        <v>6</v>
      </c>
      <c r="N47" s="200" t="s">
        <v>368</v>
      </c>
      <c r="O47" s="14" t="str">
        <f>T('Elective Adventures'!H192)</f>
        <v/>
      </c>
    </row>
    <row r="48" spans="1:15">
      <c r="A48" s="98"/>
      <c r="B48" s="136" t="s">
        <v>95</v>
      </c>
      <c r="C48" s="14" t="str">
        <f>T('Core Adventures'!H14)</f>
        <v/>
      </c>
      <c r="E48" s="173" t="s">
        <v>180</v>
      </c>
      <c r="F48" s="171" t="s">
        <v>189</v>
      </c>
      <c r="G48" s="14" t="str">
        <f>T('Elective Adventures'!H16)</f>
        <v/>
      </c>
      <c r="I48" s="100">
        <v>1</v>
      </c>
      <c r="J48" s="146" t="s">
        <v>97</v>
      </c>
      <c r="K48" s="14" t="str">
        <f>T('Elective Adventures'!H108)</f>
        <v/>
      </c>
      <c r="M48" s="100">
        <v>7</v>
      </c>
      <c r="N48" s="146" t="s">
        <v>369</v>
      </c>
      <c r="O48" s="14" t="str">
        <f>T('Elective Adventures'!H193)</f>
        <v/>
      </c>
    </row>
    <row r="49" spans="1:15">
      <c r="A49" s="98">
        <v>1</v>
      </c>
      <c r="B49" s="136" t="s">
        <v>96</v>
      </c>
      <c r="C49" s="14" t="str">
        <f>T('Core Adventures'!H15)</f>
        <v/>
      </c>
      <c r="E49" s="173" t="s">
        <v>181</v>
      </c>
      <c r="F49" s="171" t="s">
        <v>190</v>
      </c>
      <c r="G49" s="14" t="str">
        <f>T('Elective Adventures'!H17)</f>
        <v/>
      </c>
      <c r="I49" s="136" t="s">
        <v>69</v>
      </c>
      <c r="J49" s="146" t="s">
        <v>279</v>
      </c>
      <c r="K49" s="14" t="str">
        <f>T('Elective Adventures'!H109)</f>
        <v/>
      </c>
      <c r="M49" s="100">
        <v>8</v>
      </c>
      <c r="N49" s="146" t="s">
        <v>370</v>
      </c>
      <c r="O49" s="14" t="str">
        <f>T('Elective Adventures'!H194)</f>
        <v/>
      </c>
    </row>
    <row r="50" spans="1:15" ht="12.75" customHeight="1">
      <c r="A50" s="98"/>
      <c r="B50" s="136" t="s">
        <v>112</v>
      </c>
      <c r="C50" s="14" t="str">
        <f>T('Core Adventures'!H16)</f>
        <v/>
      </c>
      <c r="E50" s="173" t="s">
        <v>182</v>
      </c>
      <c r="F50" s="171" t="s">
        <v>191</v>
      </c>
      <c r="G50" s="14" t="str">
        <f>T('Elective Adventures'!H18)</f>
        <v/>
      </c>
      <c r="I50" s="136" t="s">
        <v>70</v>
      </c>
      <c r="J50" s="146" t="s">
        <v>280</v>
      </c>
      <c r="K50" s="14" t="str">
        <f>T('Elective Adventures'!H110)</f>
        <v/>
      </c>
      <c r="M50" s="100">
        <v>9</v>
      </c>
      <c r="N50" s="146" t="s">
        <v>371</v>
      </c>
      <c r="O50" s="14" t="str">
        <f>T('Elective Adventures'!H195)</f>
        <v/>
      </c>
    </row>
    <row r="51" spans="1:15" ht="12.75" customHeight="1">
      <c r="A51" s="137" t="s">
        <v>76</v>
      </c>
      <c r="B51" s="136" t="s">
        <v>113</v>
      </c>
      <c r="C51" s="14" t="str">
        <f>T('Core Adventures'!H17)</f>
        <v/>
      </c>
      <c r="D51" s="84"/>
      <c r="E51" s="189" t="s">
        <v>194</v>
      </c>
      <c r="F51" s="186"/>
      <c r="G51" s="218"/>
      <c r="I51" s="136" t="s">
        <v>71</v>
      </c>
      <c r="J51" s="146" t="s">
        <v>281</v>
      </c>
      <c r="K51" s="14" t="str">
        <f>T('Elective Adventures'!H111)</f>
        <v/>
      </c>
      <c r="M51" s="136" t="s">
        <v>361</v>
      </c>
      <c r="N51" s="146" t="s">
        <v>372</v>
      </c>
      <c r="O51" s="14" t="str">
        <f>T('Elective Adventures'!H196)</f>
        <v/>
      </c>
    </row>
    <row r="52" spans="1:15" ht="12.75" customHeight="1">
      <c r="A52" s="137" t="s">
        <v>77</v>
      </c>
      <c r="B52" s="136" t="s">
        <v>114</v>
      </c>
      <c r="C52" s="14" t="str">
        <f>T('Core Adventures'!H18)</f>
        <v/>
      </c>
      <c r="D52" s="84"/>
      <c r="E52" s="140"/>
      <c r="F52" s="200" t="s">
        <v>206</v>
      </c>
      <c r="G52" s="14" t="str">
        <f>T('Elective Adventures'!H22)</f>
        <v/>
      </c>
      <c r="I52" s="100">
        <v>2</v>
      </c>
      <c r="J52" s="146" t="s">
        <v>282</v>
      </c>
      <c r="K52" s="14" t="str">
        <f>T('Elective Adventures'!H112)</f>
        <v/>
      </c>
      <c r="M52" s="136" t="s">
        <v>362</v>
      </c>
      <c r="N52" s="146" t="s">
        <v>373</v>
      </c>
      <c r="O52" s="14" t="str">
        <f>T('Elective Adventures'!H197)</f>
        <v/>
      </c>
    </row>
    <row r="53" spans="1:15">
      <c r="A53" s="137" t="s">
        <v>80</v>
      </c>
      <c r="B53" s="193" t="s">
        <v>115</v>
      </c>
      <c r="C53" s="14" t="str">
        <f>T('Core Adventures'!H19)</f>
        <v/>
      </c>
      <c r="D53" s="13"/>
      <c r="E53" s="140">
        <v>1</v>
      </c>
      <c r="F53" s="200" t="s">
        <v>195</v>
      </c>
      <c r="G53" s="14" t="str">
        <f>T('Elective Adventures'!H23)</f>
        <v/>
      </c>
      <c r="I53" s="100">
        <v>3</v>
      </c>
      <c r="J53" s="146" t="s">
        <v>97</v>
      </c>
      <c r="K53" s="14" t="str">
        <f>T('Elective Adventures'!H113)</f>
        <v/>
      </c>
      <c r="M53" s="208" t="s">
        <v>423</v>
      </c>
      <c r="N53" s="207"/>
      <c r="O53" s="218"/>
    </row>
    <row r="54" spans="1:15" ht="12.75" customHeight="1">
      <c r="A54" s="137" t="s">
        <v>94</v>
      </c>
      <c r="B54" s="136" t="s">
        <v>116</v>
      </c>
      <c r="C54" s="14" t="str">
        <f>T('Core Adventures'!H20)</f>
        <v/>
      </c>
      <c r="D54" s="13"/>
      <c r="E54" s="140">
        <v>2</v>
      </c>
      <c r="F54" s="200" t="s">
        <v>196</v>
      </c>
      <c r="G54" s="14" t="str">
        <f>T('Elective Adventures'!H24)</f>
        <v/>
      </c>
      <c r="I54" s="173" t="s">
        <v>72</v>
      </c>
      <c r="J54" s="171" t="s">
        <v>283</v>
      </c>
      <c r="K54" s="14" t="str">
        <f>T('Elective Adventures'!H114)</f>
        <v/>
      </c>
      <c r="M54" s="148">
        <v>1</v>
      </c>
      <c r="N54" s="159" t="s">
        <v>374</v>
      </c>
      <c r="O54" s="14" t="str">
        <f>T('Elective Adventures'!H201)</f>
        <v/>
      </c>
    </row>
    <row r="55" spans="1:15" ht="12.75" customHeight="1">
      <c r="A55" s="187" t="s">
        <v>117</v>
      </c>
      <c r="B55" s="187"/>
      <c r="C55" s="218" t="str">
        <f>T('Core Adventures'!H23)</f>
        <v/>
      </c>
      <c r="D55" s="13"/>
      <c r="E55" s="140">
        <v>3</v>
      </c>
      <c r="F55" s="146" t="s">
        <v>197</v>
      </c>
      <c r="G55" s="14" t="str">
        <f>T('Elective Adventures'!H25)</f>
        <v/>
      </c>
      <c r="I55" s="173" t="s">
        <v>73</v>
      </c>
      <c r="J55" s="171" t="s">
        <v>284</v>
      </c>
      <c r="K55" s="14" t="str">
        <f>T('Elective Adventures'!H115)</f>
        <v/>
      </c>
      <c r="M55" s="100">
        <v>2</v>
      </c>
      <c r="N55" s="146" t="s">
        <v>375</v>
      </c>
      <c r="O55" s="14" t="str">
        <f>T('Elective Adventures'!H202)</f>
        <v/>
      </c>
    </row>
    <row r="56" spans="1:15">
      <c r="A56" s="98"/>
      <c r="B56" s="136" t="s">
        <v>118</v>
      </c>
      <c r="C56" s="14" t="str">
        <f>T('Core Adventures'!H24)</f>
        <v/>
      </c>
      <c r="D56" s="13"/>
      <c r="E56" s="140">
        <v>4</v>
      </c>
      <c r="F56" s="200" t="s">
        <v>198</v>
      </c>
      <c r="G56" s="14" t="str">
        <f>T('Elective Adventures'!H26)</f>
        <v/>
      </c>
      <c r="I56" s="173" t="s">
        <v>176</v>
      </c>
      <c r="J56" s="171" t="s">
        <v>285</v>
      </c>
      <c r="K56" s="14" t="str">
        <f>T('Elective Adventures'!H116)</f>
        <v/>
      </c>
      <c r="M56" s="100">
        <v>3</v>
      </c>
      <c r="N56" s="146" t="s">
        <v>376</v>
      </c>
      <c r="O56" s="14" t="str">
        <f>T('Elective Adventures'!H203)</f>
        <v/>
      </c>
    </row>
    <row r="57" spans="1:15">
      <c r="A57" s="98">
        <v>1</v>
      </c>
      <c r="B57" s="136" t="s">
        <v>119</v>
      </c>
      <c r="C57" s="14" t="str">
        <f>T('Core Adventures'!H25)</f>
        <v/>
      </c>
      <c r="D57" s="13"/>
      <c r="E57" s="140">
        <v>5</v>
      </c>
      <c r="F57" s="146" t="s">
        <v>199</v>
      </c>
      <c r="G57" s="14" t="str">
        <f>T('Elective Adventures'!H27)</f>
        <v/>
      </c>
      <c r="I57" s="173">
        <v>4</v>
      </c>
      <c r="J57" s="171" t="s">
        <v>97</v>
      </c>
      <c r="K57" s="14" t="str">
        <f>T('Elective Adventures'!H117)</f>
        <v/>
      </c>
      <c r="M57" s="100">
        <v>4</v>
      </c>
      <c r="N57" s="146" t="s">
        <v>377</v>
      </c>
      <c r="O57" s="14" t="str">
        <f>T('Elective Adventures'!H204)</f>
        <v/>
      </c>
    </row>
    <row r="58" spans="1:15">
      <c r="A58" s="98">
        <v>2</v>
      </c>
      <c r="B58" s="136" t="s">
        <v>120</v>
      </c>
      <c r="C58" s="14" t="str">
        <f>T('Core Adventures'!H26)</f>
        <v/>
      </c>
      <c r="D58" s="13"/>
      <c r="E58" s="140"/>
      <c r="F58" s="146" t="s">
        <v>207</v>
      </c>
      <c r="G58" s="14" t="str">
        <f>T('Elective Adventures'!H28)</f>
        <v/>
      </c>
      <c r="I58" s="173" t="s">
        <v>78</v>
      </c>
      <c r="J58" s="171" t="s">
        <v>286</v>
      </c>
      <c r="K58" s="14" t="str">
        <f>T('Elective Adventures'!H118)</f>
        <v/>
      </c>
      <c r="M58" s="100">
        <v>5</v>
      </c>
      <c r="N58" s="200" t="s">
        <v>378</v>
      </c>
      <c r="O58" s="14" t="str">
        <f>T('Elective Adventures'!H205)</f>
        <v/>
      </c>
    </row>
    <row r="59" spans="1:15">
      <c r="A59" s="101" t="s">
        <v>76</v>
      </c>
      <c r="B59" s="138" t="s">
        <v>121</v>
      </c>
      <c r="C59" s="14" t="str">
        <f>T('Core Adventures'!H27)</f>
        <v/>
      </c>
      <c r="D59" s="13"/>
      <c r="E59" s="140">
        <v>6</v>
      </c>
      <c r="F59" s="201" t="s">
        <v>200</v>
      </c>
      <c r="G59" s="14" t="str">
        <f>T('Elective Adventures'!H29)</f>
        <v/>
      </c>
      <c r="I59" s="173" t="s">
        <v>79</v>
      </c>
      <c r="J59" s="171" t="s">
        <v>287</v>
      </c>
      <c r="K59" s="14" t="str">
        <f>T('Elective Adventures'!H119)</f>
        <v/>
      </c>
      <c r="M59" s="100">
        <v>6</v>
      </c>
      <c r="N59" s="146" t="s">
        <v>379</v>
      </c>
      <c r="O59" s="14" t="str">
        <f>T('Elective Adventures'!H206)</f>
        <v/>
      </c>
    </row>
    <row r="60" spans="1:15" ht="12.75" customHeight="1">
      <c r="A60" s="101" t="s">
        <v>77</v>
      </c>
      <c r="B60" s="138" t="s">
        <v>122</v>
      </c>
      <c r="C60" s="14" t="str">
        <f>T('Core Adventures'!H28)</f>
        <v/>
      </c>
      <c r="D60" s="13"/>
      <c r="E60" s="140">
        <v>7</v>
      </c>
      <c r="F60" s="146" t="s">
        <v>201</v>
      </c>
      <c r="G60" s="14" t="str">
        <f>T('Elective Adventures'!H30)</f>
        <v/>
      </c>
      <c r="I60" s="173">
        <v>5</v>
      </c>
      <c r="J60" s="172" t="s">
        <v>288</v>
      </c>
      <c r="K60" s="14" t="str">
        <f>T('Elective Adventures'!H120)</f>
        <v/>
      </c>
      <c r="M60" s="100">
        <v>7</v>
      </c>
      <c r="N60" s="146" t="s">
        <v>380</v>
      </c>
      <c r="O60" s="14" t="str">
        <f>T('Elective Adventures'!H207)</f>
        <v/>
      </c>
    </row>
    <row r="61" spans="1:15" ht="12.75" customHeight="1">
      <c r="A61" s="101" t="s">
        <v>80</v>
      </c>
      <c r="B61" s="138" t="s">
        <v>123</v>
      </c>
      <c r="C61" s="14" t="str">
        <f>T('Core Adventures'!H29)</f>
        <v/>
      </c>
      <c r="D61" s="13"/>
      <c r="E61" s="140">
        <v>8</v>
      </c>
      <c r="F61" s="201" t="s">
        <v>202</v>
      </c>
      <c r="G61" s="14" t="str">
        <f>T('Elective Adventures'!H31)</f>
        <v/>
      </c>
      <c r="I61" s="173">
        <v>6</v>
      </c>
      <c r="J61" s="171" t="s">
        <v>97</v>
      </c>
      <c r="K61" s="14" t="str">
        <f>T('Elective Adventures'!H121)</f>
        <v/>
      </c>
      <c r="M61" s="208" t="s">
        <v>381</v>
      </c>
      <c r="N61" s="207"/>
      <c r="O61" s="14"/>
    </row>
    <row r="62" spans="1:15">
      <c r="A62" s="139" t="s">
        <v>94</v>
      </c>
      <c r="B62" s="138" t="s">
        <v>124</v>
      </c>
      <c r="C62" s="14" t="str">
        <f>T('Core Adventures'!H30)</f>
        <v/>
      </c>
      <c r="D62" s="13"/>
      <c r="E62" s="140">
        <v>9</v>
      </c>
      <c r="F62" s="146" t="s">
        <v>203</v>
      </c>
      <c r="G62" s="14" t="str">
        <f>T('Elective Adventures'!H32)</f>
        <v/>
      </c>
      <c r="I62" s="173" t="s">
        <v>272</v>
      </c>
      <c r="J62" s="205" t="s">
        <v>289</v>
      </c>
      <c r="K62" s="14" t="str">
        <f>T('Elective Adventures'!H122)</f>
        <v/>
      </c>
      <c r="M62" s="148">
        <v>1</v>
      </c>
      <c r="N62" s="159" t="s">
        <v>382</v>
      </c>
      <c r="O62" s="14" t="str">
        <f>T('Elective Adventures'!I189)</f>
        <v/>
      </c>
    </row>
    <row r="63" spans="1:15">
      <c r="A63" s="139" t="s">
        <v>141</v>
      </c>
      <c r="B63" s="138" t="s">
        <v>125</v>
      </c>
      <c r="C63" s="14" t="str">
        <f>T('Core Adventures'!H31)</f>
        <v/>
      </c>
      <c r="D63" s="13"/>
      <c r="E63" s="140">
        <v>10</v>
      </c>
      <c r="F63" s="146" t="s">
        <v>204</v>
      </c>
      <c r="G63" s="14" t="str">
        <f>T('Elective Adventures'!H33)</f>
        <v/>
      </c>
      <c r="I63" s="173" t="s">
        <v>273</v>
      </c>
      <c r="J63" s="205" t="s">
        <v>290</v>
      </c>
      <c r="K63" s="14" t="str">
        <f>T('Elective Adventures'!H123)</f>
        <v/>
      </c>
      <c r="M63" s="100">
        <v>2</v>
      </c>
      <c r="N63" s="146" t="s">
        <v>383</v>
      </c>
      <c r="O63" s="14" t="str">
        <f>T('Elective Adventures'!I190)</f>
        <v/>
      </c>
    </row>
    <row r="64" spans="1:15">
      <c r="A64" s="101">
        <v>3</v>
      </c>
      <c r="B64" s="138" t="s">
        <v>126</v>
      </c>
      <c r="C64" s="14" t="str">
        <f>T('Core Adventures'!H32)</f>
        <v/>
      </c>
      <c r="D64" s="13"/>
      <c r="E64" s="202" t="s">
        <v>205</v>
      </c>
      <c r="F64" s="186"/>
      <c r="G64" s="218"/>
      <c r="I64" s="173" t="s">
        <v>274</v>
      </c>
      <c r="J64" s="171" t="s">
        <v>291</v>
      </c>
      <c r="K64" s="14" t="str">
        <f>T('Elective Adventures'!H124)</f>
        <v/>
      </c>
      <c r="M64" s="100">
        <v>3</v>
      </c>
      <c r="N64" s="146" t="s">
        <v>384</v>
      </c>
      <c r="O64" s="14" t="str">
        <f>T('Elective Adventures'!I197)</f>
        <v/>
      </c>
    </row>
    <row r="65" spans="1:15">
      <c r="A65" s="101">
        <v>4</v>
      </c>
      <c r="B65" s="138" t="s">
        <v>127</v>
      </c>
      <c r="C65" s="14" t="str">
        <f>T('Core Adventures'!H33)</f>
        <v/>
      </c>
      <c r="D65" s="13"/>
      <c r="E65" s="100"/>
      <c r="F65" s="146" t="s">
        <v>208</v>
      </c>
      <c r="G65" s="14" t="str">
        <f>T('Elective Adventures'!H37)</f>
        <v/>
      </c>
      <c r="I65" s="173">
        <v>7</v>
      </c>
      <c r="J65" s="171" t="s">
        <v>278</v>
      </c>
      <c r="K65" s="14" t="str">
        <f>T('Elective Adventures'!H125)</f>
        <v/>
      </c>
      <c r="M65" s="208" t="s">
        <v>385</v>
      </c>
      <c r="N65" s="207"/>
      <c r="O65" s="218" t="str">
        <f>T('Elective Adventures'!I200)</f>
        <v/>
      </c>
    </row>
    <row r="66" spans="1:15">
      <c r="A66" s="101">
        <v>5</v>
      </c>
      <c r="B66" s="138" t="s">
        <v>128</v>
      </c>
      <c r="C66" s="14" t="str">
        <f>T('Core Adventures'!H34)</f>
        <v/>
      </c>
      <c r="D66" s="13"/>
      <c r="E66" s="136">
        <v>1</v>
      </c>
      <c r="F66" s="146" t="s">
        <v>209</v>
      </c>
      <c r="G66" s="14" t="str">
        <f>T('Elective Adventures'!H38)</f>
        <v/>
      </c>
      <c r="I66" s="173" t="s">
        <v>230</v>
      </c>
      <c r="J66" s="171" t="s">
        <v>292</v>
      </c>
      <c r="K66" s="14" t="str">
        <f>T('Elective Adventures'!H126)</f>
        <v/>
      </c>
      <c r="M66" s="148">
        <v>1</v>
      </c>
      <c r="N66" s="159" t="s">
        <v>386</v>
      </c>
      <c r="O66" s="14" t="str">
        <f>T('Elective Adventures'!H215)</f>
        <v/>
      </c>
    </row>
    <row r="67" spans="1:15" ht="12.75" customHeight="1">
      <c r="A67" s="139" t="s">
        <v>142</v>
      </c>
      <c r="B67" s="138" t="s">
        <v>129</v>
      </c>
      <c r="C67" s="14" t="str">
        <f>T('Core Adventures'!H35)</f>
        <v/>
      </c>
      <c r="D67" s="13"/>
      <c r="E67" s="136">
        <v>2</v>
      </c>
      <c r="F67" s="146" t="s">
        <v>210</v>
      </c>
      <c r="G67" s="14" t="str">
        <f>T('Elective Adventures'!H39)</f>
        <v/>
      </c>
      <c r="I67" s="173" t="s">
        <v>231</v>
      </c>
      <c r="J67" s="204" t="s">
        <v>97</v>
      </c>
      <c r="K67" s="14" t="str">
        <f>T('Elective Adventures'!H127)</f>
        <v/>
      </c>
      <c r="M67" s="136" t="s">
        <v>69</v>
      </c>
      <c r="N67" s="146" t="s">
        <v>387</v>
      </c>
      <c r="O67" s="14" t="str">
        <f>T('Elective Adventures'!H216)</f>
        <v/>
      </c>
    </row>
    <row r="68" spans="1:15" ht="12.75" customHeight="1">
      <c r="A68" s="139" t="s">
        <v>143</v>
      </c>
      <c r="B68" s="138" t="s">
        <v>130</v>
      </c>
      <c r="C68" s="14" t="str">
        <f>T('Core Adventures'!H36)</f>
        <v/>
      </c>
      <c r="D68" s="13"/>
      <c r="E68" s="136">
        <v>3</v>
      </c>
      <c r="F68" s="146" t="s">
        <v>211</v>
      </c>
      <c r="G68" s="14" t="str">
        <f>T('Elective Adventures'!H40)</f>
        <v/>
      </c>
      <c r="I68" s="173" t="s">
        <v>275</v>
      </c>
      <c r="J68" s="171" t="s">
        <v>293</v>
      </c>
      <c r="K68" s="14" t="str">
        <f>T('Elective Adventures'!H128)</f>
        <v/>
      </c>
      <c r="M68" s="136" t="s">
        <v>70</v>
      </c>
      <c r="N68" s="146" t="s">
        <v>388</v>
      </c>
      <c r="O68" s="14" t="str">
        <f>T('Elective Adventures'!H217)</f>
        <v/>
      </c>
    </row>
    <row r="69" spans="1:15">
      <c r="A69" s="139" t="s">
        <v>144</v>
      </c>
      <c r="B69" s="138" t="s">
        <v>131</v>
      </c>
      <c r="C69" s="14" t="str">
        <f>T('Core Adventures'!H37)</f>
        <v/>
      </c>
      <c r="D69" s="13"/>
      <c r="E69" s="136" t="s">
        <v>72</v>
      </c>
      <c r="F69" s="146" t="s">
        <v>212</v>
      </c>
      <c r="G69" s="14" t="str">
        <f>T('Elective Adventures'!H41)</f>
        <v/>
      </c>
      <c r="I69" s="173" t="s">
        <v>276</v>
      </c>
      <c r="J69" s="171" t="s">
        <v>294</v>
      </c>
      <c r="K69" s="14" t="str">
        <f>T('Elective Adventures'!H129)</f>
        <v/>
      </c>
      <c r="M69" s="136">
        <v>2</v>
      </c>
      <c r="N69" s="146" t="s">
        <v>211</v>
      </c>
      <c r="O69" s="14" t="str">
        <f>T('Elective Adventures'!H218)</f>
        <v/>
      </c>
    </row>
    <row r="70" spans="1:15">
      <c r="A70" s="139" t="s">
        <v>145</v>
      </c>
      <c r="B70" s="138" t="s">
        <v>132</v>
      </c>
      <c r="C70" s="14" t="str">
        <f>T('Core Adventures'!H38)</f>
        <v/>
      </c>
      <c r="D70" s="13"/>
      <c r="E70" s="136" t="s">
        <v>73</v>
      </c>
      <c r="F70" s="146" t="s">
        <v>213</v>
      </c>
      <c r="G70" s="14" t="str">
        <f>T('Elective Adventures'!H42)</f>
        <v/>
      </c>
      <c r="I70" s="173" t="s">
        <v>277</v>
      </c>
      <c r="J70" s="205" t="s">
        <v>295</v>
      </c>
      <c r="K70" s="14" t="str">
        <f>T('Elective Adventures'!H130)</f>
        <v/>
      </c>
      <c r="M70" s="136" t="s">
        <v>76</v>
      </c>
      <c r="N70" s="146" t="s">
        <v>389</v>
      </c>
      <c r="O70" s="14" t="str">
        <f>T('Elective Adventures'!H219)</f>
        <v/>
      </c>
    </row>
    <row r="71" spans="1:15">
      <c r="A71" s="139" t="s">
        <v>146</v>
      </c>
      <c r="B71" s="138" t="s">
        <v>133</v>
      </c>
      <c r="C71" s="14" t="str">
        <f>T('Core Adventures'!H39)</f>
        <v/>
      </c>
      <c r="D71" s="13"/>
      <c r="E71" s="136" t="s">
        <v>176</v>
      </c>
      <c r="F71" s="146" t="s">
        <v>214</v>
      </c>
      <c r="G71" s="14" t="str">
        <f>T('Elective Adventures'!H43)</f>
        <v/>
      </c>
      <c r="I71" s="173">
        <v>8</v>
      </c>
      <c r="J71" s="171" t="s">
        <v>296</v>
      </c>
      <c r="K71" s="14" t="str">
        <f>T('Elective Adventures'!H131)</f>
        <v/>
      </c>
      <c r="M71" s="136" t="s">
        <v>77</v>
      </c>
      <c r="N71" s="146" t="s">
        <v>390</v>
      </c>
      <c r="O71" s="14" t="str">
        <f>T('Elective Adventures'!H220)</f>
        <v/>
      </c>
    </row>
    <row r="72" spans="1:15">
      <c r="A72" s="139" t="s">
        <v>147</v>
      </c>
      <c r="B72" s="138" t="s">
        <v>134</v>
      </c>
      <c r="C72" s="14" t="str">
        <f>T('Core Adventures'!H40)</f>
        <v/>
      </c>
      <c r="D72" s="13"/>
      <c r="E72" s="136" t="s">
        <v>177</v>
      </c>
      <c r="F72" s="146" t="s">
        <v>215</v>
      </c>
      <c r="G72" s="14" t="str">
        <f>T('Elective Adventures'!H44)</f>
        <v/>
      </c>
      <c r="I72" s="202" t="s">
        <v>297</v>
      </c>
      <c r="J72" s="186"/>
      <c r="K72" s="218"/>
      <c r="M72" s="136" t="s">
        <v>80</v>
      </c>
      <c r="N72" s="146" t="s">
        <v>391</v>
      </c>
      <c r="O72" s="14" t="str">
        <f>T('Elective Adventures'!H221)</f>
        <v/>
      </c>
    </row>
    <row r="73" spans="1:15">
      <c r="A73" s="139" t="s">
        <v>148</v>
      </c>
      <c r="B73" s="138" t="s">
        <v>135</v>
      </c>
      <c r="C73" s="14" t="str">
        <f>T('Core Adventures'!H41)</f>
        <v/>
      </c>
      <c r="D73" s="13"/>
      <c r="E73" s="136" t="s">
        <v>178</v>
      </c>
      <c r="F73" s="146" t="s">
        <v>216</v>
      </c>
      <c r="G73" s="14" t="str">
        <f>T('Elective Adventures'!H45)</f>
        <v/>
      </c>
      <c r="I73" s="100">
        <v>1</v>
      </c>
      <c r="J73" s="146" t="s">
        <v>298</v>
      </c>
      <c r="K73" s="14" t="str">
        <f>T('Elective Adventures'!H135)</f>
        <v/>
      </c>
      <c r="M73" s="136">
        <v>3</v>
      </c>
      <c r="N73" s="146" t="s">
        <v>211</v>
      </c>
      <c r="O73" s="14" t="str">
        <f>T('Elective Adventures'!H222)</f>
        <v/>
      </c>
    </row>
    <row r="74" spans="1:15" ht="12.75" customHeight="1">
      <c r="A74" s="139" t="s">
        <v>149</v>
      </c>
      <c r="B74" s="138" t="s">
        <v>136</v>
      </c>
      <c r="C74" s="14" t="str">
        <f>T('Core Adventures'!H42)</f>
        <v/>
      </c>
      <c r="D74" s="13"/>
      <c r="E74" s="136" t="s">
        <v>179</v>
      </c>
      <c r="F74" s="146" t="s">
        <v>217</v>
      </c>
      <c r="G74" s="14" t="str">
        <f>T('Elective Adventures'!H46)</f>
        <v/>
      </c>
      <c r="I74" s="100">
        <v>2</v>
      </c>
      <c r="J74" s="146" t="s">
        <v>97</v>
      </c>
      <c r="K74" s="14" t="str">
        <f>T('Elective Adventures'!H136)</f>
        <v/>
      </c>
      <c r="M74" s="136" t="s">
        <v>72</v>
      </c>
      <c r="N74" s="146" t="s">
        <v>392</v>
      </c>
      <c r="O74" s="14" t="str">
        <f>T('Elective Adventures'!H223)</f>
        <v/>
      </c>
    </row>
    <row r="75" spans="1:15" ht="12.75" customHeight="1">
      <c r="A75" s="139" t="s">
        <v>150</v>
      </c>
      <c r="B75" s="138" t="s">
        <v>137</v>
      </c>
      <c r="C75" s="14" t="str">
        <f>T('Core Adventures'!H43)</f>
        <v/>
      </c>
      <c r="D75" s="13"/>
      <c r="E75" s="136" t="s">
        <v>180</v>
      </c>
      <c r="F75" s="146" t="s">
        <v>218</v>
      </c>
      <c r="G75" s="14" t="str">
        <f>T('Elective Adventures'!H47)</f>
        <v/>
      </c>
      <c r="I75" s="136" t="s">
        <v>76</v>
      </c>
      <c r="J75" s="200" t="s">
        <v>299</v>
      </c>
      <c r="K75" s="14" t="str">
        <f>T('Elective Adventures'!H137)</f>
        <v/>
      </c>
      <c r="M75" s="136" t="s">
        <v>73</v>
      </c>
      <c r="N75" s="146" t="s">
        <v>393</v>
      </c>
      <c r="O75" s="14" t="str">
        <f>T('Elective Adventures'!H224)</f>
        <v/>
      </c>
    </row>
    <row r="76" spans="1:15">
      <c r="A76" s="101">
        <v>6</v>
      </c>
      <c r="B76" s="138" t="s">
        <v>138</v>
      </c>
      <c r="C76" s="14" t="str">
        <f>T('Core Adventures'!H44)</f>
        <v/>
      </c>
      <c r="D76" s="13"/>
      <c r="E76" s="136" t="s">
        <v>181</v>
      </c>
      <c r="F76" s="146" t="s">
        <v>219</v>
      </c>
      <c r="G76" s="14" t="str">
        <f>T('Elective Adventures'!H48)</f>
        <v/>
      </c>
      <c r="I76" s="136" t="s">
        <v>77</v>
      </c>
      <c r="J76" s="146" t="s">
        <v>300</v>
      </c>
      <c r="K76" s="14" t="str">
        <f>T('Elective Adventures'!H138)</f>
        <v/>
      </c>
      <c r="M76" s="136" t="s">
        <v>176</v>
      </c>
      <c r="N76" s="146" t="s">
        <v>394</v>
      </c>
      <c r="O76" s="14" t="str">
        <f>T('Elective Adventures'!H225)</f>
        <v/>
      </c>
    </row>
    <row r="77" spans="1:15">
      <c r="A77" s="101">
        <v>7</v>
      </c>
      <c r="B77" s="138" t="s">
        <v>139</v>
      </c>
      <c r="C77" s="14" t="str">
        <f>T('Core Adventures'!H45)</f>
        <v/>
      </c>
      <c r="D77" s="13"/>
      <c r="E77" s="136" t="s">
        <v>182</v>
      </c>
      <c r="F77" s="146" t="s">
        <v>220</v>
      </c>
      <c r="G77" s="14" t="str">
        <f>T('Elective Adventures'!H49)</f>
        <v/>
      </c>
      <c r="I77" s="136" t="s">
        <v>80</v>
      </c>
      <c r="J77" s="146" t="s">
        <v>301</v>
      </c>
      <c r="K77" s="14" t="str">
        <f>T('Elective Adventures'!H139)</f>
        <v/>
      </c>
      <c r="M77" s="136" t="s">
        <v>177</v>
      </c>
      <c r="N77" s="146" t="s">
        <v>395</v>
      </c>
      <c r="O77" s="14" t="str">
        <f>T('Elective Adventures'!H226)</f>
        <v/>
      </c>
    </row>
    <row r="78" spans="1:15">
      <c r="A78" s="98">
        <v>8</v>
      </c>
      <c r="B78" s="136" t="s">
        <v>140</v>
      </c>
      <c r="C78" s="14" t="str">
        <f>T('Core Adventures'!H46)</f>
        <v/>
      </c>
      <c r="D78" s="13"/>
      <c r="E78" s="136">
        <v>4</v>
      </c>
      <c r="F78" s="200" t="s">
        <v>221</v>
      </c>
      <c r="G78" s="14" t="str">
        <f>T('Elective Adventures'!H50)</f>
        <v/>
      </c>
      <c r="I78" s="136">
        <v>3</v>
      </c>
      <c r="J78" s="146" t="s">
        <v>302</v>
      </c>
      <c r="K78" s="14" t="str">
        <f>T('Elective Adventures'!H140)</f>
        <v/>
      </c>
      <c r="M78" s="136" t="s">
        <v>178</v>
      </c>
      <c r="N78" s="146" t="s">
        <v>396</v>
      </c>
      <c r="O78" s="14" t="str">
        <f>T('Elective Adventures'!H227)</f>
        <v/>
      </c>
    </row>
    <row r="79" spans="1:15">
      <c r="D79" s="13"/>
      <c r="E79" s="136" t="s">
        <v>78</v>
      </c>
      <c r="F79" s="146" t="s">
        <v>222</v>
      </c>
      <c r="G79" s="14" t="str">
        <f>T('Elective Adventures'!H51)</f>
        <v/>
      </c>
      <c r="I79" s="136">
        <v>4</v>
      </c>
      <c r="J79" s="146" t="s">
        <v>303</v>
      </c>
      <c r="K79" s="14" t="str">
        <f>T('Elective Adventures'!H141)</f>
        <v/>
      </c>
    </row>
    <row r="80" spans="1:15">
      <c r="D80" s="13"/>
      <c r="E80" s="219" t="s">
        <v>79</v>
      </c>
      <c r="F80" s="220" t="s">
        <v>223</v>
      </c>
      <c r="G80" s="14" t="str">
        <f>T('Elective Adventures'!H52)</f>
        <v/>
      </c>
    </row>
    <row r="81" spans="4:4">
      <c r="D81" s="13"/>
    </row>
    <row r="82" spans="4:4">
      <c r="D82" s="13"/>
    </row>
    <row r="83" spans="4:4">
      <c r="D83" s="13"/>
    </row>
  </sheetData>
  <sheetProtection algorithmName="SHA-512" hashValue="ZdxsSw6gqLtkH3IYSgyl+MJAZbSFnulgUlaNzJLTMyUOuZzIXafKAHaRoIoAKortnzW3tIju6rJ5DcNi/u94YA==" saltValue="8n1FnZC4SVrtZxP6Y42lcg=="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5</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IF(Bobcat!I6="A","A"," ")</f>
        <v xml:space="preserve"> </v>
      </c>
      <c r="H3" s="28"/>
      <c r="I3" s="202" t="s">
        <v>421</v>
      </c>
      <c r="J3" s="186"/>
      <c r="K3" s="221" t="str">
        <f>T('Elective Adventures'!I74)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IF(Bobcat!I7="A","A"," ")</f>
        <v xml:space="preserve"> </v>
      </c>
      <c r="I4" s="100"/>
      <c r="J4" s="146" t="s">
        <v>208</v>
      </c>
      <c r="K4" s="14" t="str">
        <f>T('Elective Adventures'!I56)</f>
        <v/>
      </c>
      <c r="M4" s="100">
        <v>1</v>
      </c>
      <c r="N4" s="146" t="s">
        <v>323</v>
      </c>
      <c r="O4" s="14" t="str">
        <f>T('Elective Adventures'!I145)</f>
        <v/>
      </c>
      <c r="Q4" s="148">
        <v>1</v>
      </c>
      <c r="R4" s="159" t="s">
        <v>398</v>
      </c>
      <c r="S4" s="14" t="str">
        <f>T('Elective Adventures'!I230)</f>
        <v/>
      </c>
    </row>
    <row r="5" spans="2:19">
      <c r="B5" s="15" t="s">
        <v>424</v>
      </c>
      <c r="C5" s="16" t="str">
        <f>IF(COUNTIF(C13:C17,"C")&gt;4,"C",IF(COUNTIF(C13:C17,"C")&gt;0,"P",IF(COUNTIF(C13:C17,"P")&gt;0,"P"," ")))</f>
        <v xml:space="preserve"> </v>
      </c>
      <c r="D5" s="79"/>
      <c r="E5" s="14">
        <v>3</v>
      </c>
      <c r="F5" s="89" t="s">
        <v>17</v>
      </c>
      <c r="G5" s="14" t="str">
        <f>IF(Bobcat!I8="A","A"," ")</f>
        <v xml:space="preserve"> </v>
      </c>
      <c r="I5" s="100">
        <v>1</v>
      </c>
      <c r="J5" s="146" t="s">
        <v>225</v>
      </c>
      <c r="K5" s="14" t="str">
        <f>T('Elective Adventures'!I57)</f>
        <v/>
      </c>
      <c r="M5" s="100">
        <v>2</v>
      </c>
      <c r="N5" s="146" t="s">
        <v>97</v>
      </c>
      <c r="O5" s="14" t="str">
        <f>T('Elective Adventures'!I146)</f>
        <v/>
      </c>
      <c r="Q5" s="100">
        <v>2</v>
      </c>
      <c r="R5" s="146" t="s">
        <v>399</v>
      </c>
      <c r="S5" s="14" t="str">
        <f>T('Elective Adventures'!I231)</f>
        <v/>
      </c>
    </row>
    <row r="6" spans="2:19" ht="13.5" thickBot="1">
      <c r="B6" s="174" t="s">
        <v>425</v>
      </c>
      <c r="C6" s="17" t="str">
        <f>IF(COUNTIF(C20:C37,"C")&gt;1,"C"," ")</f>
        <v xml:space="preserve"> </v>
      </c>
      <c r="D6" s="79"/>
      <c r="E6" s="14">
        <v>4</v>
      </c>
      <c r="F6" s="89" t="s">
        <v>18</v>
      </c>
      <c r="G6" s="14" t="str">
        <f>IF(Bobcat!I9="A","A"," ")</f>
        <v xml:space="preserve"> </v>
      </c>
      <c r="I6" s="100">
        <v>2</v>
      </c>
      <c r="J6" s="146" t="s">
        <v>226</v>
      </c>
      <c r="K6" s="14" t="str">
        <f>T('Elective Adventures'!I58)</f>
        <v/>
      </c>
      <c r="M6" s="136" t="s">
        <v>76</v>
      </c>
      <c r="N6" s="146" t="s">
        <v>324</v>
      </c>
      <c r="O6" s="14" t="str">
        <f>T('Elective Adventures'!I147)</f>
        <v/>
      </c>
      <c r="Q6" s="100">
        <v>3</v>
      </c>
      <c r="R6" s="146" t="s">
        <v>400</v>
      </c>
      <c r="S6" s="14" t="str">
        <f>T('Elective Adventures'!I232)</f>
        <v/>
      </c>
    </row>
    <row r="7" spans="2:19" ht="13.5" thickBot="1">
      <c r="B7" s="212" t="s">
        <v>432</v>
      </c>
      <c r="C7" s="224"/>
      <c r="D7" s="2"/>
      <c r="E7" s="14">
        <v>5</v>
      </c>
      <c r="F7" s="89" t="s">
        <v>19</v>
      </c>
      <c r="G7" s="14" t="str">
        <f>IF(Bobcat!I10="A","A"," ")</f>
        <v xml:space="preserve"> </v>
      </c>
      <c r="I7" s="100">
        <v>3</v>
      </c>
      <c r="J7" s="146" t="s">
        <v>224</v>
      </c>
      <c r="K7" s="14" t="str">
        <f>T('Elective Adventures'!I59)</f>
        <v/>
      </c>
      <c r="M7" s="136" t="s">
        <v>77</v>
      </c>
      <c r="N7" s="146" t="s">
        <v>325</v>
      </c>
      <c r="O7" s="14" t="str">
        <f>T('Elective Adventures'!I148)</f>
        <v/>
      </c>
      <c r="Q7" s="208" t="s">
        <v>401</v>
      </c>
      <c r="R7" s="207"/>
      <c r="S7" s="218"/>
    </row>
    <row r="8" spans="2:19" ht="12.75" customHeight="1" thickBot="1">
      <c r="B8" s="163" t="s">
        <v>67</v>
      </c>
      <c r="C8" s="213"/>
      <c r="D8" s="79"/>
      <c r="E8" s="14">
        <v>6</v>
      </c>
      <c r="F8" s="89" t="s">
        <v>20</v>
      </c>
      <c r="G8" s="14" t="str">
        <f>IF(Bobcat!I11="A","A"," ")</f>
        <v xml:space="preserve"> </v>
      </c>
      <c r="I8" s="100">
        <v>4</v>
      </c>
      <c r="J8" s="146" t="s">
        <v>229</v>
      </c>
      <c r="K8" s="14" t="str">
        <f>T('Elective Adventures'!I60)</f>
        <v/>
      </c>
      <c r="M8" s="136" t="s">
        <v>80</v>
      </c>
      <c r="N8" s="146" t="s">
        <v>326</v>
      </c>
      <c r="O8" s="14" t="str">
        <f>T('Elective Adventures'!I149)</f>
        <v/>
      </c>
      <c r="Q8" s="148"/>
      <c r="R8" s="159" t="s">
        <v>418</v>
      </c>
      <c r="S8" s="14" t="str">
        <f>T('Elective Adventures'!I235)</f>
        <v/>
      </c>
    </row>
    <row r="9" spans="2:19" ht="12.75" customHeight="1">
      <c r="B9" s="15" t="s">
        <v>68</v>
      </c>
      <c r="C9" s="164" t="str">
        <f>'Cyber Chip'!I10</f>
        <v xml:space="preserve"> </v>
      </c>
      <c r="D9" s="79"/>
      <c r="E9" s="76">
        <v>7</v>
      </c>
      <c r="F9" s="80" t="s">
        <v>21</v>
      </c>
      <c r="G9" s="76" t="str">
        <f>IF(Bobcat!I12="A","A"," ")</f>
        <v xml:space="preserve"> </v>
      </c>
      <c r="I9" s="100">
        <v>5</v>
      </c>
      <c r="J9" s="146" t="s">
        <v>227</v>
      </c>
      <c r="K9" s="14" t="str">
        <f>T('Elective Adventures'!I61)</f>
        <v/>
      </c>
      <c r="M9" s="100">
        <v>3</v>
      </c>
      <c r="N9" s="201" t="s">
        <v>327</v>
      </c>
      <c r="O9" s="14" t="str">
        <f>T('Elective Adventures'!I150)</f>
        <v/>
      </c>
      <c r="Q9" s="148">
        <v>1</v>
      </c>
      <c r="R9" s="209" t="s">
        <v>402</v>
      </c>
      <c r="S9" s="14" t="str">
        <f>T('Elective Adventures'!I236)</f>
        <v/>
      </c>
    </row>
    <row r="10" spans="2:19" ht="12" customHeight="1">
      <c r="B10" s="15" t="s">
        <v>419</v>
      </c>
      <c r="C10" s="17" t="str">
        <f>IF(COUNTIF(C4:C9,"C")&gt;5,"C","")</f>
        <v/>
      </c>
      <c r="D10" s="79"/>
      <c r="E10" s="77"/>
      <c r="F10" s="81"/>
      <c r="G10" s="77"/>
      <c r="I10" s="151">
        <v>6</v>
      </c>
      <c r="J10" s="200" t="s">
        <v>228</v>
      </c>
      <c r="K10" s="14" t="str">
        <f>T('Elective Adventures'!I62)</f>
        <v/>
      </c>
      <c r="M10" s="136" t="s">
        <v>72</v>
      </c>
      <c r="N10" s="146" t="s">
        <v>328</v>
      </c>
      <c r="O10" s="14" t="str">
        <f>T('Elective Adventures'!I151)</f>
        <v/>
      </c>
      <c r="Q10" s="100">
        <v>2</v>
      </c>
      <c r="R10" s="146" t="s">
        <v>403</v>
      </c>
      <c r="S10" s="14" t="str">
        <f>T('Elective Adventures'!I237)</f>
        <v/>
      </c>
    </row>
    <row r="11" spans="2:19" ht="12.75" customHeight="1">
      <c r="B11" s="82"/>
      <c r="C11" s="83"/>
      <c r="E11" s="304" t="s">
        <v>426</v>
      </c>
      <c r="F11" s="304"/>
      <c r="G11" s="304"/>
      <c r="I11" s="151">
        <v>7</v>
      </c>
      <c r="J11" s="205" t="s">
        <v>211</v>
      </c>
      <c r="K11" s="14" t="str">
        <f>T('Elective Adventures'!I63)</f>
        <v/>
      </c>
      <c r="M11" s="136" t="s">
        <v>73</v>
      </c>
      <c r="N11" s="146" t="s">
        <v>329</v>
      </c>
      <c r="O11" s="14" t="str">
        <f>T('Elective Adventures'!I152)</f>
        <v/>
      </c>
      <c r="Q11" s="100">
        <v>3</v>
      </c>
      <c r="R11" s="200" t="s">
        <v>404</v>
      </c>
      <c r="S11" s="14" t="str">
        <f>T('Elective Adventures'!I238)</f>
        <v/>
      </c>
    </row>
    <row r="12" spans="2:19" ht="12.75" customHeight="1">
      <c r="B12" s="216" t="s">
        <v>426</v>
      </c>
      <c r="C12" s="215"/>
      <c r="D12" s="31"/>
      <c r="E12" s="304"/>
      <c r="F12" s="304"/>
      <c r="G12" s="304"/>
      <c r="I12" s="173" t="s">
        <v>230</v>
      </c>
      <c r="J12" s="172" t="s">
        <v>238</v>
      </c>
      <c r="K12" s="14" t="str">
        <f>T('Elective Adventures'!I64)</f>
        <v/>
      </c>
      <c r="M12" s="136" t="s">
        <v>176</v>
      </c>
      <c r="N12" s="146" t="s">
        <v>330</v>
      </c>
      <c r="O12" s="14" t="str">
        <f>T('Elective Adventures'!I153)</f>
        <v/>
      </c>
      <c r="Q12" s="100">
        <v>4</v>
      </c>
      <c r="R12" s="146" t="s">
        <v>405</v>
      </c>
      <c r="S12" s="14" t="str">
        <f>T('Elective Adventures'!I239)</f>
        <v/>
      </c>
    </row>
    <row r="13" spans="2:19" ht="12.75" customHeight="1">
      <c r="B13" s="161" t="s">
        <v>110</v>
      </c>
      <c r="C13" s="18" t="str">
        <f>'Core Adventures'!I11</f>
        <v xml:space="preserve"> </v>
      </c>
      <c r="D13" s="31"/>
      <c r="E13" s="187" t="s">
        <v>151</v>
      </c>
      <c r="F13" s="189"/>
      <c r="G13" s="221" t="str">
        <f>T('Core Adventures'!I62)</f>
        <v/>
      </c>
      <c r="I13" s="173" t="s">
        <v>231</v>
      </c>
      <c r="J13" s="171" t="s">
        <v>239</v>
      </c>
      <c r="K13" s="14" t="str">
        <f>T('Elective Adventures'!I65)</f>
        <v/>
      </c>
      <c r="M13" s="100">
        <v>4</v>
      </c>
      <c r="N13" s="146" t="s">
        <v>331</v>
      </c>
      <c r="O13" s="14" t="str">
        <f>T('Elective Adventures'!I154)</f>
        <v/>
      </c>
      <c r="Q13" s="100">
        <v>5</v>
      </c>
      <c r="R13" s="200" t="s">
        <v>406</v>
      </c>
      <c r="S13" s="14" t="str">
        <f>T('Elective Adventures'!I240)</f>
        <v/>
      </c>
    </row>
    <row r="14" spans="2:19" ht="12.75" customHeight="1">
      <c r="B14" s="161" t="s">
        <v>420</v>
      </c>
      <c r="C14" s="18" t="str">
        <f>'Core Adventures'!I21</f>
        <v xml:space="preserve"> </v>
      </c>
      <c r="D14" s="31"/>
      <c r="E14" s="98"/>
      <c r="F14" s="136" t="s">
        <v>118</v>
      </c>
      <c r="G14" s="14" t="str">
        <f>T('Core Adventures'!I50)</f>
        <v/>
      </c>
      <c r="I14" s="173" t="s">
        <v>232</v>
      </c>
      <c r="J14" s="171" t="s">
        <v>240</v>
      </c>
      <c r="K14" s="14" t="str">
        <f>T('Elective Adventures'!I66)</f>
        <v/>
      </c>
      <c r="M14" s="136" t="s">
        <v>78</v>
      </c>
      <c r="N14" s="146" t="s">
        <v>351</v>
      </c>
      <c r="O14" s="14" t="str">
        <f>T('Elective Adventures'!I155)</f>
        <v/>
      </c>
      <c r="Q14" s="100">
        <v>6</v>
      </c>
      <c r="R14" s="146" t="s">
        <v>407</v>
      </c>
      <c r="S14" s="14" t="str">
        <f>T('Elective Adventures'!I241)</f>
        <v/>
      </c>
    </row>
    <row r="15" spans="2:19">
      <c r="B15" s="161" t="s">
        <v>117</v>
      </c>
      <c r="C15" s="18" t="str">
        <f>'Core Adventures'!I47</f>
        <v xml:space="preserve"> </v>
      </c>
      <c r="D15" s="31"/>
      <c r="E15" s="98">
        <v>1</v>
      </c>
      <c r="F15" s="136" t="s">
        <v>152</v>
      </c>
      <c r="G15" s="14" t="str">
        <f>T('Core Adventures'!I51)</f>
        <v/>
      </c>
      <c r="I15" s="173" t="s">
        <v>233</v>
      </c>
      <c r="J15" s="205" t="s">
        <v>241</v>
      </c>
      <c r="K15" s="14" t="str">
        <f>T('Elective Adventures'!I67)</f>
        <v/>
      </c>
      <c r="M15" s="136" t="s">
        <v>79</v>
      </c>
      <c r="N15" s="146" t="s">
        <v>332</v>
      </c>
      <c r="O15" s="14" t="str">
        <f>T('Elective Adventures'!I156)</f>
        <v/>
      </c>
      <c r="Q15" s="100">
        <v>7</v>
      </c>
      <c r="R15" s="146" t="s">
        <v>408</v>
      </c>
      <c r="S15" s="14" t="str">
        <f>T('Elective Adventures'!I242)</f>
        <v/>
      </c>
    </row>
    <row r="16" spans="2:19">
      <c r="B16" s="161" t="s">
        <v>151</v>
      </c>
      <c r="C16" s="18" t="str">
        <f>'Core Adventures'!I61</f>
        <v xml:space="preserve"> </v>
      </c>
      <c r="D16" s="31"/>
      <c r="E16" s="98">
        <v>2</v>
      </c>
      <c r="F16" s="136" t="s">
        <v>153</v>
      </c>
      <c r="G16" s="14" t="str">
        <f>T('Core Adventures'!I52)</f>
        <v/>
      </c>
      <c r="I16" s="173" t="s">
        <v>234</v>
      </c>
      <c r="J16" s="205" t="s">
        <v>242</v>
      </c>
      <c r="K16" s="14" t="str">
        <f>T('Elective Adventures'!I68)</f>
        <v/>
      </c>
      <c r="M16" s="136" t="s">
        <v>304</v>
      </c>
      <c r="N16" s="146" t="s">
        <v>333</v>
      </c>
      <c r="O16" s="14" t="str">
        <f>T('Elective Adventures'!I157)</f>
        <v/>
      </c>
      <c r="Q16" s="100">
        <v>8</v>
      </c>
      <c r="R16" s="146" t="s">
        <v>409</v>
      </c>
      <c r="S16" s="14" t="str">
        <f>T('Elective Adventures'!I243)</f>
        <v/>
      </c>
    </row>
    <row r="17" spans="2:19">
      <c r="B17" s="161" t="s">
        <v>427</v>
      </c>
      <c r="C17" s="18" t="str">
        <f>'Core Adventures'!I72</f>
        <v xml:space="preserve"> </v>
      </c>
      <c r="D17" s="31"/>
      <c r="E17" s="137" t="s">
        <v>76</v>
      </c>
      <c r="F17" s="136" t="s">
        <v>154</v>
      </c>
      <c r="G17" s="14" t="str">
        <f>T('Core Adventures'!I53)</f>
        <v/>
      </c>
      <c r="I17" s="173" t="s">
        <v>235</v>
      </c>
      <c r="J17" s="205" t="s">
        <v>243</v>
      </c>
      <c r="K17" s="14" t="str">
        <f>T('Elective Adventures'!I69)</f>
        <v/>
      </c>
      <c r="M17" s="136" t="s">
        <v>305</v>
      </c>
      <c r="N17" s="146" t="s">
        <v>334</v>
      </c>
      <c r="O17" s="14" t="str">
        <f>T('Elective Adventures'!I158)</f>
        <v/>
      </c>
      <c r="Q17" s="208" t="s">
        <v>410</v>
      </c>
      <c r="R17" s="207"/>
      <c r="S17" s="218"/>
    </row>
    <row r="18" spans="2:19">
      <c r="B18" s="30"/>
      <c r="C18" s="31"/>
      <c r="D18" s="31"/>
      <c r="E18" s="137" t="s">
        <v>77</v>
      </c>
      <c r="F18" s="136" t="s">
        <v>155</v>
      </c>
      <c r="G18" s="14" t="str">
        <f>T('Core Adventures'!I54)</f>
        <v/>
      </c>
      <c r="I18" s="173" t="s">
        <v>236</v>
      </c>
      <c r="J18" s="205" t="s">
        <v>244</v>
      </c>
      <c r="K18" s="14" t="str">
        <f>T('Elective Adventures'!I70)</f>
        <v/>
      </c>
      <c r="M18" s="136" t="s">
        <v>306</v>
      </c>
      <c r="N18" s="146" t="s">
        <v>335</v>
      </c>
      <c r="O18" s="14" t="str">
        <f>T('Elective Adventures'!I159)</f>
        <v/>
      </c>
      <c r="Q18" s="148">
        <v>1</v>
      </c>
      <c r="R18" s="159" t="s">
        <v>411</v>
      </c>
      <c r="S18" s="14" t="str">
        <f>T('Elective Adventures'!I246)</f>
        <v/>
      </c>
    </row>
    <row r="19" spans="2:19">
      <c r="B19" s="216" t="s">
        <v>425</v>
      </c>
      <c r="C19" s="215"/>
      <c r="E19" s="137" t="s">
        <v>80</v>
      </c>
      <c r="F19" s="136" t="s">
        <v>156</v>
      </c>
      <c r="G19" s="14" t="str">
        <f>T('Core Adventures'!I55)</f>
        <v/>
      </c>
      <c r="I19" s="173" t="s">
        <v>237</v>
      </c>
      <c r="J19" s="205" t="s">
        <v>245</v>
      </c>
      <c r="K19" s="14" t="str">
        <f>T('Elective Adventures'!I71)</f>
        <v/>
      </c>
      <c r="M19" s="136" t="s">
        <v>307</v>
      </c>
      <c r="N19" s="146" t="s">
        <v>336</v>
      </c>
      <c r="O19" s="14" t="str">
        <f>T('Elective Adventures'!I160)</f>
        <v/>
      </c>
      <c r="Q19" s="100">
        <v>2</v>
      </c>
      <c r="R19" s="201" t="s">
        <v>412</v>
      </c>
      <c r="S19" s="14" t="str">
        <f>T('Elective Adventures'!I247)</f>
        <v/>
      </c>
    </row>
    <row r="20" spans="2:19">
      <c r="B20" s="161" t="s">
        <v>172</v>
      </c>
      <c r="C20" s="18" t="str">
        <f>'Elective Adventures'!I19</f>
        <v xml:space="preserve"> </v>
      </c>
      <c r="D20" s="31"/>
      <c r="E20" s="137" t="s">
        <v>94</v>
      </c>
      <c r="F20" s="136" t="s">
        <v>157</v>
      </c>
      <c r="G20" s="14" t="str">
        <f>T('Core Adventures'!I56)</f>
        <v/>
      </c>
      <c r="I20" s="202" t="s">
        <v>246</v>
      </c>
      <c r="J20" s="195"/>
      <c r="K20" s="218"/>
      <c r="M20" s="136" t="s">
        <v>308</v>
      </c>
      <c r="N20" s="146" t="s">
        <v>337</v>
      </c>
      <c r="O20" s="14" t="str">
        <f>T('Elective Adventures'!I161)</f>
        <v/>
      </c>
      <c r="Q20" s="100">
        <v>3</v>
      </c>
      <c r="R20" s="146" t="s">
        <v>413</v>
      </c>
      <c r="S20" s="14" t="str">
        <f>T('Elective Adventures'!I248)</f>
        <v/>
      </c>
    </row>
    <row r="21" spans="2:19" ht="12.75" customHeight="1">
      <c r="B21" s="161" t="s">
        <v>194</v>
      </c>
      <c r="C21" s="18" t="str">
        <f>'Elective Adventures'!I34</f>
        <v xml:space="preserve"> </v>
      </c>
      <c r="D21" s="31"/>
      <c r="E21" s="137" t="s">
        <v>141</v>
      </c>
      <c r="F21" s="136" t="s">
        <v>158</v>
      </c>
      <c r="G21" s="14" t="str">
        <f>T('Core Adventures'!I57)</f>
        <v/>
      </c>
      <c r="I21" s="100">
        <v>1</v>
      </c>
      <c r="J21" s="146" t="s">
        <v>247</v>
      </c>
      <c r="K21" s="14" t="str">
        <f>T('Elective Adventures'!I75)</f>
        <v/>
      </c>
      <c r="M21" s="136" t="s">
        <v>309</v>
      </c>
      <c r="N21" s="146" t="s">
        <v>339</v>
      </c>
      <c r="O21" s="14" t="str">
        <f>T('Elective Adventures'!I162)</f>
        <v/>
      </c>
      <c r="Q21" s="100">
        <v>4</v>
      </c>
      <c r="R21" s="201" t="s">
        <v>414</v>
      </c>
      <c r="S21" s="14" t="str">
        <f>T('Elective Adventures'!I249)</f>
        <v/>
      </c>
    </row>
    <row r="22" spans="2:19" ht="12.75" customHeight="1">
      <c r="B22" s="161" t="s">
        <v>205</v>
      </c>
      <c r="C22" s="18" t="str">
        <f>'Elective Adventures'!I53</f>
        <v xml:space="preserve"> </v>
      </c>
      <c r="D22" s="31"/>
      <c r="E22" s="137" t="s">
        <v>162</v>
      </c>
      <c r="F22" s="136" t="s">
        <v>159</v>
      </c>
      <c r="G22" s="14" t="str">
        <f>T('Core Adventures'!I58)</f>
        <v/>
      </c>
      <c r="H22" s="12" t="s">
        <v>75</v>
      </c>
      <c r="I22" s="136">
        <v>2</v>
      </c>
      <c r="J22" s="146" t="s">
        <v>248</v>
      </c>
      <c r="K22" s="14" t="str">
        <f>T('Elective Adventures'!I76)</f>
        <v/>
      </c>
      <c r="L22" s="12" t="s">
        <v>75</v>
      </c>
      <c r="M22" s="136" t="s">
        <v>310</v>
      </c>
      <c r="N22" s="146" t="s">
        <v>352</v>
      </c>
      <c r="O22" s="14" t="str">
        <f>T('Elective Adventures'!I163)</f>
        <v/>
      </c>
      <c r="P22" s="12" t="s">
        <v>75</v>
      </c>
      <c r="Q22" s="136" t="s">
        <v>78</v>
      </c>
      <c r="R22" s="201" t="s">
        <v>415</v>
      </c>
      <c r="S22" s="14" t="str">
        <f>T('Elective Adventures'!I250)</f>
        <v/>
      </c>
    </row>
    <row r="23" spans="2:19" ht="12.75" customHeight="1">
      <c r="B23" s="161" t="s">
        <v>421</v>
      </c>
      <c r="C23" s="18" t="str">
        <f>'Elective Adventures'!I72</f>
        <v xml:space="preserve"> </v>
      </c>
      <c r="D23" s="31"/>
      <c r="E23" s="98">
        <v>3</v>
      </c>
      <c r="F23" s="136" t="s">
        <v>160</v>
      </c>
      <c r="G23" s="14" t="str">
        <f>T('Core Adventures'!I59)</f>
        <v/>
      </c>
      <c r="I23" s="136">
        <v>3</v>
      </c>
      <c r="J23" s="146" t="s">
        <v>249</v>
      </c>
      <c r="K23" s="14" t="str">
        <f>T('Elective Adventures'!I77)</f>
        <v/>
      </c>
      <c r="M23" s="136" t="s">
        <v>311</v>
      </c>
      <c r="N23" s="146" t="s">
        <v>340</v>
      </c>
      <c r="O23" s="14" t="str">
        <f>T('Elective Adventures'!I164)</f>
        <v/>
      </c>
      <c r="Q23" s="136" t="s">
        <v>79</v>
      </c>
      <c r="R23" s="201" t="s">
        <v>416</v>
      </c>
      <c r="S23" s="14" t="str">
        <f>T('Elective Adventures'!I251)</f>
        <v/>
      </c>
    </row>
    <row r="24" spans="2:19">
      <c r="B24" s="161" t="s">
        <v>246</v>
      </c>
      <c r="C24" s="18" t="str">
        <f>'Elective Adventures'!I80</f>
        <v xml:space="preserve"> </v>
      </c>
      <c r="D24" s="31"/>
      <c r="E24" s="98">
        <v>4</v>
      </c>
      <c r="F24" s="136" t="s">
        <v>161</v>
      </c>
      <c r="G24" s="14" t="str">
        <f>T('Core Adventures'!I60)</f>
        <v/>
      </c>
      <c r="I24" s="136">
        <v>4</v>
      </c>
      <c r="J24" s="201" t="s">
        <v>250</v>
      </c>
      <c r="K24" s="14" t="str">
        <f>T('Elective Adventures'!I78)</f>
        <v/>
      </c>
      <c r="M24" s="136" t="s">
        <v>312</v>
      </c>
      <c r="N24" s="146" t="s">
        <v>341</v>
      </c>
      <c r="O24" s="14" t="str">
        <f>T('Elective Adventures'!I165)</f>
        <v/>
      </c>
      <c r="Q24" s="136" t="s">
        <v>304</v>
      </c>
      <c r="R24" s="146" t="s">
        <v>417</v>
      </c>
      <c r="S24" s="14" t="str">
        <f>T('Elective Adventures'!I252)</f>
        <v/>
      </c>
    </row>
    <row r="25" spans="2:19">
      <c r="B25" s="161" t="s">
        <v>252</v>
      </c>
      <c r="C25" s="18" t="str">
        <f>'Elective Adventures'!I89</f>
        <v xml:space="preserve"> </v>
      </c>
      <c r="D25" s="31"/>
      <c r="E25" s="187" t="s">
        <v>169</v>
      </c>
      <c r="F25" s="187"/>
      <c r="G25" s="218"/>
      <c r="I25" s="136">
        <v>5</v>
      </c>
      <c r="J25" s="146" t="s">
        <v>251</v>
      </c>
      <c r="K25" s="14" t="str">
        <f>T('Elective Adventures'!I79)</f>
        <v/>
      </c>
      <c r="M25" s="136" t="s">
        <v>313</v>
      </c>
      <c r="N25" s="146" t="s">
        <v>342</v>
      </c>
      <c r="O25" s="14" t="str">
        <f>T('Elective Adventures'!I166)</f>
        <v/>
      </c>
    </row>
    <row r="26" spans="2:19" ht="12.75" customHeight="1">
      <c r="B26" s="162" t="s">
        <v>259</v>
      </c>
      <c r="C26" s="18" t="str">
        <f>'Elective Adventures'!I105</f>
        <v xml:space="preserve"> </v>
      </c>
      <c r="D26" s="31"/>
      <c r="E26" s="98"/>
      <c r="F26" s="136" t="s">
        <v>118</v>
      </c>
      <c r="G26" s="14" t="str">
        <f>T('Core Adventures'!I63)</f>
        <v/>
      </c>
      <c r="I26" s="202" t="s">
        <v>252</v>
      </c>
      <c r="J26" s="195"/>
      <c r="K26" s="218"/>
      <c r="M26" s="136" t="s">
        <v>314</v>
      </c>
      <c r="N26" s="201" t="s">
        <v>343</v>
      </c>
      <c r="O26" s="14" t="str">
        <f>T('Elective Adventures'!I167)</f>
        <v/>
      </c>
    </row>
    <row r="27" spans="2:19" ht="12.75" customHeight="1">
      <c r="B27" s="162" t="s">
        <v>428</v>
      </c>
      <c r="C27" s="18" t="str">
        <f>'Elective Adventures'!I132</f>
        <v xml:space="preserve"> </v>
      </c>
      <c r="D27" s="31"/>
      <c r="E27" s="98">
        <v>1</v>
      </c>
      <c r="F27" s="136" t="s">
        <v>163</v>
      </c>
      <c r="G27" s="14" t="str">
        <f>T('Core Adventures'!I64)</f>
        <v/>
      </c>
      <c r="I27" s="100">
        <v>1</v>
      </c>
      <c r="J27" s="146" t="s">
        <v>253</v>
      </c>
      <c r="K27" s="14" t="str">
        <f>T('Elective Adventures'!I83)</f>
        <v/>
      </c>
      <c r="M27" s="136" t="s">
        <v>315</v>
      </c>
      <c r="N27" s="146" t="s">
        <v>344</v>
      </c>
      <c r="O27" s="14" t="str">
        <f>T('Elective Adventures'!I168)</f>
        <v/>
      </c>
    </row>
    <row r="28" spans="2:19">
      <c r="B28" s="162" t="s">
        <v>297</v>
      </c>
      <c r="C28" s="18" t="str">
        <f>'Elective Adventures'!I142</f>
        <v xml:space="preserve"> </v>
      </c>
      <c r="D28" s="31"/>
      <c r="E28" s="98">
        <v>2</v>
      </c>
      <c r="F28" s="136" t="s">
        <v>164</v>
      </c>
      <c r="G28" s="14" t="str">
        <f>T('Core Adventures'!I65)</f>
        <v/>
      </c>
      <c r="I28" s="100">
        <v>2</v>
      </c>
      <c r="J28" s="146" t="s">
        <v>254</v>
      </c>
      <c r="K28" s="14" t="str">
        <f>T('Elective Adventures'!I84)</f>
        <v/>
      </c>
      <c r="M28" s="136" t="s">
        <v>316</v>
      </c>
      <c r="N28" s="146" t="s">
        <v>345</v>
      </c>
      <c r="O28" s="14" t="str">
        <f>T('Elective Adventures'!I169)</f>
        <v/>
      </c>
      <c r="R28" s="68" t="s">
        <v>49</v>
      </c>
      <c r="S28" s="69"/>
    </row>
    <row r="29" spans="2:19">
      <c r="B29" s="162" t="s">
        <v>338</v>
      </c>
      <c r="C29" s="18" t="str">
        <f>'Elective Adventures'!I176</f>
        <v xml:space="preserve"> </v>
      </c>
      <c r="D29" s="31"/>
      <c r="E29" s="98">
        <v>3</v>
      </c>
      <c r="F29" s="193" t="s">
        <v>165</v>
      </c>
      <c r="G29" s="14" t="str">
        <f>T('Core Adventures'!I66)</f>
        <v/>
      </c>
      <c r="I29" s="100">
        <v>3</v>
      </c>
      <c r="J29" s="201" t="s">
        <v>255</v>
      </c>
      <c r="K29" s="14" t="str">
        <f>T('Elective Adventures'!I85)</f>
        <v/>
      </c>
      <c r="M29" s="136" t="s">
        <v>317</v>
      </c>
      <c r="N29" s="146" t="s">
        <v>346</v>
      </c>
      <c r="O29" s="14" t="str">
        <f>T('Elective Adventures'!I170)</f>
        <v/>
      </c>
      <c r="R29" s="70" t="s">
        <v>50</v>
      </c>
      <c r="S29" s="32"/>
    </row>
    <row r="30" spans="2:19" ht="12.75" customHeight="1">
      <c r="B30" s="162" t="s">
        <v>354</v>
      </c>
      <c r="C30" s="18" t="str">
        <f>'Elective Adventures'!I183</f>
        <v xml:space="preserve"> </v>
      </c>
      <c r="D30" s="31"/>
      <c r="E30" s="98">
        <v>4</v>
      </c>
      <c r="F30" s="194" t="s">
        <v>170</v>
      </c>
      <c r="G30" s="14" t="str">
        <f>T('Core Adventures'!I67)</f>
        <v/>
      </c>
      <c r="I30" s="100">
        <v>4</v>
      </c>
      <c r="J30" s="200" t="s">
        <v>256</v>
      </c>
      <c r="K30" s="14" t="str">
        <f>T('Elective Adventures'!I86)</f>
        <v/>
      </c>
      <c r="M30" s="136" t="s">
        <v>318</v>
      </c>
      <c r="N30" s="146" t="s">
        <v>353</v>
      </c>
      <c r="O30" s="14" t="str">
        <f>T('Elective Adventures'!I171)</f>
        <v/>
      </c>
      <c r="R30" s="70" t="s">
        <v>51</v>
      </c>
      <c r="S30" s="32"/>
    </row>
    <row r="31" spans="2:19" ht="12.75" customHeight="1">
      <c r="B31" s="162" t="s">
        <v>359</v>
      </c>
      <c r="C31" s="18" t="str">
        <f>'Elective Adventures'!I198</f>
        <v xml:space="preserve"> </v>
      </c>
      <c r="D31" s="31"/>
      <c r="E31" s="98">
        <v>5</v>
      </c>
      <c r="F31" s="193" t="s">
        <v>166</v>
      </c>
      <c r="G31" s="14" t="str">
        <f>T('Core Adventures'!I68)</f>
        <v/>
      </c>
      <c r="I31" s="100">
        <v>5</v>
      </c>
      <c r="J31" s="146" t="s">
        <v>257</v>
      </c>
      <c r="K31" s="14" t="str">
        <f>T('Elective Adventures'!I87)</f>
        <v/>
      </c>
      <c r="M31" s="136" t="s">
        <v>319</v>
      </c>
      <c r="N31" s="146" t="s">
        <v>347</v>
      </c>
      <c r="O31" s="14" t="str">
        <f>T('Elective Adventures'!I172)</f>
        <v/>
      </c>
      <c r="R31" s="71" t="s">
        <v>74</v>
      </c>
      <c r="S31" s="51"/>
    </row>
    <row r="32" spans="2:19">
      <c r="B32" s="162" t="s">
        <v>423</v>
      </c>
      <c r="C32" s="18" t="str">
        <f>'Elective Adventures'!I208</f>
        <v xml:space="preserve"> </v>
      </c>
      <c r="D32" s="31"/>
      <c r="E32" s="98">
        <v>6</v>
      </c>
      <c r="F32" s="136" t="s">
        <v>167</v>
      </c>
      <c r="G32" s="14" t="str">
        <f>T('Core Adventures'!I69)</f>
        <v/>
      </c>
      <c r="I32" s="100">
        <v>6</v>
      </c>
      <c r="J32" s="146" t="s">
        <v>258</v>
      </c>
      <c r="K32" s="14" t="str">
        <f>T('Elective Adventures'!I88)</f>
        <v/>
      </c>
      <c r="M32" s="136" t="s">
        <v>320</v>
      </c>
      <c r="N32" s="146" t="s">
        <v>348</v>
      </c>
      <c r="O32" s="14" t="str">
        <f>T('Elective Adventures'!I173)</f>
        <v/>
      </c>
    </row>
    <row r="33" spans="1:15" ht="12.75" customHeight="1">
      <c r="B33" s="162" t="s">
        <v>381</v>
      </c>
      <c r="C33" s="18" t="str">
        <f>'Elective Adventures'!I213</f>
        <v xml:space="preserve"> </v>
      </c>
      <c r="D33" s="31"/>
      <c r="E33" s="98">
        <v>7</v>
      </c>
      <c r="F33" s="136" t="s">
        <v>171</v>
      </c>
      <c r="G33" s="14" t="str">
        <f>T('Core Adventures'!I70)</f>
        <v/>
      </c>
      <c r="I33" s="202" t="s">
        <v>259</v>
      </c>
      <c r="J33" s="186"/>
      <c r="K33" s="218"/>
      <c r="M33" s="136" t="s">
        <v>321</v>
      </c>
      <c r="N33" s="146" t="s">
        <v>349</v>
      </c>
      <c r="O33" s="14" t="str">
        <f>T('Elective Adventures'!I174)</f>
        <v/>
      </c>
    </row>
    <row r="34" spans="1:15" ht="12.75" customHeight="1">
      <c r="B34" s="162" t="s">
        <v>385</v>
      </c>
      <c r="C34" s="18" t="str">
        <f>'Elective Adventures'!I228</f>
        <v xml:space="preserve"> </v>
      </c>
      <c r="D34" s="8"/>
      <c r="E34" s="98">
        <v>8</v>
      </c>
      <c r="F34" s="193" t="s">
        <v>168</v>
      </c>
      <c r="G34" s="14" t="str">
        <f>T('Core Adventures'!I71)</f>
        <v/>
      </c>
      <c r="I34" s="136">
        <v>1</v>
      </c>
      <c r="J34" s="146" t="s">
        <v>260</v>
      </c>
      <c r="K34" s="14" t="str">
        <f>T('Elective Adventures'!I92)</f>
        <v/>
      </c>
      <c r="M34" s="136" t="s">
        <v>322</v>
      </c>
      <c r="N34" s="146" t="s">
        <v>350</v>
      </c>
      <c r="O34" s="14" t="str">
        <f>T('Elective Adventures'!I175)</f>
        <v/>
      </c>
    </row>
    <row r="35" spans="1:15" ht="15.75" customHeight="1">
      <c r="B35" s="162" t="s">
        <v>397</v>
      </c>
      <c r="C35" s="18" t="str">
        <f>'Elective Adventures'!I233</f>
        <v xml:space="preserve"> </v>
      </c>
      <c r="D35" s="8"/>
      <c r="E35" s="304" t="s">
        <v>425</v>
      </c>
      <c r="F35" s="304"/>
      <c r="G35" s="304"/>
      <c r="I35" s="136" t="s">
        <v>69</v>
      </c>
      <c r="J35" s="146" t="s">
        <v>261</v>
      </c>
      <c r="K35" s="14" t="str">
        <f>T('Elective Adventures'!I93)</f>
        <v/>
      </c>
      <c r="M35" s="202" t="s">
        <v>354</v>
      </c>
      <c r="N35" s="207"/>
      <c r="O35" s="218"/>
    </row>
    <row r="36" spans="1:15" ht="12.75" customHeight="1">
      <c r="B36" s="162" t="s">
        <v>401</v>
      </c>
      <c r="C36" s="18" t="str">
        <f>'Elective Adventures'!I244</f>
        <v xml:space="preserve"> </v>
      </c>
      <c r="D36" s="8"/>
      <c r="E36" s="304"/>
      <c r="F36" s="304"/>
      <c r="G36" s="304"/>
      <c r="I36" s="136" t="s">
        <v>70</v>
      </c>
      <c r="J36" s="146" t="s">
        <v>262</v>
      </c>
      <c r="K36" s="14" t="str">
        <f>T('Elective Adventures'!I94)</f>
        <v/>
      </c>
      <c r="M36" s="136">
        <v>1</v>
      </c>
      <c r="N36" s="159" t="s">
        <v>355</v>
      </c>
      <c r="O36" s="14" t="str">
        <f>T('Elective Adventures'!I179)</f>
        <v/>
      </c>
    </row>
    <row r="37" spans="1:15">
      <c r="B37" s="162" t="s">
        <v>410</v>
      </c>
      <c r="C37" s="18" t="str">
        <f>'Elective Adventures'!I253</f>
        <v xml:space="preserve"> </v>
      </c>
      <c r="D37" s="8"/>
      <c r="E37" s="189" t="s">
        <v>172</v>
      </c>
      <c r="F37" s="186"/>
      <c r="G37" s="215"/>
      <c r="I37" s="136" t="s">
        <v>71</v>
      </c>
      <c r="J37" s="146" t="s">
        <v>263</v>
      </c>
      <c r="K37" s="14" t="str">
        <f>T('Elective Adventures'!I95)</f>
        <v/>
      </c>
      <c r="M37" s="136">
        <v>2</v>
      </c>
      <c r="N37" s="146" t="s">
        <v>356</v>
      </c>
      <c r="O37" s="14" t="str">
        <f>T('Elective Adventures'!I180)</f>
        <v/>
      </c>
    </row>
    <row r="38" spans="1:15" ht="12.75" customHeight="1">
      <c r="B38" s="2"/>
      <c r="C38" s="31"/>
      <c r="D38" s="78"/>
      <c r="E38" s="100"/>
      <c r="F38" s="146" t="s">
        <v>97</v>
      </c>
      <c r="G38" s="14" t="str">
        <f>T('Elective Adventures'!I6)</f>
        <v/>
      </c>
      <c r="I38" s="136">
        <v>2</v>
      </c>
      <c r="J38" s="146" t="s">
        <v>208</v>
      </c>
      <c r="K38" s="14" t="str">
        <f>T('Elective Adventures'!I96)</f>
        <v/>
      </c>
      <c r="M38" s="100">
        <v>3</v>
      </c>
      <c r="N38" s="146" t="s">
        <v>357</v>
      </c>
      <c r="O38" s="14" t="str">
        <f>T('Elective Adventures'!I181)</f>
        <v/>
      </c>
    </row>
    <row r="39" spans="1:15" ht="12.75" customHeight="1">
      <c r="A39" s="304" t="s">
        <v>426</v>
      </c>
      <c r="B39" s="304"/>
      <c r="C39" s="304"/>
      <c r="D39" s="78"/>
      <c r="E39" s="100">
        <v>1</v>
      </c>
      <c r="F39" s="146" t="s">
        <v>173</v>
      </c>
      <c r="G39" s="14" t="str">
        <f>T('Elective Adventures'!I7)</f>
        <v/>
      </c>
      <c r="I39" s="136" t="s">
        <v>76</v>
      </c>
      <c r="J39" s="146" t="s">
        <v>264</v>
      </c>
      <c r="K39" s="14" t="str">
        <f>T('Elective Adventures'!I97)</f>
        <v/>
      </c>
      <c r="M39" s="154">
        <v>4</v>
      </c>
      <c r="N39" s="158" t="s">
        <v>358</v>
      </c>
      <c r="O39" s="14" t="str">
        <f>T('Elective Adventures'!I182)</f>
        <v/>
      </c>
    </row>
    <row r="40" spans="1:15" ht="12.75" customHeight="1">
      <c r="A40" s="304"/>
      <c r="B40" s="304"/>
      <c r="C40" s="304"/>
      <c r="E40" s="100">
        <v>2</v>
      </c>
      <c r="F40" s="146" t="s">
        <v>174</v>
      </c>
      <c r="G40" s="14" t="str">
        <f>T('Elective Adventures'!I8)</f>
        <v/>
      </c>
      <c r="I40" s="136" t="s">
        <v>77</v>
      </c>
      <c r="J40" s="146" t="s">
        <v>265</v>
      </c>
      <c r="K40" s="14" t="str">
        <f>T('Elective Adventures'!I98)</f>
        <v/>
      </c>
      <c r="M40" s="208" t="s">
        <v>359</v>
      </c>
      <c r="N40" s="207"/>
      <c r="O40" s="218"/>
    </row>
    <row r="41" spans="1:15">
      <c r="A41" s="189" t="s">
        <v>110</v>
      </c>
      <c r="B41" s="189"/>
      <c r="C41" s="217"/>
      <c r="E41" s="100">
        <v>3</v>
      </c>
      <c r="F41" s="146" t="s">
        <v>175</v>
      </c>
      <c r="G41" s="14" t="str">
        <f>T('Elective Adventures'!I9)</f>
        <v/>
      </c>
      <c r="I41" s="136" t="s">
        <v>80</v>
      </c>
      <c r="J41" s="200" t="s">
        <v>266</v>
      </c>
      <c r="K41" s="14" t="str">
        <f>T('Elective Adventures'!I99)</f>
        <v/>
      </c>
      <c r="M41" s="148"/>
      <c r="N41" s="159" t="s">
        <v>360</v>
      </c>
      <c r="O41" s="14" t="str">
        <f>T('Elective Adventures'!I186)</f>
        <v/>
      </c>
    </row>
    <row r="42" spans="1:15" ht="12.75" customHeight="1">
      <c r="A42" s="98">
        <v>1</v>
      </c>
      <c r="B42" s="136" t="s">
        <v>105</v>
      </c>
      <c r="C42" s="14" t="str">
        <f>T('Core Adventures'!I6)</f>
        <v/>
      </c>
      <c r="E42" s="173" t="s">
        <v>72</v>
      </c>
      <c r="F42" s="171" t="s">
        <v>183</v>
      </c>
      <c r="G42" s="14" t="str">
        <f>T('Elective Adventures'!I10)</f>
        <v/>
      </c>
      <c r="I42" s="136" t="s">
        <v>94</v>
      </c>
      <c r="J42" s="146" t="s">
        <v>267</v>
      </c>
      <c r="K42" s="14" t="str">
        <f>T('Elective Adventures'!I100)</f>
        <v/>
      </c>
      <c r="M42" s="100">
        <v>1</v>
      </c>
      <c r="N42" s="146" t="s">
        <v>363</v>
      </c>
      <c r="O42" s="14" t="str">
        <f>T('Elective Adventures'!I187)</f>
        <v/>
      </c>
    </row>
    <row r="43" spans="1:15">
      <c r="A43" s="98">
        <v>2</v>
      </c>
      <c r="B43" s="136" t="s">
        <v>106</v>
      </c>
      <c r="C43" s="14" t="str">
        <f>T('Core Adventures'!I7)</f>
        <v/>
      </c>
      <c r="E43" s="173" t="s">
        <v>73</v>
      </c>
      <c r="F43" s="171" t="s">
        <v>184</v>
      </c>
      <c r="G43" s="14" t="str">
        <f>T('Elective Adventures'!I11)</f>
        <v/>
      </c>
      <c r="I43" s="136" t="s">
        <v>141</v>
      </c>
      <c r="J43" s="146" t="s">
        <v>268</v>
      </c>
      <c r="K43" s="14" t="str">
        <f>T('Elective Adventures'!I101)</f>
        <v/>
      </c>
      <c r="M43" s="100">
        <v>2</v>
      </c>
      <c r="N43" s="146" t="s">
        <v>364</v>
      </c>
      <c r="O43" s="14" t="str">
        <f>T('Elective Adventures'!I188)</f>
        <v/>
      </c>
    </row>
    <row r="44" spans="1:15">
      <c r="A44" s="98">
        <v>3</v>
      </c>
      <c r="B44" s="136" t="s">
        <v>107</v>
      </c>
      <c r="C44" s="14" t="str">
        <f>T('Core Adventures'!I8)</f>
        <v/>
      </c>
      <c r="E44" s="173" t="s">
        <v>176</v>
      </c>
      <c r="F44" s="171" t="s">
        <v>185</v>
      </c>
      <c r="G44" s="14" t="str">
        <f>T('Elective Adventures'!I12)</f>
        <v/>
      </c>
      <c r="I44" s="136" t="s">
        <v>162</v>
      </c>
      <c r="J44" s="146" t="s">
        <v>269</v>
      </c>
      <c r="K44" s="14" t="str">
        <f>T('Elective Adventures'!I102)</f>
        <v/>
      </c>
      <c r="M44" s="100">
        <v>3</v>
      </c>
      <c r="N44" s="146" t="s">
        <v>365</v>
      </c>
      <c r="O44" s="14" t="str">
        <f>T('Elective Adventures'!I189)</f>
        <v/>
      </c>
    </row>
    <row r="45" spans="1:15" ht="12.75" customHeight="1">
      <c r="A45" s="98">
        <v>4</v>
      </c>
      <c r="B45" s="136" t="s">
        <v>108</v>
      </c>
      <c r="C45" s="14" t="str">
        <f>T('Core Adventures'!I9)</f>
        <v/>
      </c>
      <c r="E45" s="173" t="s">
        <v>177</v>
      </c>
      <c r="F45" s="171" t="s">
        <v>186</v>
      </c>
      <c r="G45" s="14" t="str">
        <f>T('Elective Adventures'!I13)</f>
        <v/>
      </c>
      <c r="I45" s="136" t="s">
        <v>192</v>
      </c>
      <c r="J45" s="146" t="s">
        <v>270</v>
      </c>
      <c r="K45" s="14" t="str">
        <f>T('Elective Adventures'!I103)</f>
        <v/>
      </c>
      <c r="M45" s="100">
        <v>4</v>
      </c>
      <c r="N45" s="146" t="s">
        <v>366</v>
      </c>
      <c r="O45" s="14" t="str">
        <f>T('Elective Adventures'!I190)</f>
        <v/>
      </c>
    </row>
    <row r="46" spans="1:15" ht="12.75" customHeight="1">
      <c r="A46" s="98">
        <v>3</v>
      </c>
      <c r="B46" s="136" t="s">
        <v>109</v>
      </c>
      <c r="C46" s="14" t="str">
        <f>T('Core Adventures'!I10)</f>
        <v/>
      </c>
      <c r="E46" s="173" t="s">
        <v>178</v>
      </c>
      <c r="F46" s="172" t="s">
        <v>187</v>
      </c>
      <c r="G46" s="14" t="str">
        <f>T('Elective Adventures'!I14)</f>
        <v/>
      </c>
      <c r="I46" s="136" t="s">
        <v>193</v>
      </c>
      <c r="J46" s="201" t="s">
        <v>271</v>
      </c>
      <c r="K46" s="14" t="str">
        <f>T('Elective Adventures'!I104)</f>
        <v/>
      </c>
      <c r="M46" s="100">
        <v>5</v>
      </c>
      <c r="N46" s="146" t="s">
        <v>367</v>
      </c>
      <c r="O46" s="14" t="str">
        <f>T('Elective Adventures'!I191)</f>
        <v/>
      </c>
    </row>
    <row r="47" spans="1:15">
      <c r="A47" s="187" t="s">
        <v>420</v>
      </c>
      <c r="B47" s="187"/>
      <c r="C47" s="218"/>
      <c r="E47" s="173" t="s">
        <v>179</v>
      </c>
      <c r="F47" s="171" t="s">
        <v>188</v>
      </c>
      <c r="G47" s="14" t="str">
        <f>T('Elective Adventures'!I15)</f>
        <v/>
      </c>
      <c r="I47" s="202" t="s">
        <v>428</v>
      </c>
      <c r="J47" s="186"/>
      <c r="K47" s="218"/>
      <c r="M47" s="100">
        <v>6</v>
      </c>
      <c r="N47" s="200" t="s">
        <v>368</v>
      </c>
      <c r="O47" s="14" t="str">
        <f>T('Elective Adventures'!I192)</f>
        <v/>
      </c>
    </row>
    <row r="48" spans="1:15">
      <c r="A48" s="98"/>
      <c r="B48" s="136" t="s">
        <v>95</v>
      </c>
      <c r="C48" s="14" t="str">
        <f>T('Core Adventures'!I14)</f>
        <v/>
      </c>
      <c r="E48" s="173" t="s">
        <v>180</v>
      </c>
      <c r="F48" s="171" t="s">
        <v>189</v>
      </c>
      <c r="G48" s="14" t="str">
        <f>T('Elective Adventures'!I16)</f>
        <v/>
      </c>
      <c r="I48" s="100">
        <v>1</v>
      </c>
      <c r="J48" s="146" t="s">
        <v>97</v>
      </c>
      <c r="K48" s="14" t="str">
        <f>T('Elective Adventures'!I108)</f>
        <v/>
      </c>
      <c r="M48" s="100">
        <v>7</v>
      </c>
      <c r="N48" s="146" t="s">
        <v>369</v>
      </c>
      <c r="O48" s="14" t="str">
        <f>T('Elective Adventures'!I193)</f>
        <v/>
      </c>
    </row>
    <row r="49" spans="1:15">
      <c r="A49" s="98">
        <v>1</v>
      </c>
      <c r="B49" s="136" t="s">
        <v>96</v>
      </c>
      <c r="C49" s="14" t="str">
        <f>T('Core Adventures'!I15)</f>
        <v/>
      </c>
      <c r="E49" s="173" t="s">
        <v>181</v>
      </c>
      <c r="F49" s="171" t="s">
        <v>190</v>
      </c>
      <c r="G49" s="14" t="str">
        <f>T('Elective Adventures'!I17)</f>
        <v/>
      </c>
      <c r="I49" s="136" t="s">
        <v>69</v>
      </c>
      <c r="J49" s="146" t="s">
        <v>279</v>
      </c>
      <c r="K49" s="14" t="str">
        <f>T('Elective Adventures'!I109)</f>
        <v/>
      </c>
      <c r="M49" s="100">
        <v>8</v>
      </c>
      <c r="N49" s="146" t="s">
        <v>370</v>
      </c>
      <c r="O49" s="14" t="str">
        <f>T('Elective Adventures'!I194)</f>
        <v/>
      </c>
    </row>
    <row r="50" spans="1:15" ht="12.75" customHeight="1">
      <c r="A50" s="98"/>
      <c r="B50" s="136" t="s">
        <v>112</v>
      </c>
      <c r="C50" s="14" t="str">
        <f>T('Core Adventures'!I16)</f>
        <v/>
      </c>
      <c r="E50" s="173" t="s">
        <v>182</v>
      </c>
      <c r="F50" s="171" t="s">
        <v>191</v>
      </c>
      <c r="G50" s="14" t="str">
        <f>T('Elective Adventures'!I18)</f>
        <v/>
      </c>
      <c r="I50" s="136" t="s">
        <v>70</v>
      </c>
      <c r="J50" s="146" t="s">
        <v>280</v>
      </c>
      <c r="K50" s="14" t="str">
        <f>T('Elective Adventures'!I110)</f>
        <v/>
      </c>
      <c r="M50" s="100">
        <v>9</v>
      </c>
      <c r="N50" s="146" t="s">
        <v>371</v>
      </c>
      <c r="O50" s="14" t="str">
        <f>T('Elective Adventures'!I195)</f>
        <v/>
      </c>
    </row>
    <row r="51" spans="1:15" ht="12.75" customHeight="1">
      <c r="A51" s="137" t="s">
        <v>76</v>
      </c>
      <c r="B51" s="136" t="s">
        <v>113</v>
      </c>
      <c r="C51" s="14" t="str">
        <f>T('Core Adventures'!I17)</f>
        <v/>
      </c>
      <c r="D51" s="84"/>
      <c r="E51" s="189" t="s">
        <v>194</v>
      </c>
      <c r="F51" s="186"/>
      <c r="G51" s="218"/>
      <c r="I51" s="136" t="s">
        <v>71</v>
      </c>
      <c r="J51" s="146" t="s">
        <v>281</v>
      </c>
      <c r="K51" s="14" t="str">
        <f>T('Elective Adventures'!I111)</f>
        <v/>
      </c>
      <c r="M51" s="136" t="s">
        <v>361</v>
      </c>
      <c r="N51" s="146" t="s">
        <v>372</v>
      </c>
      <c r="O51" s="14" t="str">
        <f>T('Elective Adventures'!I196)</f>
        <v/>
      </c>
    </row>
    <row r="52" spans="1:15" ht="12.75" customHeight="1">
      <c r="A52" s="137" t="s">
        <v>77</v>
      </c>
      <c r="B52" s="136" t="s">
        <v>114</v>
      </c>
      <c r="C52" s="14" t="str">
        <f>T('Core Adventures'!I18)</f>
        <v/>
      </c>
      <c r="D52" s="84"/>
      <c r="E52" s="140"/>
      <c r="F52" s="200" t="s">
        <v>206</v>
      </c>
      <c r="G52" s="14" t="str">
        <f>T('Elective Adventures'!I22)</f>
        <v/>
      </c>
      <c r="I52" s="100">
        <v>2</v>
      </c>
      <c r="J52" s="146" t="s">
        <v>282</v>
      </c>
      <c r="K52" s="14" t="str">
        <f>T('Elective Adventures'!I112)</f>
        <v/>
      </c>
      <c r="M52" s="136" t="s">
        <v>362</v>
      </c>
      <c r="N52" s="146" t="s">
        <v>373</v>
      </c>
      <c r="O52" s="14" t="str">
        <f>T('Elective Adventures'!I197)</f>
        <v/>
      </c>
    </row>
    <row r="53" spans="1:15">
      <c r="A53" s="137" t="s">
        <v>80</v>
      </c>
      <c r="B53" s="193" t="s">
        <v>115</v>
      </c>
      <c r="C53" s="14" t="str">
        <f>T('Core Adventures'!I19)</f>
        <v/>
      </c>
      <c r="D53" s="13"/>
      <c r="E53" s="140">
        <v>1</v>
      </c>
      <c r="F53" s="200" t="s">
        <v>195</v>
      </c>
      <c r="G53" s="14" t="str">
        <f>T('Elective Adventures'!I23)</f>
        <v/>
      </c>
      <c r="I53" s="100">
        <v>3</v>
      </c>
      <c r="J53" s="146" t="s">
        <v>97</v>
      </c>
      <c r="K53" s="14" t="str">
        <f>T('Elective Adventures'!I113)</f>
        <v/>
      </c>
      <c r="M53" s="208" t="s">
        <v>423</v>
      </c>
      <c r="N53" s="207"/>
      <c r="O53" s="218"/>
    </row>
    <row r="54" spans="1:15" ht="12.75" customHeight="1">
      <c r="A54" s="137" t="s">
        <v>94</v>
      </c>
      <c r="B54" s="136" t="s">
        <v>116</v>
      </c>
      <c r="C54" s="14" t="str">
        <f>T('Core Adventures'!I20)</f>
        <v/>
      </c>
      <c r="D54" s="13"/>
      <c r="E54" s="140">
        <v>2</v>
      </c>
      <c r="F54" s="200" t="s">
        <v>196</v>
      </c>
      <c r="G54" s="14" t="str">
        <f>T('Elective Adventures'!I24)</f>
        <v/>
      </c>
      <c r="I54" s="173" t="s">
        <v>72</v>
      </c>
      <c r="J54" s="171" t="s">
        <v>283</v>
      </c>
      <c r="K54" s="14" t="str">
        <f>T('Elective Adventures'!I114)</f>
        <v/>
      </c>
      <c r="M54" s="148">
        <v>1</v>
      </c>
      <c r="N54" s="159" t="s">
        <v>374</v>
      </c>
      <c r="O54" s="14" t="str">
        <f>T('Elective Adventures'!I201)</f>
        <v/>
      </c>
    </row>
    <row r="55" spans="1:15" ht="12.75" customHeight="1">
      <c r="A55" s="187" t="s">
        <v>117</v>
      </c>
      <c r="B55" s="187"/>
      <c r="C55" s="218" t="str">
        <f>T('Core Adventures'!I23)</f>
        <v/>
      </c>
      <c r="D55" s="13"/>
      <c r="E55" s="140">
        <v>3</v>
      </c>
      <c r="F55" s="146" t="s">
        <v>197</v>
      </c>
      <c r="G55" s="14" t="str">
        <f>T('Elective Adventures'!I25)</f>
        <v/>
      </c>
      <c r="I55" s="173" t="s">
        <v>73</v>
      </c>
      <c r="J55" s="171" t="s">
        <v>284</v>
      </c>
      <c r="K55" s="14" t="str">
        <f>T('Elective Adventures'!I115)</f>
        <v/>
      </c>
      <c r="M55" s="100">
        <v>2</v>
      </c>
      <c r="N55" s="146" t="s">
        <v>375</v>
      </c>
      <c r="O55" s="14" t="str">
        <f>T('Elective Adventures'!I202)</f>
        <v/>
      </c>
    </row>
    <row r="56" spans="1:15">
      <c r="A56" s="98"/>
      <c r="B56" s="136" t="s">
        <v>118</v>
      </c>
      <c r="C56" s="14" t="str">
        <f>T('Core Adventures'!I24)</f>
        <v/>
      </c>
      <c r="D56" s="13"/>
      <c r="E56" s="140">
        <v>4</v>
      </c>
      <c r="F56" s="200" t="s">
        <v>198</v>
      </c>
      <c r="G56" s="14" t="str">
        <f>T('Elective Adventures'!I26)</f>
        <v/>
      </c>
      <c r="I56" s="173" t="s">
        <v>176</v>
      </c>
      <c r="J56" s="171" t="s">
        <v>285</v>
      </c>
      <c r="K56" s="14" t="str">
        <f>T('Elective Adventures'!I116)</f>
        <v/>
      </c>
      <c r="M56" s="100">
        <v>3</v>
      </c>
      <c r="N56" s="146" t="s">
        <v>376</v>
      </c>
      <c r="O56" s="14" t="str">
        <f>T('Elective Adventures'!I203)</f>
        <v/>
      </c>
    </row>
    <row r="57" spans="1:15">
      <c r="A57" s="98">
        <v>1</v>
      </c>
      <c r="B57" s="136" t="s">
        <v>119</v>
      </c>
      <c r="C57" s="14" t="str">
        <f>T('Core Adventures'!I25)</f>
        <v/>
      </c>
      <c r="D57" s="13"/>
      <c r="E57" s="140">
        <v>5</v>
      </c>
      <c r="F57" s="146" t="s">
        <v>199</v>
      </c>
      <c r="G57" s="14" t="str">
        <f>T('Elective Adventures'!I27)</f>
        <v/>
      </c>
      <c r="I57" s="173">
        <v>4</v>
      </c>
      <c r="J57" s="171" t="s">
        <v>97</v>
      </c>
      <c r="K57" s="14" t="str">
        <f>T('Elective Adventures'!I117)</f>
        <v/>
      </c>
      <c r="M57" s="100">
        <v>4</v>
      </c>
      <c r="N57" s="146" t="s">
        <v>377</v>
      </c>
      <c r="O57" s="14" t="str">
        <f>T('Elective Adventures'!I204)</f>
        <v/>
      </c>
    </row>
    <row r="58" spans="1:15">
      <c r="A58" s="98">
        <v>2</v>
      </c>
      <c r="B58" s="136" t="s">
        <v>120</v>
      </c>
      <c r="C58" s="14" t="str">
        <f>T('Core Adventures'!I26)</f>
        <v/>
      </c>
      <c r="D58" s="13"/>
      <c r="E58" s="140"/>
      <c r="F58" s="146" t="s">
        <v>207</v>
      </c>
      <c r="G58" s="14" t="str">
        <f>T('Elective Adventures'!I28)</f>
        <v/>
      </c>
      <c r="I58" s="173" t="s">
        <v>78</v>
      </c>
      <c r="J58" s="171" t="s">
        <v>286</v>
      </c>
      <c r="K58" s="14" t="str">
        <f>T('Elective Adventures'!I118)</f>
        <v/>
      </c>
      <c r="M58" s="100">
        <v>5</v>
      </c>
      <c r="N58" s="200" t="s">
        <v>378</v>
      </c>
      <c r="O58" s="14" t="str">
        <f>T('Elective Adventures'!I205)</f>
        <v/>
      </c>
    </row>
    <row r="59" spans="1:15">
      <c r="A59" s="101" t="s">
        <v>76</v>
      </c>
      <c r="B59" s="138" t="s">
        <v>121</v>
      </c>
      <c r="C59" s="14" t="str">
        <f>T('Core Adventures'!I27)</f>
        <v/>
      </c>
      <c r="D59" s="13"/>
      <c r="E59" s="140">
        <v>6</v>
      </c>
      <c r="F59" s="201" t="s">
        <v>200</v>
      </c>
      <c r="G59" s="14" t="str">
        <f>T('Elective Adventures'!I29)</f>
        <v/>
      </c>
      <c r="I59" s="173" t="s">
        <v>79</v>
      </c>
      <c r="J59" s="171" t="s">
        <v>287</v>
      </c>
      <c r="K59" s="14" t="str">
        <f>T('Elective Adventures'!I119)</f>
        <v/>
      </c>
      <c r="M59" s="100">
        <v>6</v>
      </c>
      <c r="N59" s="146" t="s">
        <v>379</v>
      </c>
      <c r="O59" s="14" t="str">
        <f>T('Elective Adventures'!I206)</f>
        <v/>
      </c>
    </row>
    <row r="60" spans="1:15" ht="12.75" customHeight="1">
      <c r="A60" s="101" t="s">
        <v>77</v>
      </c>
      <c r="B60" s="138" t="s">
        <v>122</v>
      </c>
      <c r="C60" s="14" t="str">
        <f>T('Core Adventures'!I28)</f>
        <v/>
      </c>
      <c r="D60" s="13"/>
      <c r="E60" s="140">
        <v>7</v>
      </c>
      <c r="F60" s="146" t="s">
        <v>201</v>
      </c>
      <c r="G60" s="14" t="str">
        <f>T('Elective Adventures'!I30)</f>
        <v/>
      </c>
      <c r="I60" s="173">
        <v>5</v>
      </c>
      <c r="J60" s="172" t="s">
        <v>288</v>
      </c>
      <c r="K60" s="14" t="str">
        <f>T('Elective Adventures'!I120)</f>
        <v/>
      </c>
      <c r="M60" s="100">
        <v>7</v>
      </c>
      <c r="N60" s="146" t="s">
        <v>380</v>
      </c>
      <c r="O60" s="14" t="str">
        <f>T('Elective Adventures'!I207)</f>
        <v/>
      </c>
    </row>
    <row r="61" spans="1:15" ht="12.75" customHeight="1">
      <c r="A61" s="101" t="s">
        <v>80</v>
      </c>
      <c r="B61" s="138" t="s">
        <v>123</v>
      </c>
      <c r="C61" s="14" t="str">
        <f>T('Core Adventures'!I29)</f>
        <v/>
      </c>
      <c r="D61" s="13"/>
      <c r="E61" s="140">
        <v>8</v>
      </c>
      <c r="F61" s="201" t="s">
        <v>202</v>
      </c>
      <c r="G61" s="14" t="str">
        <f>T('Elective Adventures'!I31)</f>
        <v/>
      </c>
      <c r="I61" s="173">
        <v>6</v>
      </c>
      <c r="J61" s="171" t="s">
        <v>97</v>
      </c>
      <c r="K61" s="14" t="str">
        <f>T('Elective Adventures'!I121)</f>
        <v/>
      </c>
      <c r="M61" s="208" t="s">
        <v>381</v>
      </c>
      <c r="N61" s="207"/>
      <c r="O61" s="14"/>
    </row>
    <row r="62" spans="1:15">
      <c r="A62" s="139" t="s">
        <v>94</v>
      </c>
      <c r="B62" s="138" t="s">
        <v>124</v>
      </c>
      <c r="C62" s="14" t="str">
        <f>T('Core Adventures'!I30)</f>
        <v/>
      </c>
      <c r="D62" s="13"/>
      <c r="E62" s="140">
        <v>9</v>
      </c>
      <c r="F62" s="146" t="s">
        <v>203</v>
      </c>
      <c r="G62" s="14" t="str">
        <f>T('Elective Adventures'!I32)</f>
        <v/>
      </c>
      <c r="I62" s="173" t="s">
        <v>272</v>
      </c>
      <c r="J62" s="205" t="s">
        <v>289</v>
      </c>
      <c r="K62" s="14" t="str">
        <f>T('Elective Adventures'!I122)</f>
        <v/>
      </c>
      <c r="M62" s="148">
        <v>1</v>
      </c>
      <c r="N62" s="159" t="s">
        <v>382</v>
      </c>
      <c r="O62" s="14" t="str">
        <f>T('Elective Adventures'!I189)</f>
        <v/>
      </c>
    </row>
    <row r="63" spans="1:15">
      <c r="A63" s="139" t="s">
        <v>141</v>
      </c>
      <c r="B63" s="138" t="s">
        <v>125</v>
      </c>
      <c r="C63" s="14" t="str">
        <f>T('Core Adventures'!I31)</f>
        <v/>
      </c>
      <c r="D63" s="13"/>
      <c r="E63" s="140">
        <v>10</v>
      </c>
      <c r="F63" s="146" t="s">
        <v>204</v>
      </c>
      <c r="G63" s="14" t="str">
        <f>T('Elective Adventures'!I33)</f>
        <v/>
      </c>
      <c r="I63" s="173" t="s">
        <v>273</v>
      </c>
      <c r="J63" s="205" t="s">
        <v>290</v>
      </c>
      <c r="K63" s="14" t="str">
        <f>T('Elective Adventures'!I123)</f>
        <v/>
      </c>
      <c r="M63" s="100">
        <v>2</v>
      </c>
      <c r="N63" s="146" t="s">
        <v>383</v>
      </c>
      <c r="O63" s="14" t="str">
        <f>T('Elective Adventures'!I190)</f>
        <v/>
      </c>
    </row>
    <row r="64" spans="1:15">
      <c r="A64" s="101">
        <v>3</v>
      </c>
      <c r="B64" s="138" t="s">
        <v>126</v>
      </c>
      <c r="C64" s="14" t="str">
        <f>T('Core Adventures'!I32)</f>
        <v/>
      </c>
      <c r="D64" s="13"/>
      <c r="E64" s="202" t="s">
        <v>205</v>
      </c>
      <c r="F64" s="186"/>
      <c r="G64" s="218"/>
      <c r="I64" s="173" t="s">
        <v>274</v>
      </c>
      <c r="J64" s="171" t="s">
        <v>291</v>
      </c>
      <c r="K64" s="14" t="str">
        <f>T('Elective Adventures'!I124)</f>
        <v/>
      </c>
      <c r="M64" s="100">
        <v>3</v>
      </c>
      <c r="N64" s="146" t="s">
        <v>384</v>
      </c>
      <c r="O64" s="14" t="str">
        <f>T('Elective Adventures'!I197)</f>
        <v/>
      </c>
    </row>
    <row r="65" spans="1:15">
      <c r="A65" s="101">
        <v>4</v>
      </c>
      <c r="B65" s="138" t="s">
        <v>127</v>
      </c>
      <c r="C65" s="14" t="str">
        <f>T('Core Adventures'!I33)</f>
        <v/>
      </c>
      <c r="D65" s="13"/>
      <c r="E65" s="100"/>
      <c r="F65" s="146" t="s">
        <v>208</v>
      </c>
      <c r="G65" s="14" t="str">
        <f>T('Elective Adventures'!I37)</f>
        <v/>
      </c>
      <c r="I65" s="173">
        <v>7</v>
      </c>
      <c r="J65" s="171" t="s">
        <v>278</v>
      </c>
      <c r="K65" s="14" t="str">
        <f>T('Elective Adventures'!I125)</f>
        <v/>
      </c>
      <c r="M65" s="208" t="s">
        <v>385</v>
      </c>
      <c r="N65" s="207"/>
      <c r="O65" s="218" t="str">
        <f>T('Elective Adventures'!I200)</f>
        <v/>
      </c>
    </row>
    <row r="66" spans="1:15">
      <c r="A66" s="101">
        <v>5</v>
      </c>
      <c r="B66" s="138" t="s">
        <v>128</v>
      </c>
      <c r="C66" s="14" t="str">
        <f>T('Core Adventures'!I34)</f>
        <v/>
      </c>
      <c r="D66" s="13"/>
      <c r="E66" s="136">
        <v>1</v>
      </c>
      <c r="F66" s="146" t="s">
        <v>209</v>
      </c>
      <c r="G66" s="14" t="str">
        <f>T('Elective Adventures'!I38)</f>
        <v/>
      </c>
      <c r="I66" s="173" t="s">
        <v>230</v>
      </c>
      <c r="J66" s="171" t="s">
        <v>292</v>
      </c>
      <c r="K66" s="14" t="str">
        <f>T('Elective Adventures'!I126)</f>
        <v/>
      </c>
      <c r="M66" s="148">
        <v>1</v>
      </c>
      <c r="N66" s="159" t="s">
        <v>386</v>
      </c>
      <c r="O66" s="14" t="str">
        <f>T('Elective Adventures'!I215)</f>
        <v/>
      </c>
    </row>
    <row r="67" spans="1:15" ht="12.75" customHeight="1">
      <c r="A67" s="139" t="s">
        <v>142</v>
      </c>
      <c r="B67" s="138" t="s">
        <v>129</v>
      </c>
      <c r="C67" s="14" t="str">
        <f>T('Core Adventures'!I35)</f>
        <v/>
      </c>
      <c r="D67" s="13"/>
      <c r="E67" s="136">
        <v>2</v>
      </c>
      <c r="F67" s="146" t="s">
        <v>210</v>
      </c>
      <c r="G67" s="14" t="str">
        <f>T('Elective Adventures'!I39)</f>
        <v/>
      </c>
      <c r="I67" s="173" t="s">
        <v>231</v>
      </c>
      <c r="J67" s="204" t="s">
        <v>97</v>
      </c>
      <c r="K67" s="14" t="str">
        <f>T('Elective Adventures'!I127)</f>
        <v/>
      </c>
      <c r="M67" s="136" t="s">
        <v>69</v>
      </c>
      <c r="N67" s="146" t="s">
        <v>387</v>
      </c>
      <c r="O67" s="14" t="str">
        <f>T('Elective Adventures'!I216)</f>
        <v/>
      </c>
    </row>
    <row r="68" spans="1:15" ht="12.75" customHeight="1">
      <c r="A68" s="139" t="s">
        <v>143</v>
      </c>
      <c r="B68" s="138" t="s">
        <v>130</v>
      </c>
      <c r="C68" s="14" t="str">
        <f>T('Core Adventures'!I36)</f>
        <v/>
      </c>
      <c r="D68" s="13"/>
      <c r="E68" s="136">
        <v>3</v>
      </c>
      <c r="F68" s="146" t="s">
        <v>211</v>
      </c>
      <c r="G68" s="14" t="str">
        <f>T('Elective Adventures'!I40)</f>
        <v/>
      </c>
      <c r="I68" s="173" t="s">
        <v>275</v>
      </c>
      <c r="J68" s="171" t="s">
        <v>293</v>
      </c>
      <c r="K68" s="14" t="str">
        <f>T('Elective Adventures'!I128)</f>
        <v/>
      </c>
      <c r="M68" s="136" t="s">
        <v>70</v>
      </c>
      <c r="N68" s="146" t="s">
        <v>388</v>
      </c>
      <c r="O68" s="14" t="str">
        <f>T('Elective Adventures'!I217)</f>
        <v/>
      </c>
    </row>
    <row r="69" spans="1:15" ht="12.75" customHeight="1">
      <c r="A69" s="139" t="s">
        <v>144</v>
      </c>
      <c r="B69" s="138" t="s">
        <v>131</v>
      </c>
      <c r="C69" s="14" t="str">
        <f>T('Core Adventures'!I37)</f>
        <v/>
      </c>
      <c r="D69" s="13"/>
      <c r="E69" s="136" t="s">
        <v>72</v>
      </c>
      <c r="F69" s="146" t="s">
        <v>212</v>
      </c>
      <c r="G69" s="14" t="str">
        <f>T('Elective Adventures'!I41)</f>
        <v/>
      </c>
      <c r="I69" s="173" t="s">
        <v>276</v>
      </c>
      <c r="J69" s="171" t="s">
        <v>294</v>
      </c>
      <c r="K69" s="14" t="str">
        <f>T('Elective Adventures'!I129)</f>
        <v/>
      </c>
      <c r="M69" s="136">
        <v>2</v>
      </c>
      <c r="N69" s="146" t="s">
        <v>211</v>
      </c>
      <c r="O69" s="14" t="str">
        <f>T('Elective Adventures'!I218)</f>
        <v/>
      </c>
    </row>
    <row r="70" spans="1:15">
      <c r="A70" s="139" t="s">
        <v>145</v>
      </c>
      <c r="B70" s="138" t="s">
        <v>132</v>
      </c>
      <c r="C70" s="14" t="str">
        <f>T('Core Adventures'!I38)</f>
        <v/>
      </c>
      <c r="D70" s="13"/>
      <c r="E70" s="136" t="s">
        <v>73</v>
      </c>
      <c r="F70" s="146" t="s">
        <v>213</v>
      </c>
      <c r="G70" s="14" t="str">
        <f>T('Elective Adventures'!I42)</f>
        <v/>
      </c>
      <c r="I70" s="173" t="s">
        <v>277</v>
      </c>
      <c r="J70" s="205" t="s">
        <v>295</v>
      </c>
      <c r="K70" s="14" t="str">
        <f>T('Elective Adventures'!I130)</f>
        <v/>
      </c>
      <c r="M70" s="136" t="s">
        <v>76</v>
      </c>
      <c r="N70" s="146" t="s">
        <v>389</v>
      </c>
      <c r="O70" s="14" t="str">
        <f>T('Elective Adventures'!I219)</f>
        <v/>
      </c>
    </row>
    <row r="71" spans="1:15">
      <c r="A71" s="139" t="s">
        <v>146</v>
      </c>
      <c r="B71" s="138" t="s">
        <v>133</v>
      </c>
      <c r="C71" s="14" t="str">
        <f>T('Core Adventures'!I39)</f>
        <v/>
      </c>
      <c r="D71" s="13"/>
      <c r="E71" s="136" t="s">
        <v>176</v>
      </c>
      <c r="F71" s="146" t="s">
        <v>214</v>
      </c>
      <c r="G71" s="14" t="str">
        <f>T('Elective Adventures'!I43)</f>
        <v/>
      </c>
      <c r="I71" s="173">
        <v>8</v>
      </c>
      <c r="J71" s="171" t="s">
        <v>296</v>
      </c>
      <c r="K71" s="14" t="str">
        <f>T('Elective Adventures'!I131)</f>
        <v/>
      </c>
      <c r="M71" s="136" t="s">
        <v>77</v>
      </c>
      <c r="N71" s="146" t="s">
        <v>390</v>
      </c>
      <c r="O71" s="14" t="str">
        <f>T('Elective Adventures'!I220)</f>
        <v/>
      </c>
    </row>
    <row r="72" spans="1:15">
      <c r="A72" s="139" t="s">
        <v>147</v>
      </c>
      <c r="B72" s="138" t="s">
        <v>134</v>
      </c>
      <c r="C72" s="14" t="str">
        <f>T('Core Adventures'!I40)</f>
        <v/>
      </c>
      <c r="D72" s="13"/>
      <c r="E72" s="136" t="s">
        <v>177</v>
      </c>
      <c r="F72" s="146" t="s">
        <v>215</v>
      </c>
      <c r="G72" s="14" t="str">
        <f>T('Elective Adventures'!I44)</f>
        <v/>
      </c>
      <c r="I72" s="202" t="s">
        <v>297</v>
      </c>
      <c r="J72" s="186"/>
      <c r="K72" s="218"/>
      <c r="M72" s="136" t="s">
        <v>80</v>
      </c>
      <c r="N72" s="146" t="s">
        <v>391</v>
      </c>
      <c r="O72" s="14" t="str">
        <f>T('Elective Adventures'!I221)</f>
        <v/>
      </c>
    </row>
    <row r="73" spans="1:15">
      <c r="A73" s="139" t="s">
        <v>148</v>
      </c>
      <c r="B73" s="138" t="s">
        <v>135</v>
      </c>
      <c r="C73" s="14" t="str">
        <f>T('Core Adventures'!I41)</f>
        <v/>
      </c>
      <c r="D73" s="13"/>
      <c r="E73" s="136" t="s">
        <v>178</v>
      </c>
      <c r="F73" s="146" t="s">
        <v>216</v>
      </c>
      <c r="G73" s="14" t="str">
        <f>T('Elective Adventures'!I45)</f>
        <v/>
      </c>
      <c r="I73" s="100">
        <v>1</v>
      </c>
      <c r="J73" s="146" t="s">
        <v>298</v>
      </c>
      <c r="K73" s="14" t="str">
        <f>T('Elective Adventures'!I135)</f>
        <v/>
      </c>
      <c r="M73" s="136">
        <v>3</v>
      </c>
      <c r="N73" s="146" t="s">
        <v>211</v>
      </c>
      <c r="O73" s="14" t="str">
        <f>T('Elective Adventures'!I222)</f>
        <v/>
      </c>
    </row>
    <row r="74" spans="1:15">
      <c r="A74" s="139" t="s">
        <v>149</v>
      </c>
      <c r="B74" s="138" t="s">
        <v>136</v>
      </c>
      <c r="C74" s="14" t="str">
        <f>T('Core Adventures'!I42)</f>
        <v/>
      </c>
      <c r="D74" s="13"/>
      <c r="E74" s="136" t="s">
        <v>179</v>
      </c>
      <c r="F74" s="146" t="s">
        <v>217</v>
      </c>
      <c r="G74" s="14" t="str">
        <f>T('Elective Adventures'!I46)</f>
        <v/>
      </c>
      <c r="I74" s="100">
        <v>2</v>
      </c>
      <c r="J74" s="146" t="s">
        <v>97</v>
      </c>
      <c r="K74" s="14" t="str">
        <f>T('Elective Adventures'!I136)</f>
        <v/>
      </c>
      <c r="M74" s="136" t="s">
        <v>72</v>
      </c>
      <c r="N74" s="146" t="s">
        <v>392</v>
      </c>
      <c r="O74" s="14" t="str">
        <f>T('Elective Adventures'!I223)</f>
        <v/>
      </c>
    </row>
    <row r="75" spans="1:15" ht="12.75" customHeight="1">
      <c r="A75" s="139" t="s">
        <v>150</v>
      </c>
      <c r="B75" s="138" t="s">
        <v>137</v>
      </c>
      <c r="C75" s="14" t="str">
        <f>T('Core Adventures'!I43)</f>
        <v/>
      </c>
      <c r="D75" s="13"/>
      <c r="E75" s="136" t="s">
        <v>180</v>
      </c>
      <c r="F75" s="146" t="s">
        <v>218</v>
      </c>
      <c r="G75" s="14" t="str">
        <f>T('Elective Adventures'!I47)</f>
        <v/>
      </c>
      <c r="I75" s="136" t="s">
        <v>76</v>
      </c>
      <c r="J75" s="200" t="s">
        <v>299</v>
      </c>
      <c r="K75" s="14" t="str">
        <f>T('Elective Adventures'!I137)</f>
        <v/>
      </c>
      <c r="M75" s="136" t="s">
        <v>73</v>
      </c>
      <c r="N75" s="146" t="s">
        <v>393</v>
      </c>
      <c r="O75" s="14" t="str">
        <f>T('Elective Adventures'!I224)</f>
        <v/>
      </c>
    </row>
    <row r="76" spans="1:15" ht="12.75" customHeight="1">
      <c r="A76" s="101">
        <v>6</v>
      </c>
      <c r="B76" s="138" t="s">
        <v>138</v>
      </c>
      <c r="C76" s="14" t="str">
        <f>T('Core Adventures'!I44)</f>
        <v/>
      </c>
      <c r="D76" s="13"/>
      <c r="E76" s="136" t="s">
        <v>181</v>
      </c>
      <c r="F76" s="146" t="s">
        <v>219</v>
      </c>
      <c r="G76" s="14" t="str">
        <f>T('Elective Adventures'!I48)</f>
        <v/>
      </c>
      <c r="I76" s="136" t="s">
        <v>77</v>
      </c>
      <c r="J76" s="146" t="s">
        <v>300</v>
      </c>
      <c r="K76" s="14" t="str">
        <f>T('Elective Adventures'!I138)</f>
        <v/>
      </c>
      <c r="M76" s="136" t="s">
        <v>176</v>
      </c>
      <c r="N76" s="146" t="s">
        <v>394</v>
      </c>
      <c r="O76" s="14" t="str">
        <f>T('Elective Adventures'!I225)</f>
        <v/>
      </c>
    </row>
    <row r="77" spans="1:15">
      <c r="A77" s="101">
        <v>7</v>
      </c>
      <c r="B77" s="138" t="s">
        <v>139</v>
      </c>
      <c r="C77" s="14" t="str">
        <f>T('Core Adventures'!I45)</f>
        <v/>
      </c>
      <c r="D77" s="13"/>
      <c r="E77" s="136" t="s">
        <v>182</v>
      </c>
      <c r="F77" s="146" t="s">
        <v>220</v>
      </c>
      <c r="G77" s="14" t="str">
        <f>T('Elective Adventures'!I49)</f>
        <v/>
      </c>
      <c r="I77" s="136" t="s">
        <v>80</v>
      </c>
      <c r="J77" s="146" t="s">
        <v>301</v>
      </c>
      <c r="K77" s="14" t="str">
        <f>T('Elective Adventures'!I139)</f>
        <v/>
      </c>
      <c r="M77" s="136" t="s">
        <v>177</v>
      </c>
      <c r="N77" s="146" t="s">
        <v>395</v>
      </c>
      <c r="O77" s="14" t="str">
        <f>T('Elective Adventures'!I226)</f>
        <v/>
      </c>
    </row>
    <row r="78" spans="1:15">
      <c r="A78" s="98">
        <v>8</v>
      </c>
      <c r="B78" s="136" t="s">
        <v>140</v>
      </c>
      <c r="C78" s="14" t="str">
        <f>T('Core Adventures'!I46)</f>
        <v/>
      </c>
      <c r="D78" s="13"/>
      <c r="E78" s="136">
        <v>4</v>
      </c>
      <c r="F78" s="200" t="s">
        <v>221</v>
      </c>
      <c r="G78" s="14" t="str">
        <f>T('Elective Adventures'!I50)</f>
        <v/>
      </c>
      <c r="I78" s="136">
        <v>3</v>
      </c>
      <c r="J78" s="146" t="s">
        <v>302</v>
      </c>
      <c r="K78" s="14" t="str">
        <f>T('Elective Adventures'!I140)</f>
        <v/>
      </c>
      <c r="M78" s="136" t="s">
        <v>178</v>
      </c>
      <c r="N78" s="146" t="s">
        <v>396</v>
      </c>
      <c r="O78" s="14" t="str">
        <f>T('Elective Adventures'!I227)</f>
        <v/>
      </c>
    </row>
    <row r="79" spans="1:15">
      <c r="D79" s="13"/>
      <c r="E79" s="136" t="s">
        <v>78</v>
      </c>
      <c r="F79" s="146" t="s">
        <v>222</v>
      </c>
      <c r="G79" s="14" t="str">
        <f>T('Elective Adventures'!I51)</f>
        <v/>
      </c>
      <c r="I79" s="136">
        <v>4</v>
      </c>
      <c r="J79" s="146" t="s">
        <v>303</v>
      </c>
      <c r="K79" s="14" t="str">
        <f>T('Elective Adventures'!I141)</f>
        <v/>
      </c>
    </row>
    <row r="80" spans="1:15">
      <c r="D80" s="13"/>
      <c r="E80" s="219" t="s">
        <v>79</v>
      </c>
      <c r="F80" s="220" t="s">
        <v>223</v>
      </c>
      <c r="G80" s="14" t="str">
        <f>T('Elective Adventures'!I52)</f>
        <v/>
      </c>
    </row>
    <row r="81" spans="4:4">
      <c r="D81" s="13"/>
    </row>
    <row r="82" spans="4:4">
      <c r="D82" s="13"/>
    </row>
    <row r="83" spans="4:4">
      <c r="D83" s="13"/>
    </row>
    <row r="84" spans="4:4">
      <c r="D84" s="13"/>
    </row>
  </sheetData>
  <sheetProtection algorithmName="SHA-512" hashValue="OgSAzU8FCd1+2y8hjZ7Vvfsaigu+gb+TorR6zB0Nk0rgvrD0VbbFiY/8v4FjAh0Zp0xFwwkqN2B9NeHeF+sZ2A==" saltValue="ZZwYOzv+kUPYNRo9axV3JQ=="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6</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IF(Bobcat!J6="A","A"," ")</f>
        <v xml:space="preserve"> </v>
      </c>
      <c r="H3" s="28"/>
      <c r="I3" s="202" t="s">
        <v>421</v>
      </c>
      <c r="J3" s="186"/>
      <c r="K3" s="221" t="str">
        <f>T('Elective Adventures'!J74)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IF(Bobcat!J7="A","A"," ")</f>
        <v xml:space="preserve"> </v>
      </c>
      <c r="I4" s="100"/>
      <c r="J4" s="146" t="s">
        <v>208</v>
      </c>
      <c r="K4" s="14" t="str">
        <f>T('Elective Adventures'!J56)</f>
        <v/>
      </c>
      <c r="M4" s="100">
        <v>1</v>
      </c>
      <c r="N4" s="146" t="s">
        <v>323</v>
      </c>
      <c r="O4" s="14" t="str">
        <f>T('Elective Adventures'!J145)</f>
        <v/>
      </c>
      <c r="Q4" s="148">
        <v>1</v>
      </c>
      <c r="R4" s="159" t="s">
        <v>398</v>
      </c>
      <c r="S4" s="14" t="str">
        <f>T('Elective Adventures'!J230)</f>
        <v/>
      </c>
    </row>
    <row r="5" spans="2:19">
      <c r="B5" s="15" t="s">
        <v>424</v>
      </c>
      <c r="C5" s="16" t="str">
        <f>IF(COUNTIF(C13:C17,"C")&gt;4,"C",IF(COUNTIF(C13:C17,"C")&gt;0,"P",IF(COUNTIF(C13:C17,"P")&gt;0,"P"," ")))</f>
        <v xml:space="preserve"> </v>
      </c>
      <c r="D5" s="79"/>
      <c r="E5" s="14">
        <v>3</v>
      </c>
      <c r="F5" s="89" t="s">
        <v>17</v>
      </c>
      <c r="G5" s="14" t="str">
        <f>IF(Bobcat!J8="A","A"," ")</f>
        <v xml:space="preserve"> </v>
      </c>
      <c r="I5" s="100">
        <v>1</v>
      </c>
      <c r="J5" s="146" t="s">
        <v>225</v>
      </c>
      <c r="K5" s="14" t="str">
        <f>T('Elective Adventures'!J57)</f>
        <v/>
      </c>
      <c r="M5" s="100">
        <v>2</v>
      </c>
      <c r="N5" s="146" t="s">
        <v>97</v>
      </c>
      <c r="O5" s="14" t="str">
        <f>T('Elective Adventures'!J146)</f>
        <v/>
      </c>
      <c r="Q5" s="100">
        <v>2</v>
      </c>
      <c r="R5" s="146" t="s">
        <v>399</v>
      </c>
      <c r="S5" s="14" t="str">
        <f>T('Elective Adventures'!J231)</f>
        <v/>
      </c>
    </row>
    <row r="6" spans="2:19" ht="13.5" thickBot="1">
      <c r="B6" s="174" t="s">
        <v>425</v>
      </c>
      <c r="C6" s="17" t="str">
        <f>IF(COUNTIF(C20:C37,"C")&gt;1,"C"," ")</f>
        <v xml:space="preserve"> </v>
      </c>
      <c r="D6" s="79"/>
      <c r="E6" s="14">
        <v>4</v>
      </c>
      <c r="F6" s="89" t="s">
        <v>18</v>
      </c>
      <c r="G6" s="14" t="str">
        <f>IF(Bobcat!J9="A","A"," ")</f>
        <v xml:space="preserve"> </v>
      </c>
      <c r="I6" s="100">
        <v>2</v>
      </c>
      <c r="J6" s="146" t="s">
        <v>226</v>
      </c>
      <c r="K6" s="14" t="str">
        <f>T('Elective Adventures'!J58)</f>
        <v/>
      </c>
      <c r="M6" s="136" t="s">
        <v>76</v>
      </c>
      <c r="N6" s="146" t="s">
        <v>324</v>
      </c>
      <c r="O6" s="14" t="str">
        <f>T('Elective Adventures'!J147)</f>
        <v/>
      </c>
      <c r="Q6" s="100">
        <v>3</v>
      </c>
      <c r="R6" s="146" t="s">
        <v>400</v>
      </c>
      <c r="S6" s="14" t="str">
        <f>T('Elective Adventures'!J232)</f>
        <v/>
      </c>
    </row>
    <row r="7" spans="2:19" ht="13.5" thickBot="1">
      <c r="B7" s="212" t="s">
        <v>432</v>
      </c>
      <c r="C7" s="224"/>
      <c r="D7" s="2"/>
      <c r="E7" s="14">
        <v>5</v>
      </c>
      <c r="F7" s="89" t="s">
        <v>19</v>
      </c>
      <c r="G7" s="14" t="str">
        <f>IF(Bobcat!J10="A","A"," ")</f>
        <v xml:space="preserve"> </v>
      </c>
      <c r="I7" s="100">
        <v>3</v>
      </c>
      <c r="J7" s="146" t="s">
        <v>224</v>
      </c>
      <c r="K7" s="14" t="str">
        <f>T('Elective Adventures'!J59)</f>
        <v/>
      </c>
      <c r="M7" s="136" t="s">
        <v>77</v>
      </c>
      <c r="N7" s="146" t="s">
        <v>325</v>
      </c>
      <c r="O7" s="14" t="str">
        <f>T('Elective Adventures'!J148)</f>
        <v/>
      </c>
      <c r="Q7" s="208" t="s">
        <v>401</v>
      </c>
      <c r="R7" s="207"/>
      <c r="S7" s="218"/>
    </row>
    <row r="8" spans="2:19" ht="12.75" customHeight="1" thickBot="1">
      <c r="B8" s="163" t="s">
        <v>67</v>
      </c>
      <c r="C8" s="213"/>
      <c r="D8" s="79"/>
      <c r="E8" s="14">
        <v>6</v>
      </c>
      <c r="F8" s="89" t="s">
        <v>20</v>
      </c>
      <c r="G8" s="14" t="str">
        <f>IF(Bobcat!J11="A","A"," ")</f>
        <v xml:space="preserve"> </v>
      </c>
      <c r="I8" s="100">
        <v>4</v>
      </c>
      <c r="J8" s="146" t="s">
        <v>229</v>
      </c>
      <c r="K8" s="14" t="str">
        <f>T('Elective Adventures'!J60)</f>
        <v/>
      </c>
      <c r="M8" s="136" t="s">
        <v>80</v>
      </c>
      <c r="N8" s="146" t="s">
        <v>326</v>
      </c>
      <c r="O8" s="14" t="str">
        <f>T('Elective Adventures'!J149)</f>
        <v/>
      </c>
      <c r="Q8" s="148"/>
      <c r="R8" s="159" t="s">
        <v>418</v>
      </c>
      <c r="S8" s="14" t="str">
        <f>T('Elective Adventures'!J235)</f>
        <v/>
      </c>
    </row>
    <row r="9" spans="2:19" ht="12.75" customHeight="1">
      <c r="B9" s="15" t="s">
        <v>68</v>
      </c>
      <c r="C9" s="164" t="str">
        <f>'Cyber Chip'!J10</f>
        <v xml:space="preserve"> </v>
      </c>
      <c r="D9" s="79"/>
      <c r="E9" s="76">
        <v>7</v>
      </c>
      <c r="F9" s="80" t="s">
        <v>21</v>
      </c>
      <c r="G9" s="76" t="str">
        <f>IF(Bobcat!J12="A","A"," ")</f>
        <v xml:space="preserve"> </v>
      </c>
      <c r="I9" s="100">
        <v>5</v>
      </c>
      <c r="J9" s="146" t="s">
        <v>227</v>
      </c>
      <c r="K9" s="14" t="str">
        <f>T('Elective Adventures'!J61)</f>
        <v/>
      </c>
      <c r="M9" s="100">
        <v>3</v>
      </c>
      <c r="N9" s="201" t="s">
        <v>327</v>
      </c>
      <c r="O9" s="14" t="str">
        <f>T('Elective Adventures'!J150)</f>
        <v/>
      </c>
      <c r="Q9" s="148">
        <v>1</v>
      </c>
      <c r="R9" s="209" t="s">
        <v>402</v>
      </c>
      <c r="S9" s="14" t="str">
        <f>T('Elective Adventures'!J236)</f>
        <v/>
      </c>
    </row>
    <row r="10" spans="2:19" ht="12" customHeight="1">
      <c r="B10" s="15" t="s">
        <v>419</v>
      </c>
      <c r="C10" s="17" t="str">
        <f>IF(COUNTIF(C4:C9,"C")&gt;5,"C","")</f>
        <v/>
      </c>
      <c r="D10" s="79"/>
      <c r="E10" s="77"/>
      <c r="F10" s="81"/>
      <c r="G10" s="77"/>
      <c r="I10" s="151">
        <v>6</v>
      </c>
      <c r="J10" s="200" t="s">
        <v>228</v>
      </c>
      <c r="K10" s="14" t="str">
        <f>T('Elective Adventures'!J62)</f>
        <v/>
      </c>
      <c r="M10" s="136" t="s">
        <v>72</v>
      </c>
      <c r="N10" s="146" t="s">
        <v>328</v>
      </c>
      <c r="O10" s="14" t="str">
        <f>T('Elective Adventures'!J151)</f>
        <v/>
      </c>
      <c r="Q10" s="100">
        <v>2</v>
      </c>
      <c r="R10" s="146" t="s">
        <v>403</v>
      </c>
      <c r="S10" s="14" t="str">
        <f>T('Elective Adventures'!J237)</f>
        <v/>
      </c>
    </row>
    <row r="11" spans="2:19" ht="12.75" customHeight="1">
      <c r="B11" s="82"/>
      <c r="C11" s="83"/>
      <c r="E11" s="304" t="s">
        <v>426</v>
      </c>
      <c r="F11" s="304"/>
      <c r="G11" s="304"/>
      <c r="I11" s="151">
        <v>7</v>
      </c>
      <c r="J11" s="205" t="s">
        <v>211</v>
      </c>
      <c r="K11" s="14" t="str">
        <f>T('Elective Adventures'!J63)</f>
        <v/>
      </c>
      <c r="M11" s="136" t="s">
        <v>73</v>
      </c>
      <c r="N11" s="146" t="s">
        <v>329</v>
      </c>
      <c r="O11" s="14" t="str">
        <f>T('Elective Adventures'!J152)</f>
        <v/>
      </c>
      <c r="Q11" s="100">
        <v>3</v>
      </c>
      <c r="R11" s="200" t="s">
        <v>404</v>
      </c>
      <c r="S11" s="14" t="str">
        <f>T('Elective Adventures'!J238)</f>
        <v/>
      </c>
    </row>
    <row r="12" spans="2:19" ht="12.75" customHeight="1">
      <c r="B12" s="216" t="s">
        <v>426</v>
      </c>
      <c r="C12" s="215"/>
      <c r="D12" s="31"/>
      <c r="E12" s="304"/>
      <c r="F12" s="304"/>
      <c r="G12" s="304"/>
      <c r="I12" s="173" t="s">
        <v>230</v>
      </c>
      <c r="J12" s="172" t="s">
        <v>238</v>
      </c>
      <c r="K12" s="14" t="str">
        <f>T('Elective Adventures'!J64)</f>
        <v/>
      </c>
      <c r="M12" s="136" t="s">
        <v>176</v>
      </c>
      <c r="N12" s="146" t="s">
        <v>330</v>
      </c>
      <c r="O12" s="14" t="str">
        <f>T('Elective Adventures'!J153)</f>
        <v/>
      </c>
      <c r="Q12" s="100">
        <v>4</v>
      </c>
      <c r="R12" s="146" t="s">
        <v>405</v>
      </c>
      <c r="S12" s="14" t="str">
        <f>T('Elective Adventures'!J239)</f>
        <v/>
      </c>
    </row>
    <row r="13" spans="2:19" ht="12.75" customHeight="1">
      <c r="B13" s="161" t="s">
        <v>110</v>
      </c>
      <c r="C13" s="18" t="str">
        <f>'Core Adventures'!J11</f>
        <v xml:space="preserve"> </v>
      </c>
      <c r="D13" s="31"/>
      <c r="E13" s="187" t="s">
        <v>151</v>
      </c>
      <c r="F13" s="189"/>
      <c r="G13" s="221" t="str">
        <f>T('Core Adventures'!J62)</f>
        <v/>
      </c>
      <c r="I13" s="173" t="s">
        <v>231</v>
      </c>
      <c r="J13" s="171" t="s">
        <v>239</v>
      </c>
      <c r="K13" s="14" t="str">
        <f>T('Elective Adventures'!J65)</f>
        <v/>
      </c>
      <c r="M13" s="100">
        <v>4</v>
      </c>
      <c r="N13" s="146" t="s">
        <v>331</v>
      </c>
      <c r="O13" s="14" t="str">
        <f>T('Elective Adventures'!J154)</f>
        <v/>
      </c>
      <c r="Q13" s="100">
        <v>5</v>
      </c>
      <c r="R13" s="200" t="s">
        <v>406</v>
      </c>
      <c r="S13" s="14" t="str">
        <f>T('Elective Adventures'!J240)</f>
        <v/>
      </c>
    </row>
    <row r="14" spans="2:19" ht="12.75" customHeight="1">
      <c r="B14" s="161" t="s">
        <v>420</v>
      </c>
      <c r="C14" s="18" t="str">
        <f>'Core Adventures'!J21</f>
        <v xml:space="preserve"> </v>
      </c>
      <c r="D14" s="31"/>
      <c r="E14" s="98"/>
      <c r="F14" s="136" t="s">
        <v>118</v>
      </c>
      <c r="G14" s="14" t="str">
        <f>T('Core Adventures'!J50)</f>
        <v/>
      </c>
      <c r="I14" s="173" t="s">
        <v>232</v>
      </c>
      <c r="J14" s="171" t="s">
        <v>240</v>
      </c>
      <c r="K14" s="14" t="str">
        <f>T('Elective Adventures'!J66)</f>
        <v/>
      </c>
      <c r="M14" s="136" t="s">
        <v>78</v>
      </c>
      <c r="N14" s="146" t="s">
        <v>351</v>
      </c>
      <c r="O14" s="14" t="str">
        <f>T('Elective Adventures'!J155)</f>
        <v/>
      </c>
      <c r="Q14" s="100">
        <v>6</v>
      </c>
      <c r="R14" s="146" t="s">
        <v>407</v>
      </c>
      <c r="S14" s="14" t="str">
        <f>T('Elective Adventures'!J241)</f>
        <v/>
      </c>
    </row>
    <row r="15" spans="2:19">
      <c r="B15" s="161" t="s">
        <v>117</v>
      </c>
      <c r="C15" s="18" t="str">
        <f>'Core Adventures'!J47</f>
        <v xml:space="preserve"> </v>
      </c>
      <c r="D15" s="31"/>
      <c r="E15" s="98">
        <v>1</v>
      </c>
      <c r="F15" s="136" t="s">
        <v>152</v>
      </c>
      <c r="G15" s="14" t="str">
        <f>T('Core Adventures'!J51)</f>
        <v/>
      </c>
      <c r="I15" s="173" t="s">
        <v>233</v>
      </c>
      <c r="J15" s="205" t="s">
        <v>241</v>
      </c>
      <c r="K15" s="14" t="str">
        <f>T('Elective Adventures'!J67)</f>
        <v/>
      </c>
      <c r="M15" s="136" t="s">
        <v>79</v>
      </c>
      <c r="N15" s="146" t="s">
        <v>332</v>
      </c>
      <c r="O15" s="14" t="str">
        <f>T('Elective Adventures'!J156)</f>
        <v/>
      </c>
      <c r="Q15" s="100">
        <v>7</v>
      </c>
      <c r="R15" s="146" t="s">
        <v>408</v>
      </c>
      <c r="S15" s="14" t="str">
        <f>T('Elective Adventures'!J242)</f>
        <v/>
      </c>
    </row>
    <row r="16" spans="2:19">
      <c r="B16" s="161" t="s">
        <v>151</v>
      </c>
      <c r="C16" s="18" t="str">
        <f>'Core Adventures'!J61</f>
        <v xml:space="preserve"> </v>
      </c>
      <c r="D16" s="31"/>
      <c r="E16" s="98">
        <v>2</v>
      </c>
      <c r="F16" s="136" t="s">
        <v>153</v>
      </c>
      <c r="G16" s="14" t="str">
        <f>T('Core Adventures'!J52)</f>
        <v/>
      </c>
      <c r="I16" s="173" t="s">
        <v>234</v>
      </c>
      <c r="J16" s="205" t="s">
        <v>242</v>
      </c>
      <c r="K16" s="14" t="str">
        <f>T('Elective Adventures'!J68)</f>
        <v/>
      </c>
      <c r="M16" s="136" t="s">
        <v>304</v>
      </c>
      <c r="N16" s="146" t="s">
        <v>333</v>
      </c>
      <c r="O16" s="14" t="str">
        <f>T('Elective Adventures'!J157)</f>
        <v/>
      </c>
      <c r="Q16" s="100">
        <v>8</v>
      </c>
      <c r="R16" s="146" t="s">
        <v>409</v>
      </c>
      <c r="S16" s="14" t="str">
        <f>T('Elective Adventures'!J243)</f>
        <v/>
      </c>
    </row>
    <row r="17" spans="2:19">
      <c r="B17" s="161" t="s">
        <v>427</v>
      </c>
      <c r="C17" s="18" t="str">
        <f>'Core Adventures'!J72</f>
        <v xml:space="preserve"> </v>
      </c>
      <c r="D17" s="31"/>
      <c r="E17" s="137" t="s">
        <v>76</v>
      </c>
      <c r="F17" s="136" t="s">
        <v>154</v>
      </c>
      <c r="G17" s="14" t="str">
        <f>T('Core Adventures'!J53)</f>
        <v/>
      </c>
      <c r="I17" s="173" t="s">
        <v>235</v>
      </c>
      <c r="J17" s="205" t="s">
        <v>243</v>
      </c>
      <c r="K17" s="14" t="str">
        <f>T('Elective Adventures'!J69)</f>
        <v/>
      </c>
      <c r="M17" s="136" t="s">
        <v>305</v>
      </c>
      <c r="N17" s="146" t="s">
        <v>334</v>
      </c>
      <c r="O17" s="14" t="str">
        <f>T('Elective Adventures'!J158)</f>
        <v/>
      </c>
      <c r="Q17" s="208" t="s">
        <v>410</v>
      </c>
      <c r="R17" s="207"/>
      <c r="S17" s="218"/>
    </row>
    <row r="18" spans="2:19">
      <c r="B18" s="30"/>
      <c r="C18" s="31"/>
      <c r="D18" s="31"/>
      <c r="E18" s="137" t="s">
        <v>77</v>
      </c>
      <c r="F18" s="136" t="s">
        <v>155</v>
      </c>
      <c r="G18" s="14" t="str">
        <f>T('Core Adventures'!J54)</f>
        <v/>
      </c>
      <c r="I18" s="173" t="s">
        <v>236</v>
      </c>
      <c r="J18" s="205" t="s">
        <v>244</v>
      </c>
      <c r="K18" s="14" t="str">
        <f>T('Elective Adventures'!J70)</f>
        <v/>
      </c>
      <c r="M18" s="136" t="s">
        <v>306</v>
      </c>
      <c r="N18" s="146" t="s">
        <v>335</v>
      </c>
      <c r="O18" s="14" t="str">
        <f>T('Elective Adventures'!J159)</f>
        <v/>
      </c>
      <c r="Q18" s="148">
        <v>1</v>
      </c>
      <c r="R18" s="159" t="s">
        <v>411</v>
      </c>
      <c r="S18" s="14" t="str">
        <f>T('Elective Adventures'!J246)</f>
        <v/>
      </c>
    </row>
    <row r="19" spans="2:19">
      <c r="B19" s="216" t="s">
        <v>425</v>
      </c>
      <c r="C19" s="215"/>
      <c r="E19" s="137" t="s">
        <v>80</v>
      </c>
      <c r="F19" s="136" t="s">
        <v>156</v>
      </c>
      <c r="G19" s="14" t="str">
        <f>T('Core Adventures'!J55)</f>
        <v/>
      </c>
      <c r="I19" s="173" t="s">
        <v>237</v>
      </c>
      <c r="J19" s="205" t="s">
        <v>245</v>
      </c>
      <c r="K19" s="14" t="str">
        <f>T('Elective Adventures'!J71)</f>
        <v/>
      </c>
      <c r="M19" s="136" t="s">
        <v>307</v>
      </c>
      <c r="N19" s="146" t="s">
        <v>336</v>
      </c>
      <c r="O19" s="14" t="str">
        <f>T('Elective Adventures'!J160)</f>
        <v/>
      </c>
      <c r="Q19" s="100">
        <v>2</v>
      </c>
      <c r="R19" s="201" t="s">
        <v>412</v>
      </c>
      <c r="S19" s="14" t="str">
        <f>T('Elective Adventures'!J247)</f>
        <v/>
      </c>
    </row>
    <row r="20" spans="2:19">
      <c r="B20" s="161" t="s">
        <v>172</v>
      </c>
      <c r="C20" s="18" t="str">
        <f>'Elective Adventures'!J19</f>
        <v xml:space="preserve"> </v>
      </c>
      <c r="D20" s="31"/>
      <c r="E20" s="137" t="s">
        <v>94</v>
      </c>
      <c r="F20" s="136" t="s">
        <v>157</v>
      </c>
      <c r="G20" s="14" t="str">
        <f>T('Core Adventures'!J56)</f>
        <v/>
      </c>
      <c r="I20" s="202" t="s">
        <v>246</v>
      </c>
      <c r="J20" s="195"/>
      <c r="K20" s="218"/>
      <c r="M20" s="136" t="s">
        <v>308</v>
      </c>
      <c r="N20" s="146" t="s">
        <v>337</v>
      </c>
      <c r="O20" s="14" t="str">
        <f>T('Elective Adventures'!J161)</f>
        <v/>
      </c>
      <c r="Q20" s="100">
        <v>3</v>
      </c>
      <c r="R20" s="146" t="s">
        <v>413</v>
      </c>
      <c r="S20" s="14" t="str">
        <f>T('Elective Adventures'!J248)</f>
        <v/>
      </c>
    </row>
    <row r="21" spans="2:19" ht="12.75" customHeight="1">
      <c r="B21" s="161" t="s">
        <v>194</v>
      </c>
      <c r="C21" s="18" t="str">
        <f>'Elective Adventures'!J34</f>
        <v xml:space="preserve"> </v>
      </c>
      <c r="D21" s="31"/>
      <c r="E21" s="137" t="s">
        <v>141</v>
      </c>
      <c r="F21" s="136" t="s">
        <v>158</v>
      </c>
      <c r="G21" s="14" t="str">
        <f>T('Core Adventures'!J57)</f>
        <v/>
      </c>
      <c r="I21" s="100">
        <v>1</v>
      </c>
      <c r="J21" s="146" t="s">
        <v>247</v>
      </c>
      <c r="K21" s="14" t="str">
        <f>T('Elective Adventures'!J75)</f>
        <v/>
      </c>
      <c r="M21" s="136" t="s">
        <v>309</v>
      </c>
      <c r="N21" s="146" t="s">
        <v>339</v>
      </c>
      <c r="O21" s="14" t="str">
        <f>T('Elective Adventures'!J162)</f>
        <v/>
      </c>
      <c r="Q21" s="100">
        <v>4</v>
      </c>
      <c r="R21" s="201" t="s">
        <v>414</v>
      </c>
      <c r="S21" s="14" t="str">
        <f>T('Elective Adventures'!J249)</f>
        <v/>
      </c>
    </row>
    <row r="22" spans="2:19" ht="12.75" customHeight="1">
      <c r="B22" s="161" t="s">
        <v>205</v>
      </c>
      <c r="C22" s="18" t="str">
        <f>'Elective Adventures'!J53</f>
        <v xml:space="preserve"> </v>
      </c>
      <c r="D22" s="31"/>
      <c r="E22" s="137" t="s">
        <v>162</v>
      </c>
      <c r="F22" s="136" t="s">
        <v>159</v>
      </c>
      <c r="G22" s="14" t="str">
        <f>T('Core Adventures'!J58)</f>
        <v/>
      </c>
      <c r="H22" s="12" t="s">
        <v>75</v>
      </c>
      <c r="I22" s="136">
        <v>2</v>
      </c>
      <c r="J22" s="146" t="s">
        <v>248</v>
      </c>
      <c r="K22" s="14" t="str">
        <f>T('Elective Adventures'!J76)</f>
        <v/>
      </c>
      <c r="L22" s="12" t="s">
        <v>75</v>
      </c>
      <c r="M22" s="136" t="s">
        <v>310</v>
      </c>
      <c r="N22" s="146" t="s">
        <v>352</v>
      </c>
      <c r="O22" s="14" t="str">
        <f>T('Elective Adventures'!J163)</f>
        <v/>
      </c>
      <c r="P22" s="12" t="s">
        <v>75</v>
      </c>
      <c r="Q22" s="136" t="s">
        <v>78</v>
      </c>
      <c r="R22" s="201" t="s">
        <v>415</v>
      </c>
      <c r="S22" s="14" t="str">
        <f>T('Elective Adventures'!J250)</f>
        <v/>
      </c>
    </row>
    <row r="23" spans="2:19" ht="12.75" customHeight="1">
      <c r="B23" s="161" t="s">
        <v>421</v>
      </c>
      <c r="C23" s="18" t="str">
        <f>'Elective Adventures'!J72</f>
        <v xml:space="preserve"> </v>
      </c>
      <c r="D23" s="31"/>
      <c r="E23" s="98">
        <v>3</v>
      </c>
      <c r="F23" s="136" t="s">
        <v>160</v>
      </c>
      <c r="G23" s="14" t="str">
        <f>T('Core Adventures'!J59)</f>
        <v/>
      </c>
      <c r="I23" s="136">
        <v>3</v>
      </c>
      <c r="J23" s="146" t="s">
        <v>249</v>
      </c>
      <c r="K23" s="14" t="str">
        <f>T('Elective Adventures'!J77)</f>
        <v/>
      </c>
      <c r="M23" s="136" t="s">
        <v>311</v>
      </c>
      <c r="N23" s="146" t="s">
        <v>340</v>
      </c>
      <c r="O23" s="14" t="str">
        <f>T('Elective Adventures'!J164)</f>
        <v/>
      </c>
      <c r="Q23" s="136" t="s">
        <v>79</v>
      </c>
      <c r="R23" s="201" t="s">
        <v>416</v>
      </c>
      <c r="S23" s="14" t="str">
        <f>T('Elective Adventures'!J251)</f>
        <v/>
      </c>
    </row>
    <row r="24" spans="2:19">
      <c r="B24" s="161" t="s">
        <v>246</v>
      </c>
      <c r="C24" s="18" t="str">
        <f>'Elective Adventures'!J80</f>
        <v xml:space="preserve"> </v>
      </c>
      <c r="D24" s="31"/>
      <c r="E24" s="98">
        <v>4</v>
      </c>
      <c r="F24" s="136" t="s">
        <v>161</v>
      </c>
      <c r="G24" s="14" t="str">
        <f>T('Core Adventures'!J60)</f>
        <v/>
      </c>
      <c r="I24" s="136">
        <v>4</v>
      </c>
      <c r="J24" s="201" t="s">
        <v>250</v>
      </c>
      <c r="K24" s="14" t="str">
        <f>T('Elective Adventures'!J78)</f>
        <v/>
      </c>
      <c r="M24" s="136" t="s">
        <v>312</v>
      </c>
      <c r="N24" s="146" t="s">
        <v>341</v>
      </c>
      <c r="O24" s="14" t="str">
        <f>T('Elective Adventures'!J165)</f>
        <v/>
      </c>
      <c r="Q24" s="136" t="s">
        <v>304</v>
      </c>
      <c r="R24" s="146" t="s">
        <v>417</v>
      </c>
      <c r="S24" s="14" t="str">
        <f>T('Elective Adventures'!J252)</f>
        <v/>
      </c>
    </row>
    <row r="25" spans="2:19">
      <c r="B25" s="161" t="s">
        <v>252</v>
      </c>
      <c r="C25" s="18" t="str">
        <f>'Elective Adventures'!J89</f>
        <v xml:space="preserve"> </v>
      </c>
      <c r="D25" s="31"/>
      <c r="E25" s="187" t="s">
        <v>169</v>
      </c>
      <c r="F25" s="187"/>
      <c r="G25" s="218"/>
      <c r="I25" s="136">
        <v>5</v>
      </c>
      <c r="J25" s="146" t="s">
        <v>251</v>
      </c>
      <c r="K25" s="14" t="str">
        <f>T('Elective Adventures'!J79)</f>
        <v/>
      </c>
      <c r="M25" s="136" t="s">
        <v>313</v>
      </c>
      <c r="N25" s="146" t="s">
        <v>342</v>
      </c>
      <c r="O25" s="14" t="str">
        <f>T('Elective Adventures'!J166)</f>
        <v/>
      </c>
    </row>
    <row r="26" spans="2:19" ht="12.75" customHeight="1">
      <c r="B26" s="162" t="s">
        <v>259</v>
      </c>
      <c r="C26" s="18" t="str">
        <f>'Elective Adventures'!J105</f>
        <v xml:space="preserve"> </v>
      </c>
      <c r="D26" s="31"/>
      <c r="E26" s="98"/>
      <c r="F26" s="136" t="s">
        <v>118</v>
      </c>
      <c r="G26" s="14" t="str">
        <f>T('Core Adventures'!J63)</f>
        <v/>
      </c>
      <c r="I26" s="202" t="s">
        <v>252</v>
      </c>
      <c r="J26" s="195"/>
      <c r="K26" s="218"/>
      <c r="M26" s="136" t="s">
        <v>314</v>
      </c>
      <c r="N26" s="201" t="s">
        <v>343</v>
      </c>
      <c r="O26" s="14" t="str">
        <f>T('Elective Adventures'!J167)</f>
        <v/>
      </c>
    </row>
    <row r="27" spans="2:19" ht="12.75" customHeight="1">
      <c r="B27" s="162" t="s">
        <v>428</v>
      </c>
      <c r="C27" s="18" t="str">
        <f>'Elective Adventures'!J132</f>
        <v xml:space="preserve"> </v>
      </c>
      <c r="D27" s="31"/>
      <c r="E27" s="98">
        <v>1</v>
      </c>
      <c r="F27" s="136" t="s">
        <v>163</v>
      </c>
      <c r="G27" s="14" t="str">
        <f>T('Core Adventures'!J64)</f>
        <v/>
      </c>
      <c r="I27" s="100">
        <v>1</v>
      </c>
      <c r="J27" s="146" t="s">
        <v>253</v>
      </c>
      <c r="K27" s="14" t="str">
        <f>T('Elective Adventures'!J83)</f>
        <v/>
      </c>
      <c r="M27" s="136" t="s">
        <v>315</v>
      </c>
      <c r="N27" s="146" t="s">
        <v>344</v>
      </c>
      <c r="O27" s="14" t="str">
        <f>T('Elective Adventures'!J168)</f>
        <v/>
      </c>
    </row>
    <row r="28" spans="2:19">
      <c r="B28" s="162" t="s">
        <v>297</v>
      </c>
      <c r="C28" s="18" t="str">
        <f>'Elective Adventures'!J142</f>
        <v xml:space="preserve"> </v>
      </c>
      <c r="D28" s="31"/>
      <c r="E28" s="98">
        <v>2</v>
      </c>
      <c r="F28" s="136" t="s">
        <v>164</v>
      </c>
      <c r="G28" s="14" t="str">
        <f>T('Core Adventures'!J65)</f>
        <v/>
      </c>
      <c r="I28" s="100">
        <v>2</v>
      </c>
      <c r="J28" s="146" t="s">
        <v>254</v>
      </c>
      <c r="K28" s="14" t="str">
        <f>T('Elective Adventures'!J84)</f>
        <v/>
      </c>
      <c r="M28" s="136" t="s">
        <v>316</v>
      </c>
      <c r="N28" s="146" t="s">
        <v>345</v>
      </c>
      <c r="O28" s="14" t="str">
        <f>T('Elective Adventures'!J169)</f>
        <v/>
      </c>
      <c r="R28" s="68" t="s">
        <v>49</v>
      </c>
      <c r="S28" s="69"/>
    </row>
    <row r="29" spans="2:19">
      <c r="B29" s="162" t="s">
        <v>338</v>
      </c>
      <c r="C29" s="18" t="str">
        <f>'Elective Adventures'!J176</f>
        <v xml:space="preserve"> </v>
      </c>
      <c r="D29" s="31"/>
      <c r="E29" s="98">
        <v>3</v>
      </c>
      <c r="F29" s="193" t="s">
        <v>165</v>
      </c>
      <c r="G29" s="14" t="str">
        <f>T('Core Adventures'!J66)</f>
        <v/>
      </c>
      <c r="I29" s="100">
        <v>3</v>
      </c>
      <c r="J29" s="201" t="s">
        <v>255</v>
      </c>
      <c r="K29" s="14" t="str">
        <f>T('Elective Adventures'!J85)</f>
        <v/>
      </c>
      <c r="M29" s="136" t="s">
        <v>317</v>
      </c>
      <c r="N29" s="146" t="s">
        <v>346</v>
      </c>
      <c r="O29" s="14" t="str">
        <f>T('Elective Adventures'!J170)</f>
        <v/>
      </c>
      <c r="R29" s="70" t="s">
        <v>50</v>
      </c>
      <c r="S29" s="32"/>
    </row>
    <row r="30" spans="2:19" ht="12.75" customHeight="1">
      <c r="B30" s="162" t="s">
        <v>354</v>
      </c>
      <c r="C30" s="18" t="str">
        <f>'Elective Adventures'!J183</f>
        <v xml:space="preserve"> </v>
      </c>
      <c r="D30" s="31"/>
      <c r="E30" s="98">
        <v>4</v>
      </c>
      <c r="F30" s="194" t="s">
        <v>170</v>
      </c>
      <c r="G30" s="14" t="str">
        <f>T('Core Adventures'!J67)</f>
        <v/>
      </c>
      <c r="I30" s="100">
        <v>4</v>
      </c>
      <c r="J30" s="200" t="s">
        <v>256</v>
      </c>
      <c r="K30" s="14" t="str">
        <f>T('Elective Adventures'!J86)</f>
        <v/>
      </c>
      <c r="M30" s="136" t="s">
        <v>318</v>
      </c>
      <c r="N30" s="146" t="s">
        <v>353</v>
      </c>
      <c r="O30" s="14" t="str">
        <f>T('Elective Adventures'!J171)</f>
        <v/>
      </c>
      <c r="R30" s="70" t="s">
        <v>51</v>
      </c>
      <c r="S30" s="32"/>
    </row>
    <row r="31" spans="2:19" ht="12.75" customHeight="1">
      <c r="B31" s="162" t="s">
        <v>359</v>
      </c>
      <c r="C31" s="18" t="str">
        <f>'Elective Adventures'!J198</f>
        <v xml:space="preserve"> </v>
      </c>
      <c r="D31" s="31"/>
      <c r="E31" s="98">
        <v>5</v>
      </c>
      <c r="F31" s="193" t="s">
        <v>166</v>
      </c>
      <c r="G31" s="14" t="str">
        <f>T('Core Adventures'!J68)</f>
        <v/>
      </c>
      <c r="I31" s="100">
        <v>5</v>
      </c>
      <c r="J31" s="146" t="s">
        <v>257</v>
      </c>
      <c r="K31" s="14" t="str">
        <f>T('Elective Adventures'!J87)</f>
        <v/>
      </c>
      <c r="M31" s="136" t="s">
        <v>319</v>
      </c>
      <c r="N31" s="146" t="s">
        <v>347</v>
      </c>
      <c r="O31" s="14" t="str">
        <f>T('Elective Adventures'!J172)</f>
        <v/>
      </c>
      <c r="R31" s="71" t="s">
        <v>74</v>
      </c>
      <c r="S31" s="51"/>
    </row>
    <row r="32" spans="2:19">
      <c r="B32" s="162" t="s">
        <v>423</v>
      </c>
      <c r="C32" s="18" t="str">
        <f>'Elective Adventures'!J208</f>
        <v xml:space="preserve"> </v>
      </c>
      <c r="D32" s="31"/>
      <c r="E32" s="98">
        <v>6</v>
      </c>
      <c r="F32" s="136" t="s">
        <v>167</v>
      </c>
      <c r="G32" s="14" t="str">
        <f>T('Core Adventures'!J69)</f>
        <v/>
      </c>
      <c r="I32" s="100">
        <v>6</v>
      </c>
      <c r="J32" s="146" t="s">
        <v>258</v>
      </c>
      <c r="K32" s="14" t="str">
        <f>T('Elective Adventures'!J88)</f>
        <v/>
      </c>
      <c r="M32" s="136" t="s">
        <v>320</v>
      </c>
      <c r="N32" s="146" t="s">
        <v>348</v>
      </c>
      <c r="O32" s="14" t="str">
        <f>T('Elective Adventures'!J173)</f>
        <v/>
      </c>
    </row>
    <row r="33" spans="1:15" ht="12.75" customHeight="1">
      <c r="B33" s="162" t="s">
        <v>381</v>
      </c>
      <c r="C33" s="18" t="str">
        <f>'Elective Adventures'!J213</f>
        <v xml:space="preserve"> </v>
      </c>
      <c r="D33" s="31"/>
      <c r="E33" s="98">
        <v>7</v>
      </c>
      <c r="F33" s="136" t="s">
        <v>171</v>
      </c>
      <c r="G33" s="14" t="str">
        <f>T('Core Adventures'!J70)</f>
        <v/>
      </c>
      <c r="I33" s="202" t="s">
        <v>259</v>
      </c>
      <c r="J33" s="186"/>
      <c r="K33" s="218"/>
      <c r="M33" s="136" t="s">
        <v>321</v>
      </c>
      <c r="N33" s="146" t="s">
        <v>349</v>
      </c>
      <c r="O33" s="14" t="str">
        <f>T('Elective Adventures'!J174)</f>
        <v/>
      </c>
    </row>
    <row r="34" spans="1:15" ht="12.75" customHeight="1">
      <c r="B34" s="162" t="s">
        <v>385</v>
      </c>
      <c r="C34" s="18" t="str">
        <f>'Elective Adventures'!J228</f>
        <v xml:space="preserve"> </v>
      </c>
      <c r="D34" s="8"/>
      <c r="E34" s="98">
        <v>8</v>
      </c>
      <c r="F34" s="193" t="s">
        <v>168</v>
      </c>
      <c r="G34" s="14" t="str">
        <f>T('Core Adventures'!J71)</f>
        <v/>
      </c>
      <c r="I34" s="136">
        <v>1</v>
      </c>
      <c r="J34" s="146" t="s">
        <v>260</v>
      </c>
      <c r="K34" s="14" t="str">
        <f>T('Elective Adventures'!J92)</f>
        <v/>
      </c>
      <c r="M34" s="136" t="s">
        <v>322</v>
      </c>
      <c r="N34" s="146" t="s">
        <v>350</v>
      </c>
      <c r="O34" s="14" t="str">
        <f>T('Elective Adventures'!J175)</f>
        <v/>
      </c>
    </row>
    <row r="35" spans="1:15" ht="15.75" customHeight="1">
      <c r="B35" s="162" t="s">
        <v>397</v>
      </c>
      <c r="C35" s="18" t="str">
        <f>'Elective Adventures'!J233</f>
        <v xml:space="preserve"> </v>
      </c>
      <c r="D35" s="8"/>
      <c r="E35" s="304" t="s">
        <v>425</v>
      </c>
      <c r="F35" s="304"/>
      <c r="G35" s="304"/>
      <c r="I35" s="136" t="s">
        <v>69</v>
      </c>
      <c r="J35" s="146" t="s">
        <v>261</v>
      </c>
      <c r="K35" s="14" t="str">
        <f>T('Elective Adventures'!J93)</f>
        <v/>
      </c>
      <c r="M35" s="202" t="s">
        <v>354</v>
      </c>
      <c r="N35" s="207"/>
      <c r="O35" s="218"/>
    </row>
    <row r="36" spans="1:15" ht="12.75" customHeight="1">
      <c r="B36" s="162" t="s">
        <v>401</v>
      </c>
      <c r="C36" s="18" t="str">
        <f>'Elective Adventures'!J244</f>
        <v xml:space="preserve"> </v>
      </c>
      <c r="D36" s="8"/>
      <c r="E36" s="304"/>
      <c r="F36" s="304"/>
      <c r="G36" s="304"/>
      <c r="I36" s="136" t="s">
        <v>70</v>
      </c>
      <c r="J36" s="146" t="s">
        <v>262</v>
      </c>
      <c r="K36" s="14" t="str">
        <f>T('Elective Adventures'!J94)</f>
        <v/>
      </c>
      <c r="M36" s="136">
        <v>1</v>
      </c>
      <c r="N36" s="159" t="s">
        <v>355</v>
      </c>
      <c r="O36" s="14" t="str">
        <f>T('Elective Adventures'!J179)</f>
        <v/>
      </c>
    </row>
    <row r="37" spans="1:15">
      <c r="B37" s="162" t="s">
        <v>410</v>
      </c>
      <c r="C37" s="18" t="str">
        <f>'Elective Adventures'!J253</f>
        <v xml:space="preserve"> </v>
      </c>
      <c r="D37" s="8"/>
      <c r="E37" s="189" t="s">
        <v>172</v>
      </c>
      <c r="F37" s="186"/>
      <c r="G37" s="215"/>
      <c r="I37" s="136" t="s">
        <v>71</v>
      </c>
      <c r="J37" s="146" t="s">
        <v>263</v>
      </c>
      <c r="K37" s="14" t="str">
        <f>T('Elective Adventures'!J95)</f>
        <v/>
      </c>
      <c r="M37" s="136">
        <v>2</v>
      </c>
      <c r="N37" s="146" t="s">
        <v>356</v>
      </c>
      <c r="O37" s="14" t="str">
        <f>T('Elective Adventures'!J180)</f>
        <v/>
      </c>
    </row>
    <row r="38" spans="1:15" ht="12.75" customHeight="1">
      <c r="B38" s="2"/>
      <c r="C38" s="31"/>
      <c r="D38" s="78"/>
      <c r="E38" s="100"/>
      <c r="F38" s="146" t="s">
        <v>97</v>
      </c>
      <c r="G38" s="14" t="str">
        <f>T('Elective Adventures'!J6)</f>
        <v/>
      </c>
      <c r="I38" s="136">
        <v>2</v>
      </c>
      <c r="J38" s="146" t="s">
        <v>208</v>
      </c>
      <c r="K38" s="14" t="str">
        <f>T('Elective Adventures'!J96)</f>
        <v/>
      </c>
      <c r="M38" s="100">
        <v>3</v>
      </c>
      <c r="N38" s="146" t="s">
        <v>357</v>
      </c>
      <c r="O38" s="14" t="str">
        <f>T('Elective Adventures'!J181)</f>
        <v/>
      </c>
    </row>
    <row r="39" spans="1:15" ht="12.75" customHeight="1">
      <c r="A39" s="304" t="s">
        <v>426</v>
      </c>
      <c r="B39" s="304"/>
      <c r="C39" s="304"/>
      <c r="D39" s="78"/>
      <c r="E39" s="100">
        <v>1</v>
      </c>
      <c r="F39" s="146" t="s">
        <v>173</v>
      </c>
      <c r="G39" s="14" t="str">
        <f>T('Elective Adventures'!J7)</f>
        <v/>
      </c>
      <c r="I39" s="136" t="s">
        <v>76</v>
      </c>
      <c r="J39" s="146" t="s">
        <v>264</v>
      </c>
      <c r="K39" s="14" t="str">
        <f>T('Elective Adventures'!J97)</f>
        <v/>
      </c>
      <c r="M39" s="154">
        <v>4</v>
      </c>
      <c r="N39" s="158" t="s">
        <v>358</v>
      </c>
      <c r="O39" s="14" t="str">
        <f>T('Elective Adventures'!J182)</f>
        <v/>
      </c>
    </row>
    <row r="40" spans="1:15" ht="12.75" customHeight="1">
      <c r="A40" s="304"/>
      <c r="B40" s="304"/>
      <c r="C40" s="304"/>
      <c r="E40" s="100">
        <v>2</v>
      </c>
      <c r="F40" s="146" t="s">
        <v>174</v>
      </c>
      <c r="G40" s="14" t="str">
        <f>T('Elective Adventures'!J8)</f>
        <v/>
      </c>
      <c r="I40" s="136" t="s">
        <v>77</v>
      </c>
      <c r="J40" s="146" t="s">
        <v>265</v>
      </c>
      <c r="K40" s="14" t="str">
        <f>T('Elective Adventures'!J98)</f>
        <v/>
      </c>
      <c r="M40" s="208" t="s">
        <v>359</v>
      </c>
      <c r="N40" s="207"/>
      <c r="O40" s="218"/>
    </row>
    <row r="41" spans="1:15">
      <c r="A41" s="189" t="s">
        <v>110</v>
      </c>
      <c r="B41" s="189"/>
      <c r="C41" s="217"/>
      <c r="E41" s="100">
        <v>3</v>
      </c>
      <c r="F41" s="146" t="s">
        <v>175</v>
      </c>
      <c r="G41" s="14" t="str">
        <f>T('Elective Adventures'!J9)</f>
        <v/>
      </c>
      <c r="I41" s="136" t="s">
        <v>80</v>
      </c>
      <c r="J41" s="200" t="s">
        <v>266</v>
      </c>
      <c r="K41" s="14" t="str">
        <f>T('Elective Adventures'!J99)</f>
        <v/>
      </c>
      <c r="M41" s="148"/>
      <c r="N41" s="159" t="s">
        <v>360</v>
      </c>
      <c r="O41" s="14" t="str">
        <f>T('Elective Adventures'!J186)</f>
        <v/>
      </c>
    </row>
    <row r="42" spans="1:15" ht="12.75" customHeight="1">
      <c r="A42" s="98">
        <v>1</v>
      </c>
      <c r="B42" s="136" t="s">
        <v>105</v>
      </c>
      <c r="C42" s="14" t="str">
        <f>T('Core Adventures'!J6)</f>
        <v/>
      </c>
      <c r="E42" s="173" t="s">
        <v>72</v>
      </c>
      <c r="F42" s="171" t="s">
        <v>183</v>
      </c>
      <c r="G42" s="14" t="str">
        <f>T('Elective Adventures'!J10)</f>
        <v/>
      </c>
      <c r="I42" s="136" t="s">
        <v>94</v>
      </c>
      <c r="J42" s="146" t="s">
        <v>267</v>
      </c>
      <c r="K42" s="14" t="str">
        <f>T('Elective Adventures'!J100)</f>
        <v/>
      </c>
      <c r="M42" s="100">
        <v>1</v>
      </c>
      <c r="N42" s="146" t="s">
        <v>363</v>
      </c>
      <c r="O42" s="14" t="str">
        <f>T('Elective Adventures'!J187)</f>
        <v/>
      </c>
    </row>
    <row r="43" spans="1:15">
      <c r="A43" s="98">
        <v>2</v>
      </c>
      <c r="B43" s="136" t="s">
        <v>106</v>
      </c>
      <c r="C43" s="14" t="str">
        <f>T('Core Adventures'!J7)</f>
        <v/>
      </c>
      <c r="E43" s="173" t="s">
        <v>73</v>
      </c>
      <c r="F43" s="171" t="s">
        <v>184</v>
      </c>
      <c r="G43" s="14" t="str">
        <f>T('Elective Adventures'!J11)</f>
        <v/>
      </c>
      <c r="I43" s="136" t="s">
        <v>141</v>
      </c>
      <c r="J43" s="146" t="s">
        <v>268</v>
      </c>
      <c r="K43" s="14" t="str">
        <f>T('Elective Adventures'!J101)</f>
        <v/>
      </c>
      <c r="M43" s="100">
        <v>2</v>
      </c>
      <c r="N43" s="146" t="s">
        <v>364</v>
      </c>
      <c r="O43" s="14" t="str">
        <f>T('Elective Adventures'!J188)</f>
        <v/>
      </c>
    </row>
    <row r="44" spans="1:15">
      <c r="A44" s="98">
        <v>3</v>
      </c>
      <c r="B44" s="136" t="s">
        <v>107</v>
      </c>
      <c r="C44" s="14" t="str">
        <f>T('Core Adventures'!J8)</f>
        <v/>
      </c>
      <c r="E44" s="173" t="s">
        <v>176</v>
      </c>
      <c r="F44" s="171" t="s">
        <v>185</v>
      </c>
      <c r="G44" s="14" t="str">
        <f>T('Elective Adventures'!J12)</f>
        <v/>
      </c>
      <c r="I44" s="136" t="s">
        <v>162</v>
      </c>
      <c r="J44" s="146" t="s">
        <v>269</v>
      </c>
      <c r="K44" s="14" t="str">
        <f>T('Elective Adventures'!J102)</f>
        <v/>
      </c>
      <c r="M44" s="100">
        <v>3</v>
      </c>
      <c r="N44" s="146" t="s">
        <v>365</v>
      </c>
      <c r="O44" s="14" t="str">
        <f>T('Elective Adventures'!J189)</f>
        <v/>
      </c>
    </row>
    <row r="45" spans="1:15" ht="12.75" customHeight="1">
      <c r="A45" s="98">
        <v>4</v>
      </c>
      <c r="B45" s="136" t="s">
        <v>108</v>
      </c>
      <c r="C45" s="14" t="str">
        <f>T('Core Adventures'!J9)</f>
        <v/>
      </c>
      <c r="E45" s="173" t="s">
        <v>177</v>
      </c>
      <c r="F45" s="171" t="s">
        <v>186</v>
      </c>
      <c r="G45" s="14" t="str">
        <f>T('Elective Adventures'!J13)</f>
        <v/>
      </c>
      <c r="I45" s="136" t="s">
        <v>192</v>
      </c>
      <c r="J45" s="146" t="s">
        <v>270</v>
      </c>
      <c r="K45" s="14" t="str">
        <f>T('Elective Adventures'!J103)</f>
        <v/>
      </c>
      <c r="M45" s="100">
        <v>4</v>
      </c>
      <c r="N45" s="146" t="s">
        <v>366</v>
      </c>
      <c r="O45" s="14" t="str">
        <f>T('Elective Adventures'!J190)</f>
        <v/>
      </c>
    </row>
    <row r="46" spans="1:15" ht="12.75" customHeight="1">
      <c r="A46" s="98">
        <v>3</v>
      </c>
      <c r="B46" s="136" t="s">
        <v>109</v>
      </c>
      <c r="C46" s="14" t="str">
        <f>T('Core Adventures'!J10)</f>
        <v/>
      </c>
      <c r="E46" s="173" t="s">
        <v>178</v>
      </c>
      <c r="F46" s="172" t="s">
        <v>187</v>
      </c>
      <c r="G46" s="14" t="str">
        <f>T('Elective Adventures'!J14)</f>
        <v/>
      </c>
      <c r="I46" s="136" t="s">
        <v>193</v>
      </c>
      <c r="J46" s="201" t="s">
        <v>271</v>
      </c>
      <c r="K46" s="14" t="str">
        <f>T('Elective Adventures'!J104)</f>
        <v/>
      </c>
      <c r="M46" s="100">
        <v>5</v>
      </c>
      <c r="N46" s="146" t="s">
        <v>367</v>
      </c>
      <c r="O46" s="14" t="str">
        <f>T('Elective Adventures'!J191)</f>
        <v/>
      </c>
    </row>
    <row r="47" spans="1:15">
      <c r="A47" s="187" t="s">
        <v>420</v>
      </c>
      <c r="B47" s="187"/>
      <c r="C47" s="218"/>
      <c r="E47" s="173" t="s">
        <v>179</v>
      </c>
      <c r="F47" s="171" t="s">
        <v>188</v>
      </c>
      <c r="G47" s="14" t="str">
        <f>T('Elective Adventures'!J15)</f>
        <v/>
      </c>
      <c r="I47" s="202" t="s">
        <v>428</v>
      </c>
      <c r="J47" s="186"/>
      <c r="K47" s="218"/>
      <c r="M47" s="100">
        <v>6</v>
      </c>
      <c r="N47" s="200" t="s">
        <v>368</v>
      </c>
      <c r="O47" s="14" t="str">
        <f>T('Elective Adventures'!J192)</f>
        <v/>
      </c>
    </row>
    <row r="48" spans="1:15">
      <c r="A48" s="98"/>
      <c r="B48" s="136" t="s">
        <v>95</v>
      </c>
      <c r="C48" s="14" t="str">
        <f>T('Core Adventures'!J14)</f>
        <v/>
      </c>
      <c r="E48" s="173" t="s">
        <v>180</v>
      </c>
      <c r="F48" s="171" t="s">
        <v>189</v>
      </c>
      <c r="G48" s="14" t="str">
        <f>T('Elective Adventures'!J16)</f>
        <v/>
      </c>
      <c r="I48" s="100">
        <v>1</v>
      </c>
      <c r="J48" s="146" t="s">
        <v>97</v>
      </c>
      <c r="K48" s="14" t="str">
        <f>T('Elective Adventures'!J108)</f>
        <v/>
      </c>
      <c r="M48" s="100">
        <v>7</v>
      </c>
      <c r="N48" s="146" t="s">
        <v>369</v>
      </c>
      <c r="O48" s="14" t="str">
        <f>T('Elective Adventures'!J193)</f>
        <v/>
      </c>
    </row>
    <row r="49" spans="1:15">
      <c r="A49" s="98">
        <v>1</v>
      </c>
      <c r="B49" s="136" t="s">
        <v>96</v>
      </c>
      <c r="C49" s="14" t="str">
        <f>T('Core Adventures'!J15)</f>
        <v/>
      </c>
      <c r="E49" s="173" t="s">
        <v>181</v>
      </c>
      <c r="F49" s="171" t="s">
        <v>190</v>
      </c>
      <c r="G49" s="14" t="str">
        <f>T('Elective Adventures'!J17)</f>
        <v/>
      </c>
      <c r="I49" s="136" t="s">
        <v>69</v>
      </c>
      <c r="J49" s="146" t="s">
        <v>279</v>
      </c>
      <c r="K49" s="14" t="str">
        <f>T('Elective Adventures'!J109)</f>
        <v/>
      </c>
      <c r="M49" s="100">
        <v>8</v>
      </c>
      <c r="N49" s="146" t="s">
        <v>370</v>
      </c>
      <c r="O49" s="14" t="str">
        <f>T('Elective Adventures'!J194)</f>
        <v/>
      </c>
    </row>
    <row r="50" spans="1:15" ht="12.75" customHeight="1">
      <c r="A50" s="98"/>
      <c r="B50" s="136" t="s">
        <v>112</v>
      </c>
      <c r="C50" s="14" t="str">
        <f>T('Core Adventures'!J16)</f>
        <v/>
      </c>
      <c r="E50" s="173" t="s">
        <v>182</v>
      </c>
      <c r="F50" s="171" t="s">
        <v>191</v>
      </c>
      <c r="G50" s="14" t="str">
        <f>T('Elective Adventures'!J18)</f>
        <v/>
      </c>
      <c r="I50" s="136" t="s">
        <v>70</v>
      </c>
      <c r="J50" s="146" t="s">
        <v>280</v>
      </c>
      <c r="K50" s="14" t="str">
        <f>T('Elective Adventures'!J110)</f>
        <v/>
      </c>
      <c r="M50" s="100">
        <v>9</v>
      </c>
      <c r="N50" s="146" t="s">
        <v>371</v>
      </c>
      <c r="O50" s="14" t="str">
        <f>T('Elective Adventures'!J195)</f>
        <v/>
      </c>
    </row>
    <row r="51" spans="1:15" ht="12.75" customHeight="1">
      <c r="A51" s="137" t="s">
        <v>76</v>
      </c>
      <c r="B51" s="136" t="s">
        <v>113</v>
      </c>
      <c r="C51" s="14" t="str">
        <f>T('Core Adventures'!J17)</f>
        <v/>
      </c>
      <c r="D51" s="84"/>
      <c r="E51" s="189" t="s">
        <v>194</v>
      </c>
      <c r="F51" s="186"/>
      <c r="G51" s="218"/>
      <c r="I51" s="136" t="s">
        <v>71</v>
      </c>
      <c r="J51" s="146" t="s">
        <v>281</v>
      </c>
      <c r="K51" s="14" t="str">
        <f>T('Elective Adventures'!J111)</f>
        <v/>
      </c>
      <c r="M51" s="136" t="s">
        <v>361</v>
      </c>
      <c r="N51" s="146" t="s">
        <v>372</v>
      </c>
      <c r="O51" s="14" t="str">
        <f>T('Elective Adventures'!J196)</f>
        <v/>
      </c>
    </row>
    <row r="52" spans="1:15" ht="12.75" customHeight="1">
      <c r="A52" s="137" t="s">
        <v>77</v>
      </c>
      <c r="B52" s="136" t="s">
        <v>114</v>
      </c>
      <c r="C52" s="14" t="str">
        <f>T('Core Adventures'!J18)</f>
        <v/>
      </c>
      <c r="D52" s="84"/>
      <c r="E52" s="140"/>
      <c r="F52" s="200" t="s">
        <v>206</v>
      </c>
      <c r="G52" s="14" t="str">
        <f>T('Elective Adventures'!J22)</f>
        <v/>
      </c>
      <c r="I52" s="100">
        <v>2</v>
      </c>
      <c r="J52" s="146" t="s">
        <v>282</v>
      </c>
      <c r="K52" s="14" t="str">
        <f>T('Elective Adventures'!J112)</f>
        <v/>
      </c>
      <c r="M52" s="136" t="s">
        <v>362</v>
      </c>
      <c r="N52" s="146" t="s">
        <v>373</v>
      </c>
      <c r="O52" s="14" t="str">
        <f>T('Elective Adventures'!J197)</f>
        <v/>
      </c>
    </row>
    <row r="53" spans="1:15">
      <c r="A53" s="137" t="s">
        <v>80</v>
      </c>
      <c r="B53" s="193" t="s">
        <v>115</v>
      </c>
      <c r="C53" s="14" t="str">
        <f>T('Core Adventures'!J19)</f>
        <v/>
      </c>
      <c r="D53" s="13"/>
      <c r="E53" s="140">
        <v>1</v>
      </c>
      <c r="F53" s="200" t="s">
        <v>195</v>
      </c>
      <c r="G53" s="14" t="str">
        <f>T('Elective Adventures'!J23)</f>
        <v/>
      </c>
      <c r="I53" s="100">
        <v>3</v>
      </c>
      <c r="J53" s="146" t="s">
        <v>97</v>
      </c>
      <c r="K53" s="14" t="str">
        <f>T('Elective Adventures'!J113)</f>
        <v/>
      </c>
      <c r="M53" s="208" t="s">
        <v>423</v>
      </c>
      <c r="N53" s="207"/>
      <c r="O53" s="218"/>
    </row>
    <row r="54" spans="1:15" ht="12.75" customHeight="1">
      <c r="A54" s="137" t="s">
        <v>94</v>
      </c>
      <c r="B54" s="136" t="s">
        <v>116</v>
      </c>
      <c r="C54" s="14" t="str">
        <f>T('Core Adventures'!J20)</f>
        <v/>
      </c>
      <c r="D54" s="13"/>
      <c r="E54" s="140">
        <v>2</v>
      </c>
      <c r="F54" s="200" t="s">
        <v>196</v>
      </c>
      <c r="G54" s="14" t="str">
        <f>T('Elective Adventures'!J24)</f>
        <v/>
      </c>
      <c r="I54" s="173" t="s">
        <v>72</v>
      </c>
      <c r="J54" s="171" t="s">
        <v>283</v>
      </c>
      <c r="K54" s="14" t="str">
        <f>T('Elective Adventures'!J114)</f>
        <v/>
      </c>
      <c r="M54" s="148">
        <v>1</v>
      </c>
      <c r="N54" s="159" t="s">
        <v>374</v>
      </c>
      <c r="O54" s="14" t="str">
        <f>T('Elective Adventures'!J201)</f>
        <v/>
      </c>
    </row>
    <row r="55" spans="1:15" ht="12.75" customHeight="1">
      <c r="A55" s="187" t="s">
        <v>117</v>
      </c>
      <c r="B55" s="187"/>
      <c r="C55" s="218" t="str">
        <f>T('Core Adventures'!J23)</f>
        <v/>
      </c>
      <c r="D55" s="13"/>
      <c r="E55" s="140">
        <v>3</v>
      </c>
      <c r="F55" s="146" t="s">
        <v>197</v>
      </c>
      <c r="G55" s="14" t="str">
        <f>T('Elective Adventures'!J25)</f>
        <v/>
      </c>
      <c r="I55" s="173" t="s">
        <v>73</v>
      </c>
      <c r="J55" s="171" t="s">
        <v>284</v>
      </c>
      <c r="K55" s="14" t="str">
        <f>T('Elective Adventures'!J115)</f>
        <v/>
      </c>
      <c r="M55" s="100">
        <v>2</v>
      </c>
      <c r="N55" s="146" t="s">
        <v>375</v>
      </c>
      <c r="O55" s="14" t="str">
        <f>T('Elective Adventures'!J202)</f>
        <v/>
      </c>
    </row>
    <row r="56" spans="1:15">
      <c r="A56" s="98"/>
      <c r="B56" s="136" t="s">
        <v>118</v>
      </c>
      <c r="C56" s="14" t="str">
        <f>T('Core Adventures'!J24)</f>
        <v/>
      </c>
      <c r="D56" s="13"/>
      <c r="E56" s="140">
        <v>4</v>
      </c>
      <c r="F56" s="200" t="s">
        <v>198</v>
      </c>
      <c r="G56" s="14" t="str">
        <f>T('Elective Adventures'!J26)</f>
        <v/>
      </c>
      <c r="I56" s="173" t="s">
        <v>176</v>
      </c>
      <c r="J56" s="171" t="s">
        <v>285</v>
      </c>
      <c r="K56" s="14" t="str">
        <f>T('Elective Adventures'!J116)</f>
        <v/>
      </c>
      <c r="M56" s="100">
        <v>3</v>
      </c>
      <c r="N56" s="146" t="s">
        <v>376</v>
      </c>
      <c r="O56" s="14" t="str">
        <f>T('Elective Adventures'!J203)</f>
        <v/>
      </c>
    </row>
    <row r="57" spans="1:15">
      <c r="A57" s="98">
        <v>1</v>
      </c>
      <c r="B57" s="136" t="s">
        <v>119</v>
      </c>
      <c r="C57" s="14" t="str">
        <f>T('Core Adventures'!J25)</f>
        <v/>
      </c>
      <c r="D57" s="13"/>
      <c r="E57" s="140">
        <v>5</v>
      </c>
      <c r="F57" s="146" t="s">
        <v>199</v>
      </c>
      <c r="G57" s="14" t="str">
        <f>T('Elective Adventures'!J27)</f>
        <v/>
      </c>
      <c r="I57" s="173">
        <v>4</v>
      </c>
      <c r="J57" s="171" t="s">
        <v>97</v>
      </c>
      <c r="K57" s="14" t="str">
        <f>T('Elective Adventures'!J117)</f>
        <v/>
      </c>
      <c r="M57" s="100">
        <v>4</v>
      </c>
      <c r="N57" s="146" t="s">
        <v>377</v>
      </c>
      <c r="O57" s="14" t="str">
        <f>T('Elective Adventures'!J204)</f>
        <v/>
      </c>
    </row>
    <row r="58" spans="1:15">
      <c r="A58" s="98">
        <v>2</v>
      </c>
      <c r="B58" s="136" t="s">
        <v>120</v>
      </c>
      <c r="C58" s="14" t="str">
        <f>T('Core Adventures'!J26)</f>
        <v/>
      </c>
      <c r="D58" s="13"/>
      <c r="E58" s="140"/>
      <c r="F58" s="146" t="s">
        <v>207</v>
      </c>
      <c r="G58" s="14" t="str">
        <f>T('Elective Adventures'!J28)</f>
        <v/>
      </c>
      <c r="I58" s="173" t="s">
        <v>78</v>
      </c>
      <c r="J58" s="171" t="s">
        <v>286</v>
      </c>
      <c r="K58" s="14" t="str">
        <f>T('Elective Adventures'!J118)</f>
        <v/>
      </c>
      <c r="M58" s="100">
        <v>5</v>
      </c>
      <c r="N58" s="200" t="s">
        <v>378</v>
      </c>
      <c r="O58" s="14" t="str">
        <f>T('Elective Adventures'!J205)</f>
        <v/>
      </c>
    </row>
    <row r="59" spans="1:15">
      <c r="A59" s="101" t="s">
        <v>76</v>
      </c>
      <c r="B59" s="138" t="s">
        <v>121</v>
      </c>
      <c r="C59" s="14" t="str">
        <f>T('Core Adventures'!J27)</f>
        <v/>
      </c>
      <c r="D59" s="13"/>
      <c r="E59" s="140">
        <v>6</v>
      </c>
      <c r="F59" s="201" t="s">
        <v>200</v>
      </c>
      <c r="G59" s="14" t="str">
        <f>T('Elective Adventures'!J29)</f>
        <v/>
      </c>
      <c r="I59" s="173" t="s">
        <v>79</v>
      </c>
      <c r="J59" s="171" t="s">
        <v>287</v>
      </c>
      <c r="K59" s="14" t="str">
        <f>T('Elective Adventures'!J119)</f>
        <v/>
      </c>
      <c r="M59" s="100">
        <v>6</v>
      </c>
      <c r="N59" s="146" t="s">
        <v>379</v>
      </c>
      <c r="O59" s="14" t="str">
        <f>T('Elective Adventures'!J206)</f>
        <v/>
      </c>
    </row>
    <row r="60" spans="1:15" ht="12.75" customHeight="1">
      <c r="A60" s="101" t="s">
        <v>77</v>
      </c>
      <c r="B60" s="138" t="s">
        <v>122</v>
      </c>
      <c r="C60" s="14" t="str">
        <f>T('Core Adventures'!J28)</f>
        <v/>
      </c>
      <c r="D60" s="13"/>
      <c r="E60" s="140">
        <v>7</v>
      </c>
      <c r="F60" s="146" t="s">
        <v>201</v>
      </c>
      <c r="G60" s="14" t="str">
        <f>T('Elective Adventures'!J30)</f>
        <v/>
      </c>
      <c r="I60" s="173">
        <v>5</v>
      </c>
      <c r="J60" s="172" t="s">
        <v>288</v>
      </c>
      <c r="K60" s="14" t="str">
        <f>T('Elective Adventures'!J120)</f>
        <v/>
      </c>
      <c r="M60" s="100">
        <v>7</v>
      </c>
      <c r="N60" s="146" t="s">
        <v>380</v>
      </c>
      <c r="O60" s="14" t="str">
        <f>T('Elective Adventures'!J207)</f>
        <v/>
      </c>
    </row>
    <row r="61" spans="1:15" ht="12.75" customHeight="1">
      <c r="A61" s="101" t="s">
        <v>80</v>
      </c>
      <c r="B61" s="138" t="s">
        <v>123</v>
      </c>
      <c r="C61" s="14" t="str">
        <f>T('Core Adventures'!J29)</f>
        <v/>
      </c>
      <c r="D61" s="13"/>
      <c r="E61" s="140">
        <v>8</v>
      </c>
      <c r="F61" s="201" t="s">
        <v>202</v>
      </c>
      <c r="G61" s="14" t="str">
        <f>T('Elective Adventures'!J31)</f>
        <v/>
      </c>
      <c r="I61" s="173">
        <v>6</v>
      </c>
      <c r="J61" s="171" t="s">
        <v>97</v>
      </c>
      <c r="K61" s="14" t="str">
        <f>T('Elective Adventures'!J121)</f>
        <v/>
      </c>
      <c r="M61" s="208" t="s">
        <v>381</v>
      </c>
      <c r="N61" s="207"/>
      <c r="O61" s="14"/>
    </row>
    <row r="62" spans="1:15">
      <c r="A62" s="139" t="s">
        <v>94</v>
      </c>
      <c r="B62" s="138" t="s">
        <v>124</v>
      </c>
      <c r="C62" s="14" t="str">
        <f>T('Core Adventures'!J30)</f>
        <v/>
      </c>
      <c r="D62" s="13"/>
      <c r="E62" s="140">
        <v>9</v>
      </c>
      <c r="F62" s="146" t="s">
        <v>203</v>
      </c>
      <c r="G62" s="14" t="str">
        <f>T('Elective Adventures'!J32)</f>
        <v/>
      </c>
      <c r="I62" s="173" t="s">
        <v>272</v>
      </c>
      <c r="J62" s="205" t="s">
        <v>289</v>
      </c>
      <c r="K62" s="14" t="str">
        <f>T('Elective Adventures'!J122)</f>
        <v/>
      </c>
      <c r="M62" s="148">
        <v>1</v>
      </c>
      <c r="N62" s="159" t="s">
        <v>382</v>
      </c>
      <c r="O62" s="14" t="str">
        <f>T('Elective Adventures'!I189)</f>
        <v/>
      </c>
    </row>
    <row r="63" spans="1:15">
      <c r="A63" s="139" t="s">
        <v>141</v>
      </c>
      <c r="B63" s="138" t="s">
        <v>125</v>
      </c>
      <c r="C63" s="14" t="str">
        <f>T('Core Adventures'!J31)</f>
        <v/>
      </c>
      <c r="D63" s="13"/>
      <c r="E63" s="140">
        <v>10</v>
      </c>
      <c r="F63" s="146" t="s">
        <v>204</v>
      </c>
      <c r="G63" s="14" t="str">
        <f>T('Elective Adventures'!J33)</f>
        <v/>
      </c>
      <c r="I63" s="173" t="s">
        <v>273</v>
      </c>
      <c r="J63" s="205" t="s">
        <v>290</v>
      </c>
      <c r="K63" s="14" t="str">
        <f>T('Elective Adventures'!J123)</f>
        <v/>
      </c>
      <c r="M63" s="100">
        <v>2</v>
      </c>
      <c r="N63" s="146" t="s">
        <v>383</v>
      </c>
      <c r="O63" s="14" t="str">
        <f>T('Elective Adventures'!I190)</f>
        <v/>
      </c>
    </row>
    <row r="64" spans="1:15">
      <c r="A64" s="101">
        <v>3</v>
      </c>
      <c r="B64" s="138" t="s">
        <v>126</v>
      </c>
      <c r="C64" s="14" t="str">
        <f>T('Core Adventures'!J32)</f>
        <v/>
      </c>
      <c r="D64" s="13"/>
      <c r="E64" s="202" t="s">
        <v>205</v>
      </c>
      <c r="F64" s="186"/>
      <c r="G64" s="218"/>
      <c r="I64" s="173" t="s">
        <v>274</v>
      </c>
      <c r="J64" s="171" t="s">
        <v>291</v>
      </c>
      <c r="K64" s="14" t="str">
        <f>T('Elective Adventures'!J124)</f>
        <v/>
      </c>
      <c r="M64" s="100">
        <v>3</v>
      </c>
      <c r="N64" s="146" t="s">
        <v>384</v>
      </c>
      <c r="O64" s="14" t="str">
        <f>T('Elective Adventures'!I197)</f>
        <v/>
      </c>
    </row>
    <row r="65" spans="1:15">
      <c r="A65" s="101">
        <v>4</v>
      </c>
      <c r="B65" s="138" t="s">
        <v>127</v>
      </c>
      <c r="C65" s="14" t="str">
        <f>T('Core Adventures'!J33)</f>
        <v/>
      </c>
      <c r="D65" s="13"/>
      <c r="E65" s="100"/>
      <c r="F65" s="146" t="s">
        <v>208</v>
      </c>
      <c r="G65" s="14" t="str">
        <f>T('Elective Adventures'!J37)</f>
        <v/>
      </c>
      <c r="I65" s="173">
        <v>7</v>
      </c>
      <c r="J65" s="171" t="s">
        <v>278</v>
      </c>
      <c r="K65" s="14" t="str">
        <f>T('Elective Adventures'!J125)</f>
        <v/>
      </c>
      <c r="M65" s="208" t="s">
        <v>385</v>
      </c>
      <c r="N65" s="207"/>
      <c r="O65" s="218" t="str">
        <f>T('Elective Adventures'!I200)</f>
        <v/>
      </c>
    </row>
    <row r="66" spans="1:15">
      <c r="A66" s="101">
        <v>5</v>
      </c>
      <c r="B66" s="138" t="s">
        <v>128</v>
      </c>
      <c r="C66" s="14" t="str">
        <f>T('Core Adventures'!J34)</f>
        <v/>
      </c>
      <c r="D66" s="13"/>
      <c r="E66" s="136">
        <v>1</v>
      </c>
      <c r="F66" s="146" t="s">
        <v>209</v>
      </c>
      <c r="G66" s="14" t="str">
        <f>T('Elective Adventures'!J38)</f>
        <v/>
      </c>
      <c r="I66" s="173" t="s">
        <v>230</v>
      </c>
      <c r="J66" s="171" t="s">
        <v>292</v>
      </c>
      <c r="K66" s="14" t="str">
        <f>T('Elective Adventures'!J126)</f>
        <v/>
      </c>
      <c r="M66" s="148">
        <v>1</v>
      </c>
      <c r="N66" s="159" t="s">
        <v>386</v>
      </c>
      <c r="O66" s="14" t="str">
        <f>T('Elective Adventures'!J215)</f>
        <v/>
      </c>
    </row>
    <row r="67" spans="1:15" ht="12.75" customHeight="1">
      <c r="A67" s="139" t="s">
        <v>142</v>
      </c>
      <c r="B67" s="138" t="s">
        <v>129</v>
      </c>
      <c r="C67" s="14" t="str">
        <f>T('Core Adventures'!J35)</f>
        <v/>
      </c>
      <c r="D67" s="13"/>
      <c r="E67" s="136">
        <v>2</v>
      </c>
      <c r="F67" s="146" t="s">
        <v>210</v>
      </c>
      <c r="G67" s="14" t="str">
        <f>T('Elective Adventures'!J39)</f>
        <v/>
      </c>
      <c r="I67" s="173" t="s">
        <v>231</v>
      </c>
      <c r="J67" s="204" t="s">
        <v>97</v>
      </c>
      <c r="K67" s="14" t="str">
        <f>T('Elective Adventures'!J127)</f>
        <v/>
      </c>
      <c r="M67" s="136" t="s">
        <v>69</v>
      </c>
      <c r="N67" s="146" t="s">
        <v>387</v>
      </c>
      <c r="O67" s="14" t="str">
        <f>T('Elective Adventures'!J216)</f>
        <v/>
      </c>
    </row>
    <row r="68" spans="1:15" ht="12.75" customHeight="1">
      <c r="A68" s="139" t="s">
        <v>143</v>
      </c>
      <c r="B68" s="138" t="s">
        <v>130</v>
      </c>
      <c r="C68" s="14" t="str">
        <f>T('Core Adventures'!J36)</f>
        <v/>
      </c>
      <c r="D68" s="13"/>
      <c r="E68" s="136">
        <v>3</v>
      </c>
      <c r="F68" s="146" t="s">
        <v>211</v>
      </c>
      <c r="G68" s="14" t="str">
        <f>T('Elective Adventures'!J40)</f>
        <v/>
      </c>
      <c r="I68" s="173" t="s">
        <v>275</v>
      </c>
      <c r="J68" s="171" t="s">
        <v>293</v>
      </c>
      <c r="K68" s="14" t="str">
        <f>T('Elective Adventures'!J128)</f>
        <v/>
      </c>
      <c r="M68" s="136" t="s">
        <v>70</v>
      </c>
      <c r="N68" s="146" t="s">
        <v>388</v>
      </c>
      <c r="O68" s="14" t="str">
        <f>T('Elective Adventures'!J217)</f>
        <v/>
      </c>
    </row>
    <row r="69" spans="1:15" ht="12.75" customHeight="1">
      <c r="A69" s="139" t="s">
        <v>144</v>
      </c>
      <c r="B69" s="138" t="s">
        <v>131</v>
      </c>
      <c r="C69" s="14" t="str">
        <f>T('Core Adventures'!J37)</f>
        <v/>
      </c>
      <c r="D69" s="13"/>
      <c r="E69" s="136" t="s">
        <v>72</v>
      </c>
      <c r="F69" s="146" t="s">
        <v>212</v>
      </c>
      <c r="G69" s="14" t="str">
        <f>T('Elective Adventures'!J41)</f>
        <v/>
      </c>
      <c r="I69" s="173" t="s">
        <v>276</v>
      </c>
      <c r="J69" s="171" t="s">
        <v>294</v>
      </c>
      <c r="K69" s="14" t="str">
        <f>T('Elective Adventures'!J129)</f>
        <v/>
      </c>
      <c r="M69" s="136">
        <v>2</v>
      </c>
      <c r="N69" s="146" t="s">
        <v>211</v>
      </c>
      <c r="O69" s="14" t="str">
        <f>T('Elective Adventures'!J218)</f>
        <v/>
      </c>
    </row>
    <row r="70" spans="1:15">
      <c r="A70" s="139" t="s">
        <v>145</v>
      </c>
      <c r="B70" s="138" t="s">
        <v>132</v>
      </c>
      <c r="C70" s="14" t="str">
        <f>T('Core Adventures'!J38)</f>
        <v/>
      </c>
      <c r="D70" s="13"/>
      <c r="E70" s="136" t="s">
        <v>73</v>
      </c>
      <c r="F70" s="146" t="s">
        <v>213</v>
      </c>
      <c r="G70" s="14" t="str">
        <f>T('Elective Adventures'!J42)</f>
        <v/>
      </c>
      <c r="I70" s="173" t="s">
        <v>277</v>
      </c>
      <c r="J70" s="205" t="s">
        <v>295</v>
      </c>
      <c r="K70" s="14" t="str">
        <f>T('Elective Adventures'!J130)</f>
        <v/>
      </c>
      <c r="M70" s="136" t="s">
        <v>76</v>
      </c>
      <c r="N70" s="146" t="s">
        <v>389</v>
      </c>
      <c r="O70" s="14" t="str">
        <f>T('Elective Adventures'!J219)</f>
        <v/>
      </c>
    </row>
    <row r="71" spans="1:15">
      <c r="A71" s="139" t="s">
        <v>146</v>
      </c>
      <c r="B71" s="138" t="s">
        <v>133</v>
      </c>
      <c r="C71" s="14" t="str">
        <f>T('Core Adventures'!J39)</f>
        <v/>
      </c>
      <c r="D71" s="13"/>
      <c r="E71" s="136" t="s">
        <v>176</v>
      </c>
      <c r="F71" s="146" t="s">
        <v>214</v>
      </c>
      <c r="G71" s="14" t="str">
        <f>T('Elective Adventures'!J43)</f>
        <v/>
      </c>
      <c r="I71" s="173">
        <v>8</v>
      </c>
      <c r="J71" s="171" t="s">
        <v>296</v>
      </c>
      <c r="K71" s="14" t="str">
        <f>T('Elective Adventures'!J131)</f>
        <v/>
      </c>
      <c r="M71" s="136" t="s">
        <v>77</v>
      </c>
      <c r="N71" s="146" t="s">
        <v>390</v>
      </c>
      <c r="O71" s="14" t="str">
        <f>T('Elective Adventures'!J220)</f>
        <v/>
      </c>
    </row>
    <row r="72" spans="1:15">
      <c r="A72" s="139" t="s">
        <v>147</v>
      </c>
      <c r="B72" s="138" t="s">
        <v>134</v>
      </c>
      <c r="C72" s="14" t="str">
        <f>T('Core Adventures'!J40)</f>
        <v/>
      </c>
      <c r="D72" s="13"/>
      <c r="E72" s="136" t="s">
        <v>177</v>
      </c>
      <c r="F72" s="146" t="s">
        <v>215</v>
      </c>
      <c r="G72" s="14" t="str">
        <f>T('Elective Adventures'!J44)</f>
        <v/>
      </c>
      <c r="I72" s="202" t="s">
        <v>297</v>
      </c>
      <c r="J72" s="186"/>
      <c r="K72" s="218"/>
      <c r="M72" s="136" t="s">
        <v>80</v>
      </c>
      <c r="N72" s="146" t="s">
        <v>391</v>
      </c>
      <c r="O72" s="14" t="str">
        <f>T('Elective Adventures'!J221)</f>
        <v/>
      </c>
    </row>
    <row r="73" spans="1:15">
      <c r="A73" s="139" t="s">
        <v>148</v>
      </c>
      <c r="B73" s="138" t="s">
        <v>135</v>
      </c>
      <c r="C73" s="14" t="str">
        <f>T('Core Adventures'!J41)</f>
        <v/>
      </c>
      <c r="D73" s="13"/>
      <c r="E73" s="136" t="s">
        <v>178</v>
      </c>
      <c r="F73" s="146" t="s">
        <v>216</v>
      </c>
      <c r="G73" s="14" t="str">
        <f>T('Elective Adventures'!J45)</f>
        <v/>
      </c>
      <c r="I73" s="100">
        <v>1</v>
      </c>
      <c r="J73" s="146" t="s">
        <v>298</v>
      </c>
      <c r="K73" s="14" t="str">
        <f>T('Elective Adventures'!J135)</f>
        <v/>
      </c>
      <c r="M73" s="136">
        <v>3</v>
      </c>
      <c r="N73" s="146" t="s">
        <v>211</v>
      </c>
      <c r="O73" s="14" t="str">
        <f>T('Elective Adventures'!J222)</f>
        <v/>
      </c>
    </row>
    <row r="74" spans="1:15">
      <c r="A74" s="139" t="s">
        <v>149</v>
      </c>
      <c r="B74" s="138" t="s">
        <v>136</v>
      </c>
      <c r="C74" s="14" t="str">
        <f>T('Core Adventures'!J42)</f>
        <v/>
      </c>
      <c r="D74" s="13"/>
      <c r="E74" s="136" t="s">
        <v>179</v>
      </c>
      <c r="F74" s="146" t="s">
        <v>217</v>
      </c>
      <c r="G74" s="14" t="str">
        <f>T('Elective Adventures'!J46)</f>
        <v/>
      </c>
      <c r="I74" s="100">
        <v>2</v>
      </c>
      <c r="J74" s="146" t="s">
        <v>97</v>
      </c>
      <c r="K74" s="14" t="str">
        <f>T('Elective Adventures'!J136)</f>
        <v/>
      </c>
      <c r="M74" s="136" t="s">
        <v>72</v>
      </c>
      <c r="N74" s="146" t="s">
        <v>392</v>
      </c>
      <c r="O74" s="14" t="str">
        <f>T('Elective Adventures'!J223)</f>
        <v/>
      </c>
    </row>
    <row r="75" spans="1:15" ht="12.75" customHeight="1">
      <c r="A75" s="139" t="s">
        <v>150</v>
      </c>
      <c r="B75" s="138" t="s">
        <v>137</v>
      </c>
      <c r="C75" s="14" t="str">
        <f>T('Core Adventures'!J43)</f>
        <v/>
      </c>
      <c r="D75" s="13"/>
      <c r="E75" s="136" t="s">
        <v>180</v>
      </c>
      <c r="F75" s="146" t="s">
        <v>218</v>
      </c>
      <c r="G75" s="14" t="str">
        <f>T('Elective Adventures'!J47)</f>
        <v/>
      </c>
      <c r="I75" s="136" t="s">
        <v>76</v>
      </c>
      <c r="J75" s="200" t="s">
        <v>299</v>
      </c>
      <c r="K75" s="14" t="str">
        <f>T('Elective Adventures'!J137)</f>
        <v/>
      </c>
      <c r="M75" s="136" t="s">
        <v>73</v>
      </c>
      <c r="N75" s="146" t="s">
        <v>393</v>
      </c>
      <c r="O75" s="14" t="str">
        <f>T('Elective Adventures'!J224)</f>
        <v/>
      </c>
    </row>
    <row r="76" spans="1:15" ht="12.75" customHeight="1">
      <c r="A76" s="101">
        <v>6</v>
      </c>
      <c r="B76" s="138" t="s">
        <v>138</v>
      </c>
      <c r="C76" s="14" t="str">
        <f>T('Core Adventures'!J44)</f>
        <v/>
      </c>
      <c r="D76" s="13"/>
      <c r="E76" s="136" t="s">
        <v>181</v>
      </c>
      <c r="F76" s="146" t="s">
        <v>219</v>
      </c>
      <c r="G76" s="14" t="str">
        <f>T('Elective Adventures'!J48)</f>
        <v/>
      </c>
      <c r="I76" s="136" t="s">
        <v>77</v>
      </c>
      <c r="J76" s="146" t="s">
        <v>300</v>
      </c>
      <c r="K76" s="14" t="str">
        <f>T('Elective Adventures'!J138)</f>
        <v/>
      </c>
      <c r="M76" s="136" t="s">
        <v>176</v>
      </c>
      <c r="N76" s="146" t="s">
        <v>394</v>
      </c>
      <c r="O76" s="14" t="str">
        <f>T('Elective Adventures'!J225)</f>
        <v/>
      </c>
    </row>
    <row r="77" spans="1:15">
      <c r="A77" s="101">
        <v>7</v>
      </c>
      <c r="B77" s="138" t="s">
        <v>139</v>
      </c>
      <c r="C77" s="14" t="str">
        <f>T('Core Adventures'!J45)</f>
        <v/>
      </c>
      <c r="D77" s="13"/>
      <c r="E77" s="136" t="s">
        <v>182</v>
      </c>
      <c r="F77" s="146" t="s">
        <v>220</v>
      </c>
      <c r="G77" s="14" t="str">
        <f>T('Elective Adventures'!J49)</f>
        <v/>
      </c>
      <c r="I77" s="136" t="s">
        <v>80</v>
      </c>
      <c r="J77" s="146" t="s">
        <v>301</v>
      </c>
      <c r="K77" s="14" t="str">
        <f>T('Elective Adventures'!J139)</f>
        <v/>
      </c>
      <c r="M77" s="136" t="s">
        <v>177</v>
      </c>
      <c r="N77" s="146" t="s">
        <v>395</v>
      </c>
      <c r="O77" s="14" t="str">
        <f>T('Elective Adventures'!J226)</f>
        <v/>
      </c>
    </row>
    <row r="78" spans="1:15">
      <c r="A78" s="98">
        <v>8</v>
      </c>
      <c r="B78" s="136" t="s">
        <v>140</v>
      </c>
      <c r="C78" s="14" t="str">
        <f>T('Core Adventures'!J46)</f>
        <v/>
      </c>
      <c r="D78" s="13"/>
      <c r="E78" s="136">
        <v>4</v>
      </c>
      <c r="F78" s="200" t="s">
        <v>221</v>
      </c>
      <c r="G78" s="14" t="str">
        <f>T('Elective Adventures'!J50)</f>
        <v/>
      </c>
      <c r="I78" s="136">
        <v>3</v>
      </c>
      <c r="J78" s="146" t="s">
        <v>302</v>
      </c>
      <c r="K78" s="14" t="str">
        <f>T('Elective Adventures'!J140)</f>
        <v/>
      </c>
      <c r="M78" s="136" t="s">
        <v>178</v>
      </c>
      <c r="N78" s="146" t="s">
        <v>396</v>
      </c>
      <c r="O78" s="14" t="str">
        <f>T('Elective Adventures'!J227)</f>
        <v/>
      </c>
    </row>
    <row r="79" spans="1:15">
      <c r="D79" s="13"/>
      <c r="E79" s="136" t="s">
        <v>78</v>
      </c>
      <c r="F79" s="146" t="s">
        <v>222</v>
      </c>
      <c r="G79" s="14" t="str">
        <f>T('Elective Adventures'!J51)</f>
        <v/>
      </c>
      <c r="I79" s="136">
        <v>4</v>
      </c>
      <c r="J79" s="146" t="s">
        <v>303</v>
      </c>
      <c r="K79" s="14" t="str">
        <f>T('Elective Adventures'!J141)</f>
        <v/>
      </c>
    </row>
    <row r="80" spans="1:15">
      <c r="D80" s="13"/>
      <c r="E80" s="219" t="s">
        <v>79</v>
      </c>
      <c r="F80" s="220" t="s">
        <v>223</v>
      </c>
      <c r="G80" s="14" t="str">
        <f>T('Elective Adventures'!J52)</f>
        <v/>
      </c>
    </row>
    <row r="81" spans="4:4">
      <c r="D81" s="13"/>
    </row>
    <row r="82" spans="4:4">
      <c r="D82" s="13"/>
    </row>
    <row r="83" spans="4:4">
      <c r="D83" s="13"/>
    </row>
    <row r="84" spans="4:4">
      <c r="D84" s="13"/>
    </row>
  </sheetData>
  <sheetProtection algorithmName="SHA-512" hashValue="rSl0o/DHYUF5DbWEW0HS5Uf07zrG6omlFVBmp0dfZaFNnyTceA5TGms9H3C429rOZ7Mr47m2XQ2XYUsLbd6r3g==" saltValue="wfoD+WvG/NAz5OPeqJJJyg=="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7</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ht="13.5" customHeight="1">
      <c r="B3" s="1" t="s">
        <v>10</v>
      </c>
      <c r="E3" s="14">
        <v>1</v>
      </c>
      <c r="F3" s="89" t="s">
        <v>64</v>
      </c>
      <c r="G3" s="14" t="str">
        <f>IF(Bobcat!K6="A","A"," ")</f>
        <v xml:space="preserve"> </v>
      </c>
      <c r="H3" s="28"/>
      <c r="I3" s="202" t="s">
        <v>421</v>
      </c>
      <c r="J3" s="186"/>
      <c r="K3" s="221" t="str">
        <f>T('Elective Adventures'!K74)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IF(Bobcat!K7="A","A"," ")</f>
        <v xml:space="preserve"> </v>
      </c>
      <c r="I4" s="100"/>
      <c r="J4" s="146" t="s">
        <v>208</v>
      </c>
      <c r="K4" s="14" t="str">
        <f>T('Elective Adventures'!K56)</f>
        <v/>
      </c>
      <c r="M4" s="100">
        <v>1</v>
      </c>
      <c r="N4" s="146" t="s">
        <v>323</v>
      </c>
      <c r="O4" s="14" t="str">
        <f>T('Elective Adventures'!K145)</f>
        <v/>
      </c>
      <c r="Q4" s="148">
        <v>1</v>
      </c>
      <c r="R4" s="159" t="s">
        <v>398</v>
      </c>
      <c r="S4" s="14" t="str">
        <f>T('Elective Adventures'!K230)</f>
        <v/>
      </c>
    </row>
    <row r="5" spans="2:19" ht="12.75" customHeight="1">
      <c r="B5" s="15" t="s">
        <v>424</v>
      </c>
      <c r="C5" s="16" t="str">
        <f>IF(COUNTIF(C13:C17,"C")&gt;4,"C",IF(COUNTIF(C13:C17,"C")&gt;0,"P",IF(COUNTIF(C13:C17,"P")&gt;0,"P"," ")))</f>
        <v xml:space="preserve"> </v>
      </c>
      <c r="D5" s="79"/>
      <c r="E5" s="14">
        <v>3</v>
      </c>
      <c r="F5" s="89" t="s">
        <v>17</v>
      </c>
      <c r="G5" s="14" t="str">
        <f>IF(Bobcat!K8="A","A"," ")</f>
        <v xml:space="preserve"> </v>
      </c>
      <c r="I5" s="100">
        <v>1</v>
      </c>
      <c r="J5" s="146" t="s">
        <v>225</v>
      </c>
      <c r="K5" s="14" t="str">
        <f>T('Elective Adventures'!K57)</f>
        <v/>
      </c>
      <c r="M5" s="100">
        <v>2</v>
      </c>
      <c r="N5" s="146" t="s">
        <v>97</v>
      </c>
      <c r="O5" s="14" t="str">
        <f>T('Elective Adventures'!K146)</f>
        <v/>
      </c>
      <c r="Q5" s="100">
        <v>2</v>
      </c>
      <c r="R5" s="146" t="s">
        <v>399</v>
      </c>
      <c r="S5" s="14" t="str">
        <f>T('Elective Adventures'!K231)</f>
        <v/>
      </c>
    </row>
    <row r="6" spans="2:19" ht="12.75" customHeight="1" thickBot="1">
      <c r="B6" s="174" t="s">
        <v>425</v>
      </c>
      <c r="C6" s="17" t="str">
        <f>IF(COUNTIF(C20:C37,"C")&gt;1,"C"," ")</f>
        <v xml:space="preserve"> </v>
      </c>
      <c r="D6" s="79"/>
      <c r="E6" s="14">
        <v>4</v>
      </c>
      <c r="F6" s="89" t="s">
        <v>18</v>
      </c>
      <c r="G6" s="14" t="str">
        <f>IF(Bobcat!K9="A","A"," ")</f>
        <v xml:space="preserve"> </v>
      </c>
      <c r="I6" s="100">
        <v>2</v>
      </c>
      <c r="J6" s="146" t="s">
        <v>226</v>
      </c>
      <c r="K6" s="14" t="str">
        <f>T('Elective Adventures'!K58)</f>
        <v/>
      </c>
      <c r="M6" s="136" t="s">
        <v>76</v>
      </c>
      <c r="N6" s="146" t="s">
        <v>324</v>
      </c>
      <c r="O6" s="14" t="str">
        <f>T('Elective Adventures'!K147)</f>
        <v/>
      </c>
      <c r="Q6" s="100">
        <v>3</v>
      </c>
      <c r="R6" s="146" t="s">
        <v>400</v>
      </c>
      <c r="S6" s="14" t="str">
        <f>T('Elective Adventures'!K232)</f>
        <v/>
      </c>
    </row>
    <row r="7" spans="2:19" ht="12.75" customHeight="1" thickBot="1">
      <c r="B7" s="212" t="s">
        <v>432</v>
      </c>
      <c r="C7" s="224"/>
      <c r="D7" s="2"/>
      <c r="E7" s="14">
        <v>5</v>
      </c>
      <c r="F7" s="89" t="s">
        <v>19</v>
      </c>
      <c r="G7" s="14" t="str">
        <f>IF(Bobcat!K10="A","A"," ")</f>
        <v xml:space="preserve"> </v>
      </c>
      <c r="I7" s="100">
        <v>3</v>
      </c>
      <c r="J7" s="146" t="s">
        <v>224</v>
      </c>
      <c r="K7" s="14" t="str">
        <f>T('Elective Adventures'!K59)</f>
        <v/>
      </c>
      <c r="M7" s="136" t="s">
        <v>77</v>
      </c>
      <c r="N7" s="146" t="s">
        <v>325</v>
      </c>
      <c r="O7" s="14" t="str">
        <f>T('Elective Adventures'!K148)</f>
        <v/>
      </c>
      <c r="Q7" s="208" t="s">
        <v>401</v>
      </c>
      <c r="R7" s="207"/>
      <c r="S7" s="218"/>
    </row>
    <row r="8" spans="2:19" ht="12.75" customHeight="1" thickBot="1">
      <c r="B8" s="163" t="s">
        <v>67</v>
      </c>
      <c r="C8" s="213"/>
      <c r="D8" s="79"/>
      <c r="E8" s="14">
        <v>6</v>
      </c>
      <c r="F8" s="89" t="s">
        <v>20</v>
      </c>
      <c r="G8" s="14" t="str">
        <f>IF(Bobcat!K11="A","A"," ")</f>
        <v xml:space="preserve"> </v>
      </c>
      <c r="I8" s="100">
        <v>4</v>
      </c>
      <c r="J8" s="146" t="s">
        <v>229</v>
      </c>
      <c r="K8" s="14" t="str">
        <f>T('Elective Adventures'!K60)</f>
        <v/>
      </c>
      <c r="M8" s="136" t="s">
        <v>80</v>
      </c>
      <c r="N8" s="146" t="s">
        <v>326</v>
      </c>
      <c r="O8" s="14" t="str">
        <f>T('Elective Adventures'!K149)</f>
        <v/>
      </c>
      <c r="Q8" s="148"/>
      <c r="R8" s="159" t="s">
        <v>418</v>
      </c>
      <c r="S8" s="14" t="str">
        <f>T('Elective Adventures'!K235)</f>
        <v/>
      </c>
    </row>
    <row r="9" spans="2:19" ht="12.75" customHeight="1">
      <c r="B9" s="15" t="s">
        <v>68</v>
      </c>
      <c r="C9" s="164" t="str">
        <f>'Cyber Chip'!K10</f>
        <v xml:space="preserve"> </v>
      </c>
      <c r="D9" s="79"/>
      <c r="E9" s="76">
        <v>7</v>
      </c>
      <c r="F9" s="80" t="s">
        <v>21</v>
      </c>
      <c r="G9" s="76" t="str">
        <f>IF(Bobcat!K12="A","A"," ")</f>
        <v xml:space="preserve"> </v>
      </c>
      <c r="I9" s="100">
        <v>5</v>
      </c>
      <c r="J9" s="146" t="s">
        <v>227</v>
      </c>
      <c r="K9" s="14" t="str">
        <f>T('Elective Adventures'!K61)</f>
        <v/>
      </c>
      <c r="M9" s="100">
        <v>3</v>
      </c>
      <c r="N9" s="201" t="s">
        <v>327</v>
      </c>
      <c r="O9" s="14" t="str">
        <f>T('Elective Adventures'!K150)</f>
        <v/>
      </c>
      <c r="Q9" s="148">
        <v>1</v>
      </c>
      <c r="R9" s="209" t="s">
        <v>402</v>
      </c>
      <c r="S9" s="14" t="str">
        <f>T('Elective Adventures'!K236)</f>
        <v/>
      </c>
    </row>
    <row r="10" spans="2:19" ht="12" customHeight="1">
      <c r="B10" s="15" t="s">
        <v>419</v>
      </c>
      <c r="C10" s="17" t="str">
        <f>IF(COUNTIF(C4:C9,"C")&gt;5,"C","")</f>
        <v/>
      </c>
      <c r="D10" s="79"/>
      <c r="E10" s="77"/>
      <c r="F10" s="81"/>
      <c r="G10" s="77"/>
      <c r="I10" s="151">
        <v>6</v>
      </c>
      <c r="J10" s="200" t="s">
        <v>228</v>
      </c>
      <c r="K10" s="14" t="str">
        <f>T('Elective Adventures'!K62)</f>
        <v/>
      </c>
      <c r="M10" s="136" t="s">
        <v>72</v>
      </c>
      <c r="N10" s="146" t="s">
        <v>328</v>
      </c>
      <c r="O10" s="14" t="str">
        <f>T('Elective Adventures'!K151)</f>
        <v/>
      </c>
      <c r="Q10" s="100">
        <v>2</v>
      </c>
      <c r="R10" s="146" t="s">
        <v>403</v>
      </c>
      <c r="S10" s="14" t="str">
        <f>T('Elective Adventures'!K237)</f>
        <v/>
      </c>
    </row>
    <row r="11" spans="2:19" ht="12.75" customHeight="1">
      <c r="B11" s="82"/>
      <c r="C11" s="83"/>
      <c r="E11" s="304" t="s">
        <v>426</v>
      </c>
      <c r="F11" s="304"/>
      <c r="G11" s="304"/>
      <c r="I11" s="151">
        <v>7</v>
      </c>
      <c r="J11" s="205" t="s">
        <v>211</v>
      </c>
      <c r="K11" s="14" t="str">
        <f>T('Elective Adventures'!K63)</f>
        <v/>
      </c>
      <c r="M11" s="136" t="s">
        <v>73</v>
      </c>
      <c r="N11" s="146" t="s">
        <v>329</v>
      </c>
      <c r="O11" s="14" t="str">
        <f>T('Elective Adventures'!K152)</f>
        <v/>
      </c>
      <c r="Q11" s="100">
        <v>3</v>
      </c>
      <c r="R11" s="200" t="s">
        <v>404</v>
      </c>
      <c r="S11" s="14" t="str">
        <f>T('Elective Adventures'!K238)</f>
        <v/>
      </c>
    </row>
    <row r="12" spans="2:19" ht="12.75" customHeight="1">
      <c r="B12" s="216" t="s">
        <v>426</v>
      </c>
      <c r="C12" s="215"/>
      <c r="D12" s="31"/>
      <c r="E12" s="304"/>
      <c r="F12" s="304"/>
      <c r="G12" s="304"/>
      <c r="I12" s="173" t="s">
        <v>230</v>
      </c>
      <c r="J12" s="172" t="s">
        <v>238</v>
      </c>
      <c r="K12" s="14" t="str">
        <f>T('Elective Adventures'!K64)</f>
        <v/>
      </c>
      <c r="M12" s="136" t="s">
        <v>176</v>
      </c>
      <c r="N12" s="146" t="s">
        <v>330</v>
      </c>
      <c r="O12" s="14" t="str">
        <f>T('Elective Adventures'!K153)</f>
        <v/>
      </c>
      <c r="Q12" s="100">
        <v>4</v>
      </c>
      <c r="R12" s="146" t="s">
        <v>405</v>
      </c>
      <c r="S12" s="14" t="str">
        <f>T('Elective Adventures'!K239)</f>
        <v/>
      </c>
    </row>
    <row r="13" spans="2:19" ht="12.75" customHeight="1">
      <c r="B13" s="161" t="s">
        <v>110</v>
      </c>
      <c r="C13" s="18" t="str">
        <f>'Core Adventures'!K11</f>
        <v xml:space="preserve"> </v>
      </c>
      <c r="D13" s="31"/>
      <c r="E13" s="187" t="s">
        <v>151</v>
      </c>
      <c r="F13" s="189"/>
      <c r="G13" s="221" t="str">
        <f>T('Core Adventures'!K62)</f>
        <v/>
      </c>
      <c r="I13" s="173" t="s">
        <v>231</v>
      </c>
      <c r="J13" s="171" t="s">
        <v>239</v>
      </c>
      <c r="K13" s="14" t="str">
        <f>T('Elective Adventures'!K65)</f>
        <v/>
      </c>
      <c r="M13" s="100">
        <v>4</v>
      </c>
      <c r="N13" s="146" t="s">
        <v>331</v>
      </c>
      <c r="O13" s="14" t="str">
        <f>T('Elective Adventures'!K154)</f>
        <v/>
      </c>
      <c r="Q13" s="100">
        <v>5</v>
      </c>
      <c r="R13" s="200" t="s">
        <v>406</v>
      </c>
      <c r="S13" s="14" t="str">
        <f>T('Elective Adventures'!K240)</f>
        <v/>
      </c>
    </row>
    <row r="14" spans="2:19" ht="12.75" customHeight="1">
      <c r="B14" s="161" t="s">
        <v>420</v>
      </c>
      <c r="C14" s="18" t="str">
        <f>'Core Adventures'!K21</f>
        <v xml:space="preserve"> </v>
      </c>
      <c r="D14" s="31"/>
      <c r="E14" s="98"/>
      <c r="F14" s="136" t="s">
        <v>118</v>
      </c>
      <c r="G14" s="14" t="str">
        <f>T('Core Adventures'!K50)</f>
        <v/>
      </c>
      <c r="I14" s="173" t="s">
        <v>232</v>
      </c>
      <c r="J14" s="171" t="s">
        <v>240</v>
      </c>
      <c r="K14" s="14" t="str">
        <f>T('Elective Adventures'!K66)</f>
        <v/>
      </c>
      <c r="M14" s="136" t="s">
        <v>78</v>
      </c>
      <c r="N14" s="146" t="s">
        <v>351</v>
      </c>
      <c r="O14" s="14" t="str">
        <f>T('Elective Adventures'!K155)</f>
        <v/>
      </c>
      <c r="Q14" s="100">
        <v>6</v>
      </c>
      <c r="R14" s="146" t="s">
        <v>407</v>
      </c>
      <c r="S14" s="14" t="str">
        <f>T('Elective Adventures'!K241)</f>
        <v/>
      </c>
    </row>
    <row r="15" spans="2:19" ht="12.75" customHeight="1">
      <c r="B15" s="161" t="s">
        <v>117</v>
      </c>
      <c r="C15" s="18" t="str">
        <f>'Core Adventures'!K47</f>
        <v xml:space="preserve"> </v>
      </c>
      <c r="D15" s="31"/>
      <c r="E15" s="98">
        <v>1</v>
      </c>
      <c r="F15" s="136" t="s">
        <v>152</v>
      </c>
      <c r="G15" s="14" t="str">
        <f>T('Core Adventures'!K51)</f>
        <v/>
      </c>
      <c r="I15" s="173" t="s">
        <v>233</v>
      </c>
      <c r="J15" s="205" t="s">
        <v>241</v>
      </c>
      <c r="K15" s="14" t="str">
        <f>T('Elective Adventures'!K67)</f>
        <v/>
      </c>
      <c r="M15" s="136" t="s">
        <v>79</v>
      </c>
      <c r="N15" s="146" t="s">
        <v>332</v>
      </c>
      <c r="O15" s="14" t="str">
        <f>T('Elective Adventures'!K156)</f>
        <v/>
      </c>
      <c r="Q15" s="100">
        <v>7</v>
      </c>
      <c r="R15" s="146" t="s">
        <v>408</v>
      </c>
      <c r="S15" s="14" t="str">
        <f>T('Elective Adventures'!K242)</f>
        <v/>
      </c>
    </row>
    <row r="16" spans="2:19">
      <c r="B16" s="161" t="s">
        <v>151</v>
      </c>
      <c r="C16" s="18" t="str">
        <f>'Core Adventures'!K61</f>
        <v xml:space="preserve"> </v>
      </c>
      <c r="D16" s="31"/>
      <c r="E16" s="98">
        <v>2</v>
      </c>
      <c r="F16" s="136" t="s">
        <v>153</v>
      </c>
      <c r="G16" s="14" t="str">
        <f>T('Core Adventures'!K52)</f>
        <v/>
      </c>
      <c r="I16" s="173" t="s">
        <v>234</v>
      </c>
      <c r="J16" s="205" t="s">
        <v>242</v>
      </c>
      <c r="K16" s="14" t="str">
        <f>T('Elective Adventures'!K68)</f>
        <v/>
      </c>
      <c r="M16" s="136" t="s">
        <v>304</v>
      </c>
      <c r="N16" s="146" t="s">
        <v>333</v>
      </c>
      <c r="O16" s="14" t="str">
        <f>T('Elective Adventures'!K157)</f>
        <v/>
      </c>
      <c r="Q16" s="100">
        <v>8</v>
      </c>
      <c r="R16" s="146" t="s">
        <v>409</v>
      </c>
      <c r="S16" s="14" t="str">
        <f>T('Elective Adventures'!K243)</f>
        <v/>
      </c>
    </row>
    <row r="17" spans="2:19" ht="12.75" customHeight="1">
      <c r="B17" s="161" t="s">
        <v>427</v>
      </c>
      <c r="C17" s="18" t="str">
        <f>'Core Adventures'!K72</f>
        <v xml:space="preserve"> </v>
      </c>
      <c r="D17" s="31"/>
      <c r="E17" s="137" t="s">
        <v>76</v>
      </c>
      <c r="F17" s="136" t="s">
        <v>154</v>
      </c>
      <c r="G17" s="14" t="str">
        <f>T('Core Adventures'!K53)</f>
        <v/>
      </c>
      <c r="I17" s="173" t="s">
        <v>235</v>
      </c>
      <c r="J17" s="205" t="s">
        <v>243</v>
      </c>
      <c r="K17" s="14" t="str">
        <f>T('Elective Adventures'!K69)</f>
        <v/>
      </c>
      <c r="M17" s="136" t="s">
        <v>305</v>
      </c>
      <c r="N17" s="146" t="s">
        <v>334</v>
      </c>
      <c r="O17" s="14" t="str">
        <f>T('Elective Adventures'!K158)</f>
        <v/>
      </c>
      <c r="Q17" s="208" t="s">
        <v>410</v>
      </c>
      <c r="R17" s="207"/>
      <c r="S17" s="218"/>
    </row>
    <row r="18" spans="2:19" ht="12.75" customHeight="1">
      <c r="B18" s="30"/>
      <c r="C18" s="31"/>
      <c r="D18" s="31"/>
      <c r="E18" s="137" t="s">
        <v>77</v>
      </c>
      <c r="F18" s="136" t="s">
        <v>155</v>
      </c>
      <c r="G18" s="14" t="str">
        <f>T('Core Adventures'!K54)</f>
        <v/>
      </c>
      <c r="I18" s="173" t="s">
        <v>236</v>
      </c>
      <c r="J18" s="205" t="s">
        <v>244</v>
      </c>
      <c r="K18" s="14" t="str">
        <f>T('Elective Adventures'!K70)</f>
        <v/>
      </c>
      <c r="M18" s="136" t="s">
        <v>306</v>
      </c>
      <c r="N18" s="146" t="s">
        <v>335</v>
      </c>
      <c r="O18" s="14" t="str">
        <f>T('Elective Adventures'!K159)</f>
        <v/>
      </c>
      <c r="Q18" s="148">
        <v>1</v>
      </c>
      <c r="R18" s="159" t="s">
        <v>411</v>
      </c>
      <c r="S18" s="14" t="str">
        <f>T('Elective Adventures'!K246)</f>
        <v/>
      </c>
    </row>
    <row r="19" spans="2:19" ht="12.75" customHeight="1">
      <c r="B19" s="216" t="s">
        <v>425</v>
      </c>
      <c r="C19" s="215"/>
      <c r="E19" s="137" t="s">
        <v>80</v>
      </c>
      <c r="F19" s="136" t="s">
        <v>156</v>
      </c>
      <c r="G19" s="14" t="str">
        <f>T('Core Adventures'!K55)</f>
        <v/>
      </c>
      <c r="I19" s="173" t="s">
        <v>237</v>
      </c>
      <c r="J19" s="205" t="s">
        <v>245</v>
      </c>
      <c r="K19" s="14" t="str">
        <f>T('Elective Adventures'!K71)</f>
        <v/>
      </c>
      <c r="M19" s="136" t="s">
        <v>307</v>
      </c>
      <c r="N19" s="146" t="s">
        <v>336</v>
      </c>
      <c r="O19" s="14" t="str">
        <f>T('Elective Adventures'!K160)</f>
        <v/>
      </c>
      <c r="Q19" s="100">
        <v>2</v>
      </c>
      <c r="R19" s="201" t="s">
        <v>412</v>
      </c>
      <c r="S19" s="14" t="str">
        <f>T('Elective Adventures'!K247)</f>
        <v/>
      </c>
    </row>
    <row r="20" spans="2:19">
      <c r="B20" s="161" t="s">
        <v>172</v>
      </c>
      <c r="C20" s="18" t="str">
        <f>'Elective Adventures'!K19</f>
        <v xml:space="preserve"> </v>
      </c>
      <c r="D20" s="31"/>
      <c r="E20" s="137" t="s">
        <v>94</v>
      </c>
      <c r="F20" s="136" t="s">
        <v>157</v>
      </c>
      <c r="G20" s="14" t="str">
        <f>T('Core Adventures'!K56)</f>
        <v/>
      </c>
      <c r="I20" s="202" t="s">
        <v>246</v>
      </c>
      <c r="J20" s="195"/>
      <c r="K20" s="218"/>
      <c r="M20" s="136" t="s">
        <v>308</v>
      </c>
      <c r="N20" s="146" t="s">
        <v>337</v>
      </c>
      <c r="O20" s="14" t="str">
        <f>T('Elective Adventures'!K161)</f>
        <v/>
      </c>
      <c r="Q20" s="100">
        <v>3</v>
      </c>
      <c r="R20" s="146" t="s">
        <v>413</v>
      </c>
      <c r="S20" s="14" t="str">
        <f>T('Elective Adventures'!K248)</f>
        <v/>
      </c>
    </row>
    <row r="21" spans="2:19" ht="12.75" customHeight="1">
      <c r="B21" s="161" t="s">
        <v>194</v>
      </c>
      <c r="C21" s="18" t="str">
        <f>'Elective Adventures'!K34</f>
        <v xml:space="preserve"> </v>
      </c>
      <c r="D21" s="31"/>
      <c r="E21" s="137" t="s">
        <v>141</v>
      </c>
      <c r="F21" s="136" t="s">
        <v>158</v>
      </c>
      <c r="G21" s="14" t="str">
        <f>T('Core Adventures'!K57)</f>
        <v/>
      </c>
      <c r="I21" s="100">
        <v>1</v>
      </c>
      <c r="J21" s="146" t="s">
        <v>247</v>
      </c>
      <c r="K21" s="14" t="str">
        <f>T('Elective Adventures'!K75)</f>
        <v/>
      </c>
      <c r="M21" s="136" t="s">
        <v>309</v>
      </c>
      <c r="N21" s="146" t="s">
        <v>339</v>
      </c>
      <c r="O21" s="14" t="str">
        <f>T('Elective Adventures'!K162)</f>
        <v/>
      </c>
      <c r="Q21" s="100">
        <v>4</v>
      </c>
      <c r="R21" s="201" t="s">
        <v>414</v>
      </c>
      <c r="S21" s="14" t="str">
        <f>T('Elective Adventures'!K249)</f>
        <v/>
      </c>
    </row>
    <row r="22" spans="2:19" ht="12.75" customHeight="1">
      <c r="B22" s="161" t="s">
        <v>205</v>
      </c>
      <c r="C22" s="18" t="str">
        <f>'Elective Adventures'!K53</f>
        <v xml:space="preserve"> </v>
      </c>
      <c r="D22" s="31"/>
      <c r="E22" s="137" t="s">
        <v>162</v>
      </c>
      <c r="F22" s="136" t="s">
        <v>159</v>
      </c>
      <c r="G22" s="14" t="str">
        <f>T('Core Adventures'!K58)</f>
        <v/>
      </c>
      <c r="H22" s="12" t="s">
        <v>75</v>
      </c>
      <c r="I22" s="136">
        <v>2</v>
      </c>
      <c r="J22" s="146" t="s">
        <v>248</v>
      </c>
      <c r="K22" s="14" t="str">
        <f>T('Elective Adventures'!K76)</f>
        <v/>
      </c>
      <c r="L22" s="12" t="s">
        <v>75</v>
      </c>
      <c r="M22" s="136" t="s">
        <v>310</v>
      </c>
      <c r="N22" s="146" t="s">
        <v>352</v>
      </c>
      <c r="O22" s="14" t="str">
        <f>T('Elective Adventures'!K163)</f>
        <v/>
      </c>
      <c r="P22" s="12" t="s">
        <v>75</v>
      </c>
      <c r="Q22" s="136" t="s">
        <v>78</v>
      </c>
      <c r="R22" s="201" t="s">
        <v>415</v>
      </c>
      <c r="S22" s="14" t="str">
        <f>T('Elective Adventures'!K250)</f>
        <v/>
      </c>
    </row>
    <row r="23" spans="2:19" ht="12.75" customHeight="1">
      <c r="B23" s="161" t="s">
        <v>421</v>
      </c>
      <c r="C23" s="18" t="str">
        <f>'Elective Adventures'!K72</f>
        <v xml:space="preserve"> </v>
      </c>
      <c r="D23" s="31"/>
      <c r="E23" s="98">
        <v>3</v>
      </c>
      <c r="F23" s="136" t="s">
        <v>160</v>
      </c>
      <c r="G23" s="14" t="str">
        <f>T('Core Adventures'!K59)</f>
        <v/>
      </c>
      <c r="I23" s="136">
        <v>3</v>
      </c>
      <c r="J23" s="146" t="s">
        <v>249</v>
      </c>
      <c r="K23" s="14" t="str">
        <f>T('Elective Adventures'!K77)</f>
        <v/>
      </c>
      <c r="M23" s="136" t="s">
        <v>311</v>
      </c>
      <c r="N23" s="146" t="s">
        <v>340</v>
      </c>
      <c r="O23" s="14" t="str">
        <f>T('Elective Adventures'!K164)</f>
        <v/>
      </c>
      <c r="Q23" s="136" t="s">
        <v>79</v>
      </c>
      <c r="R23" s="201" t="s">
        <v>416</v>
      </c>
      <c r="S23" s="14" t="str">
        <f>T('Elective Adventures'!K251)</f>
        <v/>
      </c>
    </row>
    <row r="24" spans="2:19">
      <c r="B24" s="161" t="s">
        <v>246</v>
      </c>
      <c r="C24" s="18" t="str">
        <f>'Elective Adventures'!K80</f>
        <v xml:space="preserve"> </v>
      </c>
      <c r="D24" s="31"/>
      <c r="E24" s="98">
        <v>4</v>
      </c>
      <c r="F24" s="136" t="s">
        <v>161</v>
      </c>
      <c r="G24" s="14" t="str">
        <f>T('Core Adventures'!K60)</f>
        <v/>
      </c>
      <c r="I24" s="136">
        <v>4</v>
      </c>
      <c r="J24" s="201" t="s">
        <v>250</v>
      </c>
      <c r="K24" s="14" t="str">
        <f>T('Elective Adventures'!K78)</f>
        <v/>
      </c>
      <c r="M24" s="136" t="s">
        <v>312</v>
      </c>
      <c r="N24" s="146" t="s">
        <v>341</v>
      </c>
      <c r="O24" s="14" t="str">
        <f>T('Elective Adventures'!K165)</f>
        <v/>
      </c>
      <c r="Q24" s="136" t="s">
        <v>304</v>
      </c>
      <c r="R24" s="146" t="s">
        <v>417</v>
      </c>
      <c r="S24" s="14" t="str">
        <f>T('Elective Adventures'!K252)</f>
        <v/>
      </c>
    </row>
    <row r="25" spans="2:19">
      <c r="B25" s="161" t="s">
        <v>252</v>
      </c>
      <c r="C25" s="18" t="str">
        <f>'Elective Adventures'!K89</f>
        <v xml:space="preserve"> </v>
      </c>
      <c r="D25" s="31"/>
      <c r="E25" s="187" t="s">
        <v>169</v>
      </c>
      <c r="F25" s="187"/>
      <c r="G25" s="218"/>
      <c r="I25" s="136">
        <v>5</v>
      </c>
      <c r="J25" s="146" t="s">
        <v>251</v>
      </c>
      <c r="K25" s="14" t="str">
        <f>T('Elective Adventures'!K79)</f>
        <v/>
      </c>
      <c r="M25" s="136" t="s">
        <v>313</v>
      </c>
      <c r="N25" s="146" t="s">
        <v>342</v>
      </c>
      <c r="O25" s="14" t="str">
        <f>T('Elective Adventures'!K166)</f>
        <v/>
      </c>
    </row>
    <row r="26" spans="2:19" ht="12.75" customHeight="1">
      <c r="B26" s="162" t="s">
        <v>259</v>
      </c>
      <c r="C26" s="18" t="str">
        <f>'Elective Adventures'!K105</f>
        <v xml:space="preserve"> </v>
      </c>
      <c r="D26" s="31"/>
      <c r="E26" s="98"/>
      <c r="F26" s="136" t="s">
        <v>118</v>
      </c>
      <c r="G26" s="14" t="str">
        <f>T('Core Adventures'!K63)</f>
        <v/>
      </c>
      <c r="I26" s="202" t="s">
        <v>252</v>
      </c>
      <c r="J26" s="195"/>
      <c r="K26" s="218"/>
      <c r="M26" s="136" t="s">
        <v>314</v>
      </c>
      <c r="N26" s="201" t="s">
        <v>343</v>
      </c>
      <c r="O26" s="14" t="str">
        <f>T('Elective Adventures'!K167)</f>
        <v/>
      </c>
    </row>
    <row r="27" spans="2:19" ht="12.75" customHeight="1">
      <c r="B27" s="162" t="s">
        <v>428</v>
      </c>
      <c r="C27" s="18" t="str">
        <f>'Elective Adventures'!K132</f>
        <v xml:space="preserve"> </v>
      </c>
      <c r="D27" s="31"/>
      <c r="E27" s="98">
        <v>1</v>
      </c>
      <c r="F27" s="136" t="s">
        <v>163</v>
      </c>
      <c r="G27" s="14" t="str">
        <f>T('Core Adventures'!K64)</f>
        <v/>
      </c>
      <c r="I27" s="100">
        <v>1</v>
      </c>
      <c r="J27" s="146" t="s">
        <v>253</v>
      </c>
      <c r="K27" s="14" t="str">
        <f>T('Elective Adventures'!K83)</f>
        <v/>
      </c>
      <c r="M27" s="136" t="s">
        <v>315</v>
      </c>
      <c r="N27" s="146" t="s">
        <v>344</v>
      </c>
      <c r="O27" s="14" t="str">
        <f>T('Elective Adventures'!K168)</f>
        <v/>
      </c>
    </row>
    <row r="28" spans="2:19">
      <c r="B28" s="162" t="s">
        <v>297</v>
      </c>
      <c r="C28" s="18" t="str">
        <f>'Elective Adventures'!K142</f>
        <v xml:space="preserve"> </v>
      </c>
      <c r="D28" s="31"/>
      <c r="E28" s="98">
        <v>2</v>
      </c>
      <c r="F28" s="136" t="s">
        <v>164</v>
      </c>
      <c r="G28" s="14" t="str">
        <f>T('Core Adventures'!K65)</f>
        <v/>
      </c>
      <c r="I28" s="100">
        <v>2</v>
      </c>
      <c r="J28" s="146" t="s">
        <v>254</v>
      </c>
      <c r="K28" s="14" t="str">
        <f>T('Elective Adventures'!K84)</f>
        <v/>
      </c>
      <c r="M28" s="136" t="s">
        <v>316</v>
      </c>
      <c r="N28" s="146" t="s">
        <v>345</v>
      </c>
      <c r="O28" s="14" t="str">
        <f>T('Elective Adventures'!K169)</f>
        <v/>
      </c>
      <c r="R28" s="68" t="s">
        <v>49</v>
      </c>
      <c r="S28" s="69"/>
    </row>
    <row r="29" spans="2:19">
      <c r="B29" s="162" t="s">
        <v>338</v>
      </c>
      <c r="C29" s="18" t="str">
        <f>'Elective Adventures'!K176</f>
        <v xml:space="preserve"> </v>
      </c>
      <c r="D29" s="31"/>
      <c r="E29" s="98">
        <v>3</v>
      </c>
      <c r="F29" s="193" t="s">
        <v>165</v>
      </c>
      <c r="G29" s="14" t="str">
        <f>T('Core Adventures'!K66)</f>
        <v/>
      </c>
      <c r="I29" s="100">
        <v>3</v>
      </c>
      <c r="J29" s="201" t="s">
        <v>255</v>
      </c>
      <c r="K29" s="14" t="str">
        <f>T('Elective Adventures'!K85)</f>
        <v/>
      </c>
      <c r="M29" s="136" t="s">
        <v>317</v>
      </c>
      <c r="N29" s="146" t="s">
        <v>346</v>
      </c>
      <c r="O29" s="14" t="str">
        <f>T('Elective Adventures'!K170)</f>
        <v/>
      </c>
      <c r="R29" s="70" t="s">
        <v>50</v>
      </c>
      <c r="S29" s="32"/>
    </row>
    <row r="30" spans="2:19" ht="12.75" customHeight="1">
      <c r="B30" s="162" t="s">
        <v>354</v>
      </c>
      <c r="C30" s="18" t="str">
        <f>'Elective Adventures'!K183</f>
        <v xml:space="preserve"> </v>
      </c>
      <c r="D30" s="31"/>
      <c r="E30" s="98">
        <v>4</v>
      </c>
      <c r="F30" s="194" t="s">
        <v>170</v>
      </c>
      <c r="G30" s="14" t="str">
        <f>T('Core Adventures'!K67)</f>
        <v/>
      </c>
      <c r="I30" s="100">
        <v>4</v>
      </c>
      <c r="J30" s="200" t="s">
        <v>256</v>
      </c>
      <c r="K30" s="14" t="str">
        <f>T('Elective Adventures'!K86)</f>
        <v/>
      </c>
      <c r="M30" s="136" t="s">
        <v>318</v>
      </c>
      <c r="N30" s="146" t="s">
        <v>353</v>
      </c>
      <c r="O30" s="14" t="str">
        <f>T('Elective Adventures'!K171)</f>
        <v/>
      </c>
      <c r="R30" s="70" t="s">
        <v>51</v>
      </c>
      <c r="S30" s="32"/>
    </row>
    <row r="31" spans="2:19" ht="12.75" customHeight="1">
      <c r="B31" s="162" t="s">
        <v>359</v>
      </c>
      <c r="C31" s="18" t="str">
        <f>'Elective Adventures'!K198</f>
        <v xml:space="preserve"> </v>
      </c>
      <c r="D31" s="31"/>
      <c r="E31" s="98">
        <v>5</v>
      </c>
      <c r="F31" s="193" t="s">
        <v>166</v>
      </c>
      <c r="G31" s="14" t="str">
        <f>T('Core Adventures'!K68)</f>
        <v/>
      </c>
      <c r="I31" s="100">
        <v>5</v>
      </c>
      <c r="J31" s="146" t="s">
        <v>257</v>
      </c>
      <c r="K31" s="14" t="str">
        <f>T('Elective Adventures'!K87)</f>
        <v/>
      </c>
      <c r="M31" s="136" t="s">
        <v>319</v>
      </c>
      <c r="N31" s="146" t="s">
        <v>347</v>
      </c>
      <c r="O31" s="14" t="str">
        <f>T('Elective Adventures'!K172)</f>
        <v/>
      </c>
      <c r="R31" s="71" t="s">
        <v>74</v>
      </c>
      <c r="S31" s="51"/>
    </row>
    <row r="32" spans="2:19">
      <c r="B32" s="162" t="s">
        <v>423</v>
      </c>
      <c r="C32" s="18" t="str">
        <f>'Elective Adventures'!K208</f>
        <v xml:space="preserve"> </v>
      </c>
      <c r="D32" s="31"/>
      <c r="E32" s="98">
        <v>6</v>
      </c>
      <c r="F32" s="136" t="s">
        <v>167</v>
      </c>
      <c r="G32" s="14" t="str">
        <f>T('Core Adventures'!K69)</f>
        <v/>
      </c>
      <c r="I32" s="100">
        <v>6</v>
      </c>
      <c r="J32" s="146" t="s">
        <v>258</v>
      </c>
      <c r="K32" s="14" t="str">
        <f>T('Elective Adventures'!K88)</f>
        <v/>
      </c>
      <c r="M32" s="136" t="s">
        <v>320</v>
      </c>
      <c r="N32" s="146" t="s">
        <v>348</v>
      </c>
      <c r="O32" s="14" t="str">
        <f>T('Elective Adventures'!K173)</f>
        <v/>
      </c>
    </row>
    <row r="33" spans="1:15" ht="12.75" customHeight="1">
      <c r="B33" s="162" t="s">
        <v>381</v>
      </c>
      <c r="C33" s="18" t="str">
        <f>'Elective Adventures'!K213</f>
        <v xml:space="preserve"> </v>
      </c>
      <c r="D33" s="31"/>
      <c r="E33" s="98">
        <v>7</v>
      </c>
      <c r="F33" s="136" t="s">
        <v>171</v>
      </c>
      <c r="G33" s="14" t="str">
        <f>T('Core Adventures'!K70)</f>
        <v/>
      </c>
      <c r="I33" s="202" t="s">
        <v>259</v>
      </c>
      <c r="J33" s="186"/>
      <c r="K33" s="218"/>
      <c r="M33" s="136" t="s">
        <v>321</v>
      </c>
      <c r="N33" s="146" t="s">
        <v>349</v>
      </c>
      <c r="O33" s="14" t="str">
        <f>T('Elective Adventures'!K174)</f>
        <v/>
      </c>
    </row>
    <row r="34" spans="1:15" ht="12.75" customHeight="1">
      <c r="B34" s="162" t="s">
        <v>385</v>
      </c>
      <c r="C34" s="18" t="str">
        <f>'Elective Adventures'!K228</f>
        <v xml:space="preserve"> </v>
      </c>
      <c r="D34" s="8"/>
      <c r="E34" s="98">
        <v>8</v>
      </c>
      <c r="F34" s="193" t="s">
        <v>168</v>
      </c>
      <c r="G34" s="14" t="str">
        <f>T('Core Adventures'!K71)</f>
        <v/>
      </c>
      <c r="I34" s="136">
        <v>1</v>
      </c>
      <c r="J34" s="146" t="s">
        <v>260</v>
      </c>
      <c r="K34" s="14" t="str">
        <f>T('Elective Adventures'!K92)</f>
        <v/>
      </c>
      <c r="M34" s="136" t="s">
        <v>322</v>
      </c>
      <c r="N34" s="146" t="s">
        <v>350</v>
      </c>
      <c r="O34" s="14" t="str">
        <f>T('Elective Adventures'!K175)</f>
        <v/>
      </c>
    </row>
    <row r="35" spans="1:15" ht="15.75" customHeight="1">
      <c r="B35" s="162" t="s">
        <v>397</v>
      </c>
      <c r="C35" s="18" t="str">
        <f>'Elective Adventures'!K233</f>
        <v xml:space="preserve"> </v>
      </c>
      <c r="D35" s="8"/>
      <c r="E35" s="304" t="s">
        <v>425</v>
      </c>
      <c r="F35" s="304"/>
      <c r="G35" s="304"/>
      <c r="I35" s="136" t="s">
        <v>69</v>
      </c>
      <c r="J35" s="146" t="s">
        <v>261</v>
      </c>
      <c r="K35" s="14" t="str">
        <f>T('Elective Adventures'!K93)</f>
        <v/>
      </c>
      <c r="M35" s="202" t="s">
        <v>354</v>
      </c>
      <c r="N35" s="207"/>
      <c r="O35" s="218"/>
    </row>
    <row r="36" spans="1:15" ht="12.75" customHeight="1">
      <c r="B36" s="162" t="s">
        <v>401</v>
      </c>
      <c r="C36" s="18" t="str">
        <f>'Elective Adventures'!K244</f>
        <v xml:space="preserve"> </v>
      </c>
      <c r="D36" s="8"/>
      <c r="E36" s="304"/>
      <c r="F36" s="304"/>
      <c r="G36" s="304"/>
      <c r="I36" s="136" t="s">
        <v>70</v>
      </c>
      <c r="J36" s="146" t="s">
        <v>262</v>
      </c>
      <c r="K36" s="14" t="str">
        <f>T('Elective Adventures'!K94)</f>
        <v/>
      </c>
      <c r="M36" s="136">
        <v>1</v>
      </c>
      <c r="N36" s="159" t="s">
        <v>355</v>
      </c>
      <c r="O36" s="14" t="str">
        <f>T('Elective Adventures'!K179)</f>
        <v/>
      </c>
    </row>
    <row r="37" spans="1:15">
      <c r="B37" s="162" t="s">
        <v>410</v>
      </c>
      <c r="C37" s="18" t="str">
        <f>'Elective Adventures'!K253</f>
        <v xml:space="preserve"> </v>
      </c>
      <c r="D37" s="8"/>
      <c r="E37" s="189" t="s">
        <v>172</v>
      </c>
      <c r="F37" s="186"/>
      <c r="G37" s="215"/>
      <c r="I37" s="136" t="s">
        <v>71</v>
      </c>
      <c r="J37" s="146" t="s">
        <v>263</v>
      </c>
      <c r="K37" s="14" t="str">
        <f>T('Elective Adventures'!K95)</f>
        <v/>
      </c>
      <c r="M37" s="136">
        <v>2</v>
      </c>
      <c r="N37" s="146" t="s">
        <v>356</v>
      </c>
      <c r="O37" s="14" t="str">
        <f>T('Elective Adventures'!K180)</f>
        <v/>
      </c>
    </row>
    <row r="38" spans="1:15" ht="12.75" customHeight="1">
      <c r="B38" s="2"/>
      <c r="C38" s="31"/>
      <c r="D38" s="78"/>
      <c r="E38" s="100"/>
      <c r="F38" s="146" t="s">
        <v>97</v>
      </c>
      <c r="G38" s="14" t="str">
        <f>T('Elective Adventures'!K6)</f>
        <v/>
      </c>
      <c r="I38" s="136">
        <v>2</v>
      </c>
      <c r="J38" s="146" t="s">
        <v>208</v>
      </c>
      <c r="K38" s="14" t="str">
        <f>T('Elective Adventures'!K96)</f>
        <v/>
      </c>
      <c r="M38" s="100">
        <v>3</v>
      </c>
      <c r="N38" s="146" t="s">
        <v>357</v>
      </c>
      <c r="O38" s="14" t="str">
        <f>T('Elective Adventures'!K181)</f>
        <v/>
      </c>
    </row>
    <row r="39" spans="1:15" ht="12.75" customHeight="1">
      <c r="A39" s="304" t="s">
        <v>426</v>
      </c>
      <c r="B39" s="304"/>
      <c r="C39" s="304"/>
      <c r="D39" s="78"/>
      <c r="E39" s="100">
        <v>1</v>
      </c>
      <c r="F39" s="146" t="s">
        <v>173</v>
      </c>
      <c r="G39" s="14" t="str">
        <f>T('Elective Adventures'!K7)</f>
        <v/>
      </c>
      <c r="I39" s="136" t="s">
        <v>76</v>
      </c>
      <c r="J39" s="146" t="s">
        <v>264</v>
      </c>
      <c r="K39" s="14" t="str">
        <f>T('Elective Adventures'!K97)</f>
        <v/>
      </c>
      <c r="M39" s="154">
        <v>4</v>
      </c>
      <c r="N39" s="158" t="s">
        <v>358</v>
      </c>
      <c r="O39" s="14" t="str">
        <f>T('Elective Adventures'!K182)</f>
        <v/>
      </c>
    </row>
    <row r="40" spans="1:15" ht="12.75" customHeight="1">
      <c r="A40" s="304"/>
      <c r="B40" s="304"/>
      <c r="C40" s="304"/>
      <c r="E40" s="100">
        <v>2</v>
      </c>
      <c r="F40" s="146" t="s">
        <v>174</v>
      </c>
      <c r="G40" s="14" t="str">
        <f>T('Elective Adventures'!K8)</f>
        <v/>
      </c>
      <c r="I40" s="136" t="s">
        <v>77</v>
      </c>
      <c r="J40" s="146" t="s">
        <v>265</v>
      </c>
      <c r="K40" s="14" t="str">
        <f>T('Elective Adventures'!K98)</f>
        <v/>
      </c>
      <c r="M40" s="208" t="s">
        <v>359</v>
      </c>
      <c r="N40" s="207"/>
      <c r="O40" s="218"/>
    </row>
    <row r="41" spans="1:15">
      <c r="A41" s="189" t="s">
        <v>110</v>
      </c>
      <c r="B41" s="189"/>
      <c r="C41" s="217"/>
      <c r="E41" s="100">
        <v>3</v>
      </c>
      <c r="F41" s="146" t="s">
        <v>175</v>
      </c>
      <c r="G41" s="14" t="str">
        <f>T('Elective Adventures'!K9)</f>
        <v/>
      </c>
      <c r="I41" s="136" t="s">
        <v>80</v>
      </c>
      <c r="J41" s="200" t="s">
        <v>266</v>
      </c>
      <c r="K41" s="14" t="str">
        <f>T('Elective Adventures'!K99)</f>
        <v/>
      </c>
      <c r="M41" s="148"/>
      <c r="N41" s="159" t="s">
        <v>360</v>
      </c>
      <c r="O41" s="14" t="str">
        <f>T('Elective Adventures'!K186)</f>
        <v/>
      </c>
    </row>
    <row r="42" spans="1:15" ht="12.75" customHeight="1">
      <c r="A42" s="98">
        <v>1</v>
      </c>
      <c r="B42" s="136" t="s">
        <v>105</v>
      </c>
      <c r="C42" s="14" t="str">
        <f>T('Core Adventures'!K6)</f>
        <v/>
      </c>
      <c r="E42" s="173" t="s">
        <v>72</v>
      </c>
      <c r="F42" s="171" t="s">
        <v>183</v>
      </c>
      <c r="G42" s="14" t="str">
        <f>T('Elective Adventures'!K10)</f>
        <v/>
      </c>
      <c r="I42" s="136" t="s">
        <v>94</v>
      </c>
      <c r="J42" s="146" t="s">
        <v>267</v>
      </c>
      <c r="K42" s="14" t="str">
        <f>T('Elective Adventures'!K100)</f>
        <v/>
      </c>
      <c r="M42" s="100">
        <v>1</v>
      </c>
      <c r="N42" s="146" t="s">
        <v>363</v>
      </c>
      <c r="O42" s="14" t="str">
        <f>T('Elective Adventures'!K187)</f>
        <v/>
      </c>
    </row>
    <row r="43" spans="1:15">
      <c r="A43" s="98">
        <v>2</v>
      </c>
      <c r="B43" s="136" t="s">
        <v>106</v>
      </c>
      <c r="C43" s="14" t="str">
        <f>T('Core Adventures'!K7)</f>
        <v/>
      </c>
      <c r="E43" s="173" t="s">
        <v>73</v>
      </c>
      <c r="F43" s="171" t="s">
        <v>184</v>
      </c>
      <c r="G43" s="14" t="str">
        <f>T('Elective Adventures'!K11)</f>
        <v/>
      </c>
      <c r="I43" s="136" t="s">
        <v>141</v>
      </c>
      <c r="J43" s="146" t="s">
        <v>268</v>
      </c>
      <c r="K43" s="14" t="str">
        <f>T('Elective Adventures'!K101)</f>
        <v/>
      </c>
      <c r="M43" s="100">
        <v>2</v>
      </c>
      <c r="N43" s="146" t="s">
        <v>364</v>
      </c>
      <c r="O43" s="14" t="str">
        <f>T('Elective Adventures'!K188)</f>
        <v/>
      </c>
    </row>
    <row r="44" spans="1:15">
      <c r="A44" s="98">
        <v>3</v>
      </c>
      <c r="B44" s="136" t="s">
        <v>107</v>
      </c>
      <c r="C44" s="14" t="str">
        <f>T('Core Adventures'!K8)</f>
        <v/>
      </c>
      <c r="E44" s="173" t="s">
        <v>176</v>
      </c>
      <c r="F44" s="171" t="s">
        <v>185</v>
      </c>
      <c r="G44" s="14" t="str">
        <f>T('Elective Adventures'!K12)</f>
        <v/>
      </c>
      <c r="I44" s="136" t="s">
        <v>162</v>
      </c>
      <c r="J44" s="146" t="s">
        <v>269</v>
      </c>
      <c r="K44" s="14" t="str">
        <f>T('Elective Adventures'!K102)</f>
        <v/>
      </c>
      <c r="M44" s="100">
        <v>3</v>
      </c>
      <c r="N44" s="146" t="s">
        <v>365</v>
      </c>
      <c r="O44" s="14" t="str">
        <f>T('Elective Adventures'!K189)</f>
        <v/>
      </c>
    </row>
    <row r="45" spans="1:15" ht="12.75" customHeight="1">
      <c r="A45" s="98">
        <v>4</v>
      </c>
      <c r="B45" s="136" t="s">
        <v>108</v>
      </c>
      <c r="C45" s="14" t="str">
        <f>T('Core Adventures'!K9)</f>
        <v/>
      </c>
      <c r="E45" s="173" t="s">
        <v>177</v>
      </c>
      <c r="F45" s="171" t="s">
        <v>186</v>
      </c>
      <c r="G45" s="14" t="str">
        <f>T('Elective Adventures'!K13)</f>
        <v/>
      </c>
      <c r="I45" s="136" t="s">
        <v>192</v>
      </c>
      <c r="J45" s="146" t="s">
        <v>270</v>
      </c>
      <c r="K45" s="14" t="str">
        <f>T('Elective Adventures'!K103)</f>
        <v/>
      </c>
      <c r="M45" s="100">
        <v>4</v>
      </c>
      <c r="N45" s="146" t="s">
        <v>366</v>
      </c>
      <c r="O45" s="14" t="str">
        <f>T('Elective Adventures'!K190)</f>
        <v/>
      </c>
    </row>
    <row r="46" spans="1:15" ht="12.75" customHeight="1">
      <c r="A46" s="98">
        <v>3</v>
      </c>
      <c r="B46" s="136" t="s">
        <v>109</v>
      </c>
      <c r="C46" s="14" t="str">
        <f>T('Core Adventures'!K10)</f>
        <v/>
      </c>
      <c r="E46" s="173" t="s">
        <v>178</v>
      </c>
      <c r="F46" s="172" t="s">
        <v>187</v>
      </c>
      <c r="G46" s="14" t="str">
        <f>T('Elective Adventures'!K14)</f>
        <v/>
      </c>
      <c r="I46" s="136" t="s">
        <v>193</v>
      </c>
      <c r="J46" s="201" t="s">
        <v>271</v>
      </c>
      <c r="K46" s="14" t="str">
        <f>T('Elective Adventures'!K104)</f>
        <v/>
      </c>
      <c r="M46" s="100">
        <v>5</v>
      </c>
      <c r="N46" s="146" t="s">
        <v>367</v>
      </c>
      <c r="O46" s="14" t="str">
        <f>T('Elective Adventures'!K191)</f>
        <v/>
      </c>
    </row>
    <row r="47" spans="1:15">
      <c r="A47" s="187" t="s">
        <v>420</v>
      </c>
      <c r="B47" s="187"/>
      <c r="C47" s="218"/>
      <c r="E47" s="173" t="s">
        <v>179</v>
      </c>
      <c r="F47" s="171" t="s">
        <v>188</v>
      </c>
      <c r="G47" s="14" t="str">
        <f>T('Elective Adventures'!K15)</f>
        <v/>
      </c>
      <c r="I47" s="202" t="s">
        <v>428</v>
      </c>
      <c r="J47" s="186"/>
      <c r="K47" s="218"/>
      <c r="M47" s="100">
        <v>6</v>
      </c>
      <c r="N47" s="200" t="s">
        <v>368</v>
      </c>
      <c r="O47" s="14" t="str">
        <f>T('Elective Adventures'!K192)</f>
        <v/>
      </c>
    </row>
    <row r="48" spans="1:15">
      <c r="A48" s="98"/>
      <c r="B48" s="136" t="s">
        <v>95</v>
      </c>
      <c r="C48" s="14" t="str">
        <f>T('Core Adventures'!K14)</f>
        <v/>
      </c>
      <c r="E48" s="173" t="s">
        <v>180</v>
      </c>
      <c r="F48" s="171" t="s">
        <v>189</v>
      </c>
      <c r="G48" s="14" t="str">
        <f>T('Elective Adventures'!K16)</f>
        <v/>
      </c>
      <c r="I48" s="100">
        <v>1</v>
      </c>
      <c r="J48" s="146" t="s">
        <v>97</v>
      </c>
      <c r="K48" s="14" t="str">
        <f>T('Elective Adventures'!K108)</f>
        <v/>
      </c>
      <c r="M48" s="100">
        <v>7</v>
      </c>
      <c r="N48" s="146" t="s">
        <v>369</v>
      </c>
      <c r="O48" s="14" t="str">
        <f>T('Elective Adventures'!K193)</f>
        <v/>
      </c>
    </row>
    <row r="49" spans="1:15">
      <c r="A49" s="98">
        <v>1</v>
      </c>
      <c r="B49" s="136" t="s">
        <v>96</v>
      </c>
      <c r="C49" s="14" t="str">
        <f>T('Core Adventures'!K15)</f>
        <v/>
      </c>
      <c r="E49" s="173" t="s">
        <v>181</v>
      </c>
      <c r="F49" s="171" t="s">
        <v>190</v>
      </c>
      <c r="G49" s="14" t="str">
        <f>T('Elective Adventures'!K17)</f>
        <v/>
      </c>
      <c r="I49" s="136" t="s">
        <v>69</v>
      </c>
      <c r="J49" s="146" t="s">
        <v>279</v>
      </c>
      <c r="K49" s="14" t="str">
        <f>T('Elective Adventures'!K109)</f>
        <v/>
      </c>
      <c r="M49" s="100">
        <v>8</v>
      </c>
      <c r="N49" s="146" t="s">
        <v>370</v>
      </c>
      <c r="O49" s="14" t="str">
        <f>T('Elective Adventures'!K194)</f>
        <v/>
      </c>
    </row>
    <row r="50" spans="1:15" ht="12.75" customHeight="1">
      <c r="A50" s="98"/>
      <c r="B50" s="136" t="s">
        <v>112</v>
      </c>
      <c r="C50" s="14" t="str">
        <f>T('Core Adventures'!K16)</f>
        <v/>
      </c>
      <c r="E50" s="173" t="s">
        <v>182</v>
      </c>
      <c r="F50" s="171" t="s">
        <v>191</v>
      </c>
      <c r="G50" s="14" t="str">
        <f>T('Elective Adventures'!K18)</f>
        <v/>
      </c>
      <c r="I50" s="136" t="s">
        <v>70</v>
      </c>
      <c r="J50" s="146" t="s">
        <v>280</v>
      </c>
      <c r="K50" s="14" t="str">
        <f>T('Elective Adventures'!K110)</f>
        <v/>
      </c>
      <c r="M50" s="100">
        <v>9</v>
      </c>
      <c r="N50" s="146" t="s">
        <v>371</v>
      </c>
      <c r="O50" s="14" t="str">
        <f>T('Elective Adventures'!K195)</f>
        <v/>
      </c>
    </row>
    <row r="51" spans="1:15" ht="12.75" customHeight="1">
      <c r="A51" s="137" t="s">
        <v>76</v>
      </c>
      <c r="B51" s="136" t="s">
        <v>113</v>
      </c>
      <c r="C51" s="14" t="str">
        <f>T('Core Adventures'!K17)</f>
        <v/>
      </c>
      <c r="D51" s="84"/>
      <c r="E51" s="189" t="s">
        <v>194</v>
      </c>
      <c r="F51" s="186"/>
      <c r="G51" s="218"/>
      <c r="I51" s="136" t="s">
        <v>71</v>
      </c>
      <c r="J51" s="146" t="s">
        <v>281</v>
      </c>
      <c r="K51" s="14" t="str">
        <f>T('Elective Adventures'!K111)</f>
        <v/>
      </c>
      <c r="M51" s="136" t="s">
        <v>361</v>
      </c>
      <c r="N51" s="146" t="s">
        <v>372</v>
      </c>
      <c r="O51" s="14" t="str">
        <f>T('Elective Adventures'!K196)</f>
        <v/>
      </c>
    </row>
    <row r="52" spans="1:15" ht="12.75" customHeight="1">
      <c r="A52" s="137" t="s">
        <v>77</v>
      </c>
      <c r="B52" s="136" t="s">
        <v>114</v>
      </c>
      <c r="C52" s="14" t="str">
        <f>T('Core Adventures'!K18)</f>
        <v/>
      </c>
      <c r="D52" s="84"/>
      <c r="E52" s="140"/>
      <c r="F52" s="200" t="s">
        <v>206</v>
      </c>
      <c r="G52" s="14" t="str">
        <f>T('Elective Adventures'!K22)</f>
        <v/>
      </c>
      <c r="I52" s="100">
        <v>2</v>
      </c>
      <c r="J52" s="146" t="s">
        <v>282</v>
      </c>
      <c r="K52" s="14" t="str">
        <f>T('Elective Adventures'!K112)</f>
        <v/>
      </c>
      <c r="M52" s="136" t="s">
        <v>362</v>
      </c>
      <c r="N52" s="146" t="s">
        <v>373</v>
      </c>
      <c r="O52" s="14" t="str">
        <f>T('Elective Adventures'!K197)</f>
        <v/>
      </c>
    </row>
    <row r="53" spans="1:15">
      <c r="A53" s="137" t="s">
        <v>80</v>
      </c>
      <c r="B53" s="193" t="s">
        <v>115</v>
      </c>
      <c r="C53" s="14" t="str">
        <f>T('Core Adventures'!K19)</f>
        <v/>
      </c>
      <c r="D53" s="13"/>
      <c r="E53" s="140">
        <v>1</v>
      </c>
      <c r="F53" s="200" t="s">
        <v>195</v>
      </c>
      <c r="G53" s="14" t="str">
        <f>T('Elective Adventures'!K23)</f>
        <v/>
      </c>
      <c r="I53" s="100">
        <v>3</v>
      </c>
      <c r="J53" s="146" t="s">
        <v>97</v>
      </c>
      <c r="K53" s="14" t="str">
        <f>T('Elective Adventures'!K113)</f>
        <v/>
      </c>
      <c r="M53" s="208" t="s">
        <v>423</v>
      </c>
      <c r="N53" s="207"/>
      <c r="O53" s="218"/>
    </row>
    <row r="54" spans="1:15" ht="12.75" customHeight="1">
      <c r="A54" s="137" t="s">
        <v>94</v>
      </c>
      <c r="B54" s="136" t="s">
        <v>116</v>
      </c>
      <c r="C54" s="14" t="str">
        <f>T('Core Adventures'!K20)</f>
        <v/>
      </c>
      <c r="D54" s="13"/>
      <c r="E54" s="140">
        <v>2</v>
      </c>
      <c r="F54" s="200" t="s">
        <v>196</v>
      </c>
      <c r="G54" s="14" t="str">
        <f>T('Elective Adventures'!K24)</f>
        <v/>
      </c>
      <c r="I54" s="173" t="s">
        <v>72</v>
      </c>
      <c r="J54" s="171" t="s">
        <v>283</v>
      </c>
      <c r="K54" s="14" t="str">
        <f>T('Elective Adventures'!K114)</f>
        <v/>
      </c>
      <c r="M54" s="148">
        <v>1</v>
      </c>
      <c r="N54" s="159" t="s">
        <v>374</v>
      </c>
      <c r="O54" s="14" t="str">
        <f>T('Elective Adventures'!K201)</f>
        <v/>
      </c>
    </row>
    <row r="55" spans="1:15" ht="12.75" customHeight="1">
      <c r="A55" s="187" t="s">
        <v>117</v>
      </c>
      <c r="B55" s="187"/>
      <c r="C55" s="218" t="str">
        <f>T('Core Adventures'!K23)</f>
        <v/>
      </c>
      <c r="D55" s="13"/>
      <c r="E55" s="140">
        <v>3</v>
      </c>
      <c r="F55" s="146" t="s">
        <v>197</v>
      </c>
      <c r="G55" s="14" t="str">
        <f>T('Elective Adventures'!K25)</f>
        <v/>
      </c>
      <c r="I55" s="173" t="s">
        <v>73</v>
      </c>
      <c r="J55" s="171" t="s">
        <v>284</v>
      </c>
      <c r="K55" s="14" t="str">
        <f>T('Elective Adventures'!K115)</f>
        <v/>
      </c>
      <c r="M55" s="100">
        <v>2</v>
      </c>
      <c r="N55" s="146" t="s">
        <v>375</v>
      </c>
      <c r="O55" s="14" t="str">
        <f>T('Elective Adventures'!K202)</f>
        <v/>
      </c>
    </row>
    <row r="56" spans="1:15">
      <c r="A56" s="98"/>
      <c r="B56" s="136" t="s">
        <v>118</v>
      </c>
      <c r="C56" s="14" t="str">
        <f>T('Core Adventures'!K24)</f>
        <v/>
      </c>
      <c r="D56" s="13"/>
      <c r="E56" s="140">
        <v>4</v>
      </c>
      <c r="F56" s="200" t="s">
        <v>198</v>
      </c>
      <c r="G56" s="14" t="str">
        <f>T('Elective Adventures'!K26)</f>
        <v/>
      </c>
      <c r="I56" s="173" t="s">
        <v>176</v>
      </c>
      <c r="J56" s="171" t="s">
        <v>285</v>
      </c>
      <c r="K56" s="14" t="str">
        <f>T('Elective Adventures'!K116)</f>
        <v/>
      </c>
      <c r="M56" s="100">
        <v>3</v>
      </c>
      <c r="N56" s="146" t="s">
        <v>376</v>
      </c>
      <c r="O56" s="14" t="str">
        <f>T('Elective Adventures'!K203)</f>
        <v/>
      </c>
    </row>
    <row r="57" spans="1:15">
      <c r="A57" s="98">
        <v>1</v>
      </c>
      <c r="B57" s="136" t="s">
        <v>119</v>
      </c>
      <c r="C57" s="14" t="str">
        <f>T('Core Adventures'!K25)</f>
        <v/>
      </c>
      <c r="D57" s="13"/>
      <c r="E57" s="140">
        <v>5</v>
      </c>
      <c r="F57" s="146" t="s">
        <v>199</v>
      </c>
      <c r="G57" s="14" t="str">
        <f>T('Elective Adventures'!K27)</f>
        <v/>
      </c>
      <c r="I57" s="173">
        <v>4</v>
      </c>
      <c r="J57" s="171" t="s">
        <v>97</v>
      </c>
      <c r="K57" s="14" t="str">
        <f>T('Elective Adventures'!K117)</f>
        <v/>
      </c>
      <c r="M57" s="100">
        <v>4</v>
      </c>
      <c r="N57" s="146" t="s">
        <v>377</v>
      </c>
      <c r="O57" s="14" t="str">
        <f>T('Elective Adventures'!K204)</f>
        <v/>
      </c>
    </row>
    <row r="58" spans="1:15">
      <c r="A58" s="98">
        <v>2</v>
      </c>
      <c r="B58" s="136" t="s">
        <v>120</v>
      </c>
      <c r="C58" s="14" t="str">
        <f>T('Core Adventures'!K26)</f>
        <v/>
      </c>
      <c r="D58" s="13"/>
      <c r="E58" s="140"/>
      <c r="F58" s="146" t="s">
        <v>207</v>
      </c>
      <c r="G58" s="14" t="str">
        <f>T('Elective Adventures'!K28)</f>
        <v/>
      </c>
      <c r="I58" s="173" t="s">
        <v>78</v>
      </c>
      <c r="J58" s="171" t="s">
        <v>286</v>
      </c>
      <c r="K58" s="14" t="str">
        <f>T('Elective Adventures'!K118)</f>
        <v/>
      </c>
      <c r="M58" s="100">
        <v>5</v>
      </c>
      <c r="N58" s="200" t="s">
        <v>378</v>
      </c>
      <c r="O58" s="14" t="str">
        <f>T('Elective Adventures'!K205)</f>
        <v/>
      </c>
    </row>
    <row r="59" spans="1:15">
      <c r="A59" s="101" t="s">
        <v>76</v>
      </c>
      <c r="B59" s="138" t="s">
        <v>121</v>
      </c>
      <c r="C59" s="14" t="str">
        <f>T('Core Adventures'!K27)</f>
        <v/>
      </c>
      <c r="D59" s="13"/>
      <c r="E59" s="140">
        <v>6</v>
      </c>
      <c r="F59" s="201" t="s">
        <v>200</v>
      </c>
      <c r="G59" s="14" t="str">
        <f>T('Elective Adventures'!K29)</f>
        <v/>
      </c>
      <c r="I59" s="173" t="s">
        <v>79</v>
      </c>
      <c r="J59" s="171" t="s">
        <v>287</v>
      </c>
      <c r="K59" s="14" t="str">
        <f>T('Elective Adventures'!K119)</f>
        <v/>
      </c>
      <c r="M59" s="100">
        <v>6</v>
      </c>
      <c r="N59" s="146" t="s">
        <v>379</v>
      </c>
      <c r="O59" s="14" t="str">
        <f>T('Elective Adventures'!K206)</f>
        <v/>
      </c>
    </row>
    <row r="60" spans="1:15" ht="12.75" customHeight="1">
      <c r="A60" s="101" t="s">
        <v>77</v>
      </c>
      <c r="B60" s="138" t="s">
        <v>122</v>
      </c>
      <c r="C60" s="14" t="str">
        <f>T('Core Adventures'!K28)</f>
        <v/>
      </c>
      <c r="D60" s="13"/>
      <c r="E60" s="140">
        <v>7</v>
      </c>
      <c r="F60" s="146" t="s">
        <v>201</v>
      </c>
      <c r="G60" s="14" t="str">
        <f>T('Elective Adventures'!K30)</f>
        <v/>
      </c>
      <c r="I60" s="173">
        <v>5</v>
      </c>
      <c r="J60" s="172" t="s">
        <v>288</v>
      </c>
      <c r="K60" s="14" t="str">
        <f>T('Elective Adventures'!K120)</f>
        <v/>
      </c>
      <c r="M60" s="100">
        <v>7</v>
      </c>
      <c r="N60" s="146" t="s">
        <v>380</v>
      </c>
      <c r="O60" s="14" t="str">
        <f>T('Elective Adventures'!K207)</f>
        <v/>
      </c>
    </row>
    <row r="61" spans="1:15" ht="12.75" customHeight="1">
      <c r="A61" s="101" t="s">
        <v>80</v>
      </c>
      <c r="B61" s="138" t="s">
        <v>123</v>
      </c>
      <c r="C61" s="14" t="str">
        <f>T('Core Adventures'!K29)</f>
        <v/>
      </c>
      <c r="D61" s="13"/>
      <c r="E61" s="140">
        <v>8</v>
      </c>
      <c r="F61" s="201" t="s">
        <v>202</v>
      </c>
      <c r="G61" s="14" t="str">
        <f>T('Elective Adventures'!K31)</f>
        <v/>
      </c>
      <c r="I61" s="173">
        <v>6</v>
      </c>
      <c r="J61" s="171" t="s">
        <v>97</v>
      </c>
      <c r="K61" s="14" t="str">
        <f>T('Elective Adventures'!K121)</f>
        <v/>
      </c>
      <c r="M61" s="208" t="s">
        <v>381</v>
      </c>
      <c r="N61" s="207"/>
      <c r="O61" s="14"/>
    </row>
    <row r="62" spans="1:15">
      <c r="A62" s="139" t="s">
        <v>94</v>
      </c>
      <c r="B62" s="138" t="s">
        <v>124</v>
      </c>
      <c r="C62" s="14" t="str">
        <f>T('Core Adventures'!K30)</f>
        <v/>
      </c>
      <c r="D62" s="13"/>
      <c r="E62" s="140">
        <v>9</v>
      </c>
      <c r="F62" s="146" t="s">
        <v>203</v>
      </c>
      <c r="G62" s="14" t="str">
        <f>T('Elective Adventures'!K32)</f>
        <v/>
      </c>
      <c r="I62" s="173" t="s">
        <v>272</v>
      </c>
      <c r="J62" s="205" t="s">
        <v>289</v>
      </c>
      <c r="K62" s="14" t="str">
        <f>T('Elective Adventures'!K122)</f>
        <v/>
      </c>
      <c r="M62" s="148">
        <v>1</v>
      </c>
      <c r="N62" s="159" t="s">
        <v>382</v>
      </c>
      <c r="O62" s="14" t="str">
        <f>T('Elective Adventures'!I189)</f>
        <v/>
      </c>
    </row>
    <row r="63" spans="1:15">
      <c r="A63" s="139" t="s">
        <v>141</v>
      </c>
      <c r="B63" s="138" t="s">
        <v>125</v>
      </c>
      <c r="C63" s="14" t="str">
        <f>T('Core Adventures'!K31)</f>
        <v/>
      </c>
      <c r="D63" s="13"/>
      <c r="E63" s="140">
        <v>10</v>
      </c>
      <c r="F63" s="146" t="s">
        <v>204</v>
      </c>
      <c r="G63" s="14" t="str">
        <f>T('Elective Adventures'!K33)</f>
        <v/>
      </c>
      <c r="I63" s="173" t="s">
        <v>273</v>
      </c>
      <c r="J63" s="205" t="s">
        <v>290</v>
      </c>
      <c r="K63" s="14" t="str">
        <f>T('Elective Adventures'!K123)</f>
        <v/>
      </c>
      <c r="M63" s="100">
        <v>2</v>
      </c>
      <c r="N63" s="146" t="s">
        <v>383</v>
      </c>
      <c r="O63" s="14" t="str">
        <f>T('Elective Adventures'!I190)</f>
        <v/>
      </c>
    </row>
    <row r="64" spans="1:15">
      <c r="A64" s="101">
        <v>3</v>
      </c>
      <c r="B64" s="138" t="s">
        <v>126</v>
      </c>
      <c r="C64" s="14" t="str">
        <f>T('Core Adventures'!K32)</f>
        <v/>
      </c>
      <c r="D64" s="13"/>
      <c r="E64" s="202" t="s">
        <v>205</v>
      </c>
      <c r="F64" s="186"/>
      <c r="G64" s="218"/>
      <c r="I64" s="173" t="s">
        <v>274</v>
      </c>
      <c r="J64" s="171" t="s">
        <v>291</v>
      </c>
      <c r="K64" s="14" t="str">
        <f>T('Elective Adventures'!K124)</f>
        <v/>
      </c>
      <c r="M64" s="100">
        <v>3</v>
      </c>
      <c r="N64" s="146" t="s">
        <v>384</v>
      </c>
      <c r="O64" s="14" t="str">
        <f>T('Elective Adventures'!I197)</f>
        <v/>
      </c>
    </row>
    <row r="65" spans="1:15">
      <c r="A65" s="101">
        <v>4</v>
      </c>
      <c r="B65" s="138" t="s">
        <v>127</v>
      </c>
      <c r="C65" s="14" t="str">
        <f>T('Core Adventures'!K33)</f>
        <v/>
      </c>
      <c r="D65" s="13"/>
      <c r="E65" s="100"/>
      <c r="F65" s="146" t="s">
        <v>208</v>
      </c>
      <c r="G65" s="14" t="str">
        <f>T('Elective Adventures'!K37)</f>
        <v/>
      </c>
      <c r="I65" s="173">
        <v>7</v>
      </c>
      <c r="J65" s="171" t="s">
        <v>278</v>
      </c>
      <c r="K65" s="14" t="str">
        <f>T('Elective Adventures'!K125)</f>
        <v/>
      </c>
      <c r="M65" s="208" t="s">
        <v>385</v>
      </c>
      <c r="N65" s="207"/>
      <c r="O65" s="218" t="str">
        <f>T('Elective Adventures'!I200)</f>
        <v/>
      </c>
    </row>
    <row r="66" spans="1:15">
      <c r="A66" s="101">
        <v>5</v>
      </c>
      <c r="B66" s="138" t="s">
        <v>128</v>
      </c>
      <c r="C66" s="14" t="str">
        <f>T('Core Adventures'!K34)</f>
        <v/>
      </c>
      <c r="D66" s="13"/>
      <c r="E66" s="136">
        <v>1</v>
      </c>
      <c r="F66" s="146" t="s">
        <v>209</v>
      </c>
      <c r="G66" s="14" t="str">
        <f>T('Elective Adventures'!K38)</f>
        <v/>
      </c>
      <c r="I66" s="173" t="s">
        <v>230</v>
      </c>
      <c r="J66" s="171" t="s">
        <v>292</v>
      </c>
      <c r="K66" s="14" t="str">
        <f>T('Elective Adventures'!K126)</f>
        <v/>
      </c>
      <c r="M66" s="148">
        <v>1</v>
      </c>
      <c r="N66" s="159" t="s">
        <v>386</v>
      </c>
      <c r="O66" s="14" t="str">
        <f>T('Elective Adventures'!K215)</f>
        <v/>
      </c>
    </row>
    <row r="67" spans="1:15" ht="12.75" customHeight="1">
      <c r="A67" s="139" t="s">
        <v>142</v>
      </c>
      <c r="B67" s="138" t="s">
        <v>129</v>
      </c>
      <c r="C67" s="14" t="str">
        <f>T('Core Adventures'!K35)</f>
        <v/>
      </c>
      <c r="D67" s="13"/>
      <c r="E67" s="136">
        <v>2</v>
      </c>
      <c r="F67" s="146" t="s">
        <v>210</v>
      </c>
      <c r="G67" s="14" t="str">
        <f>T('Elective Adventures'!K39)</f>
        <v/>
      </c>
      <c r="I67" s="173" t="s">
        <v>231</v>
      </c>
      <c r="J67" s="204" t="s">
        <v>97</v>
      </c>
      <c r="K67" s="14" t="str">
        <f>T('Elective Adventures'!K127)</f>
        <v/>
      </c>
      <c r="M67" s="136" t="s">
        <v>69</v>
      </c>
      <c r="N67" s="146" t="s">
        <v>387</v>
      </c>
      <c r="O67" s="14" t="str">
        <f>T('Elective Adventures'!K216)</f>
        <v/>
      </c>
    </row>
    <row r="68" spans="1:15" ht="12.75" customHeight="1">
      <c r="A68" s="139" t="s">
        <v>143</v>
      </c>
      <c r="B68" s="138" t="s">
        <v>130</v>
      </c>
      <c r="C68" s="14" t="str">
        <f>T('Core Adventures'!K36)</f>
        <v/>
      </c>
      <c r="D68" s="13"/>
      <c r="E68" s="136">
        <v>3</v>
      </c>
      <c r="F68" s="146" t="s">
        <v>211</v>
      </c>
      <c r="G68" s="14" t="str">
        <f>T('Elective Adventures'!K40)</f>
        <v/>
      </c>
      <c r="I68" s="173" t="s">
        <v>275</v>
      </c>
      <c r="J68" s="171" t="s">
        <v>293</v>
      </c>
      <c r="K68" s="14" t="str">
        <f>T('Elective Adventures'!K128)</f>
        <v/>
      </c>
      <c r="M68" s="136" t="s">
        <v>70</v>
      </c>
      <c r="N68" s="146" t="s">
        <v>388</v>
      </c>
      <c r="O68" s="14" t="str">
        <f>T('Elective Adventures'!K217)</f>
        <v/>
      </c>
    </row>
    <row r="69" spans="1:15" ht="12.75" customHeight="1">
      <c r="A69" s="139" t="s">
        <v>144</v>
      </c>
      <c r="B69" s="138" t="s">
        <v>131</v>
      </c>
      <c r="C69" s="14" t="str">
        <f>T('Core Adventures'!K37)</f>
        <v/>
      </c>
      <c r="D69" s="13"/>
      <c r="E69" s="136" t="s">
        <v>72</v>
      </c>
      <c r="F69" s="146" t="s">
        <v>212</v>
      </c>
      <c r="G69" s="14" t="str">
        <f>T('Elective Adventures'!K41)</f>
        <v/>
      </c>
      <c r="I69" s="173" t="s">
        <v>276</v>
      </c>
      <c r="J69" s="171" t="s">
        <v>294</v>
      </c>
      <c r="K69" s="14" t="str">
        <f>T('Elective Adventures'!K129)</f>
        <v/>
      </c>
      <c r="M69" s="136">
        <v>2</v>
      </c>
      <c r="N69" s="146" t="s">
        <v>211</v>
      </c>
      <c r="O69" s="14" t="str">
        <f>T('Elective Adventures'!K218)</f>
        <v/>
      </c>
    </row>
    <row r="70" spans="1:15">
      <c r="A70" s="139" t="s">
        <v>145</v>
      </c>
      <c r="B70" s="138" t="s">
        <v>132</v>
      </c>
      <c r="C70" s="14" t="str">
        <f>T('Core Adventures'!K38)</f>
        <v/>
      </c>
      <c r="D70" s="13"/>
      <c r="E70" s="136" t="s">
        <v>73</v>
      </c>
      <c r="F70" s="146" t="s">
        <v>213</v>
      </c>
      <c r="G70" s="14" t="str">
        <f>T('Elective Adventures'!K42)</f>
        <v/>
      </c>
      <c r="I70" s="173" t="s">
        <v>277</v>
      </c>
      <c r="J70" s="205" t="s">
        <v>295</v>
      </c>
      <c r="K70" s="14" t="str">
        <f>T('Elective Adventures'!K130)</f>
        <v/>
      </c>
      <c r="M70" s="136" t="s">
        <v>76</v>
      </c>
      <c r="N70" s="146" t="s">
        <v>389</v>
      </c>
      <c r="O70" s="14" t="str">
        <f>T('Elective Adventures'!K219)</f>
        <v/>
      </c>
    </row>
    <row r="71" spans="1:15">
      <c r="A71" s="139" t="s">
        <v>146</v>
      </c>
      <c r="B71" s="138" t="s">
        <v>133</v>
      </c>
      <c r="C71" s="14" t="str">
        <f>T('Core Adventures'!K39)</f>
        <v/>
      </c>
      <c r="D71" s="13"/>
      <c r="E71" s="136" t="s">
        <v>176</v>
      </c>
      <c r="F71" s="146" t="s">
        <v>214</v>
      </c>
      <c r="G71" s="14" t="str">
        <f>T('Elective Adventures'!K43)</f>
        <v/>
      </c>
      <c r="I71" s="173">
        <v>8</v>
      </c>
      <c r="J71" s="171" t="s">
        <v>296</v>
      </c>
      <c r="K71" s="14" t="str">
        <f>T('Elective Adventures'!K131)</f>
        <v/>
      </c>
      <c r="M71" s="136" t="s">
        <v>77</v>
      </c>
      <c r="N71" s="146" t="s">
        <v>390</v>
      </c>
      <c r="O71" s="14" t="str">
        <f>T('Elective Adventures'!K220)</f>
        <v/>
      </c>
    </row>
    <row r="72" spans="1:15">
      <c r="A72" s="139" t="s">
        <v>147</v>
      </c>
      <c r="B72" s="138" t="s">
        <v>134</v>
      </c>
      <c r="C72" s="14" t="str">
        <f>T('Core Adventures'!K40)</f>
        <v/>
      </c>
      <c r="D72" s="13"/>
      <c r="E72" s="136" t="s">
        <v>177</v>
      </c>
      <c r="F72" s="146" t="s">
        <v>215</v>
      </c>
      <c r="G72" s="14" t="str">
        <f>T('Elective Adventures'!K44)</f>
        <v/>
      </c>
      <c r="I72" s="202" t="s">
        <v>297</v>
      </c>
      <c r="J72" s="186"/>
      <c r="K72" s="218"/>
      <c r="M72" s="136" t="s">
        <v>80</v>
      </c>
      <c r="N72" s="146" t="s">
        <v>391</v>
      </c>
      <c r="O72" s="14" t="str">
        <f>T('Elective Adventures'!K221)</f>
        <v/>
      </c>
    </row>
    <row r="73" spans="1:15">
      <c r="A73" s="139" t="s">
        <v>148</v>
      </c>
      <c r="B73" s="138" t="s">
        <v>135</v>
      </c>
      <c r="C73" s="14" t="str">
        <f>T('Core Adventures'!K41)</f>
        <v/>
      </c>
      <c r="D73" s="13"/>
      <c r="E73" s="136" t="s">
        <v>178</v>
      </c>
      <c r="F73" s="146" t="s">
        <v>216</v>
      </c>
      <c r="G73" s="14" t="str">
        <f>T('Elective Adventures'!K45)</f>
        <v/>
      </c>
      <c r="I73" s="100">
        <v>1</v>
      </c>
      <c r="J73" s="146" t="s">
        <v>298</v>
      </c>
      <c r="K73" s="14" t="str">
        <f>T('Elective Adventures'!K135)</f>
        <v/>
      </c>
      <c r="M73" s="136">
        <v>3</v>
      </c>
      <c r="N73" s="146" t="s">
        <v>211</v>
      </c>
      <c r="O73" s="14" t="str">
        <f>T('Elective Adventures'!K222)</f>
        <v/>
      </c>
    </row>
    <row r="74" spans="1:15">
      <c r="A74" s="139" t="s">
        <v>149</v>
      </c>
      <c r="B74" s="138" t="s">
        <v>136</v>
      </c>
      <c r="C74" s="14" t="str">
        <f>T('Core Adventures'!K42)</f>
        <v/>
      </c>
      <c r="D74" s="13"/>
      <c r="E74" s="136" t="s">
        <v>179</v>
      </c>
      <c r="F74" s="146" t="s">
        <v>217</v>
      </c>
      <c r="G74" s="14" t="str">
        <f>T('Elective Adventures'!K46)</f>
        <v/>
      </c>
      <c r="I74" s="100">
        <v>2</v>
      </c>
      <c r="J74" s="146" t="s">
        <v>97</v>
      </c>
      <c r="K74" s="14" t="str">
        <f>T('Elective Adventures'!K136)</f>
        <v/>
      </c>
      <c r="M74" s="136" t="s">
        <v>72</v>
      </c>
      <c r="N74" s="146" t="s">
        <v>392</v>
      </c>
      <c r="O74" s="14" t="str">
        <f>T('Elective Adventures'!K223)</f>
        <v/>
      </c>
    </row>
    <row r="75" spans="1:15" ht="12.75" customHeight="1">
      <c r="A75" s="139" t="s">
        <v>150</v>
      </c>
      <c r="B75" s="138" t="s">
        <v>137</v>
      </c>
      <c r="C75" s="14" t="str">
        <f>T('Core Adventures'!K43)</f>
        <v/>
      </c>
      <c r="D75" s="13"/>
      <c r="E75" s="136" t="s">
        <v>180</v>
      </c>
      <c r="F75" s="146" t="s">
        <v>218</v>
      </c>
      <c r="G75" s="14" t="str">
        <f>T('Elective Adventures'!K47)</f>
        <v/>
      </c>
      <c r="I75" s="136" t="s">
        <v>76</v>
      </c>
      <c r="J75" s="200" t="s">
        <v>299</v>
      </c>
      <c r="K75" s="14" t="str">
        <f>T('Elective Adventures'!K137)</f>
        <v/>
      </c>
      <c r="M75" s="136" t="s">
        <v>73</v>
      </c>
      <c r="N75" s="146" t="s">
        <v>393</v>
      </c>
      <c r="O75" s="14" t="str">
        <f>T('Elective Adventures'!K224)</f>
        <v/>
      </c>
    </row>
    <row r="76" spans="1:15" ht="12.75" customHeight="1">
      <c r="A76" s="101">
        <v>6</v>
      </c>
      <c r="B76" s="138" t="s">
        <v>138</v>
      </c>
      <c r="C76" s="14" t="str">
        <f>T('Core Adventures'!K44)</f>
        <v/>
      </c>
      <c r="D76" s="13"/>
      <c r="E76" s="136" t="s">
        <v>181</v>
      </c>
      <c r="F76" s="146" t="s">
        <v>219</v>
      </c>
      <c r="G76" s="14" t="str">
        <f>T('Elective Adventures'!K48)</f>
        <v/>
      </c>
      <c r="I76" s="136" t="s">
        <v>77</v>
      </c>
      <c r="J76" s="146" t="s">
        <v>300</v>
      </c>
      <c r="K76" s="14" t="str">
        <f>T('Elective Adventures'!K138)</f>
        <v/>
      </c>
      <c r="M76" s="136" t="s">
        <v>176</v>
      </c>
      <c r="N76" s="146" t="s">
        <v>394</v>
      </c>
      <c r="O76" s="14" t="str">
        <f>T('Elective Adventures'!K225)</f>
        <v/>
      </c>
    </row>
    <row r="77" spans="1:15">
      <c r="A77" s="101">
        <v>7</v>
      </c>
      <c r="B77" s="138" t="s">
        <v>139</v>
      </c>
      <c r="C77" s="14" t="str">
        <f>T('Core Adventures'!K45)</f>
        <v/>
      </c>
      <c r="D77" s="13"/>
      <c r="E77" s="136" t="s">
        <v>182</v>
      </c>
      <c r="F77" s="146" t="s">
        <v>220</v>
      </c>
      <c r="G77" s="14" t="str">
        <f>T('Elective Adventures'!K49)</f>
        <v/>
      </c>
      <c r="I77" s="136" t="s">
        <v>80</v>
      </c>
      <c r="J77" s="146" t="s">
        <v>301</v>
      </c>
      <c r="K77" s="14" t="str">
        <f>T('Elective Adventures'!K139)</f>
        <v/>
      </c>
      <c r="M77" s="136" t="s">
        <v>177</v>
      </c>
      <c r="N77" s="146" t="s">
        <v>395</v>
      </c>
      <c r="O77" s="14" t="str">
        <f>T('Elective Adventures'!K226)</f>
        <v/>
      </c>
    </row>
    <row r="78" spans="1:15">
      <c r="A78" s="98">
        <v>8</v>
      </c>
      <c r="B78" s="136" t="s">
        <v>140</v>
      </c>
      <c r="C78" s="14" t="str">
        <f>T('Core Adventures'!K46)</f>
        <v/>
      </c>
      <c r="D78" s="13"/>
      <c r="E78" s="136">
        <v>4</v>
      </c>
      <c r="F78" s="200" t="s">
        <v>221</v>
      </c>
      <c r="G78" s="14" t="str">
        <f>T('Elective Adventures'!K50)</f>
        <v/>
      </c>
      <c r="I78" s="136">
        <v>3</v>
      </c>
      <c r="J78" s="146" t="s">
        <v>302</v>
      </c>
      <c r="K78" s="14" t="str">
        <f>T('Elective Adventures'!K140)</f>
        <v/>
      </c>
      <c r="M78" s="136" t="s">
        <v>178</v>
      </c>
      <c r="N78" s="146" t="s">
        <v>396</v>
      </c>
      <c r="O78" s="14" t="str">
        <f>T('Elective Adventures'!K227)</f>
        <v/>
      </c>
    </row>
    <row r="79" spans="1:15">
      <c r="D79" s="13"/>
      <c r="E79" s="136" t="s">
        <v>78</v>
      </c>
      <c r="F79" s="146" t="s">
        <v>222</v>
      </c>
      <c r="G79" s="14" t="str">
        <f>T('Elective Adventures'!K51)</f>
        <v/>
      </c>
      <c r="I79" s="136">
        <v>4</v>
      </c>
      <c r="J79" s="146" t="s">
        <v>303</v>
      </c>
      <c r="K79" s="14" t="str">
        <f>T('Elective Adventures'!K141)</f>
        <v/>
      </c>
    </row>
    <row r="80" spans="1:15">
      <c r="D80" s="13"/>
      <c r="E80" s="219" t="s">
        <v>79</v>
      </c>
      <c r="F80" s="220" t="s">
        <v>223</v>
      </c>
      <c r="G80" s="14" t="str">
        <f>T('Elective Adventures'!K52)</f>
        <v/>
      </c>
    </row>
    <row r="81" spans="4:4">
      <c r="D81" s="13"/>
    </row>
    <row r="82" spans="4:4">
      <c r="D82" s="13"/>
    </row>
    <row r="83" spans="4:4">
      <c r="D83" s="13"/>
    </row>
    <row r="84" spans="4:4">
      <c r="D84" s="13"/>
    </row>
  </sheetData>
  <sheetProtection algorithmName="SHA-512" hashValue="bDwuIAEAyINHjsm/WVAD99+aKMHIBfOMUnPdGLo+PFNb4YjZ/ZBxgYvT9Tw1MYnxjwOm84YZjcgB4+Txo8Mhkw==" saltValue="Le7yR9ca7nIkqVxoXzn0FA=="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8</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IF(Bobcat!L6="A","A"," ")</f>
        <v xml:space="preserve"> </v>
      </c>
      <c r="H3" s="28"/>
      <c r="I3" s="202" t="s">
        <v>421</v>
      </c>
      <c r="J3" s="186"/>
      <c r="K3" s="221" t="str">
        <f>T('Elective Adventures'!L74)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IF(Bobcat!L7="A","A"," ")</f>
        <v xml:space="preserve"> </v>
      </c>
      <c r="I4" s="100"/>
      <c r="J4" s="146" t="s">
        <v>208</v>
      </c>
      <c r="K4" s="14" t="str">
        <f>T('Elective Adventures'!L56)</f>
        <v/>
      </c>
      <c r="M4" s="100">
        <v>1</v>
      </c>
      <c r="N4" s="146" t="s">
        <v>323</v>
      </c>
      <c r="O4" s="14" t="str">
        <f>T('Elective Adventures'!L145)</f>
        <v/>
      </c>
      <c r="Q4" s="148">
        <v>1</v>
      </c>
      <c r="R4" s="159" t="s">
        <v>398</v>
      </c>
      <c r="S4" s="14" t="str">
        <f>T('Elective Adventures'!L230)</f>
        <v/>
      </c>
    </row>
    <row r="5" spans="2:19">
      <c r="B5" s="15" t="s">
        <v>424</v>
      </c>
      <c r="C5" s="16" t="str">
        <f>IF(COUNTIF(C13:C17,"C")&gt;4,"C",IF(COUNTIF(C13:C17,"C")&gt;0,"P",IF(COUNTIF(C13:C17,"P")&gt;0,"P"," ")))</f>
        <v xml:space="preserve"> </v>
      </c>
      <c r="D5" s="79"/>
      <c r="E5" s="14">
        <v>3</v>
      </c>
      <c r="F5" s="89" t="s">
        <v>17</v>
      </c>
      <c r="G5" s="14" t="str">
        <f>IF(Bobcat!L8="A","A"," ")</f>
        <v xml:space="preserve"> </v>
      </c>
      <c r="I5" s="100">
        <v>1</v>
      </c>
      <c r="J5" s="146" t="s">
        <v>225</v>
      </c>
      <c r="K5" s="14" t="str">
        <f>T('Elective Adventures'!L57)</f>
        <v/>
      </c>
      <c r="M5" s="100">
        <v>2</v>
      </c>
      <c r="N5" s="146" t="s">
        <v>97</v>
      </c>
      <c r="O5" s="14" t="str">
        <f>T('Elective Adventures'!L146)</f>
        <v/>
      </c>
      <c r="Q5" s="100">
        <v>2</v>
      </c>
      <c r="R5" s="146" t="s">
        <v>399</v>
      </c>
      <c r="S5" s="14" t="str">
        <f>T('Elective Adventures'!L231)</f>
        <v/>
      </c>
    </row>
    <row r="6" spans="2:19" ht="13.5" thickBot="1">
      <c r="B6" s="174" t="s">
        <v>425</v>
      </c>
      <c r="C6" s="17" t="str">
        <f>IF(COUNTIF(C20:C37,"C")&gt;1,"C"," ")</f>
        <v xml:space="preserve"> </v>
      </c>
      <c r="D6" s="79"/>
      <c r="E6" s="14">
        <v>4</v>
      </c>
      <c r="F6" s="89" t="s">
        <v>18</v>
      </c>
      <c r="G6" s="14" t="str">
        <f>IF(Bobcat!L9="A","A"," ")</f>
        <v xml:space="preserve"> </v>
      </c>
      <c r="I6" s="100">
        <v>2</v>
      </c>
      <c r="J6" s="146" t="s">
        <v>226</v>
      </c>
      <c r="K6" s="14" t="str">
        <f>T('Elective Adventures'!L58)</f>
        <v/>
      </c>
      <c r="M6" s="136" t="s">
        <v>76</v>
      </c>
      <c r="N6" s="146" t="s">
        <v>324</v>
      </c>
      <c r="O6" s="14" t="str">
        <f>T('Elective Adventures'!L147)</f>
        <v/>
      </c>
      <c r="Q6" s="100">
        <v>3</v>
      </c>
      <c r="R6" s="146" t="s">
        <v>400</v>
      </c>
      <c r="S6" s="14" t="str">
        <f>T('Elective Adventures'!L232)</f>
        <v/>
      </c>
    </row>
    <row r="7" spans="2:19" ht="13.5" thickBot="1">
      <c r="B7" s="212" t="s">
        <v>432</v>
      </c>
      <c r="C7" s="224"/>
      <c r="D7" s="2"/>
      <c r="E7" s="14">
        <v>5</v>
      </c>
      <c r="F7" s="89" t="s">
        <v>19</v>
      </c>
      <c r="G7" s="14" t="str">
        <f>IF(Bobcat!L10="A","A"," ")</f>
        <v xml:space="preserve"> </v>
      </c>
      <c r="I7" s="100">
        <v>3</v>
      </c>
      <c r="J7" s="146" t="s">
        <v>224</v>
      </c>
      <c r="K7" s="14" t="str">
        <f>T('Elective Adventures'!L59)</f>
        <v/>
      </c>
      <c r="M7" s="136" t="s">
        <v>77</v>
      </c>
      <c r="N7" s="146" t="s">
        <v>325</v>
      </c>
      <c r="O7" s="14" t="str">
        <f>T('Elective Adventures'!L148)</f>
        <v/>
      </c>
      <c r="Q7" s="208" t="s">
        <v>401</v>
      </c>
      <c r="R7" s="207"/>
      <c r="S7" s="218"/>
    </row>
    <row r="8" spans="2:19" ht="12.75" customHeight="1" thickBot="1">
      <c r="B8" s="163" t="s">
        <v>67</v>
      </c>
      <c r="C8" s="213"/>
      <c r="D8" s="79"/>
      <c r="E8" s="14">
        <v>6</v>
      </c>
      <c r="F8" s="89" t="s">
        <v>20</v>
      </c>
      <c r="G8" s="14" t="str">
        <f>IF(Bobcat!L11="A","A"," ")</f>
        <v xml:space="preserve"> </v>
      </c>
      <c r="I8" s="100">
        <v>4</v>
      </c>
      <c r="J8" s="146" t="s">
        <v>229</v>
      </c>
      <c r="K8" s="14" t="str">
        <f>T('Elective Adventures'!L60)</f>
        <v/>
      </c>
      <c r="M8" s="136" t="s">
        <v>80</v>
      </c>
      <c r="N8" s="146" t="s">
        <v>326</v>
      </c>
      <c r="O8" s="14" t="str">
        <f>T('Elective Adventures'!L149)</f>
        <v/>
      </c>
      <c r="Q8" s="148"/>
      <c r="R8" s="159" t="s">
        <v>418</v>
      </c>
      <c r="S8" s="14" t="str">
        <f>T('Elective Adventures'!L235)</f>
        <v/>
      </c>
    </row>
    <row r="9" spans="2:19" ht="12.75" customHeight="1">
      <c r="B9" s="15" t="s">
        <v>68</v>
      </c>
      <c r="C9" s="164" t="str">
        <f>'Cyber Chip'!L10</f>
        <v xml:space="preserve"> </v>
      </c>
      <c r="D9" s="79"/>
      <c r="E9" s="76">
        <v>7</v>
      </c>
      <c r="F9" s="80" t="s">
        <v>21</v>
      </c>
      <c r="G9" s="76" t="str">
        <f>IF(Bobcat!L12="A","A"," ")</f>
        <v xml:space="preserve"> </v>
      </c>
      <c r="I9" s="100">
        <v>5</v>
      </c>
      <c r="J9" s="146" t="s">
        <v>227</v>
      </c>
      <c r="K9" s="14" t="str">
        <f>T('Elective Adventures'!L61)</f>
        <v/>
      </c>
      <c r="M9" s="100">
        <v>3</v>
      </c>
      <c r="N9" s="201" t="s">
        <v>327</v>
      </c>
      <c r="O9" s="14" t="str">
        <f>T('Elective Adventures'!L150)</f>
        <v/>
      </c>
      <c r="Q9" s="148">
        <v>1</v>
      </c>
      <c r="R9" s="209" t="s">
        <v>402</v>
      </c>
      <c r="S9" s="14" t="str">
        <f>T('Elective Adventures'!L236)</f>
        <v/>
      </c>
    </row>
    <row r="10" spans="2:19" ht="12" customHeight="1">
      <c r="B10" s="15" t="s">
        <v>419</v>
      </c>
      <c r="C10" s="17" t="str">
        <f>IF(COUNTIF(C4:C9,"C")&gt;5,"C","")</f>
        <v/>
      </c>
      <c r="D10" s="79"/>
      <c r="E10" s="77"/>
      <c r="F10" s="81"/>
      <c r="G10" s="77"/>
      <c r="I10" s="151">
        <v>6</v>
      </c>
      <c r="J10" s="200" t="s">
        <v>228</v>
      </c>
      <c r="K10" s="14" t="str">
        <f>T('Elective Adventures'!L62)</f>
        <v/>
      </c>
      <c r="M10" s="136" t="s">
        <v>72</v>
      </c>
      <c r="N10" s="146" t="s">
        <v>328</v>
      </c>
      <c r="O10" s="14" t="str">
        <f>T('Elective Adventures'!L151)</f>
        <v/>
      </c>
      <c r="Q10" s="100">
        <v>2</v>
      </c>
      <c r="R10" s="146" t="s">
        <v>403</v>
      </c>
      <c r="S10" s="14" t="str">
        <f>T('Elective Adventures'!L237)</f>
        <v/>
      </c>
    </row>
    <row r="11" spans="2:19" ht="12.75" customHeight="1">
      <c r="B11" s="82"/>
      <c r="C11" s="83"/>
      <c r="E11" s="304" t="s">
        <v>426</v>
      </c>
      <c r="F11" s="304"/>
      <c r="G11" s="304"/>
      <c r="I11" s="151">
        <v>7</v>
      </c>
      <c r="J11" s="205" t="s">
        <v>211</v>
      </c>
      <c r="K11" s="14" t="str">
        <f>T('Elective Adventures'!L63)</f>
        <v/>
      </c>
      <c r="M11" s="136" t="s">
        <v>73</v>
      </c>
      <c r="N11" s="146" t="s">
        <v>329</v>
      </c>
      <c r="O11" s="14" t="str">
        <f>T('Elective Adventures'!L152)</f>
        <v/>
      </c>
      <c r="Q11" s="100">
        <v>3</v>
      </c>
      <c r="R11" s="200" t="s">
        <v>404</v>
      </c>
      <c r="S11" s="14" t="str">
        <f>T('Elective Adventures'!L238)</f>
        <v/>
      </c>
    </row>
    <row r="12" spans="2:19" ht="12.75" customHeight="1">
      <c r="B12" s="216" t="s">
        <v>426</v>
      </c>
      <c r="C12" s="215"/>
      <c r="D12" s="31"/>
      <c r="E12" s="304"/>
      <c r="F12" s="304"/>
      <c r="G12" s="304"/>
      <c r="I12" s="173" t="s">
        <v>230</v>
      </c>
      <c r="J12" s="172" t="s">
        <v>238</v>
      </c>
      <c r="K12" s="14" t="str">
        <f>T('Elective Adventures'!L64)</f>
        <v/>
      </c>
      <c r="M12" s="136" t="s">
        <v>176</v>
      </c>
      <c r="N12" s="146" t="s">
        <v>330</v>
      </c>
      <c r="O12" s="14" t="str">
        <f>T('Elective Adventures'!L153)</f>
        <v/>
      </c>
      <c r="Q12" s="100">
        <v>4</v>
      </c>
      <c r="R12" s="146" t="s">
        <v>405</v>
      </c>
      <c r="S12" s="14" t="str">
        <f>T('Elective Adventures'!L239)</f>
        <v/>
      </c>
    </row>
    <row r="13" spans="2:19" ht="12.75" customHeight="1">
      <c r="B13" s="161" t="s">
        <v>110</v>
      </c>
      <c r="C13" s="18" t="str">
        <f>'Core Adventures'!L11</f>
        <v xml:space="preserve"> </v>
      </c>
      <c r="D13" s="31"/>
      <c r="E13" s="187" t="s">
        <v>151</v>
      </c>
      <c r="F13" s="189"/>
      <c r="G13" s="221" t="str">
        <f>T('Core Adventures'!L62)</f>
        <v/>
      </c>
      <c r="I13" s="173" t="s">
        <v>231</v>
      </c>
      <c r="J13" s="171" t="s">
        <v>239</v>
      </c>
      <c r="K13" s="14" t="str">
        <f>T('Elective Adventures'!L65)</f>
        <v/>
      </c>
      <c r="M13" s="100">
        <v>4</v>
      </c>
      <c r="N13" s="146" t="s">
        <v>331</v>
      </c>
      <c r="O13" s="14" t="str">
        <f>T('Elective Adventures'!L154)</f>
        <v/>
      </c>
      <c r="Q13" s="100">
        <v>5</v>
      </c>
      <c r="R13" s="200" t="s">
        <v>406</v>
      </c>
      <c r="S13" s="14" t="str">
        <f>T('Elective Adventures'!L240)</f>
        <v/>
      </c>
    </row>
    <row r="14" spans="2:19" ht="12.75" customHeight="1">
      <c r="B14" s="161" t="s">
        <v>420</v>
      </c>
      <c r="C14" s="18" t="str">
        <f>'Core Adventures'!L21</f>
        <v xml:space="preserve"> </v>
      </c>
      <c r="D14" s="31"/>
      <c r="E14" s="98"/>
      <c r="F14" s="136" t="s">
        <v>118</v>
      </c>
      <c r="G14" s="14" t="str">
        <f>T('Core Adventures'!L50)</f>
        <v/>
      </c>
      <c r="I14" s="173" t="s">
        <v>232</v>
      </c>
      <c r="J14" s="171" t="s">
        <v>240</v>
      </c>
      <c r="K14" s="14" t="str">
        <f>T('Elective Adventures'!L66)</f>
        <v/>
      </c>
      <c r="M14" s="136" t="s">
        <v>78</v>
      </c>
      <c r="N14" s="146" t="s">
        <v>351</v>
      </c>
      <c r="O14" s="14" t="str">
        <f>T('Elective Adventures'!L155)</f>
        <v/>
      </c>
      <c r="Q14" s="100">
        <v>6</v>
      </c>
      <c r="R14" s="146" t="s">
        <v>407</v>
      </c>
      <c r="S14" s="14" t="str">
        <f>T('Elective Adventures'!L241)</f>
        <v/>
      </c>
    </row>
    <row r="15" spans="2:19">
      <c r="B15" s="161" t="s">
        <v>117</v>
      </c>
      <c r="C15" s="18" t="str">
        <f>'Core Adventures'!L47</f>
        <v xml:space="preserve"> </v>
      </c>
      <c r="D15" s="31"/>
      <c r="E15" s="98">
        <v>1</v>
      </c>
      <c r="F15" s="136" t="s">
        <v>152</v>
      </c>
      <c r="G15" s="14" t="str">
        <f>T('Core Adventures'!L51)</f>
        <v/>
      </c>
      <c r="I15" s="173" t="s">
        <v>233</v>
      </c>
      <c r="J15" s="205" t="s">
        <v>241</v>
      </c>
      <c r="K15" s="14" t="str">
        <f>T('Elective Adventures'!L67)</f>
        <v/>
      </c>
      <c r="M15" s="136" t="s">
        <v>79</v>
      </c>
      <c r="N15" s="146" t="s">
        <v>332</v>
      </c>
      <c r="O15" s="14" t="str">
        <f>T('Elective Adventures'!L156)</f>
        <v/>
      </c>
      <c r="Q15" s="100">
        <v>7</v>
      </c>
      <c r="R15" s="146" t="s">
        <v>408</v>
      </c>
      <c r="S15" s="14" t="str">
        <f>T('Elective Adventures'!L242)</f>
        <v/>
      </c>
    </row>
    <row r="16" spans="2:19">
      <c r="B16" s="161" t="s">
        <v>151</v>
      </c>
      <c r="C16" s="18" t="str">
        <f>'Core Adventures'!L61</f>
        <v xml:space="preserve"> </v>
      </c>
      <c r="D16" s="31"/>
      <c r="E16" s="98">
        <v>2</v>
      </c>
      <c r="F16" s="136" t="s">
        <v>153</v>
      </c>
      <c r="G16" s="14" t="str">
        <f>T('Core Adventures'!L52)</f>
        <v/>
      </c>
      <c r="I16" s="173" t="s">
        <v>234</v>
      </c>
      <c r="J16" s="205" t="s">
        <v>242</v>
      </c>
      <c r="K16" s="14" t="str">
        <f>T('Elective Adventures'!L68)</f>
        <v/>
      </c>
      <c r="M16" s="136" t="s">
        <v>304</v>
      </c>
      <c r="N16" s="146" t="s">
        <v>333</v>
      </c>
      <c r="O16" s="14" t="str">
        <f>T('Elective Adventures'!L157)</f>
        <v/>
      </c>
      <c r="Q16" s="100">
        <v>8</v>
      </c>
      <c r="R16" s="146" t="s">
        <v>409</v>
      </c>
      <c r="S16" s="14" t="str">
        <f>T('Elective Adventures'!L243)</f>
        <v/>
      </c>
    </row>
    <row r="17" spans="2:19">
      <c r="B17" s="161" t="s">
        <v>427</v>
      </c>
      <c r="C17" s="18" t="str">
        <f>'Core Adventures'!L72</f>
        <v xml:space="preserve"> </v>
      </c>
      <c r="D17" s="31"/>
      <c r="E17" s="137" t="s">
        <v>76</v>
      </c>
      <c r="F17" s="136" t="s">
        <v>154</v>
      </c>
      <c r="G17" s="14" t="str">
        <f>T('Core Adventures'!L53)</f>
        <v/>
      </c>
      <c r="I17" s="173" t="s">
        <v>235</v>
      </c>
      <c r="J17" s="205" t="s">
        <v>243</v>
      </c>
      <c r="K17" s="14" t="str">
        <f>T('Elective Adventures'!L69)</f>
        <v/>
      </c>
      <c r="M17" s="136" t="s">
        <v>305</v>
      </c>
      <c r="N17" s="146" t="s">
        <v>334</v>
      </c>
      <c r="O17" s="14" t="str">
        <f>T('Elective Adventures'!L158)</f>
        <v/>
      </c>
      <c r="Q17" s="208" t="s">
        <v>410</v>
      </c>
      <c r="R17" s="207"/>
      <c r="S17" s="218"/>
    </row>
    <row r="18" spans="2:19">
      <c r="B18" s="30"/>
      <c r="C18" s="31"/>
      <c r="D18" s="31"/>
      <c r="E18" s="137" t="s">
        <v>77</v>
      </c>
      <c r="F18" s="136" t="s">
        <v>155</v>
      </c>
      <c r="G18" s="14" t="str">
        <f>T('Core Adventures'!L54)</f>
        <v/>
      </c>
      <c r="I18" s="173" t="s">
        <v>236</v>
      </c>
      <c r="J18" s="205" t="s">
        <v>244</v>
      </c>
      <c r="K18" s="14" t="str">
        <f>T('Elective Adventures'!L70)</f>
        <v/>
      </c>
      <c r="M18" s="136" t="s">
        <v>306</v>
      </c>
      <c r="N18" s="146" t="s">
        <v>335</v>
      </c>
      <c r="O18" s="14" t="str">
        <f>T('Elective Adventures'!L159)</f>
        <v/>
      </c>
      <c r="Q18" s="148">
        <v>1</v>
      </c>
      <c r="R18" s="159" t="s">
        <v>411</v>
      </c>
      <c r="S18" s="14" t="str">
        <f>T('Elective Adventures'!L246)</f>
        <v/>
      </c>
    </row>
    <row r="19" spans="2:19">
      <c r="B19" s="216" t="s">
        <v>425</v>
      </c>
      <c r="C19" s="215"/>
      <c r="E19" s="137" t="s">
        <v>80</v>
      </c>
      <c r="F19" s="136" t="s">
        <v>156</v>
      </c>
      <c r="G19" s="14" t="str">
        <f>T('Core Adventures'!L55)</f>
        <v/>
      </c>
      <c r="I19" s="173" t="s">
        <v>237</v>
      </c>
      <c r="J19" s="205" t="s">
        <v>245</v>
      </c>
      <c r="K19" s="14" t="str">
        <f>T('Elective Adventures'!L71)</f>
        <v/>
      </c>
      <c r="M19" s="136" t="s">
        <v>307</v>
      </c>
      <c r="N19" s="146" t="s">
        <v>336</v>
      </c>
      <c r="O19" s="14" t="str">
        <f>T('Elective Adventures'!L160)</f>
        <v/>
      </c>
      <c r="Q19" s="100">
        <v>2</v>
      </c>
      <c r="R19" s="201" t="s">
        <v>412</v>
      </c>
      <c r="S19" s="14" t="str">
        <f>T('Elective Adventures'!L247)</f>
        <v/>
      </c>
    </row>
    <row r="20" spans="2:19">
      <c r="B20" s="161" t="s">
        <v>172</v>
      </c>
      <c r="C20" s="18" t="str">
        <f>'Elective Adventures'!L19</f>
        <v xml:space="preserve"> </v>
      </c>
      <c r="D20" s="31"/>
      <c r="E20" s="137" t="s">
        <v>94</v>
      </c>
      <c r="F20" s="136" t="s">
        <v>157</v>
      </c>
      <c r="G20" s="14" t="str">
        <f>T('Core Adventures'!L56)</f>
        <v/>
      </c>
      <c r="I20" s="202" t="s">
        <v>246</v>
      </c>
      <c r="J20" s="195"/>
      <c r="K20" s="218"/>
      <c r="M20" s="136" t="s">
        <v>308</v>
      </c>
      <c r="N20" s="146" t="s">
        <v>337</v>
      </c>
      <c r="O20" s="14" t="str">
        <f>T('Elective Adventures'!L161)</f>
        <v/>
      </c>
      <c r="Q20" s="100">
        <v>3</v>
      </c>
      <c r="R20" s="146" t="s">
        <v>413</v>
      </c>
      <c r="S20" s="14" t="str">
        <f>T('Elective Adventures'!L248)</f>
        <v/>
      </c>
    </row>
    <row r="21" spans="2:19" ht="12.75" customHeight="1">
      <c r="B21" s="161" t="s">
        <v>194</v>
      </c>
      <c r="C21" s="18" t="str">
        <f>'Elective Adventures'!L34</f>
        <v xml:space="preserve"> </v>
      </c>
      <c r="D21" s="31"/>
      <c r="E21" s="137" t="s">
        <v>141</v>
      </c>
      <c r="F21" s="136" t="s">
        <v>158</v>
      </c>
      <c r="G21" s="14" t="str">
        <f>T('Core Adventures'!L57)</f>
        <v/>
      </c>
      <c r="I21" s="100">
        <v>1</v>
      </c>
      <c r="J21" s="146" t="s">
        <v>247</v>
      </c>
      <c r="K21" s="14" t="str">
        <f>T('Elective Adventures'!L75)</f>
        <v/>
      </c>
      <c r="M21" s="136" t="s">
        <v>309</v>
      </c>
      <c r="N21" s="146" t="s">
        <v>339</v>
      </c>
      <c r="O21" s="14" t="str">
        <f>T('Elective Adventures'!L162)</f>
        <v/>
      </c>
      <c r="Q21" s="100">
        <v>4</v>
      </c>
      <c r="R21" s="201" t="s">
        <v>414</v>
      </c>
      <c r="S21" s="14" t="str">
        <f>T('Elective Adventures'!L249)</f>
        <v/>
      </c>
    </row>
    <row r="22" spans="2:19" ht="12.75" customHeight="1">
      <c r="B22" s="161" t="s">
        <v>205</v>
      </c>
      <c r="C22" s="18" t="str">
        <f>'Elective Adventures'!L53</f>
        <v xml:space="preserve"> </v>
      </c>
      <c r="D22" s="31"/>
      <c r="E22" s="137" t="s">
        <v>162</v>
      </c>
      <c r="F22" s="136" t="s">
        <v>159</v>
      </c>
      <c r="G22" s="14" t="str">
        <f>T('Core Adventures'!L58)</f>
        <v/>
      </c>
      <c r="H22" s="12" t="s">
        <v>75</v>
      </c>
      <c r="I22" s="136">
        <v>2</v>
      </c>
      <c r="J22" s="146" t="s">
        <v>248</v>
      </c>
      <c r="K22" s="14" t="str">
        <f>T('Elective Adventures'!L76)</f>
        <v/>
      </c>
      <c r="L22" s="12" t="s">
        <v>75</v>
      </c>
      <c r="M22" s="136" t="s">
        <v>310</v>
      </c>
      <c r="N22" s="146" t="s">
        <v>352</v>
      </c>
      <c r="O22" s="14" t="str">
        <f>T('Elective Adventures'!L163)</f>
        <v/>
      </c>
      <c r="P22" s="12" t="s">
        <v>75</v>
      </c>
      <c r="Q22" s="136" t="s">
        <v>78</v>
      </c>
      <c r="R22" s="201" t="s">
        <v>415</v>
      </c>
      <c r="S22" s="14" t="str">
        <f>T('Elective Adventures'!L250)</f>
        <v/>
      </c>
    </row>
    <row r="23" spans="2:19" ht="12.75" customHeight="1">
      <c r="B23" s="161" t="s">
        <v>421</v>
      </c>
      <c r="C23" s="18" t="str">
        <f>'Elective Adventures'!L72</f>
        <v xml:space="preserve"> </v>
      </c>
      <c r="D23" s="31"/>
      <c r="E23" s="98">
        <v>3</v>
      </c>
      <c r="F23" s="136" t="s">
        <v>160</v>
      </c>
      <c r="G23" s="14" t="str">
        <f>T('Core Adventures'!L59)</f>
        <v/>
      </c>
      <c r="I23" s="136">
        <v>3</v>
      </c>
      <c r="J23" s="146" t="s">
        <v>249</v>
      </c>
      <c r="K23" s="14" t="str">
        <f>T('Elective Adventures'!L77)</f>
        <v/>
      </c>
      <c r="M23" s="136" t="s">
        <v>311</v>
      </c>
      <c r="N23" s="146" t="s">
        <v>340</v>
      </c>
      <c r="O23" s="14" t="str">
        <f>T('Elective Adventures'!L164)</f>
        <v/>
      </c>
      <c r="Q23" s="136" t="s">
        <v>79</v>
      </c>
      <c r="R23" s="201" t="s">
        <v>416</v>
      </c>
      <c r="S23" s="14" t="str">
        <f>T('Elective Adventures'!L251)</f>
        <v/>
      </c>
    </row>
    <row r="24" spans="2:19">
      <c r="B24" s="161" t="s">
        <v>246</v>
      </c>
      <c r="C24" s="18" t="str">
        <f>'Elective Adventures'!L80</f>
        <v xml:space="preserve"> </v>
      </c>
      <c r="D24" s="31"/>
      <c r="E24" s="98">
        <v>4</v>
      </c>
      <c r="F24" s="136" t="s">
        <v>161</v>
      </c>
      <c r="G24" s="14" t="str">
        <f>T('Core Adventures'!L60)</f>
        <v/>
      </c>
      <c r="I24" s="136">
        <v>4</v>
      </c>
      <c r="J24" s="201" t="s">
        <v>250</v>
      </c>
      <c r="K24" s="14" t="str">
        <f>T('Elective Adventures'!L78)</f>
        <v/>
      </c>
      <c r="M24" s="136" t="s">
        <v>312</v>
      </c>
      <c r="N24" s="146" t="s">
        <v>341</v>
      </c>
      <c r="O24" s="14" t="str">
        <f>T('Elective Adventures'!L165)</f>
        <v/>
      </c>
      <c r="Q24" s="136" t="s">
        <v>304</v>
      </c>
      <c r="R24" s="146" t="s">
        <v>417</v>
      </c>
      <c r="S24" s="14" t="str">
        <f>T('Elective Adventures'!L252)</f>
        <v/>
      </c>
    </row>
    <row r="25" spans="2:19">
      <c r="B25" s="161" t="s">
        <v>252</v>
      </c>
      <c r="C25" s="18" t="str">
        <f>'Elective Adventures'!L89</f>
        <v xml:space="preserve"> </v>
      </c>
      <c r="D25" s="31"/>
      <c r="E25" s="187" t="s">
        <v>169</v>
      </c>
      <c r="F25" s="187"/>
      <c r="G25" s="218"/>
      <c r="I25" s="136">
        <v>5</v>
      </c>
      <c r="J25" s="146" t="s">
        <v>251</v>
      </c>
      <c r="K25" s="14" t="str">
        <f>T('Elective Adventures'!L79)</f>
        <v/>
      </c>
      <c r="M25" s="136" t="s">
        <v>313</v>
      </c>
      <c r="N25" s="146" t="s">
        <v>342</v>
      </c>
      <c r="O25" s="14" t="str">
        <f>T('Elective Adventures'!L166)</f>
        <v/>
      </c>
    </row>
    <row r="26" spans="2:19" ht="12.75" customHeight="1">
      <c r="B26" s="162" t="s">
        <v>259</v>
      </c>
      <c r="C26" s="18" t="str">
        <f>'Elective Adventures'!L105</f>
        <v xml:space="preserve"> </v>
      </c>
      <c r="D26" s="31"/>
      <c r="E26" s="98"/>
      <c r="F26" s="136" t="s">
        <v>118</v>
      </c>
      <c r="G26" s="14" t="str">
        <f>T('Core Adventures'!L63)</f>
        <v/>
      </c>
      <c r="I26" s="202" t="s">
        <v>252</v>
      </c>
      <c r="J26" s="195"/>
      <c r="K26" s="218"/>
      <c r="M26" s="136" t="s">
        <v>314</v>
      </c>
      <c r="N26" s="201" t="s">
        <v>343</v>
      </c>
      <c r="O26" s="14" t="str">
        <f>T('Elective Adventures'!L167)</f>
        <v/>
      </c>
    </row>
    <row r="27" spans="2:19" ht="12.75" customHeight="1">
      <c r="B27" s="162" t="s">
        <v>428</v>
      </c>
      <c r="C27" s="18" t="str">
        <f>'Elective Adventures'!L132</f>
        <v xml:space="preserve"> </v>
      </c>
      <c r="D27" s="31"/>
      <c r="E27" s="98">
        <v>1</v>
      </c>
      <c r="F27" s="136" t="s">
        <v>163</v>
      </c>
      <c r="G27" s="14" t="str">
        <f>T('Core Adventures'!L64)</f>
        <v/>
      </c>
      <c r="I27" s="100">
        <v>1</v>
      </c>
      <c r="J27" s="146" t="s">
        <v>253</v>
      </c>
      <c r="K27" s="14" t="str">
        <f>T('Elective Adventures'!L83)</f>
        <v/>
      </c>
      <c r="M27" s="136" t="s">
        <v>315</v>
      </c>
      <c r="N27" s="146" t="s">
        <v>344</v>
      </c>
      <c r="O27" s="14" t="str">
        <f>T('Elective Adventures'!L168)</f>
        <v/>
      </c>
    </row>
    <row r="28" spans="2:19">
      <c r="B28" s="162" t="s">
        <v>297</v>
      </c>
      <c r="C28" s="18" t="str">
        <f>'Elective Adventures'!L142</f>
        <v xml:space="preserve"> </v>
      </c>
      <c r="D28" s="31"/>
      <c r="E28" s="98">
        <v>2</v>
      </c>
      <c r="F28" s="136" t="s">
        <v>164</v>
      </c>
      <c r="G28" s="14" t="str">
        <f>T('Core Adventures'!L65)</f>
        <v/>
      </c>
      <c r="I28" s="100">
        <v>2</v>
      </c>
      <c r="J28" s="146" t="s">
        <v>254</v>
      </c>
      <c r="K28" s="14" t="str">
        <f>T('Elective Adventures'!L84)</f>
        <v/>
      </c>
      <c r="M28" s="136" t="s">
        <v>316</v>
      </c>
      <c r="N28" s="146" t="s">
        <v>345</v>
      </c>
      <c r="O28" s="14" t="str">
        <f>T('Elective Adventures'!L169)</f>
        <v/>
      </c>
      <c r="R28" s="68" t="s">
        <v>49</v>
      </c>
      <c r="S28" s="69"/>
    </row>
    <row r="29" spans="2:19">
      <c r="B29" s="162" t="s">
        <v>338</v>
      </c>
      <c r="C29" s="18" t="str">
        <f>'Elective Adventures'!L176</f>
        <v xml:space="preserve"> </v>
      </c>
      <c r="D29" s="31"/>
      <c r="E29" s="98">
        <v>3</v>
      </c>
      <c r="F29" s="193" t="s">
        <v>165</v>
      </c>
      <c r="G29" s="14" t="str">
        <f>T('Core Adventures'!L66)</f>
        <v/>
      </c>
      <c r="I29" s="100">
        <v>3</v>
      </c>
      <c r="J29" s="201" t="s">
        <v>255</v>
      </c>
      <c r="K29" s="14" t="str">
        <f>T('Elective Adventures'!L85)</f>
        <v/>
      </c>
      <c r="M29" s="136" t="s">
        <v>317</v>
      </c>
      <c r="N29" s="146" t="s">
        <v>346</v>
      </c>
      <c r="O29" s="14" t="str">
        <f>T('Elective Adventures'!L170)</f>
        <v/>
      </c>
      <c r="R29" s="70" t="s">
        <v>50</v>
      </c>
      <c r="S29" s="32"/>
    </row>
    <row r="30" spans="2:19" ht="12.75" customHeight="1">
      <c r="B30" s="162" t="s">
        <v>354</v>
      </c>
      <c r="C30" s="18" t="str">
        <f>'Elective Adventures'!L183</f>
        <v xml:space="preserve"> </v>
      </c>
      <c r="D30" s="31"/>
      <c r="E30" s="98">
        <v>4</v>
      </c>
      <c r="F30" s="194" t="s">
        <v>170</v>
      </c>
      <c r="G30" s="14" t="str">
        <f>T('Core Adventures'!L67)</f>
        <v/>
      </c>
      <c r="I30" s="100">
        <v>4</v>
      </c>
      <c r="J30" s="200" t="s">
        <v>256</v>
      </c>
      <c r="K30" s="14" t="str">
        <f>T('Elective Adventures'!L86)</f>
        <v/>
      </c>
      <c r="M30" s="136" t="s">
        <v>318</v>
      </c>
      <c r="N30" s="146" t="s">
        <v>353</v>
      </c>
      <c r="O30" s="14" t="str">
        <f>T('Elective Adventures'!L171)</f>
        <v/>
      </c>
      <c r="R30" s="70" t="s">
        <v>51</v>
      </c>
      <c r="S30" s="32"/>
    </row>
    <row r="31" spans="2:19" ht="12.75" customHeight="1">
      <c r="B31" s="162" t="s">
        <v>359</v>
      </c>
      <c r="C31" s="18" t="str">
        <f>'Elective Adventures'!L198</f>
        <v xml:space="preserve"> </v>
      </c>
      <c r="D31" s="31"/>
      <c r="E31" s="98">
        <v>5</v>
      </c>
      <c r="F31" s="193" t="s">
        <v>166</v>
      </c>
      <c r="G31" s="14" t="str">
        <f>T('Core Adventures'!L68)</f>
        <v/>
      </c>
      <c r="I31" s="100">
        <v>5</v>
      </c>
      <c r="J31" s="146" t="s">
        <v>257</v>
      </c>
      <c r="K31" s="14" t="str">
        <f>T('Elective Adventures'!L87)</f>
        <v/>
      </c>
      <c r="M31" s="136" t="s">
        <v>319</v>
      </c>
      <c r="N31" s="146" t="s">
        <v>347</v>
      </c>
      <c r="O31" s="14" t="str">
        <f>T('Elective Adventures'!L172)</f>
        <v/>
      </c>
      <c r="R31" s="71" t="s">
        <v>74</v>
      </c>
      <c r="S31" s="51"/>
    </row>
    <row r="32" spans="2:19">
      <c r="B32" s="162" t="s">
        <v>423</v>
      </c>
      <c r="C32" s="18" t="str">
        <f>'Elective Adventures'!L208</f>
        <v xml:space="preserve"> </v>
      </c>
      <c r="D32" s="31"/>
      <c r="E32" s="98">
        <v>6</v>
      </c>
      <c r="F32" s="136" t="s">
        <v>167</v>
      </c>
      <c r="G32" s="14" t="str">
        <f>T('Core Adventures'!L69)</f>
        <v/>
      </c>
      <c r="I32" s="100">
        <v>6</v>
      </c>
      <c r="J32" s="146" t="s">
        <v>258</v>
      </c>
      <c r="K32" s="14" t="str">
        <f>T('Elective Adventures'!L88)</f>
        <v/>
      </c>
      <c r="M32" s="136" t="s">
        <v>320</v>
      </c>
      <c r="N32" s="146" t="s">
        <v>348</v>
      </c>
      <c r="O32" s="14" t="str">
        <f>T('Elective Adventures'!L173)</f>
        <v/>
      </c>
    </row>
    <row r="33" spans="1:15" ht="12.75" customHeight="1">
      <c r="B33" s="162" t="s">
        <v>381</v>
      </c>
      <c r="C33" s="18" t="str">
        <f>'Elective Adventures'!L213</f>
        <v xml:space="preserve"> </v>
      </c>
      <c r="D33" s="31"/>
      <c r="E33" s="98">
        <v>7</v>
      </c>
      <c r="F33" s="136" t="s">
        <v>171</v>
      </c>
      <c r="G33" s="14" t="str">
        <f>T('Core Adventures'!L70)</f>
        <v/>
      </c>
      <c r="I33" s="202" t="s">
        <v>259</v>
      </c>
      <c r="J33" s="186"/>
      <c r="K33" s="218"/>
      <c r="M33" s="136" t="s">
        <v>321</v>
      </c>
      <c r="N33" s="146" t="s">
        <v>349</v>
      </c>
      <c r="O33" s="14" t="str">
        <f>T('Elective Adventures'!L174)</f>
        <v/>
      </c>
    </row>
    <row r="34" spans="1:15" ht="12.75" customHeight="1">
      <c r="B34" s="162" t="s">
        <v>385</v>
      </c>
      <c r="C34" s="18" t="str">
        <f>'Elective Adventures'!L228</f>
        <v xml:space="preserve"> </v>
      </c>
      <c r="D34" s="8"/>
      <c r="E34" s="98">
        <v>8</v>
      </c>
      <c r="F34" s="193" t="s">
        <v>168</v>
      </c>
      <c r="G34" s="14" t="str">
        <f>T('Core Adventures'!L71)</f>
        <v/>
      </c>
      <c r="I34" s="136">
        <v>1</v>
      </c>
      <c r="J34" s="146" t="s">
        <v>260</v>
      </c>
      <c r="K34" s="14" t="str">
        <f>T('Elective Adventures'!L92)</f>
        <v/>
      </c>
      <c r="M34" s="136" t="s">
        <v>322</v>
      </c>
      <c r="N34" s="146" t="s">
        <v>350</v>
      </c>
      <c r="O34" s="14" t="str">
        <f>T('Elective Adventures'!L175)</f>
        <v/>
      </c>
    </row>
    <row r="35" spans="1:15" ht="15.75" customHeight="1">
      <c r="B35" s="162" t="s">
        <v>397</v>
      </c>
      <c r="C35" s="18" t="str">
        <f>'Elective Adventures'!L233</f>
        <v xml:space="preserve"> </v>
      </c>
      <c r="D35" s="8"/>
      <c r="E35" s="304" t="s">
        <v>425</v>
      </c>
      <c r="F35" s="304"/>
      <c r="G35" s="304"/>
      <c r="I35" s="136" t="s">
        <v>69</v>
      </c>
      <c r="J35" s="146" t="s">
        <v>261</v>
      </c>
      <c r="K35" s="14" t="str">
        <f>T('Elective Adventures'!L93)</f>
        <v/>
      </c>
      <c r="M35" s="202" t="s">
        <v>354</v>
      </c>
      <c r="N35" s="207"/>
      <c r="O35" s="218"/>
    </row>
    <row r="36" spans="1:15" ht="12.75" customHeight="1">
      <c r="B36" s="162" t="s">
        <v>401</v>
      </c>
      <c r="C36" s="18" t="str">
        <f>'Elective Adventures'!L244</f>
        <v xml:space="preserve"> </v>
      </c>
      <c r="D36" s="8"/>
      <c r="E36" s="304"/>
      <c r="F36" s="304"/>
      <c r="G36" s="304"/>
      <c r="I36" s="136" t="s">
        <v>70</v>
      </c>
      <c r="J36" s="146" t="s">
        <v>262</v>
      </c>
      <c r="K36" s="14" t="str">
        <f>T('Elective Adventures'!L94)</f>
        <v/>
      </c>
      <c r="M36" s="136">
        <v>1</v>
      </c>
      <c r="N36" s="159" t="s">
        <v>355</v>
      </c>
      <c r="O36" s="14" t="str">
        <f>T('Elective Adventures'!L179)</f>
        <v/>
      </c>
    </row>
    <row r="37" spans="1:15">
      <c r="B37" s="162" t="s">
        <v>410</v>
      </c>
      <c r="C37" s="18" t="str">
        <f>'Elective Adventures'!L253</f>
        <v xml:space="preserve"> </v>
      </c>
      <c r="D37" s="8"/>
      <c r="E37" s="189" t="s">
        <v>172</v>
      </c>
      <c r="F37" s="186"/>
      <c r="G37" s="215"/>
      <c r="I37" s="136" t="s">
        <v>71</v>
      </c>
      <c r="J37" s="146" t="s">
        <v>263</v>
      </c>
      <c r="K37" s="14" t="str">
        <f>T('Elective Adventures'!L95)</f>
        <v/>
      </c>
      <c r="M37" s="136">
        <v>2</v>
      </c>
      <c r="N37" s="146" t="s">
        <v>356</v>
      </c>
      <c r="O37" s="14" t="str">
        <f>T('Elective Adventures'!L180)</f>
        <v/>
      </c>
    </row>
    <row r="38" spans="1:15" ht="12.75" customHeight="1">
      <c r="B38" s="2"/>
      <c r="C38" s="31"/>
      <c r="D38" s="78"/>
      <c r="E38" s="100"/>
      <c r="F38" s="146" t="s">
        <v>97</v>
      </c>
      <c r="G38" s="14" t="str">
        <f>T('Elective Adventures'!L6)</f>
        <v/>
      </c>
      <c r="I38" s="136">
        <v>2</v>
      </c>
      <c r="J38" s="146" t="s">
        <v>208</v>
      </c>
      <c r="K38" s="14" t="str">
        <f>T('Elective Adventures'!L96)</f>
        <v/>
      </c>
      <c r="M38" s="100">
        <v>3</v>
      </c>
      <c r="N38" s="146" t="s">
        <v>357</v>
      </c>
      <c r="O38" s="14" t="str">
        <f>T('Elective Adventures'!L181)</f>
        <v/>
      </c>
    </row>
    <row r="39" spans="1:15" ht="12.75" customHeight="1">
      <c r="A39" s="304" t="s">
        <v>426</v>
      </c>
      <c r="B39" s="304"/>
      <c r="C39" s="304"/>
      <c r="D39" s="78"/>
      <c r="E39" s="100">
        <v>1</v>
      </c>
      <c r="F39" s="146" t="s">
        <v>173</v>
      </c>
      <c r="G39" s="14" t="str">
        <f>T('Elective Adventures'!L7)</f>
        <v/>
      </c>
      <c r="I39" s="136" t="s">
        <v>76</v>
      </c>
      <c r="J39" s="146" t="s">
        <v>264</v>
      </c>
      <c r="K39" s="14" t="str">
        <f>T('Elective Adventures'!L97)</f>
        <v/>
      </c>
      <c r="M39" s="154">
        <v>4</v>
      </c>
      <c r="N39" s="158" t="s">
        <v>358</v>
      </c>
      <c r="O39" s="14" t="str">
        <f>T('Elective Adventures'!L182)</f>
        <v/>
      </c>
    </row>
    <row r="40" spans="1:15" ht="12.75" customHeight="1">
      <c r="A40" s="304"/>
      <c r="B40" s="304"/>
      <c r="C40" s="304"/>
      <c r="E40" s="100">
        <v>2</v>
      </c>
      <c r="F40" s="146" t="s">
        <v>174</v>
      </c>
      <c r="G40" s="14" t="str">
        <f>T('Elective Adventures'!L8)</f>
        <v/>
      </c>
      <c r="I40" s="136" t="s">
        <v>77</v>
      </c>
      <c r="J40" s="146" t="s">
        <v>265</v>
      </c>
      <c r="K40" s="14" t="str">
        <f>T('Elective Adventures'!L98)</f>
        <v/>
      </c>
      <c r="M40" s="208" t="s">
        <v>359</v>
      </c>
      <c r="N40" s="207"/>
      <c r="O40" s="218"/>
    </row>
    <row r="41" spans="1:15">
      <c r="A41" s="189" t="s">
        <v>110</v>
      </c>
      <c r="B41" s="189"/>
      <c r="C41" s="217"/>
      <c r="E41" s="100">
        <v>3</v>
      </c>
      <c r="F41" s="146" t="s">
        <v>175</v>
      </c>
      <c r="G41" s="14" t="str">
        <f>T('Elective Adventures'!L9)</f>
        <v/>
      </c>
      <c r="I41" s="136" t="s">
        <v>80</v>
      </c>
      <c r="J41" s="200" t="s">
        <v>266</v>
      </c>
      <c r="K41" s="14" t="str">
        <f>T('Elective Adventures'!L99)</f>
        <v/>
      </c>
      <c r="M41" s="148"/>
      <c r="N41" s="159" t="s">
        <v>360</v>
      </c>
      <c r="O41" s="14" t="str">
        <f>T('Elective Adventures'!L186)</f>
        <v/>
      </c>
    </row>
    <row r="42" spans="1:15" ht="12.75" customHeight="1">
      <c r="A42" s="98">
        <v>1</v>
      </c>
      <c r="B42" s="136" t="s">
        <v>105</v>
      </c>
      <c r="C42" s="14" t="str">
        <f>T('Core Adventures'!L6)</f>
        <v/>
      </c>
      <c r="E42" s="173" t="s">
        <v>72</v>
      </c>
      <c r="F42" s="171" t="s">
        <v>183</v>
      </c>
      <c r="G42" s="14" t="str">
        <f>T('Elective Adventures'!L10)</f>
        <v/>
      </c>
      <c r="I42" s="136" t="s">
        <v>94</v>
      </c>
      <c r="J42" s="146" t="s">
        <v>267</v>
      </c>
      <c r="K42" s="14" t="str">
        <f>T('Elective Adventures'!L100)</f>
        <v/>
      </c>
      <c r="M42" s="100">
        <v>1</v>
      </c>
      <c r="N42" s="146" t="s">
        <v>363</v>
      </c>
      <c r="O42" s="14" t="str">
        <f>T('Elective Adventures'!L187)</f>
        <v/>
      </c>
    </row>
    <row r="43" spans="1:15">
      <c r="A43" s="98">
        <v>2</v>
      </c>
      <c r="B43" s="136" t="s">
        <v>106</v>
      </c>
      <c r="C43" s="14" t="str">
        <f>T('Core Adventures'!L7)</f>
        <v/>
      </c>
      <c r="E43" s="173" t="s">
        <v>73</v>
      </c>
      <c r="F43" s="171" t="s">
        <v>184</v>
      </c>
      <c r="G43" s="14" t="str">
        <f>T('Elective Adventures'!L11)</f>
        <v/>
      </c>
      <c r="I43" s="136" t="s">
        <v>141</v>
      </c>
      <c r="J43" s="146" t="s">
        <v>268</v>
      </c>
      <c r="K43" s="14" t="str">
        <f>T('Elective Adventures'!L101)</f>
        <v/>
      </c>
      <c r="M43" s="100">
        <v>2</v>
      </c>
      <c r="N43" s="146" t="s">
        <v>364</v>
      </c>
      <c r="O43" s="14" t="str">
        <f>T('Elective Adventures'!L188)</f>
        <v/>
      </c>
    </row>
    <row r="44" spans="1:15">
      <c r="A44" s="98">
        <v>3</v>
      </c>
      <c r="B44" s="136" t="s">
        <v>107</v>
      </c>
      <c r="C44" s="14" t="str">
        <f>T('Core Adventures'!L8)</f>
        <v/>
      </c>
      <c r="E44" s="173" t="s">
        <v>176</v>
      </c>
      <c r="F44" s="171" t="s">
        <v>185</v>
      </c>
      <c r="G44" s="14" t="str">
        <f>T('Elective Adventures'!L12)</f>
        <v/>
      </c>
      <c r="I44" s="136" t="s">
        <v>162</v>
      </c>
      <c r="J44" s="146" t="s">
        <v>269</v>
      </c>
      <c r="K44" s="14" t="str">
        <f>T('Elective Adventures'!L102)</f>
        <v/>
      </c>
      <c r="M44" s="100">
        <v>3</v>
      </c>
      <c r="N44" s="146" t="s">
        <v>365</v>
      </c>
      <c r="O44" s="14" t="str">
        <f>T('Elective Adventures'!L189)</f>
        <v/>
      </c>
    </row>
    <row r="45" spans="1:15" ht="12.75" customHeight="1">
      <c r="A45" s="98">
        <v>4</v>
      </c>
      <c r="B45" s="136" t="s">
        <v>108</v>
      </c>
      <c r="C45" s="14" t="str">
        <f>T('Core Adventures'!L9)</f>
        <v/>
      </c>
      <c r="E45" s="173" t="s">
        <v>177</v>
      </c>
      <c r="F45" s="171" t="s">
        <v>186</v>
      </c>
      <c r="G45" s="14" t="str">
        <f>T('Elective Adventures'!L13)</f>
        <v/>
      </c>
      <c r="I45" s="136" t="s">
        <v>192</v>
      </c>
      <c r="J45" s="146" t="s">
        <v>270</v>
      </c>
      <c r="K45" s="14" t="str">
        <f>T('Elective Adventures'!L103)</f>
        <v/>
      </c>
      <c r="M45" s="100">
        <v>4</v>
      </c>
      <c r="N45" s="146" t="s">
        <v>366</v>
      </c>
      <c r="O45" s="14" t="str">
        <f>T('Elective Adventures'!L190)</f>
        <v/>
      </c>
    </row>
    <row r="46" spans="1:15" ht="12.75" customHeight="1">
      <c r="A46" s="98">
        <v>3</v>
      </c>
      <c r="B46" s="136" t="s">
        <v>109</v>
      </c>
      <c r="C46" s="14" t="str">
        <f>T('Core Adventures'!L10)</f>
        <v/>
      </c>
      <c r="E46" s="173" t="s">
        <v>178</v>
      </c>
      <c r="F46" s="172" t="s">
        <v>187</v>
      </c>
      <c r="G46" s="14" t="str">
        <f>T('Elective Adventures'!L14)</f>
        <v/>
      </c>
      <c r="I46" s="136" t="s">
        <v>193</v>
      </c>
      <c r="J46" s="201" t="s">
        <v>271</v>
      </c>
      <c r="K46" s="14" t="str">
        <f>T('Elective Adventures'!L104)</f>
        <v/>
      </c>
      <c r="M46" s="100">
        <v>5</v>
      </c>
      <c r="N46" s="146" t="s">
        <v>367</v>
      </c>
      <c r="O46" s="14" t="str">
        <f>T('Elective Adventures'!L191)</f>
        <v/>
      </c>
    </row>
    <row r="47" spans="1:15">
      <c r="A47" s="187" t="s">
        <v>420</v>
      </c>
      <c r="B47" s="187"/>
      <c r="C47" s="218"/>
      <c r="E47" s="173" t="s">
        <v>179</v>
      </c>
      <c r="F47" s="171" t="s">
        <v>188</v>
      </c>
      <c r="G47" s="14" t="str">
        <f>T('Elective Adventures'!L15)</f>
        <v/>
      </c>
      <c r="I47" s="202" t="s">
        <v>428</v>
      </c>
      <c r="J47" s="186"/>
      <c r="K47" s="218"/>
      <c r="M47" s="100">
        <v>6</v>
      </c>
      <c r="N47" s="200" t="s">
        <v>368</v>
      </c>
      <c r="O47" s="14" t="str">
        <f>T('Elective Adventures'!L192)</f>
        <v/>
      </c>
    </row>
    <row r="48" spans="1:15">
      <c r="A48" s="98"/>
      <c r="B48" s="136" t="s">
        <v>95</v>
      </c>
      <c r="C48" s="14" t="str">
        <f>T('Core Adventures'!L14)</f>
        <v/>
      </c>
      <c r="E48" s="173" t="s">
        <v>180</v>
      </c>
      <c r="F48" s="171" t="s">
        <v>189</v>
      </c>
      <c r="G48" s="14" t="str">
        <f>T('Elective Adventures'!L16)</f>
        <v/>
      </c>
      <c r="I48" s="100">
        <v>1</v>
      </c>
      <c r="J48" s="146" t="s">
        <v>97</v>
      </c>
      <c r="K48" s="14" t="str">
        <f>T('Elective Adventures'!L108)</f>
        <v/>
      </c>
      <c r="M48" s="100">
        <v>7</v>
      </c>
      <c r="N48" s="146" t="s">
        <v>369</v>
      </c>
      <c r="O48" s="14" t="str">
        <f>T('Elective Adventures'!L193)</f>
        <v/>
      </c>
    </row>
    <row r="49" spans="1:15">
      <c r="A49" s="98">
        <v>1</v>
      </c>
      <c r="B49" s="136" t="s">
        <v>96</v>
      </c>
      <c r="C49" s="14" t="str">
        <f>T('Core Adventures'!L15)</f>
        <v/>
      </c>
      <c r="E49" s="173" t="s">
        <v>181</v>
      </c>
      <c r="F49" s="171" t="s">
        <v>190</v>
      </c>
      <c r="G49" s="14" t="str">
        <f>T('Elective Adventures'!L17)</f>
        <v/>
      </c>
      <c r="I49" s="136" t="s">
        <v>69</v>
      </c>
      <c r="J49" s="146" t="s">
        <v>279</v>
      </c>
      <c r="K49" s="14" t="str">
        <f>T('Elective Adventures'!L109)</f>
        <v/>
      </c>
      <c r="M49" s="100">
        <v>8</v>
      </c>
      <c r="N49" s="146" t="s">
        <v>370</v>
      </c>
      <c r="O49" s="14" t="str">
        <f>T('Elective Adventures'!L194)</f>
        <v/>
      </c>
    </row>
    <row r="50" spans="1:15" ht="12.75" customHeight="1">
      <c r="A50" s="98"/>
      <c r="B50" s="136" t="s">
        <v>112</v>
      </c>
      <c r="C50" s="14" t="str">
        <f>T('Core Adventures'!L16)</f>
        <v/>
      </c>
      <c r="E50" s="173" t="s">
        <v>182</v>
      </c>
      <c r="F50" s="171" t="s">
        <v>191</v>
      </c>
      <c r="G50" s="14" t="str">
        <f>T('Elective Adventures'!L18)</f>
        <v/>
      </c>
      <c r="I50" s="136" t="s">
        <v>70</v>
      </c>
      <c r="J50" s="146" t="s">
        <v>280</v>
      </c>
      <c r="K50" s="14" t="str">
        <f>T('Elective Adventures'!L110)</f>
        <v/>
      </c>
      <c r="M50" s="100">
        <v>9</v>
      </c>
      <c r="N50" s="146" t="s">
        <v>371</v>
      </c>
      <c r="O50" s="14" t="str">
        <f>T('Elective Adventures'!L195)</f>
        <v/>
      </c>
    </row>
    <row r="51" spans="1:15" ht="12.75" customHeight="1">
      <c r="A51" s="137" t="s">
        <v>76</v>
      </c>
      <c r="B51" s="136" t="s">
        <v>113</v>
      </c>
      <c r="C51" s="14" t="str">
        <f>T('Core Adventures'!L17)</f>
        <v/>
      </c>
      <c r="D51" s="84"/>
      <c r="E51" s="189" t="s">
        <v>194</v>
      </c>
      <c r="F51" s="186"/>
      <c r="G51" s="218"/>
      <c r="I51" s="136" t="s">
        <v>71</v>
      </c>
      <c r="J51" s="146" t="s">
        <v>281</v>
      </c>
      <c r="K51" s="14" t="str">
        <f>T('Elective Adventures'!L111)</f>
        <v/>
      </c>
      <c r="M51" s="136" t="s">
        <v>361</v>
      </c>
      <c r="N51" s="146" t="s">
        <v>372</v>
      </c>
      <c r="O51" s="14" t="str">
        <f>T('Elective Adventures'!L196)</f>
        <v/>
      </c>
    </row>
    <row r="52" spans="1:15" ht="12.75" customHeight="1">
      <c r="A52" s="137" t="s">
        <v>77</v>
      </c>
      <c r="B52" s="136" t="s">
        <v>114</v>
      </c>
      <c r="C52" s="14" t="str">
        <f>T('Core Adventures'!L18)</f>
        <v/>
      </c>
      <c r="D52" s="84"/>
      <c r="E52" s="140"/>
      <c r="F52" s="200" t="s">
        <v>206</v>
      </c>
      <c r="G52" s="14" t="str">
        <f>T('Elective Adventures'!L22)</f>
        <v/>
      </c>
      <c r="I52" s="100">
        <v>2</v>
      </c>
      <c r="J52" s="146" t="s">
        <v>282</v>
      </c>
      <c r="K52" s="14" t="str">
        <f>T('Elective Adventures'!L112)</f>
        <v/>
      </c>
      <c r="M52" s="136" t="s">
        <v>362</v>
      </c>
      <c r="N52" s="146" t="s">
        <v>373</v>
      </c>
      <c r="O52" s="14" t="str">
        <f>T('Elective Adventures'!L197)</f>
        <v/>
      </c>
    </row>
    <row r="53" spans="1:15">
      <c r="A53" s="137" t="s">
        <v>80</v>
      </c>
      <c r="B53" s="193" t="s">
        <v>115</v>
      </c>
      <c r="C53" s="14" t="str">
        <f>T('Core Adventures'!L19)</f>
        <v/>
      </c>
      <c r="D53" s="13"/>
      <c r="E53" s="140">
        <v>1</v>
      </c>
      <c r="F53" s="200" t="s">
        <v>195</v>
      </c>
      <c r="G53" s="14" t="str">
        <f>T('Elective Adventures'!L23)</f>
        <v/>
      </c>
      <c r="I53" s="100">
        <v>3</v>
      </c>
      <c r="J53" s="146" t="s">
        <v>97</v>
      </c>
      <c r="K53" s="14" t="str">
        <f>T('Elective Adventures'!L113)</f>
        <v/>
      </c>
      <c r="M53" s="208" t="s">
        <v>423</v>
      </c>
      <c r="N53" s="207"/>
      <c r="O53" s="218"/>
    </row>
    <row r="54" spans="1:15" ht="12.75" customHeight="1">
      <c r="A54" s="137" t="s">
        <v>94</v>
      </c>
      <c r="B54" s="136" t="s">
        <v>116</v>
      </c>
      <c r="C54" s="14" t="str">
        <f>T('Core Adventures'!L20)</f>
        <v/>
      </c>
      <c r="D54" s="13"/>
      <c r="E54" s="140">
        <v>2</v>
      </c>
      <c r="F54" s="200" t="s">
        <v>196</v>
      </c>
      <c r="G54" s="14" t="str">
        <f>T('Elective Adventures'!L24)</f>
        <v/>
      </c>
      <c r="I54" s="173" t="s">
        <v>72</v>
      </c>
      <c r="J54" s="171" t="s">
        <v>283</v>
      </c>
      <c r="K54" s="14" t="str">
        <f>T('Elective Adventures'!L114)</f>
        <v/>
      </c>
      <c r="M54" s="148">
        <v>1</v>
      </c>
      <c r="N54" s="159" t="s">
        <v>374</v>
      </c>
      <c r="O54" s="14" t="str">
        <f>T('Elective Adventures'!L201)</f>
        <v/>
      </c>
    </row>
    <row r="55" spans="1:15" ht="12.75" customHeight="1">
      <c r="A55" s="187" t="s">
        <v>117</v>
      </c>
      <c r="B55" s="187"/>
      <c r="C55" s="218" t="str">
        <f>T('Core Adventures'!L23)</f>
        <v/>
      </c>
      <c r="D55" s="13"/>
      <c r="E55" s="140">
        <v>3</v>
      </c>
      <c r="F55" s="146" t="s">
        <v>197</v>
      </c>
      <c r="G55" s="14" t="str">
        <f>T('Elective Adventures'!L25)</f>
        <v/>
      </c>
      <c r="I55" s="173" t="s">
        <v>73</v>
      </c>
      <c r="J55" s="171" t="s">
        <v>284</v>
      </c>
      <c r="K55" s="14" t="str">
        <f>T('Elective Adventures'!L115)</f>
        <v/>
      </c>
      <c r="M55" s="100">
        <v>2</v>
      </c>
      <c r="N55" s="146" t="s">
        <v>375</v>
      </c>
      <c r="O55" s="14" t="str">
        <f>T('Elective Adventures'!L202)</f>
        <v/>
      </c>
    </row>
    <row r="56" spans="1:15">
      <c r="A56" s="98"/>
      <c r="B56" s="136" t="s">
        <v>118</v>
      </c>
      <c r="C56" s="14" t="str">
        <f>T('Core Adventures'!L24)</f>
        <v/>
      </c>
      <c r="D56" s="13"/>
      <c r="E56" s="140">
        <v>4</v>
      </c>
      <c r="F56" s="200" t="s">
        <v>198</v>
      </c>
      <c r="G56" s="14" t="str">
        <f>T('Elective Adventures'!L26)</f>
        <v/>
      </c>
      <c r="I56" s="173" t="s">
        <v>176</v>
      </c>
      <c r="J56" s="171" t="s">
        <v>285</v>
      </c>
      <c r="K56" s="14" t="str">
        <f>T('Elective Adventures'!L116)</f>
        <v/>
      </c>
      <c r="M56" s="100">
        <v>3</v>
      </c>
      <c r="N56" s="146" t="s">
        <v>376</v>
      </c>
      <c r="O56" s="14" t="str">
        <f>T('Elective Adventures'!L203)</f>
        <v/>
      </c>
    </row>
    <row r="57" spans="1:15">
      <c r="A57" s="98">
        <v>1</v>
      </c>
      <c r="B57" s="136" t="s">
        <v>119</v>
      </c>
      <c r="C57" s="14" t="str">
        <f>T('Core Adventures'!L25)</f>
        <v/>
      </c>
      <c r="D57" s="13"/>
      <c r="E57" s="140">
        <v>5</v>
      </c>
      <c r="F57" s="146" t="s">
        <v>199</v>
      </c>
      <c r="G57" s="14" t="str">
        <f>T('Elective Adventures'!L27)</f>
        <v/>
      </c>
      <c r="I57" s="173">
        <v>4</v>
      </c>
      <c r="J57" s="171" t="s">
        <v>97</v>
      </c>
      <c r="K57" s="14" t="str">
        <f>T('Elective Adventures'!L117)</f>
        <v/>
      </c>
      <c r="M57" s="100">
        <v>4</v>
      </c>
      <c r="N57" s="146" t="s">
        <v>377</v>
      </c>
      <c r="O57" s="14" t="str">
        <f>T('Elective Adventures'!L204)</f>
        <v/>
      </c>
    </row>
    <row r="58" spans="1:15">
      <c r="A58" s="98">
        <v>2</v>
      </c>
      <c r="B58" s="136" t="s">
        <v>120</v>
      </c>
      <c r="C58" s="14" t="str">
        <f>T('Core Adventures'!L26)</f>
        <v/>
      </c>
      <c r="D58" s="13"/>
      <c r="E58" s="140"/>
      <c r="F58" s="146" t="s">
        <v>207</v>
      </c>
      <c r="G58" s="14" t="str">
        <f>T('Elective Adventures'!L28)</f>
        <v/>
      </c>
      <c r="I58" s="173" t="s">
        <v>78</v>
      </c>
      <c r="J58" s="171" t="s">
        <v>286</v>
      </c>
      <c r="K58" s="14" t="str">
        <f>T('Elective Adventures'!L118)</f>
        <v/>
      </c>
      <c r="M58" s="100">
        <v>5</v>
      </c>
      <c r="N58" s="200" t="s">
        <v>378</v>
      </c>
      <c r="O58" s="14" t="str">
        <f>T('Elective Adventures'!L205)</f>
        <v/>
      </c>
    </row>
    <row r="59" spans="1:15">
      <c r="A59" s="101" t="s">
        <v>76</v>
      </c>
      <c r="B59" s="138" t="s">
        <v>121</v>
      </c>
      <c r="C59" s="14" t="str">
        <f>T('Core Adventures'!L27)</f>
        <v/>
      </c>
      <c r="D59" s="13"/>
      <c r="E59" s="140">
        <v>6</v>
      </c>
      <c r="F59" s="201" t="s">
        <v>200</v>
      </c>
      <c r="G59" s="14" t="str">
        <f>T('Elective Adventures'!L29)</f>
        <v/>
      </c>
      <c r="I59" s="173" t="s">
        <v>79</v>
      </c>
      <c r="J59" s="171" t="s">
        <v>287</v>
      </c>
      <c r="K59" s="14" t="str">
        <f>T('Elective Adventures'!L119)</f>
        <v/>
      </c>
      <c r="M59" s="100">
        <v>6</v>
      </c>
      <c r="N59" s="146" t="s">
        <v>379</v>
      </c>
      <c r="O59" s="14" t="str">
        <f>T('Elective Adventures'!L206)</f>
        <v/>
      </c>
    </row>
    <row r="60" spans="1:15" ht="12.75" customHeight="1">
      <c r="A60" s="101" t="s">
        <v>77</v>
      </c>
      <c r="B60" s="138" t="s">
        <v>122</v>
      </c>
      <c r="C60" s="14" t="str">
        <f>T('Core Adventures'!L28)</f>
        <v/>
      </c>
      <c r="D60" s="13"/>
      <c r="E60" s="140">
        <v>7</v>
      </c>
      <c r="F60" s="146" t="s">
        <v>201</v>
      </c>
      <c r="G60" s="14" t="str">
        <f>T('Elective Adventures'!L30)</f>
        <v/>
      </c>
      <c r="I60" s="173">
        <v>5</v>
      </c>
      <c r="J60" s="172" t="s">
        <v>288</v>
      </c>
      <c r="K60" s="14" t="str">
        <f>T('Elective Adventures'!L120)</f>
        <v/>
      </c>
      <c r="M60" s="100">
        <v>7</v>
      </c>
      <c r="N60" s="146" t="s">
        <v>380</v>
      </c>
      <c r="O60" s="14" t="str">
        <f>T('Elective Adventures'!L207)</f>
        <v/>
      </c>
    </row>
    <row r="61" spans="1:15" ht="12.75" customHeight="1">
      <c r="A61" s="101" t="s">
        <v>80</v>
      </c>
      <c r="B61" s="138" t="s">
        <v>123</v>
      </c>
      <c r="C61" s="14" t="str">
        <f>T('Core Adventures'!L29)</f>
        <v/>
      </c>
      <c r="D61" s="13"/>
      <c r="E61" s="140">
        <v>8</v>
      </c>
      <c r="F61" s="201" t="s">
        <v>202</v>
      </c>
      <c r="G61" s="14" t="str">
        <f>T('Elective Adventures'!L31)</f>
        <v/>
      </c>
      <c r="I61" s="173">
        <v>6</v>
      </c>
      <c r="J61" s="171" t="s">
        <v>97</v>
      </c>
      <c r="K61" s="14" t="str">
        <f>T('Elective Adventures'!L121)</f>
        <v/>
      </c>
      <c r="M61" s="208" t="s">
        <v>381</v>
      </c>
      <c r="N61" s="207"/>
      <c r="O61" s="14"/>
    </row>
    <row r="62" spans="1:15">
      <c r="A62" s="139" t="s">
        <v>94</v>
      </c>
      <c r="B62" s="138" t="s">
        <v>124</v>
      </c>
      <c r="C62" s="14" t="str">
        <f>T('Core Adventures'!L30)</f>
        <v/>
      </c>
      <c r="D62" s="13"/>
      <c r="E62" s="140">
        <v>9</v>
      </c>
      <c r="F62" s="146" t="s">
        <v>203</v>
      </c>
      <c r="G62" s="14" t="str">
        <f>T('Elective Adventures'!L32)</f>
        <v/>
      </c>
      <c r="I62" s="173" t="s">
        <v>272</v>
      </c>
      <c r="J62" s="205" t="s">
        <v>289</v>
      </c>
      <c r="K62" s="14" t="str">
        <f>T('Elective Adventures'!L122)</f>
        <v/>
      </c>
      <c r="M62" s="148">
        <v>1</v>
      </c>
      <c r="N62" s="159" t="s">
        <v>382</v>
      </c>
      <c r="O62" s="14" t="str">
        <f>T('Elective Adventures'!I189)</f>
        <v/>
      </c>
    </row>
    <row r="63" spans="1:15">
      <c r="A63" s="139" t="s">
        <v>141</v>
      </c>
      <c r="B63" s="138" t="s">
        <v>125</v>
      </c>
      <c r="C63" s="14" t="str">
        <f>T('Core Adventures'!L31)</f>
        <v/>
      </c>
      <c r="D63" s="13"/>
      <c r="E63" s="140">
        <v>10</v>
      </c>
      <c r="F63" s="146" t="s">
        <v>204</v>
      </c>
      <c r="G63" s="14" t="str">
        <f>T('Elective Adventures'!L33)</f>
        <v/>
      </c>
      <c r="I63" s="173" t="s">
        <v>273</v>
      </c>
      <c r="J63" s="205" t="s">
        <v>290</v>
      </c>
      <c r="K63" s="14" t="str">
        <f>T('Elective Adventures'!L123)</f>
        <v/>
      </c>
      <c r="M63" s="100">
        <v>2</v>
      </c>
      <c r="N63" s="146" t="s">
        <v>383</v>
      </c>
      <c r="O63" s="14" t="str">
        <f>T('Elective Adventures'!I190)</f>
        <v/>
      </c>
    </row>
    <row r="64" spans="1:15">
      <c r="A64" s="101">
        <v>3</v>
      </c>
      <c r="B64" s="138" t="s">
        <v>126</v>
      </c>
      <c r="C64" s="14" t="str">
        <f>T('Core Adventures'!L32)</f>
        <v/>
      </c>
      <c r="D64" s="13"/>
      <c r="E64" s="202" t="s">
        <v>205</v>
      </c>
      <c r="F64" s="186"/>
      <c r="G64" s="218"/>
      <c r="I64" s="173" t="s">
        <v>274</v>
      </c>
      <c r="J64" s="171" t="s">
        <v>291</v>
      </c>
      <c r="K64" s="14" t="str">
        <f>T('Elective Adventures'!L124)</f>
        <v/>
      </c>
      <c r="M64" s="100">
        <v>3</v>
      </c>
      <c r="N64" s="146" t="s">
        <v>384</v>
      </c>
      <c r="O64" s="14" t="str">
        <f>T('Elective Adventures'!I197)</f>
        <v/>
      </c>
    </row>
    <row r="65" spans="1:15">
      <c r="A65" s="101">
        <v>4</v>
      </c>
      <c r="B65" s="138" t="s">
        <v>127</v>
      </c>
      <c r="C65" s="14" t="str">
        <f>T('Core Adventures'!L33)</f>
        <v/>
      </c>
      <c r="D65" s="13"/>
      <c r="E65" s="100"/>
      <c r="F65" s="146" t="s">
        <v>208</v>
      </c>
      <c r="G65" s="14" t="str">
        <f>T('Elective Adventures'!L37)</f>
        <v/>
      </c>
      <c r="I65" s="173">
        <v>7</v>
      </c>
      <c r="J65" s="171" t="s">
        <v>278</v>
      </c>
      <c r="K65" s="14" t="str">
        <f>T('Elective Adventures'!L125)</f>
        <v/>
      </c>
      <c r="M65" s="208" t="s">
        <v>385</v>
      </c>
      <c r="N65" s="207"/>
      <c r="O65" s="218" t="str">
        <f>T('Elective Adventures'!I200)</f>
        <v/>
      </c>
    </row>
    <row r="66" spans="1:15">
      <c r="A66" s="101">
        <v>5</v>
      </c>
      <c r="B66" s="138" t="s">
        <v>128</v>
      </c>
      <c r="C66" s="14" t="str">
        <f>T('Core Adventures'!L34)</f>
        <v/>
      </c>
      <c r="D66" s="13"/>
      <c r="E66" s="136">
        <v>1</v>
      </c>
      <c r="F66" s="146" t="s">
        <v>209</v>
      </c>
      <c r="G66" s="14" t="str">
        <f>T('Elective Adventures'!L38)</f>
        <v/>
      </c>
      <c r="I66" s="173" t="s">
        <v>230</v>
      </c>
      <c r="J66" s="171" t="s">
        <v>292</v>
      </c>
      <c r="K66" s="14" t="str">
        <f>T('Elective Adventures'!L126)</f>
        <v/>
      </c>
      <c r="M66" s="148">
        <v>1</v>
      </c>
      <c r="N66" s="159" t="s">
        <v>386</v>
      </c>
      <c r="O66" s="14" t="str">
        <f>T('Elective Adventures'!L215)</f>
        <v/>
      </c>
    </row>
    <row r="67" spans="1:15" ht="12.75" customHeight="1">
      <c r="A67" s="139" t="s">
        <v>142</v>
      </c>
      <c r="B67" s="138" t="s">
        <v>129</v>
      </c>
      <c r="C67" s="14" t="str">
        <f>T('Core Adventures'!L35)</f>
        <v/>
      </c>
      <c r="D67" s="13"/>
      <c r="E67" s="136">
        <v>2</v>
      </c>
      <c r="F67" s="146" t="s">
        <v>210</v>
      </c>
      <c r="G67" s="14" t="str">
        <f>T('Elective Adventures'!L39)</f>
        <v/>
      </c>
      <c r="I67" s="173" t="s">
        <v>231</v>
      </c>
      <c r="J67" s="204" t="s">
        <v>97</v>
      </c>
      <c r="K67" s="14" t="str">
        <f>T('Elective Adventures'!L127)</f>
        <v/>
      </c>
      <c r="M67" s="136" t="s">
        <v>69</v>
      </c>
      <c r="N67" s="146" t="s">
        <v>387</v>
      </c>
      <c r="O67" s="14" t="str">
        <f>T('Elective Adventures'!L216)</f>
        <v/>
      </c>
    </row>
    <row r="68" spans="1:15" ht="12.75" customHeight="1">
      <c r="A68" s="139" t="s">
        <v>143</v>
      </c>
      <c r="B68" s="138" t="s">
        <v>130</v>
      </c>
      <c r="C68" s="14" t="str">
        <f>T('Core Adventures'!L36)</f>
        <v/>
      </c>
      <c r="D68" s="13"/>
      <c r="E68" s="136">
        <v>3</v>
      </c>
      <c r="F68" s="146" t="s">
        <v>211</v>
      </c>
      <c r="G68" s="14" t="str">
        <f>T('Elective Adventures'!L40)</f>
        <v/>
      </c>
      <c r="I68" s="173" t="s">
        <v>275</v>
      </c>
      <c r="J68" s="171" t="s">
        <v>293</v>
      </c>
      <c r="K68" s="14" t="str">
        <f>T('Elective Adventures'!L128)</f>
        <v/>
      </c>
      <c r="M68" s="136" t="s">
        <v>70</v>
      </c>
      <c r="N68" s="146" t="s">
        <v>388</v>
      </c>
      <c r="O68" s="14" t="str">
        <f>T('Elective Adventures'!L217)</f>
        <v/>
      </c>
    </row>
    <row r="69" spans="1:15" ht="12.75" customHeight="1">
      <c r="A69" s="139" t="s">
        <v>144</v>
      </c>
      <c r="B69" s="138" t="s">
        <v>131</v>
      </c>
      <c r="C69" s="14" t="str">
        <f>T('Core Adventures'!L37)</f>
        <v/>
      </c>
      <c r="D69" s="13"/>
      <c r="E69" s="136" t="s">
        <v>72</v>
      </c>
      <c r="F69" s="146" t="s">
        <v>212</v>
      </c>
      <c r="G69" s="14" t="str">
        <f>T('Elective Adventures'!L41)</f>
        <v/>
      </c>
      <c r="I69" s="173" t="s">
        <v>276</v>
      </c>
      <c r="J69" s="171" t="s">
        <v>294</v>
      </c>
      <c r="K69" s="14" t="str">
        <f>T('Elective Adventures'!L129)</f>
        <v/>
      </c>
      <c r="M69" s="136">
        <v>2</v>
      </c>
      <c r="N69" s="146" t="s">
        <v>211</v>
      </c>
      <c r="O69" s="14" t="str">
        <f>T('Elective Adventures'!L218)</f>
        <v/>
      </c>
    </row>
    <row r="70" spans="1:15">
      <c r="A70" s="139" t="s">
        <v>145</v>
      </c>
      <c r="B70" s="138" t="s">
        <v>132</v>
      </c>
      <c r="C70" s="14" t="str">
        <f>T('Core Adventures'!L38)</f>
        <v/>
      </c>
      <c r="D70" s="13"/>
      <c r="E70" s="136" t="s">
        <v>73</v>
      </c>
      <c r="F70" s="146" t="s">
        <v>213</v>
      </c>
      <c r="G70" s="14" t="str">
        <f>T('Elective Adventures'!L42)</f>
        <v/>
      </c>
      <c r="I70" s="173" t="s">
        <v>277</v>
      </c>
      <c r="J70" s="205" t="s">
        <v>295</v>
      </c>
      <c r="K70" s="14" t="str">
        <f>T('Elective Adventures'!L130)</f>
        <v/>
      </c>
      <c r="M70" s="136" t="s">
        <v>76</v>
      </c>
      <c r="N70" s="146" t="s">
        <v>389</v>
      </c>
      <c r="O70" s="14" t="str">
        <f>T('Elective Adventures'!L219)</f>
        <v/>
      </c>
    </row>
    <row r="71" spans="1:15">
      <c r="A71" s="139" t="s">
        <v>146</v>
      </c>
      <c r="B71" s="138" t="s">
        <v>133</v>
      </c>
      <c r="C71" s="14" t="str">
        <f>T('Core Adventures'!L39)</f>
        <v/>
      </c>
      <c r="D71" s="13"/>
      <c r="E71" s="136" t="s">
        <v>176</v>
      </c>
      <c r="F71" s="146" t="s">
        <v>214</v>
      </c>
      <c r="G71" s="14" t="str">
        <f>T('Elective Adventures'!L43)</f>
        <v/>
      </c>
      <c r="I71" s="173">
        <v>8</v>
      </c>
      <c r="J71" s="171" t="s">
        <v>296</v>
      </c>
      <c r="K71" s="14" t="str">
        <f>T('Elective Adventures'!L131)</f>
        <v/>
      </c>
      <c r="M71" s="136" t="s">
        <v>77</v>
      </c>
      <c r="N71" s="146" t="s">
        <v>390</v>
      </c>
      <c r="O71" s="14" t="str">
        <f>T('Elective Adventures'!L220)</f>
        <v/>
      </c>
    </row>
    <row r="72" spans="1:15">
      <c r="A72" s="139" t="s">
        <v>147</v>
      </c>
      <c r="B72" s="138" t="s">
        <v>134</v>
      </c>
      <c r="C72" s="14" t="str">
        <f>T('Core Adventures'!L40)</f>
        <v/>
      </c>
      <c r="D72" s="13"/>
      <c r="E72" s="136" t="s">
        <v>177</v>
      </c>
      <c r="F72" s="146" t="s">
        <v>215</v>
      </c>
      <c r="G72" s="14" t="str">
        <f>T('Elective Adventures'!L44)</f>
        <v/>
      </c>
      <c r="I72" s="202" t="s">
        <v>297</v>
      </c>
      <c r="J72" s="186"/>
      <c r="K72" s="218"/>
      <c r="M72" s="136" t="s">
        <v>80</v>
      </c>
      <c r="N72" s="146" t="s">
        <v>391</v>
      </c>
      <c r="O72" s="14" t="str">
        <f>T('Elective Adventures'!L221)</f>
        <v/>
      </c>
    </row>
    <row r="73" spans="1:15">
      <c r="A73" s="139" t="s">
        <v>148</v>
      </c>
      <c r="B73" s="138" t="s">
        <v>135</v>
      </c>
      <c r="C73" s="14" t="str">
        <f>T('Core Adventures'!L41)</f>
        <v/>
      </c>
      <c r="D73" s="13"/>
      <c r="E73" s="136" t="s">
        <v>178</v>
      </c>
      <c r="F73" s="146" t="s">
        <v>216</v>
      </c>
      <c r="G73" s="14" t="str">
        <f>T('Elective Adventures'!L45)</f>
        <v/>
      </c>
      <c r="I73" s="100">
        <v>1</v>
      </c>
      <c r="J73" s="146" t="s">
        <v>298</v>
      </c>
      <c r="K73" s="14" t="str">
        <f>T('Elective Adventures'!L135)</f>
        <v/>
      </c>
      <c r="M73" s="136">
        <v>3</v>
      </c>
      <c r="N73" s="146" t="s">
        <v>211</v>
      </c>
      <c r="O73" s="14" t="str">
        <f>T('Elective Adventures'!L222)</f>
        <v/>
      </c>
    </row>
    <row r="74" spans="1:15">
      <c r="A74" s="139" t="s">
        <v>149</v>
      </c>
      <c r="B74" s="138" t="s">
        <v>136</v>
      </c>
      <c r="C74" s="14" t="str">
        <f>T('Core Adventures'!L42)</f>
        <v/>
      </c>
      <c r="D74" s="13"/>
      <c r="E74" s="136" t="s">
        <v>179</v>
      </c>
      <c r="F74" s="146" t="s">
        <v>217</v>
      </c>
      <c r="G74" s="14" t="str">
        <f>T('Elective Adventures'!L46)</f>
        <v/>
      </c>
      <c r="I74" s="100">
        <v>2</v>
      </c>
      <c r="J74" s="146" t="s">
        <v>97</v>
      </c>
      <c r="K74" s="14" t="str">
        <f>T('Elective Adventures'!L136)</f>
        <v/>
      </c>
      <c r="M74" s="136" t="s">
        <v>72</v>
      </c>
      <c r="N74" s="146" t="s">
        <v>392</v>
      </c>
      <c r="O74" s="14" t="str">
        <f>T('Elective Adventures'!L223)</f>
        <v/>
      </c>
    </row>
    <row r="75" spans="1:15">
      <c r="A75" s="139" t="s">
        <v>150</v>
      </c>
      <c r="B75" s="138" t="s">
        <v>137</v>
      </c>
      <c r="C75" s="14" t="str">
        <f>T('Core Adventures'!L43)</f>
        <v/>
      </c>
      <c r="D75" s="13"/>
      <c r="E75" s="136" t="s">
        <v>180</v>
      </c>
      <c r="F75" s="146" t="s">
        <v>218</v>
      </c>
      <c r="G75" s="14" t="str">
        <f>T('Elective Adventures'!L47)</f>
        <v/>
      </c>
      <c r="I75" s="136" t="s">
        <v>76</v>
      </c>
      <c r="J75" s="200" t="s">
        <v>299</v>
      </c>
      <c r="K75" s="14" t="str">
        <f>T('Elective Adventures'!L137)</f>
        <v/>
      </c>
      <c r="M75" s="136" t="s">
        <v>73</v>
      </c>
      <c r="N75" s="146" t="s">
        <v>393</v>
      </c>
      <c r="O75" s="14" t="str">
        <f>T('Elective Adventures'!L224)</f>
        <v/>
      </c>
    </row>
    <row r="76" spans="1:15">
      <c r="A76" s="101">
        <v>6</v>
      </c>
      <c r="B76" s="138" t="s">
        <v>138</v>
      </c>
      <c r="C76" s="14" t="str">
        <f>T('Core Adventures'!L44)</f>
        <v/>
      </c>
      <c r="D76" s="13"/>
      <c r="E76" s="136" t="s">
        <v>181</v>
      </c>
      <c r="F76" s="146" t="s">
        <v>219</v>
      </c>
      <c r="G76" s="14" t="str">
        <f>T('Elective Adventures'!L48)</f>
        <v/>
      </c>
      <c r="I76" s="136" t="s">
        <v>77</v>
      </c>
      <c r="J76" s="146" t="s">
        <v>300</v>
      </c>
      <c r="K76" s="14" t="str">
        <f>T('Elective Adventures'!L138)</f>
        <v/>
      </c>
      <c r="M76" s="136" t="s">
        <v>176</v>
      </c>
      <c r="N76" s="146" t="s">
        <v>394</v>
      </c>
      <c r="O76" s="14" t="str">
        <f>T('Elective Adventures'!L225)</f>
        <v/>
      </c>
    </row>
    <row r="77" spans="1:15">
      <c r="A77" s="101">
        <v>7</v>
      </c>
      <c r="B77" s="138" t="s">
        <v>139</v>
      </c>
      <c r="C77" s="14" t="str">
        <f>T('Core Adventures'!L45)</f>
        <v/>
      </c>
      <c r="D77" s="13"/>
      <c r="E77" s="136" t="s">
        <v>182</v>
      </c>
      <c r="F77" s="146" t="s">
        <v>220</v>
      </c>
      <c r="G77" s="14" t="str">
        <f>T('Elective Adventures'!L49)</f>
        <v/>
      </c>
      <c r="I77" s="136" t="s">
        <v>80</v>
      </c>
      <c r="J77" s="146" t="s">
        <v>301</v>
      </c>
      <c r="K77" s="14" t="str">
        <f>T('Elective Adventures'!L139)</f>
        <v/>
      </c>
      <c r="M77" s="136" t="s">
        <v>177</v>
      </c>
      <c r="N77" s="146" t="s">
        <v>395</v>
      </c>
      <c r="O77" s="14" t="str">
        <f>T('Elective Adventures'!L226)</f>
        <v/>
      </c>
    </row>
    <row r="78" spans="1:15" ht="12.75" customHeight="1">
      <c r="A78" s="98">
        <v>8</v>
      </c>
      <c r="B78" s="136" t="s">
        <v>140</v>
      </c>
      <c r="C78" s="14" t="str">
        <f>T('Core Adventures'!L46)</f>
        <v/>
      </c>
      <c r="D78" s="13"/>
      <c r="E78" s="136">
        <v>4</v>
      </c>
      <c r="F78" s="200" t="s">
        <v>221</v>
      </c>
      <c r="G78" s="14" t="str">
        <f>T('Elective Adventures'!L50)</f>
        <v/>
      </c>
      <c r="I78" s="136">
        <v>3</v>
      </c>
      <c r="J78" s="146" t="s">
        <v>302</v>
      </c>
      <c r="K78" s="14" t="str">
        <f>T('Elective Adventures'!L140)</f>
        <v/>
      </c>
      <c r="M78" s="136" t="s">
        <v>178</v>
      </c>
      <c r="N78" s="146" t="s">
        <v>396</v>
      </c>
      <c r="O78" s="14" t="str">
        <f>T('Elective Adventures'!L227)</f>
        <v/>
      </c>
    </row>
    <row r="79" spans="1:15" ht="12.75" customHeight="1">
      <c r="D79" s="13"/>
      <c r="E79" s="136" t="s">
        <v>78</v>
      </c>
      <c r="F79" s="146" t="s">
        <v>222</v>
      </c>
      <c r="G79" s="14" t="str">
        <f>T('Elective Adventures'!L51)</f>
        <v/>
      </c>
      <c r="I79" s="136">
        <v>4</v>
      </c>
      <c r="J79" s="146" t="s">
        <v>303</v>
      </c>
      <c r="K79" s="14" t="str">
        <f>T('Elective Adventures'!L141)</f>
        <v/>
      </c>
    </row>
    <row r="80" spans="1:15">
      <c r="D80" s="13"/>
      <c r="E80" s="219" t="s">
        <v>79</v>
      </c>
      <c r="F80" s="220" t="s">
        <v>223</v>
      </c>
      <c r="G80" s="14" t="str">
        <f>T('Elective Adventures'!L52)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wfIyZa58duK3SgtMnKPzH1EF+lOuoys8+JDN5iJhPio14HK7KH4jpnATo2B0YE+49CEqPYnzs5hwHn9NERCg8g==" saltValue="BpNUsIPiusDd/FjsHoLbpg=="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9</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IF(Bobcat!M6="A","A"," ")</f>
        <v xml:space="preserve"> </v>
      </c>
      <c r="H3" s="28"/>
      <c r="I3" s="202" t="s">
        <v>421</v>
      </c>
      <c r="J3" s="186"/>
      <c r="K3" s="221" t="str">
        <f>T('Elective Adventures'!M74)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IF(Bobcat!M7="A","A"," ")</f>
        <v xml:space="preserve"> </v>
      </c>
      <c r="I4" s="100"/>
      <c r="J4" s="146" t="s">
        <v>208</v>
      </c>
      <c r="K4" s="14" t="str">
        <f>T('Elective Adventures'!M56)</f>
        <v/>
      </c>
      <c r="M4" s="100">
        <v>1</v>
      </c>
      <c r="N4" s="146" t="s">
        <v>323</v>
      </c>
      <c r="O4" s="14" t="str">
        <f>T('Elective Adventures'!M145)</f>
        <v/>
      </c>
      <c r="Q4" s="148">
        <v>1</v>
      </c>
      <c r="R4" s="159" t="s">
        <v>398</v>
      </c>
      <c r="S4" s="14" t="str">
        <f>T('Elective Adventures'!M230)</f>
        <v/>
      </c>
    </row>
    <row r="5" spans="2:19">
      <c r="B5" s="15" t="s">
        <v>424</v>
      </c>
      <c r="C5" s="16" t="str">
        <f>IF(COUNTIF(C13:C17,"C")&gt;4,"C",IF(COUNTIF(C13:C17,"C")&gt;0,"P",IF(COUNTIF(C13:C17,"P")&gt;0,"P"," ")))</f>
        <v xml:space="preserve"> </v>
      </c>
      <c r="D5" s="79"/>
      <c r="E5" s="14">
        <v>3</v>
      </c>
      <c r="F5" s="89" t="s">
        <v>17</v>
      </c>
      <c r="G5" s="14" t="str">
        <f>IF(Bobcat!M8="A","A"," ")</f>
        <v xml:space="preserve"> </v>
      </c>
      <c r="I5" s="100">
        <v>1</v>
      </c>
      <c r="J5" s="146" t="s">
        <v>225</v>
      </c>
      <c r="K5" s="14" t="str">
        <f>T('Elective Adventures'!M57)</f>
        <v/>
      </c>
      <c r="M5" s="100">
        <v>2</v>
      </c>
      <c r="N5" s="146" t="s">
        <v>97</v>
      </c>
      <c r="O5" s="14" t="str">
        <f>T('Elective Adventures'!M146)</f>
        <v/>
      </c>
      <c r="Q5" s="100">
        <v>2</v>
      </c>
      <c r="R5" s="146" t="s">
        <v>399</v>
      </c>
      <c r="S5" s="14" t="str">
        <f>T('Elective Adventures'!M231)</f>
        <v/>
      </c>
    </row>
    <row r="6" spans="2:19" ht="13.5" thickBot="1">
      <c r="B6" s="174" t="s">
        <v>425</v>
      </c>
      <c r="C6" s="17" t="str">
        <f>IF(COUNTIF(C20:C37,"C")&gt;1,"C"," ")</f>
        <v xml:space="preserve"> </v>
      </c>
      <c r="D6" s="79"/>
      <c r="E6" s="14">
        <v>4</v>
      </c>
      <c r="F6" s="89" t="s">
        <v>18</v>
      </c>
      <c r="G6" s="14" t="str">
        <f>IF(Bobcat!M9="A","A"," ")</f>
        <v xml:space="preserve"> </v>
      </c>
      <c r="I6" s="100">
        <v>2</v>
      </c>
      <c r="J6" s="146" t="s">
        <v>226</v>
      </c>
      <c r="K6" s="14" t="str">
        <f>T('Elective Adventures'!M58)</f>
        <v/>
      </c>
      <c r="M6" s="136" t="s">
        <v>76</v>
      </c>
      <c r="N6" s="146" t="s">
        <v>324</v>
      </c>
      <c r="O6" s="14" t="str">
        <f>T('Elective Adventures'!M147)</f>
        <v/>
      </c>
      <c r="Q6" s="100">
        <v>3</v>
      </c>
      <c r="R6" s="146" t="s">
        <v>400</v>
      </c>
      <c r="S6" s="14" t="str">
        <f>T('Elective Adventures'!M232)</f>
        <v/>
      </c>
    </row>
    <row r="7" spans="2:19" ht="13.5" thickBot="1">
      <c r="B7" s="212" t="s">
        <v>432</v>
      </c>
      <c r="C7" s="224"/>
      <c r="D7" s="2"/>
      <c r="E7" s="14">
        <v>5</v>
      </c>
      <c r="F7" s="89" t="s">
        <v>19</v>
      </c>
      <c r="G7" s="14" t="str">
        <f>IF(Bobcat!M10="A","A"," ")</f>
        <v xml:space="preserve"> </v>
      </c>
      <c r="I7" s="100">
        <v>3</v>
      </c>
      <c r="J7" s="146" t="s">
        <v>224</v>
      </c>
      <c r="K7" s="14" t="str">
        <f>T('Elective Adventures'!M59)</f>
        <v/>
      </c>
      <c r="M7" s="136" t="s">
        <v>77</v>
      </c>
      <c r="N7" s="146" t="s">
        <v>325</v>
      </c>
      <c r="O7" s="14" t="str">
        <f>T('Elective Adventures'!M148)</f>
        <v/>
      </c>
      <c r="Q7" s="208" t="s">
        <v>401</v>
      </c>
      <c r="R7" s="207"/>
      <c r="S7" s="218"/>
    </row>
    <row r="8" spans="2:19" ht="12.75" customHeight="1" thickBot="1">
      <c r="B8" s="163" t="s">
        <v>67</v>
      </c>
      <c r="C8" s="213"/>
      <c r="D8" s="79"/>
      <c r="E8" s="14">
        <v>6</v>
      </c>
      <c r="F8" s="89" t="s">
        <v>20</v>
      </c>
      <c r="G8" s="14" t="str">
        <f>IF(Bobcat!M11="A","A"," ")</f>
        <v xml:space="preserve"> </v>
      </c>
      <c r="I8" s="100">
        <v>4</v>
      </c>
      <c r="J8" s="146" t="s">
        <v>229</v>
      </c>
      <c r="K8" s="14" t="str">
        <f>T('Elective Adventures'!M60)</f>
        <v/>
      </c>
      <c r="M8" s="136" t="s">
        <v>80</v>
      </c>
      <c r="N8" s="146" t="s">
        <v>326</v>
      </c>
      <c r="O8" s="14" t="str">
        <f>T('Elective Adventures'!M149)</f>
        <v/>
      </c>
      <c r="Q8" s="148"/>
      <c r="R8" s="159" t="s">
        <v>418</v>
      </c>
      <c r="S8" s="14" t="str">
        <f>T('Elective Adventures'!M235)</f>
        <v/>
      </c>
    </row>
    <row r="9" spans="2:19" ht="12.75" customHeight="1">
      <c r="B9" s="15" t="s">
        <v>68</v>
      </c>
      <c r="C9" s="164" t="str">
        <f>'Cyber Chip'!M10</f>
        <v xml:space="preserve"> </v>
      </c>
      <c r="D9" s="79"/>
      <c r="E9" s="76">
        <v>7</v>
      </c>
      <c r="F9" s="80" t="s">
        <v>21</v>
      </c>
      <c r="G9" s="76" t="str">
        <f>IF(Bobcat!M12="A","A"," ")</f>
        <v xml:space="preserve"> </v>
      </c>
      <c r="I9" s="100">
        <v>5</v>
      </c>
      <c r="J9" s="146" t="s">
        <v>227</v>
      </c>
      <c r="K9" s="14" t="str">
        <f>T('Elective Adventures'!M61)</f>
        <v/>
      </c>
      <c r="M9" s="100">
        <v>3</v>
      </c>
      <c r="N9" s="201" t="s">
        <v>327</v>
      </c>
      <c r="O9" s="14" t="str">
        <f>T('Elective Adventures'!M150)</f>
        <v/>
      </c>
      <c r="Q9" s="148">
        <v>1</v>
      </c>
      <c r="R9" s="209" t="s">
        <v>402</v>
      </c>
      <c r="S9" s="14" t="str">
        <f>T('Elective Adventures'!M236)</f>
        <v/>
      </c>
    </row>
    <row r="10" spans="2:19" ht="12" customHeight="1">
      <c r="B10" s="15" t="s">
        <v>419</v>
      </c>
      <c r="C10" s="17" t="str">
        <f>IF(COUNTIF(C4:C9,"C")&gt;5,"C","")</f>
        <v/>
      </c>
      <c r="D10" s="79"/>
      <c r="E10" s="77"/>
      <c r="F10" s="81"/>
      <c r="G10" s="77"/>
      <c r="I10" s="151">
        <v>6</v>
      </c>
      <c r="J10" s="200" t="s">
        <v>228</v>
      </c>
      <c r="K10" s="14" t="str">
        <f>T('Elective Adventures'!M62)</f>
        <v/>
      </c>
      <c r="M10" s="136" t="s">
        <v>72</v>
      </c>
      <c r="N10" s="146" t="s">
        <v>328</v>
      </c>
      <c r="O10" s="14" t="str">
        <f>T('Elective Adventures'!M151)</f>
        <v/>
      </c>
      <c r="Q10" s="100">
        <v>2</v>
      </c>
      <c r="R10" s="146" t="s">
        <v>403</v>
      </c>
      <c r="S10" s="14" t="str">
        <f>T('Elective Adventures'!M237)</f>
        <v/>
      </c>
    </row>
    <row r="11" spans="2:19" ht="12.75" customHeight="1">
      <c r="B11" s="82"/>
      <c r="C11" s="83"/>
      <c r="E11" s="304" t="s">
        <v>426</v>
      </c>
      <c r="F11" s="304"/>
      <c r="G11" s="304"/>
      <c r="I11" s="151">
        <v>7</v>
      </c>
      <c r="J11" s="205" t="s">
        <v>211</v>
      </c>
      <c r="K11" s="14" t="str">
        <f>T('Elective Adventures'!M63)</f>
        <v/>
      </c>
      <c r="M11" s="136" t="s">
        <v>73</v>
      </c>
      <c r="N11" s="146" t="s">
        <v>329</v>
      </c>
      <c r="O11" s="14" t="str">
        <f>T('Elective Adventures'!M152)</f>
        <v/>
      </c>
      <c r="Q11" s="100">
        <v>3</v>
      </c>
      <c r="R11" s="200" t="s">
        <v>404</v>
      </c>
      <c r="S11" s="14" t="str">
        <f>T('Elective Adventures'!M238)</f>
        <v/>
      </c>
    </row>
    <row r="12" spans="2:19" ht="12.75" customHeight="1">
      <c r="B12" s="216" t="s">
        <v>426</v>
      </c>
      <c r="C12" s="215"/>
      <c r="D12" s="31"/>
      <c r="E12" s="304"/>
      <c r="F12" s="304"/>
      <c r="G12" s="304"/>
      <c r="I12" s="173" t="s">
        <v>230</v>
      </c>
      <c r="J12" s="172" t="s">
        <v>238</v>
      </c>
      <c r="K12" s="14" t="str">
        <f>T('Elective Adventures'!M64)</f>
        <v/>
      </c>
      <c r="M12" s="136" t="s">
        <v>176</v>
      </c>
      <c r="N12" s="146" t="s">
        <v>330</v>
      </c>
      <c r="O12" s="14" t="str">
        <f>T('Elective Adventures'!M153)</f>
        <v/>
      </c>
      <c r="Q12" s="100">
        <v>4</v>
      </c>
      <c r="R12" s="146" t="s">
        <v>405</v>
      </c>
      <c r="S12" s="14" t="str">
        <f>T('Elective Adventures'!M239)</f>
        <v/>
      </c>
    </row>
    <row r="13" spans="2:19" ht="12.75" customHeight="1">
      <c r="B13" s="161" t="s">
        <v>110</v>
      </c>
      <c r="C13" s="18" t="str">
        <f>'Core Adventures'!M11</f>
        <v xml:space="preserve"> </v>
      </c>
      <c r="D13" s="31"/>
      <c r="E13" s="187" t="s">
        <v>151</v>
      </c>
      <c r="F13" s="189"/>
      <c r="G13" s="221" t="str">
        <f>T('Core Adventures'!M62)</f>
        <v/>
      </c>
      <c r="I13" s="173" t="s">
        <v>231</v>
      </c>
      <c r="J13" s="171" t="s">
        <v>239</v>
      </c>
      <c r="K13" s="14" t="str">
        <f>T('Elective Adventures'!M65)</f>
        <v/>
      </c>
      <c r="M13" s="100">
        <v>4</v>
      </c>
      <c r="N13" s="146" t="s">
        <v>331</v>
      </c>
      <c r="O13" s="14" t="str">
        <f>T('Elective Adventures'!M154)</f>
        <v/>
      </c>
      <c r="Q13" s="100">
        <v>5</v>
      </c>
      <c r="R13" s="200" t="s">
        <v>406</v>
      </c>
      <c r="S13" s="14" t="str">
        <f>T('Elective Adventures'!M240)</f>
        <v/>
      </c>
    </row>
    <row r="14" spans="2:19" ht="12.75" customHeight="1">
      <c r="B14" s="161" t="s">
        <v>420</v>
      </c>
      <c r="C14" s="18" t="str">
        <f>'Core Adventures'!M21</f>
        <v xml:space="preserve"> </v>
      </c>
      <c r="D14" s="31"/>
      <c r="E14" s="98"/>
      <c r="F14" s="136" t="s">
        <v>118</v>
      </c>
      <c r="G14" s="14" t="str">
        <f>T('Core Adventures'!M50)</f>
        <v/>
      </c>
      <c r="I14" s="173" t="s">
        <v>232</v>
      </c>
      <c r="J14" s="171" t="s">
        <v>240</v>
      </c>
      <c r="K14" s="14" t="str">
        <f>T('Elective Adventures'!M66)</f>
        <v/>
      </c>
      <c r="M14" s="136" t="s">
        <v>78</v>
      </c>
      <c r="N14" s="146" t="s">
        <v>351</v>
      </c>
      <c r="O14" s="14" t="str">
        <f>T('Elective Adventures'!M155)</f>
        <v/>
      </c>
      <c r="Q14" s="100">
        <v>6</v>
      </c>
      <c r="R14" s="146" t="s">
        <v>407</v>
      </c>
      <c r="S14" s="14" t="str">
        <f>T('Elective Adventures'!M241)</f>
        <v/>
      </c>
    </row>
    <row r="15" spans="2:19">
      <c r="B15" s="161" t="s">
        <v>117</v>
      </c>
      <c r="C15" s="18" t="str">
        <f>'Core Adventures'!M47</f>
        <v xml:space="preserve"> </v>
      </c>
      <c r="D15" s="31"/>
      <c r="E15" s="98">
        <v>1</v>
      </c>
      <c r="F15" s="136" t="s">
        <v>152</v>
      </c>
      <c r="G15" s="14" t="str">
        <f>T('Core Adventures'!M51)</f>
        <v/>
      </c>
      <c r="I15" s="173" t="s">
        <v>233</v>
      </c>
      <c r="J15" s="205" t="s">
        <v>241</v>
      </c>
      <c r="K15" s="14" t="str">
        <f>T('Elective Adventures'!M67)</f>
        <v/>
      </c>
      <c r="M15" s="136" t="s">
        <v>79</v>
      </c>
      <c r="N15" s="146" t="s">
        <v>332</v>
      </c>
      <c r="O15" s="14" t="str">
        <f>T('Elective Adventures'!M156)</f>
        <v/>
      </c>
      <c r="Q15" s="100">
        <v>7</v>
      </c>
      <c r="R15" s="146" t="s">
        <v>408</v>
      </c>
      <c r="S15" s="14" t="str">
        <f>T('Elective Adventures'!M242)</f>
        <v/>
      </c>
    </row>
    <row r="16" spans="2:19">
      <c r="B16" s="161" t="s">
        <v>151</v>
      </c>
      <c r="C16" s="18" t="str">
        <f>'Core Adventures'!M61</f>
        <v xml:space="preserve"> </v>
      </c>
      <c r="D16" s="31"/>
      <c r="E16" s="98">
        <v>2</v>
      </c>
      <c r="F16" s="136" t="s">
        <v>153</v>
      </c>
      <c r="G16" s="14" t="str">
        <f>T('Core Adventures'!M52)</f>
        <v/>
      </c>
      <c r="I16" s="173" t="s">
        <v>234</v>
      </c>
      <c r="J16" s="205" t="s">
        <v>242</v>
      </c>
      <c r="K16" s="14" t="str">
        <f>T('Elective Adventures'!M68)</f>
        <v/>
      </c>
      <c r="M16" s="136" t="s">
        <v>304</v>
      </c>
      <c r="N16" s="146" t="s">
        <v>333</v>
      </c>
      <c r="O16" s="14" t="str">
        <f>T('Elective Adventures'!M157)</f>
        <v/>
      </c>
      <c r="Q16" s="100">
        <v>8</v>
      </c>
      <c r="R16" s="146" t="s">
        <v>409</v>
      </c>
      <c r="S16" s="14" t="str">
        <f>T('Elective Adventures'!M243)</f>
        <v/>
      </c>
    </row>
    <row r="17" spans="2:19">
      <c r="B17" s="161" t="s">
        <v>427</v>
      </c>
      <c r="C17" s="18" t="str">
        <f>'Core Adventures'!M72</f>
        <v xml:space="preserve"> </v>
      </c>
      <c r="D17" s="31"/>
      <c r="E17" s="137" t="s">
        <v>76</v>
      </c>
      <c r="F17" s="136" t="s">
        <v>154</v>
      </c>
      <c r="G17" s="14" t="str">
        <f>T('Core Adventures'!M53)</f>
        <v/>
      </c>
      <c r="I17" s="173" t="s">
        <v>235</v>
      </c>
      <c r="J17" s="205" t="s">
        <v>243</v>
      </c>
      <c r="K17" s="14" t="str">
        <f>T('Elective Adventures'!M69)</f>
        <v/>
      </c>
      <c r="M17" s="136" t="s">
        <v>305</v>
      </c>
      <c r="N17" s="146" t="s">
        <v>334</v>
      </c>
      <c r="O17" s="14" t="str">
        <f>T('Elective Adventures'!M158)</f>
        <v/>
      </c>
      <c r="Q17" s="208" t="s">
        <v>410</v>
      </c>
      <c r="R17" s="207"/>
      <c r="S17" s="218"/>
    </row>
    <row r="18" spans="2:19">
      <c r="B18" s="30"/>
      <c r="C18" s="31"/>
      <c r="D18" s="31"/>
      <c r="E18" s="137" t="s">
        <v>77</v>
      </c>
      <c r="F18" s="136" t="s">
        <v>155</v>
      </c>
      <c r="G18" s="14" t="str">
        <f>T('Core Adventures'!M54)</f>
        <v/>
      </c>
      <c r="I18" s="173" t="s">
        <v>236</v>
      </c>
      <c r="J18" s="205" t="s">
        <v>244</v>
      </c>
      <c r="K18" s="14" t="str">
        <f>T('Elective Adventures'!M70)</f>
        <v/>
      </c>
      <c r="M18" s="136" t="s">
        <v>306</v>
      </c>
      <c r="N18" s="146" t="s">
        <v>335</v>
      </c>
      <c r="O18" s="14" t="str">
        <f>T('Elective Adventures'!M159)</f>
        <v/>
      </c>
      <c r="Q18" s="148">
        <v>1</v>
      </c>
      <c r="R18" s="159" t="s">
        <v>411</v>
      </c>
      <c r="S18" s="14" t="str">
        <f>T('Elective Adventures'!M246)</f>
        <v/>
      </c>
    </row>
    <row r="19" spans="2:19">
      <c r="B19" s="216" t="s">
        <v>425</v>
      </c>
      <c r="C19" s="215"/>
      <c r="E19" s="137" t="s">
        <v>80</v>
      </c>
      <c r="F19" s="136" t="s">
        <v>156</v>
      </c>
      <c r="G19" s="14" t="str">
        <f>T('Core Adventures'!M55)</f>
        <v/>
      </c>
      <c r="I19" s="173" t="s">
        <v>237</v>
      </c>
      <c r="J19" s="205" t="s">
        <v>245</v>
      </c>
      <c r="K19" s="14" t="str">
        <f>T('Elective Adventures'!M71)</f>
        <v/>
      </c>
      <c r="M19" s="136" t="s">
        <v>307</v>
      </c>
      <c r="N19" s="146" t="s">
        <v>336</v>
      </c>
      <c r="O19" s="14" t="str">
        <f>T('Elective Adventures'!M160)</f>
        <v/>
      </c>
      <c r="Q19" s="100">
        <v>2</v>
      </c>
      <c r="R19" s="201" t="s">
        <v>412</v>
      </c>
      <c r="S19" s="14" t="str">
        <f>T('Elective Adventures'!M247)</f>
        <v/>
      </c>
    </row>
    <row r="20" spans="2:19">
      <c r="B20" s="161" t="s">
        <v>172</v>
      </c>
      <c r="C20" s="18" t="str">
        <f>'Elective Adventures'!M19</f>
        <v xml:space="preserve"> </v>
      </c>
      <c r="D20" s="31"/>
      <c r="E20" s="137" t="s">
        <v>94</v>
      </c>
      <c r="F20" s="136" t="s">
        <v>157</v>
      </c>
      <c r="G20" s="14" t="str">
        <f>T('Core Adventures'!M56)</f>
        <v/>
      </c>
      <c r="I20" s="202" t="s">
        <v>246</v>
      </c>
      <c r="J20" s="195"/>
      <c r="K20" s="218"/>
      <c r="M20" s="136" t="s">
        <v>308</v>
      </c>
      <c r="N20" s="146" t="s">
        <v>337</v>
      </c>
      <c r="O20" s="14" t="str">
        <f>T('Elective Adventures'!M161)</f>
        <v/>
      </c>
      <c r="Q20" s="100">
        <v>3</v>
      </c>
      <c r="R20" s="146" t="s">
        <v>413</v>
      </c>
      <c r="S20" s="14" t="str">
        <f>T('Elective Adventures'!M248)</f>
        <v/>
      </c>
    </row>
    <row r="21" spans="2:19" ht="12.75" customHeight="1">
      <c r="B21" s="161" t="s">
        <v>194</v>
      </c>
      <c r="C21" s="18" t="str">
        <f>'Elective Adventures'!M34</f>
        <v xml:space="preserve"> </v>
      </c>
      <c r="D21" s="31"/>
      <c r="E21" s="137" t="s">
        <v>141</v>
      </c>
      <c r="F21" s="136" t="s">
        <v>158</v>
      </c>
      <c r="G21" s="14" t="str">
        <f>T('Core Adventures'!M57)</f>
        <v/>
      </c>
      <c r="I21" s="100">
        <v>1</v>
      </c>
      <c r="J21" s="146" t="s">
        <v>247</v>
      </c>
      <c r="K21" s="14" t="str">
        <f>T('Elective Adventures'!M75)</f>
        <v/>
      </c>
      <c r="M21" s="136" t="s">
        <v>309</v>
      </c>
      <c r="N21" s="146" t="s">
        <v>339</v>
      </c>
      <c r="O21" s="14" t="str">
        <f>T('Elective Adventures'!M162)</f>
        <v/>
      </c>
      <c r="Q21" s="100">
        <v>4</v>
      </c>
      <c r="R21" s="201" t="s">
        <v>414</v>
      </c>
      <c r="S21" s="14" t="str">
        <f>T('Elective Adventures'!M249)</f>
        <v/>
      </c>
    </row>
    <row r="22" spans="2:19" ht="12.75" customHeight="1">
      <c r="B22" s="161" t="s">
        <v>205</v>
      </c>
      <c r="C22" s="18" t="str">
        <f>'Elective Adventures'!M53</f>
        <v xml:space="preserve"> </v>
      </c>
      <c r="D22" s="31"/>
      <c r="E22" s="137" t="s">
        <v>162</v>
      </c>
      <c r="F22" s="136" t="s">
        <v>159</v>
      </c>
      <c r="G22" s="14" t="str">
        <f>T('Core Adventures'!M58)</f>
        <v/>
      </c>
      <c r="H22" s="12" t="s">
        <v>75</v>
      </c>
      <c r="I22" s="136">
        <v>2</v>
      </c>
      <c r="J22" s="146" t="s">
        <v>248</v>
      </c>
      <c r="K22" s="14" t="str">
        <f>T('Elective Adventures'!M76)</f>
        <v/>
      </c>
      <c r="L22" s="12" t="s">
        <v>75</v>
      </c>
      <c r="M22" s="136" t="s">
        <v>310</v>
      </c>
      <c r="N22" s="146" t="s">
        <v>352</v>
      </c>
      <c r="O22" s="14" t="str">
        <f>T('Elective Adventures'!M163)</f>
        <v/>
      </c>
      <c r="P22" s="12" t="s">
        <v>75</v>
      </c>
      <c r="Q22" s="136" t="s">
        <v>78</v>
      </c>
      <c r="R22" s="201" t="s">
        <v>415</v>
      </c>
      <c r="S22" s="14" t="str">
        <f>T('Elective Adventures'!M250)</f>
        <v/>
      </c>
    </row>
    <row r="23" spans="2:19" ht="12.75" customHeight="1">
      <c r="B23" s="161" t="s">
        <v>421</v>
      </c>
      <c r="C23" s="18" t="str">
        <f>'Elective Adventures'!M72</f>
        <v xml:space="preserve"> </v>
      </c>
      <c r="D23" s="31"/>
      <c r="E23" s="98">
        <v>3</v>
      </c>
      <c r="F23" s="136" t="s">
        <v>160</v>
      </c>
      <c r="G23" s="14" t="str">
        <f>T('Core Adventures'!M59)</f>
        <v/>
      </c>
      <c r="I23" s="136">
        <v>3</v>
      </c>
      <c r="J23" s="146" t="s">
        <v>249</v>
      </c>
      <c r="K23" s="14" t="str">
        <f>T('Elective Adventures'!M77)</f>
        <v/>
      </c>
      <c r="M23" s="136" t="s">
        <v>311</v>
      </c>
      <c r="N23" s="146" t="s">
        <v>340</v>
      </c>
      <c r="O23" s="14" t="str">
        <f>T('Elective Adventures'!M164)</f>
        <v/>
      </c>
      <c r="Q23" s="136" t="s">
        <v>79</v>
      </c>
      <c r="R23" s="201" t="s">
        <v>416</v>
      </c>
      <c r="S23" s="14" t="str">
        <f>T('Elective Adventures'!M251)</f>
        <v/>
      </c>
    </row>
    <row r="24" spans="2:19">
      <c r="B24" s="161" t="s">
        <v>246</v>
      </c>
      <c r="C24" s="18" t="str">
        <f>'Elective Adventures'!M80</f>
        <v xml:space="preserve"> </v>
      </c>
      <c r="D24" s="31"/>
      <c r="E24" s="98">
        <v>4</v>
      </c>
      <c r="F24" s="136" t="s">
        <v>161</v>
      </c>
      <c r="G24" s="14" t="str">
        <f>T('Core Adventures'!M60)</f>
        <v/>
      </c>
      <c r="I24" s="136">
        <v>4</v>
      </c>
      <c r="J24" s="201" t="s">
        <v>250</v>
      </c>
      <c r="K24" s="14" t="str">
        <f>T('Elective Adventures'!M78)</f>
        <v/>
      </c>
      <c r="M24" s="136" t="s">
        <v>312</v>
      </c>
      <c r="N24" s="146" t="s">
        <v>341</v>
      </c>
      <c r="O24" s="14" t="str">
        <f>T('Elective Adventures'!M165)</f>
        <v/>
      </c>
      <c r="Q24" s="136" t="s">
        <v>304</v>
      </c>
      <c r="R24" s="146" t="s">
        <v>417</v>
      </c>
      <c r="S24" s="14" t="str">
        <f>T('Elective Adventures'!M252)</f>
        <v/>
      </c>
    </row>
    <row r="25" spans="2:19">
      <c r="B25" s="161" t="s">
        <v>252</v>
      </c>
      <c r="C25" s="18" t="str">
        <f>'Elective Adventures'!M89</f>
        <v xml:space="preserve"> </v>
      </c>
      <c r="D25" s="31"/>
      <c r="E25" s="187" t="s">
        <v>169</v>
      </c>
      <c r="F25" s="187"/>
      <c r="G25" s="218"/>
      <c r="I25" s="136">
        <v>5</v>
      </c>
      <c r="J25" s="146" t="s">
        <v>251</v>
      </c>
      <c r="K25" s="14" t="str">
        <f>T('Elective Adventures'!M79)</f>
        <v/>
      </c>
      <c r="M25" s="136" t="s">
        <v>313</v>
      </c>
      <c r="N25" s="146" t="s">
        <v>342</v>
      </c>
      <c r="O25" s="14" t="str">
        <f>T('Elective Adventures'!M166)</f>
        <v/>
      </c>
    </row>
    <row r="26" spans="2:19" ht="12.75" customHeight="1">
      <c r="B26" s="162" t="s">
        <v>259</v>
      </c>
      <c r="C26" s="18" t="str">
        <f>'Elective Adventures'!M105</f>
        <v xml:space="preserve"> </v>
      </c>
      <c r="D26" s="31"/>
      <c r="E26" s="98"/>
      <c r="F26" s="136" t="s">
        <v>118</v>
      </c>
      <c r="G26" s="14" t="str">
        <f>T('Core Adventures'!M63)</f>
        <v/>
      </c>
      <c r="I26" s="202" t="s">
        <v>252</v>
      </c>
      <c r="J26" s="195"/>
      <c r="K26" s="218"/>
      <c r="M26" s="136" t="s">
        <v>314</v>
      </c>
      <c r="N26" s="201" t="s">
        <v>343</v>
      </c>
      <c r="O26" s="14" t="str">
        <f>T('Elective Adventures'!M167)</f>
        <v/>
      </c>
    </row>
    <row r="27" spans="2:19" ht="12.75" customHeight="1">
      <c r="B27" s="162" t="s">
        <v>428</v>
      </c>
      <c r="C27" s="18" t="str">
        <f>'Elective Adventures'!M132</f>
        <v xml:space="preserve"> </v>
      </c>
      <c r="D27" s="31"/>
      <c r="E27" s="98">
        <v>1</v>
      </c>
      <c r="F27" s="136" t="s">
        <v>163</v>
      </c>
      <c r="G27" s="14" t="str">
        <f>T('Core Adventures'!M64)</f>
        <v/>
      </c>
      <c r="I27" s="100">
        <v>1</v>
      </c>
      <c r="J27" s="146" t="s">
        <v>253</v>
      </c>
      <c r="K27" s="14" t="str">
        <f>T('Elective Adventures'!M83)</f>
        <v/>
      </c>
      <c r="M27" s="136" t="s">
        <v>315</v>
      </c>
      <c r="N27" s="146" t="s">
        <v>344</v>
      </c>
      <c r="O27" s="14" t="str">
        <f>T('Elective Adventures'!M168)</f>
        <v/>
      </c>
    </row>
    <row r="28" spans="2:19">
      <c r="B28" s="162" t="s">
        <v>297</v>
      </c>
      <c r="C28" s="18" t="str">
        <f>'Elective Adventures'!M142</f>
        <v xml:space="preserve"> </v>
      </c>
      <c r="D28" s="31"/>
      <c r="E28" s="98">
        <v>2</v>
      </c>
      <c r="F28" s="136" t="s">
        <v>164</v>
      </c>
      <c r="G28" s="14" t="str">
        <f>T('Core Adventures'!M65)</f>
        <v/>
      </c>
      <c r="I28" s="100">
        <v>2</v>
      </c>
      <c r="J28" s="146" t="s">
        <v>254</v>
      </c>
      <c r="K28" s="14" t="str">
        <f>T('Elective Adventures'!M84)</f>
        <v/>
      </c>
      <c r="M28" s="136" t="s">
        <v>316</v>
      </c>
      <c r="N28" s="146" t="s">
        <v>345</v>
      </c>
      <c r="O28" s="14" t="str">
        <f>T('Elective Adventures'!M169)</f>
        <v/>
      </c>
      <c r="R28" s="68" t="s">
        <v>49</v>
      </c>
      <c r="S28" s="69"/>
    </row>
    <row r="29" spans="2:19">
      <c r="B29" s="162" t="s">
        <v>338</v>
      </c>
      <c r="C29" s="18" t="str">
        <f>'Elective Adventures'!M176</f>
        <v xml:space="preserve"> </v>
      </c>
      <c r="D29" s="31"/>
      <c r="E29" s="98">
        <v>3</v>
      </c>
      <c r="F29" s="193" t="s">
        <v>165</v>
      </c>
      <c r="G29" s="14" t="str">
        <f>T('Core Adventures'!M66)</f>
        <v/>
      </c>
      <c r="I29" s="100">
        <v>3</v>
      </c>
      <c r="J29" s="201" t="s">
        <v>255</v>
      </c>
      <c r="K29" s="14" t="str">
        <f>T('Elective Adventures'!M85)</f>
        <v/>
      </c>
      <c r="M29" s="136" t="s">
        <v>317</v>
      </c>
      <c r="N29" s="146" t="s">
        <v>346</v>
      </c>
      <c r="O29" s="14" t="str">
        <f>T('Elective Adventures'!M170)</f>
        <v/>
      </c>
      <c r="R29" s="70" t="s">
        <v>50</v>
      </c>
      <c r="S29" s="32"/>
    </row>
    <row r="30" spans="2:19" ht="12.75" customHeight="1">
      <c r="B30" s="162" t="s">
        <v>354</v>
      </c>
      <c r="C30" s="18" t="str">
        <f>'Elective Adventures'!M183</f>
        <v xml:space="preserve"> </v>
      </c>
      <c r="D30" s="31"/>
      <c r="E30" s="98">
        <v>4</v>
      </c>
      <c r="F30" s="194" t="s">
        <v>170</v>
      </c>
      <c r="G30" s="14" t="str">
        <f>T('Core Adventures'!M67)</f>
        <v/>
      </c>
      <c r="I30" s="100">
        <v>4</v>
      </c>
      <c r="J30" s="200" t="s">
        <v>256</v>
      </c>
      <c r="K30" s="14" t="str">
        <f>T('Elective Adventures'!M86)</f>
        <v/>
      </c>
      <c r="M30" s="136" t="s">
        <v>318</v>
      </c>
      <c r="N30" s="146" t="s">
        <v>353</v>
      </c>
      <c r="O30" s="14" t="str">
        <f>T('Elective Adventures'!M171)</f>
        <v/>
      </c>
      <c r="R30" s="70" t="s">
        <v>51</v>
      </c>
      <c r="S30" s="32"/>
    </row>
    <row r="31" spans="2:19" ht="12.75" customHeight="1">
      <c r="B31" s="162" t="s">
        <v>359</v>
      </c>
      <c r="C31" s="18" t="str">
        <f>'Elective Adventures'!M198</f>
        <v xml:space="preserve"> </v>
      </c>
      <c r="D31" s="31"/>
      <c r="E31" s="98">
        <v>5</v>
      </c>
      <c r="F31" s="193" t="s">
        <v>166</v>
      </c>
      <c r="G31" s="14" t="str">
        <f>T('Core Adventures'!M68)</f>
        <v/>
      </c>
      <c r="I31" s="100">
        <v>5</v>
      </c>
      <c r="J31" s="146" t="s">
        <v>257</v>
      </c>
      <c r="K31" s="14" t="str">
        <f>T('Elective Adventures'!M87)</f>
        <v/>
      </c>
      <c r="M31" s="136" t="s">
        <v>319</v>
      </c>
      <c r="N31" s="146" t="s">
        <v>347</v>
      </c>
      <c r="O31" s="14" t="str">
        <f>T('Elective Adventures'!M172)</f>
        <v/>
      </c>
      <c r="R31" s="71" t="s">
        <v>74</v>
      </c>
      <c r="S31" s="51"/>
    </row>
    <row r="32" spans="2:19">
      <c r="B32" s="162" t="s">
        <v>423</v>
      </c>
      <c r="C32" s="18" t="str">
        <f>'Elective Adventures'!M208</f>
        <v xml:space="preserve"> </v>
      </c>
      <c r="D32" s="31"/>
      <c r="E32" s="98">
        <v>6</v>
      </c>
      <c r="F32" s="136" t="s">
        <v>167</v>
      </c>
      <c r="G32" s="14" t="str">
        <f>T('Core Adventures'!M69)</f>
        <v/>
      </c>
      <c r="I32" s="100">
        <v>6</v>
      </c>
      <c r="J32" s="146" t="s">
        <v>258</v>
      </c>
      <c r="K32" s="14" t="str">
        <f>T('Elective Adventures'!M88)</f>
        <v/>
      </c>
      <c r="M32" s="136" t="s">
        <v>320</v>
      </c>
      <c r="N32" s="146" t="s">
        <v>348</v>
      </c>
      <c r="O32" s="14" t="str">
        <f>T('Elective Adventures'!M173)</f>
        <v/>
      </c>
    </row>
    <row r="33" spans="1:15" ht="12.75" customHeight="1">
      <c r="B33" s="162" t="s">
        <v>381</v>
      </c>
      <c r="C33" s="18" t="str">
        <f>'Elective Adventures'!M213</f>
        <v xml:space="preserve"> </v>
      </c>
      <c r="D33" s="31"/>
      <c r="E33" s="98">
        <v>7</v>
      </c>
      <c r="F33" s="136" t="s">
        <v>171</v>
      </c>
      <c r="G33" s="14" t="str">
        <f>T('Core Adventures'!M70)</f>
        <v/>
      </c>
      <c r="I33" s="202" t="s">
        <v>259</v>
      </c>
      <c r="J33" s="186"/>
      <c r="K33" s="218"/>
      <c r="M33" s="136" t="s">
        <v>321</v>
      </c>
      <c r="N33" s="146" t="s">
        <v>349</v>
      </c>
      <c r="O33" s="14" t="str">
        <f>T('Elective Adventures'!M174)</f>
        <v/>
      </c>
    </row>
    <row r="34" spans="1:15" ht="12.75" customHeight="1">
      <c r="B34" s="162" t="s">
        <v>385</v>
      </c>
      <c r="C34" s="18" t="str">
        <f>'Elective Adventures'!M228</f>
        <v xml:space="preserve"> </v>
      </c>
      <c r="D34" s="8"/>
      <c r="E34" s="98">
        <v>8</v>
      </c>
      <c r="F34" s="193" t="s">
        <v>168</v>
      </c>
      <c r="G34" s="14" t="str">
        <f>T('Core Adventures'!M71)</f>
        <v/>
      </c>
      <c r="I34" s="136">
        <v>1</v>
      </c>
      <c r="J34" s="146" t="s">
        <v>260</v>
      </c>
      <c r="K34" s="14" t="str">
        <f>T('Elective Adventures'!M92)</f>
        <v/>
      </c>
      <c r="M34" s="136" t="s">
        <v>322</v>
      </c>
      <c r="N34" s="146" t="s">
        <v>350</v>
      </c>
      <c r="O34" s="14" t="str">
        <f>T('Elective Adventures'!M175)</f>
        <v/>
      </c>
    </row>
    <row r="35" spans="1:15" ht="15.75" customHeight="1">
      <c r="B35" s="162" t="s">
        <v>397</v>
      </c>
      <c r="C35" s="18" t="str">
        <f>'Elective Adventures'!M233</f>
        <v xml:space="preserve"> </v>
      </c>
      <c r="D35" s="8"/>
      <c r="E35" s="304" t="s">
        <v>425</v>
      </c>
      <c r="F35" s="304"/>
      <c r="G35" s="304"/>
      <c r="I35" s="136" t="s">
        <v>69</v>
      </c>
      <c r="J35" s="146" t="s">
        <v>261</v>
      </c>
      <c r="K35" s="14" t="str">
        <f>T('Elective Adventures'!M93)</f>
        <v/>
      </c>
      <c r="M35" s="202" t="s">
        <v>354</v>
      </c>
      <c r="N35" s="207"/>
      <c r="O35" s="218"/>
    </row>
    <row r="36" spans="1:15" ht="12.75" customHeight="1">
      <c r="B36" s="162" t="s">
        <v>401</v>
      </c>
      <c r="C36" s="18" t="str">
        <f>'Elective Adventures'!M244</f>
        <v xml:space="preserve"> </v>
      </c>
      <c r="D36" s="8"/>
      <c r="E36" s="304"/>
      <c r="F36" s="304"/>
      <c r="G36" s="304"/>
      <c r="I36" s="136" t="s">
        <v>70</v>
      </c>
      <c r="J36" s="146" t="s">
        <v>262</v>
      </c>
      <c r="K36" s="14" t="str">
        <f>T('Elective Adventures'!M94)</f>
        <v/>
      </c>
      <c r="M36" s="136">
        <v>1</v>
      </c>
      <c r="N36" s="159" t="s">
        <v>355</v>
      </c>
      <c r="O36" s="14" t="str">
        <f>T('Elective Adventures'!M179)</f>
        <v/>
      </c>
    </row>
    <row r="37" spans="1:15">
      <c r="B37" s="162" t="s">
        <v>410</v>
      </c>
      <c r="C37" s="18" t="str">
        <f>'Elective Adventures'!M253</f>
        <v xml:space="preserve"> </v>
      </c>
      <c r="D37" s="8"/>
      <c r="E37" s="189" t="s">
        <v>172</v>
      </c>
      <c r="F37" s="186"/>
      <c r="G37" s="215"/>
      <c r="I37" s="136" t="s">
        <v>71</v>
      </c>
      <c r="J37" s="146" t="s">
        <v>263</v>
      </c>
      <c r="K37" s="14" t="str">
        <f>T('Elective Adventures'!M95)</f>
        <v/>
      </c>
      <c r="M37" s="136">
        <v>2</v>
      </c>
      <c r="N37" s="146" t="s">
        <v>356</v>
      </c>
      <c r="O37" s="14" t="str">
        <f>T('Elective Adventures'!M180)</f>
        <v/>
      </c>
    </row>
    <row r="38" spans="1:15" ht="12.75" customHeight="1">
      <c r="B38" s="2"/>
      <c r="C38" s="31"/>
      <c r="D38" s="78"/>
      <c r="E38" s="100"/>
      <c r="F38" s="146" t="s">
        <v>97</v>
      </c>
      <c r="G38" s="14" t="str">
        <f>T('Elective Adventures'!M6)</f>
        <v/>
      </c>
      <c r="I38" s="136">
        <v>2</v>
      </c>
      <c r="J38" s="146" t="s">
        <v>208</v>
      </c>
      <c r="K38" s="14" t="str">
        <f>T('Elective Adventures'!M96)</f>
        <v/>
      </c>
      <c r="M38" s="100">
        <v>3</v>
      </c>
      <c r="N38" s="146" t="s">
        <v>357</v>
      </c>
      <c r="O38" s="14" t="str">
        <f>T('Elective Adventures'!M181)</f>
        <v/>
      </c>
    </row>
    <row r="39" spans="1:15" ht="12.75" customHeight="1">
      <c r="A39" s="304" t="s">
        <v>426</v>
      </c>
      <c r="B39" s="304"/>
      <c r="C39" s="304"/>
      <c r="D39" s="78"/>
      <c r="E39" s="100">
        <v>1</v>
      </c>
      <c r="F39" s="146" t="s">
        <v>173</v>
      </c>
      <c r="G39" s="14" t="str">
        <f>T('Elective Adventures'!M7)</f>
        <v/>
      </c>
      <c r="I39" s="136" t="s">
        <v>76</v>
      </c>
      <c r="J39" s="146" t="s">
        <v>264</v>
      </c>
      <c r="K39" s="14" t="str">
        <f>T('Elective Adventures'!M97)</f>
        <v/>
      </c>
      <c r="M39" s="154">
        <v>4</v>
      </c>
      <c r="N39" s="158" t="s">
        <v>358</v>
      </c>
      <c r="O39" s="14" t="str">
        <f>T('Elective Adventures'!M182)</f>
        <v/>
      </c>
    </row>
    <row r="40" spans="1:15" ht="12.75" customHeight="1">
      <c r="A40" s="304"/>
      <c r="B40" s="304"/>
      <c r="C40" s="304"/>
      <c r="E40" s="100">
        <v>2</v>
      </c>
      <c r="F40" s="146" t="s">
        <v>174</v>
      </c>
      <c r="G40" s="14" t="str">
        <f>T('Elective Adventures'!M8)</f>
        <v/>
      </c>
      <c r="I40" s="136" t="s">
        <v>77</v>
      </c>
      <c r="J40" s="146" t="s">
        <v>265</v>
      </c>
      <c r="K40" s="14" t="str">
        <f>T('Elective Adventures'!M98)</f>
        <v/>
      </c>
      <c r="M40" s="208" t="s">
        <v>359</v>
      </c>
      <c r="N40" s="207"/>
      <c r="O40" s="218"/>
    </row>
    <row r="41" spans="1:15">
      <c r="A41" s="189" t="s">
        <v>110</v>
      </c>
      <c r="B41" s="189"/>
      <c r="C41" s="217"/>
      <c r="E41" s="100">
        <v>3</v>
      </c>
      <c r="F41" s="146" t="s">
        <v>175</v>
      </c>
      <c r="G41" s="14" t="str">
        <f>T('Elective Adventures'!M9)</f>
        <v/>
      </c>
      <c r="I41" s="136" t="s">
        <v>80</v>
      </c>
      <c r="J41" s="200" t="s">
        <v>266</v>
      </c>
      <c r="K41" s="14" t="str">
        <f>T('Elective Adventures'!M99)</f>
        <v/>
      </c>
      <c r="M41" s="148"/>
      <c r="N41" s="159" t="s">
        <v>360</v>
      </c>
      <c r="O41" s="14" t="str">
        <f>T('Elective Adventures'!M186)</f>
        <v/>
      </c>
    </row>
    <row r="42" spans="1:15" ht="12.75" customHeight="1">
      <c r="A42" s="98">
        <v>1</v>
      </c>
      <c r="B42" s="136" t="s">
        <v>105</v>
      </c>
      <c r="C42" s="14" t="str">
        <f>T('Core Adventures'!M6)</f>
        <v/>
      </c>
      <c r="E42" s="173" t="s">
        <v>72</v>
      </c>
      <c r="F42" s="171" t="s">
        <v>183</v>
      </c>
      <c r="G42" s="14" t="str">
        <f>T('Elective Adventures'!M10)</f>
        <v/>
      </c>
      <c r="I42" s="136" t="s">
        <v>94</v>
      </c>
      <c r="J42" s="146" t="s">
        <v>267</v>
      </c>
      <c r="K42" s="14" t="str">
        <f>T('Elective Adventures'!M100)</f>
        <v/>
      </c>
      <c r="M42" s="100">
        <v>1</v>
      </c>
      <c r="N42" s="146" t="s">
        <v>363</v>
      </c>
      <c r="O42" s="14" t="str">
        <f>T('Elective Adventures'!M187)</f>
        <v/>
      </c>
    </row>
    <row r="43" spans="1:15">
      <c r="A43" s="98">
        <v>2</v>
      </c>
      <c r="B43" s="136" t="s">
        <v>106</v>
      </c>
      <c r="C43" s="14" t="str">
        <f>T('Core Adventures'!M7)</f>
        <v/>
      </c>
      <c r="E43" s="173" t="s">
        <v>73</v>
      </c>
      <c r="F43" s="171" t="s">
        <v>184</v>
      </c>
      <c r="G43" s="14" t="str">
        <f>T('Elective Adventures'!M11)</f>
        <v/>
      </c>
      <c r="I43" s="136" t="s">
        <v>141</v>
      </c>
      <c r="J43" s="146" t="s">
        <v>268</v>
      </c>
      <c r="K43" s="14" t="str">
        <f>T('Elective Adventures'!M101)</f>
        <v/>
      </c>
      <c r="M43" s="100">
        <v>2</v>
      </c>
      <c r="N43" s="146" t="s">
        <v>364</v>
      </c>
      <c r="O43" s="14" t="str">
        <f>T('Elective Adventures'!M188)</f>
        <v/>
      </c>
    </row>
    <row r="44" spans="1:15">
      <c r="A44" s="98">
        <v>3</v>
      </c>
      <c r="B44" s="136" t="s">
        <v>107</v>
      </c>
      <c r="C44" s="14" t="str">
        <f>T('Core Adventures'!M8)</f>
        <v/>
      </c>
      <c r="E44" s="173" t="s">
        <v>176</v>
      </c>
      <c r="F44" s="171" t="s">
        <v>185</v>
      </c>
      <c r="G44" s="14" t="str">
        <f>T('Elective Adventures'!M12)</f>
        <v/>
      </c>
      <c r="I44" s="136" t="s">
        <v>162</v>
      </c>
      <c r="J44" s="146" t="s">
        <v>269</v>
      </c>
      <c r="K44" s="14" t="str">
        <f>T('Elective Adventures'!M102)</f>
        <v/>
      </c>
      <c r="M44" s="100">
        <v>3</v>
      </c>
      <c r="N44" s="146" t="s">
        <v>365</v>
      </c>
      <c r="O44" s="14" t="str">
        <f>T('Elective Adventures'!M189)</f>
        <v/>
      </c>
    </row>
    <row r="45" spans="1:15" ht="12.75" customHeight="1">
      <c r="A45" s="98">
        <v>4</v>
      </c>
      <c r="B45" s="136" t="s">
        <v>108</v>
      </c>
      <c r="C45" s="14" t="str">
        <f>T('Core Adventures'!M9)</f>
        <v/>
      </c>
      <c r="E45" s="173" t="s">
        <v>177</v>
      </c>
      <c r="F45" s="171" t="s">
        <v>186</v>
      </c>
      <c r="G45" s="14" t="str">
        <f>T('Elective Adventures'!M13)</f>
        <v/>
      </c>
      <c r="I45" s="136" t="s">
        <v>192</v>
      </c>
      <c r="J45" s="146" t="s">
        <v>270</v>
      </c>
      <c r="K45" s="14" t="str">
        <f>T('Elective Adventures'!M103)</f>
        <v/>
      </c>
      <c r="M45" s="100">
        <v>4</v>
      </c>
      <c r="N45" s="146" t="s">
        <v>366</v>
      </c>
      <c r="O45" s="14" t="str">
        <f>T('Elective Adventures'!M190)</f>
        <v/>
      </c>
    </row>
    <row r="46" spans="1:15" ht="12.75" customHeight="1">
      <c r="A46" s="98">
        <v>3</v>
      </c>
      <c r="B46" s="136" t="s">
        <v>109</v>
      </c>
      <c r="C46" s="14" t="str">
        <f>T('Core Adventures'!M10)</f>
        <v/>
      </c>
      <c r="E46" s="173" t="s">
        <v>178</v>
      </c>
      <c r="F46" s="172" t="s">
        <v>187</v>
      </c>
      <c r="G46" s="14" t="str">
        <f>T('Elective Adventures'!M14)</f>
        <v/>
      </c>
      <c r="I46" s="136" t="s">
        <v>193</v>
      </c>
      <c r="J46" s="201" t="s">
        <v>271</v>
      </c>
      <c r="K46" s="14" t="str">
        <f>T('Elective Adventures'!M104)</f>
        <v/>
      </c>
      <c r="M46" s="100">
        <v>5</v>
      </c>
      <c r="N46" s="146" t="s">
        <v>367</v>
      </c>
      <c r="O46" s="14" t="str">
        <f>T('Elective Adventures'!M191)</f>
        <v/>
      </c>
    </row>
    <row r="47" spans="1:15">
      <c r="A47" s="187" t="s">
        <v>420</v>
      </c>
      <c r="B47" s="187"/>
      <c r="C47" s="218"/>
      <c r="E47" s="173" t="s">
        <v>179</v>
      </c>
      <c r="F47" s="171" t="s">
        <v>188</v>
      </c>
      <c r="G47" s="14" t="str">
        <f>T('Elective Adventures'!M15)</f>
        <v/>
      </c>
      <c r="I47" s="202" t="s">
        <v>428</v>
      </c>
      <c r="J47" s="186"/>
      <c r="K47" s="218"/>
      <c r="M47" s="100">
        <v>6</v>
      </c>
      <c r="N47" s="200" t="s">
        <v>368</v>
      </c>
      <c r="O47" s="14" t="str">
        <f>T('Elective Adventures'!M192)</f>
        <v/>
      </c>
    </row>
    <row r="48" spans="1:15">
      <c r="A48" s="98"/>
      <c r="B48" s="136" t="s">
        <v>95</v>
      </c>
      <c r="C48" s="14" t="str">
        <f>T('Core Adventures'!M14)</f>
        <v/>
      </c>
      <c r="E48" s="173" t="s">
        <v>180</v>
      </c>
      <c r="F48" s="171" t="s">
        <v>189</v>
      </c>
      <c r="G48" s="14" t="str">
        <f>T('Elective Adventures'!M16)</f>
        <v/>
      </c>
      <c r="I48" s="100">
        <v>1</v>
      </c>
      <c r="J48" s="146" t="s">
        <v>97</v>
      </c>
      <c r="K48" s="14" t="str">
        <f>T('Elective Adventures'!M108)</f>
        <v/>
      </c>
      <c r="M48" s="100">
        <v>7</v>
      </c>
      <c r="N48" s="146" t="s">
        <v>369</v>
      </c>
      <c r="O48" s="14" t="str">
        <f>T('Elective Adventures'!M193)</f>
        <v/>
      </c>
    </row>
    <row r="49" spans="1:15">
      <c r="A49" s="98">
        <v>1</v>
      </c>
      <c r="B49" s="136" t="s">
        <v>96</v>
      </c>
      <c r="C49" s="14" t="str">
        <f>T('Core Adventures'!M15)</f>
        <v/>
      </c>
      <c r="E49" s="173" t="s">
        <v>181</v>
      </c>
      <c r="F49" s="171" t="s">
        <v>190</v>
      </c>
      <c r="G49" s="14" t="str">
        <f>T('Elective Adventures'!M17)</f>
        <v/>
      </c>
      <c r="I49" s="136" t="s">
        <v>69</v>
      </c>
      <c r="J49" s="146" t="s">
        <v>279</v>
      </c>
      <c r="K49" s="14" t="str">
        <f>T('Elective Adventures'!M109)</f>
        <v/>
      </c>
      <c r="M49" s="100">
        <v>8</v>
      </c>
      <c r="N49" s="146" t="s">
        <v>370</v>
      </c>
      <c r="O49" s="14" t="str">
        <f>T('Elective Adventures'!M194)</f>
        <v/>
      </c>
    </row>
    <row r="50" spans="1:15" ht="12.75" customHeight="1">
      <c r="A50" s="98"/>
      <c r="B50" s="136" t="s">
        <v>112</v>
      </c>
      <c r="C50" s="14" t="str">
        <f>T('Core Adventures'!M16)</f>
        <v/>
      </c>
      <c r="E50" s="173" t="s">
        <v>182</v>
      </c>
      <c r="F50" s="171" t="s">
        <v>191</v>
      </c>
      <c r="G50" s="14" t="str">
        <f>T('Elective Adventures'!M18)</f>
        <v/>
      </c>
      <c r="I50" s="136" t="s">
        <v>70</v>
      </c>
      <c r="J50" s="146" t="s">
        <v>280</v>
      </c>
      <c r="K50" s="14" t="str">
        <f>T('Elective Adventures'!M110)</f>
        <v/>
      </c>
      <c r="M50" s="100">
        <v>9</v>
      </c>
      <c r="N50" s="146" t="s">
        <v>371</v>
      </c>
      <c r="O50" s="14" t="str">
        <f>T('Elective Adventures'!M195)</f>
        <v/>
      </c>
    </row>
    <row r="51" spans="1:15" ht="12.75" customHeight="1">
      <c r="A51" s="137" t="s">
        <v>76</v>
      </c>
      <c r="B51" s="136" t="s">
        <v>113</v>
      </c>
      <c r="C51" s="14" t="str">
        <f>T('Core Adventures'!M17)</f>
        <v/>
      </c>
      <c r="D51" s="84"/>
      <c r="E51" s="189" t="s">
        <v>194</v>
      </c>
      <c r="F51" s="186"/>
      <c r="G51" s="218"/>
      <c r="I51" s="136" t="s">
        <v>71</v>
      </c>
      <c r="J51" s="146" t="s">
        <v>281</v>
      </c>
      <c r="K51" s="14" t="str">
        <f>T('Elective Adventures'!M111)</f>
        <v/>
      </c>
      <c r="M51" s="136" t="s">
        <v>361</v>
      </c>
      <c r="N51" s="146" t="s">
        <v>372</v>
      </c>
      <c r="O51" s="14" t="str">
        <f>T('Elective Adventures'!M196)</f>
        <v/>
      </c>
    </row>
    <row r="52" spans="1:15" ht="12.75" customHeight="1">
      <c r="A52" s="137" t="s">
        <v>77</v>
      </c>
      <c r="B52" s="136" t="s">
        <v>114</v>
      </c>
      <c r="C52" s="14" t="str">
        <f>T('Core Adventures'!M18)</f>
        <v/>
      </c>
      <c r="D52" s="84"/>
      <c r="E52" s="140"/>
      <c r="F52" s="200" t="s">
        <v>206</v>
      </c>
      <c r="G52" s="14" t="str">
        <f>T('Elective Adventures'!M22)</f>
        <v/>
      </c>
      <c r="I52" s="100">
        <v>2</v>
      </c>
      <c r="J52" s="146" t="s">
        <v>282</v>
      </c>
      <c r="K52" s="14" t="str">
        <f>T('Elective Adventures'!M112)</f>
        <v/>
      </c>
      <c r="M52" s="136" t="s">
        <v>362</v>
      </c>
      <c r="N52" s="146" t="s">
        <v>373</v>
      </c>
      <c r="O52" s="14" t="str">
        <f>T('Elective Adventures'!M197)</f>
        <v/>
      </c>
    </row>
    <row r="53" spans="1:15">
      <c r="A53" s="137" t="s">
        <v>80</v>
      </c>
      <c r="B53" s="193" t="s">
        <v>115</v>
      </c>
      <c r="C53" s="14" t="str">
        <f>T('Core Adventures'!M19)</f>
        <v/>
      </c>
      <c r="D53" s="13"/>
      <c r="E53" s="140">
        <v>1</v>
      </c>
      <c r="F53" s="200" t="s">
        <v>195</v>
      </c>
      <c r="G53" s="14" t="str">
        <f>T('Elective Adventures'!M23)</f>
        <v/>
      </c>
      <c r="I53" s="100">
        <v>3</v>
      </c>
      <c r="J53" s="146" t="s">
        <v>97</v>
      </c>
      <c r="K53" s="14" t="str">
        <f>T('Elective Adventures'!M113)</f>
        <v/>
      </c>
      <c r="M53" s="208" t="s">
        <v>423</v>
      </c>
      <c r="N53" s="207"/>
      <c r="O53" s="218"/>
    </row>
    <row r="54" spans="1:15" ht="12.75" customHeight="1">
      <c r="A54" s="137" t="s">
        <v>94</v>
      </c>
      <c r="B54" s="136" t="s">
        <v>116</v>
      </c>
      <c r="C54" s="14" t="str">
        <f>T('Core Adventures'!M20)</f>
        <v/>
      </c>
      <c r="D54" s="13"/>
      <c r="E54" s="140">
        <v>2</v>
      </c>
      <c r="F54" s="200" t="s">
        <v>196</v>
      </c>
      <c r="G54" s="14" t="str">
        <f>T('Elective Adventures'!M24)</f>
        <v/>
      </c>
      <c r="I54" s="173" t="s">
        <v>72</v>
      </c>
      <c r="J54" s="171" t="s">
        <v>283</v>
      </c>
      <c r="K54" s="14" t="str">
        <f>T('Elective Adventures'!M114)</f>
        <v/>
      </c>
      <c r="M54" s="148">
        <v>1</v>
      </c>
      <c r="N54" s="159" t="s">
        <v>374</v>
      </c>
      <c r="O54" s="14" t="str">
        <f>T('Elective Adventures'!M201)</f>
        <v/>
      </c>
    </row>
    <row r="55" spans="1:15" ht="12.75" customHeight="1">
      <c r="A55" s="187" t="s">
        <v>117</v>
      </c>
      <c r="B55" s="187"/>
      <c r="C55" s="218" t="str">
        <f>T('Core Adventures'!M23)</f>
        <v/>
      </c>
      <c r="D55" s="13"/>
      <c r="E55" s="140">
        <v>3</v>
      </c>
      <c r="F55" s="146" t="s">
        <v>197</v>
      </c>
      <c r="G55" s="14" t="str">
        <f>T('Elective Adventures'!M25)</f>
        <v/>
      </c>
      <c r="I55" s="173" t="s">
        <v>73</v>
      </c>
      <c r="J55" s="171" t="s">
        <v>284</v>
      </c>
      <c r="K55" s="14" t="str">
        <f>T('Elective Adventures'!M115)</f>
        <v/>
      </c>
      <c r="M55" s="100">
        <v>2</v>
      </c>
      <c r="N55" s="146" t="s">
        <v>375</v>
      </c>
      <c r="O55" s="14" t="str">
        <f>T('Elective Adventures'!M202)</f>
        <v/>
      </c>
    </row>
    <row r="56" spans="1:15">
      <c r="A56" s="98"/>
      <c r="B56" s="136" t="s">
        <v>118</v>
      </c>
      <c r="C56" s="14" t="str">
        <f>T('Core Adventures'!M24)</f>
        <v/>
      </c>
      <c r="D56" s="13"/>
      <c r="E56" s="140">
        <v>4</v>
      </c>
      <c r="F56" s="200" t="s">
        <v>198</v>
      </c>
      <c r="G56" s="14" t="str">
        <f>T('Elective Adventures'!M26)</f>
        <v/>
      </c>
      <c r="I56" s="173" t="s">
        <v>176</v>
      </c>
      <c r="J56" s="171" t="s">
        <v>285</v>
      </c>
      <c r="K56" s="14" t="str">
        <f>T('Elective Adventures'!M116)</f>
        <v/>
      </c>
      <c r="M56" s="100">
        <v>3</v>
      </c>
      <c r="N56" s="146" t="s">
        <v>376</v>
      </c>
      <c r="O56" s="14" t="str">
        <f>T('Elective Adventures'!M203)</f>
        <v/>
      </c>
    </row>
    <row r="57" spans="1:15">
      <c r="A57" s="98">
        <v>1</v>
      </c>
      <c r="B57" s="136" t="s">
        <v>119</v>
      </c>
      <c r="C57" s="14" t="str">
        <f>T('Core Adventures'!M25)</f>
        <v/>
      </c>
      <c r="D57" s="13"/>
      <c r="E57" s="140">
        <v>5</v>
      </c>
      <c r="F57" s="146" t="s">
        <v>199</v>
      </c>
      <c r="G57" s="14" t="str">
        <f>T('Elective Adventures'!M27)</f>
        <v/>
      </c>
      <c r="I57" s="173">
        <v>4</v>
      </c>
      <c r="J57" s="171" t="s">
        <v>97</v>
      </c>
      <c r="K57" s="14" t="str">
        <f>T('Elective Adventures'!M117)</f>
        <v/>
      </c>
      <c r="M57" s="100">
        <v>4</v>
      </c>
      <c r="N57" s="146" t="s">
        <v>377</v>
      </c>
      <c r="O57" s="14" t="str">
        <f>T('Elective Adventures'!M204)</f>
        <v/>
      </c>
    </row>
    <row r="58" spans="1:15">
      <c r="A58" s="98">
        <v>2</v>
      </c>
      <c r="B58" s="136" t="s">
        <v>120</v>
      </c>
      <c r="C58" s="14" t="str">
        <f>T('Core Adventures'!M26)</f>
        <v/>
      </c>
      <c r="D58" s="13"/>
      <c r="E58" s="140"/>
      <c r="F58" s="146" t="s">
        <v>207</v>
      </c>
      <c r="G58" s="14" t="str">
        <f>T('Elective Adventures'!M28)</f>
        <v/>
      </c>
      <c r="I58" s="173" t="s">
        <v>78</v>
      </c>
      <c r="J58" s="171" t="s">
        <v>286</v>
      </c>
      <c r="K58" s="14" t="str">
        <f>T('Elective Adventures'!M118)</f>
        <v/>
      </c>
      <c r="M58" s="100">
        <v>5</v>
      </c>
      <c r="N58" s="200" t="s">
        <v>378</v>
      </c>
      <c r="O58" s="14" t="str">
        <f>T('Elective Adventures'!M205)</f>
        <v/>
      </c>
    </row>
    <row r="59" spans="1:15">
      <c r="A59" s="101" t="s">
        <v>76</v>
      </c>
      <c r="B59" s="138" t="s">
        <v>121</v>
      </c>
      <c r="C59" s="14" t="str">
        <f>T('Core Adventures'!M27)</f>
        <v/>
      </c>
      <c r="D59" s="13"/>
      <c r="E59" s="140">
        <v>6</v>
      </c>
      <c r="F59" s="201" t="s">
        <v>200</v>
      </c>
      <c r="G59" s="14" t="str">
        <f>T('Elective Adventures'!M29)</f>
        <v/>
      </c>
      <c r="I59" s="173" t="s">
        <v>79</v>
      </c>
      <c r="J59" s="171" t="s">
        <v>287</v>
      </c>
      <c r="K59" s="14" t="str">
        <f>T('Elective Adventures'!M119)</f>
        <v/>
      </c>
      <c r="M59" s="100">
        <v>6</v>
      </c>
      <c r="N59" s="146" t="s">
        <v>379</v>
      </c>
      <c r="O59" s="14" t="str">
        <f>T('Elective Adventures'!M206)</f>
        <v/>
      </c>
    </row>
    <row r="60" spans="1:15" ht="12.75" customHeight="1">
      <c r="A60" s="101" t="s">
        <v>77</v>
      </c>
      <c r="B60" s="138" t="s">
        <v>122</v>
      </c>
      <c r="C60" s="14" t="str">
        <f>T('Core Adventures'!M28)</f>
        <v/>
      </c>
      <c r="D60" s="13"/>
      <c r="E60" s="140">
        <v>7</v>
      </c>
      <c r="F60" s="146" t="s">
        <v>201</v>
      </c>
      <c r="G60" s="14" t="str">
        <f>T('Elective Adventures'!M30)</f>
        <v/>
      </c>
      <c r="I60" s="173">
        <v>5</v>
      </c>
      <c r="J60" s="172" t="s">
        <v>288</v>
      </c>
      <c r="K60" s="14" t="str">
        <f>T('Elective Adventures'!M120)</f>
        <v/>
      </c>
      <c r="M60" s="100">
        <v>7</v>
      </c>
      <c r="N60" s="146" t="s">
        <v>380</v>
      </c>
      <c r="O60" s="14" t="str">
        <f>T('Elective Adventures'!M207)</f>
        <v/>
      </c>
    </row>
    <row r="61" spans="1:15" ht="12.75" customHeight="1">
      <c r="A61" s="101" t="s">
        <v>80</v>
      </c>
      <c r="B61" s="138" t="s">
        <v>123</v>
      </c>
      <c r="C61" s="14" t="str">
        <f>T('Core Adventures'!M29)</f>
        <v/>
      </c>
      <c r="D61" s="13"/>
      <c r="E61" s="140">
        <v>8</v>
      </c>
      <c r="F61" s="201" t="s">
        <v>202</v>
      </c>
      <c r="G61" s="14" t="str">
        <f>T('Elective Adventures'!M31)</f>
        <v/>
      </c>
      <c r="I61" s="173">
        <v>6</v>
      </c>
      <c r="J61" s="171" t="s">
        <v>97</v>
      </c>
      <c r="K61" s="14" t="str">
        <f>T('Elective Adventures'!M121)</f>
        <v/>
      </c>
      <c r="M61" s="208" t="s">
        <v>381</v>
      </c>
      <c r="N61" s="207"/>
      <c r="O61" s="14"/>
    </row>
    <row r="62" spans="1:15">
      <c r="A62" s="139" t="s">
        <v>94</v>
      </c>
      <c r="B62" s="138" t="s">
        <v>124</v>
      </c>
      <c r="C62" s="14" t="str">
        <f>T('Core Adventures'!M30)</f>
        <v/>
      </c>
      <c r="D62" s="13"/>
      <c r="E62" s="140">
        <v>9</v>
      </c>
      <c r="F62" s="146" t="s">
        <v>203</v>
      </c>
      <c r="G62" s="14" t="str">
        <f>T('Elective Adventures'!M32)</f>
        <v/>
      </c>
      <c r="I62" s="173" t="s">
        <v>272</v>
      </c>
      <c r="J62" s="205" t="s">
        <v>289</v>
      </c>
      <c r="K62" s="14" t="str">
        <f>T('Elective Adventures'!M122)</f>
        <v/>
      </c>
      <c r="M62" s="148">
        <v>1</v>
      </c>
      <c r="N62" s="159" t="s">
        <v>382</v>
      </c>
      <c r="O62" s="14" t="str">
        <f>T('Elective Adventures'!I189)</f>
        <v/>
      </c>
    </row>
    <row r="63" spans="1:15">
      <c r="A63" s="139" t="s">
        <v>141</v>
      </c>
      <c r="B63" s="138" t="s">
        <v>125</v>
      </c>
      <c r="C63" s="14" t="str">
        <f>T('Core Adventures'!M31)</f>
        <v/>
      </c>
      <c r="D63" s="13"/>
      <c r="E63" s="140">
        <v>10</v>
      </c>
      <c r="F63" s="146" t="s">
        <v>204</v>
      </c>
      <c r="G63" s="14" t="str">
        <f>T('Elective Adventures'!M33)</f>
        <v/>
      </c>
      <c r="I63" s="173" t="s">
        <v>273</v>
      </c>
      <c r="J63" s="205" t="s">
        <v>290</v>
      </c>
      <c r="K63" s="14" t="str">
        <f>T('Elective Adventures'!M123)</f>
        <v/>
      </c>
      <c r="M63" s="100">
        <v>2</v>
      </c>
      <c r="N63" s="146" t="s">
        <v>383</v>
      </c>
      <c r="O63" s="14" t="str">
        <f>T('Elective Adventures'!I190)</f>
        <v/>
      </c>
    </row>
    <row r="64" spans="1:15">
      <c r="A64" s="101">
        <v>3</v>
      </c>
      <c r="B64" s="138" t="s">
        <v>126</v>
      </c>
      <c r="C64" s="14" t="str">
        <f>T('Core Adventures'!M32)</f>
        <v/>
      </c>
      <c r="D64" s="13"/>
      <c r="E64" s="202" t="s">
        <v>205</v>
      </c>
      <c r="F64" s="186"/>
      <c r="G64" s="218"/>
      <c r="I64" s="173" t="s">
        <v>274</v>
      </c>
      <c r="J64" s="171" t="s">
        <v>291</v>
      </c>
      <c r="K64" s="14" t="str">
        <f>T('Elective Adventures'!M124)</f>
        <v/>
      </c>
      <c r="M64" s="100">
        <v>3</v>
      </c>
      <c r="N64" s="146" t="s">
        <v>384</v>
      </c>
      <c r="O64" s="14" t="str">
        <f>T('Elective Adventures'!I197)</f>
        <v/>
      </c>
    </row>
    <row r="65" spans="1:15">
      <c r="A65" s="101">
        <v>4</v>
      </c>
      <c r="B65" s="138" t="s">
        <v>127</v>
      </c>
      <c r="C65" s="14" t="str">
        <f>T('Core Adventures'!M33)</f>
        <v/>
      </c>
      <c r="D65" s="13"/>
      <c r="E65" s="100"/>
      <c r="F65" s="146" t="s">
        <v>208</v>
      </c>
      <c r="G65" s="14" t="str">
        <f>T('Elective Adventures'!M37)</f>
        <v/>
      </c>
      <c r="I65" s="173">
        <v>7</v>
      </c>
      <c r="J65" s="171" t="s">
        <v>278</v>
      </c>
      <c r="K65" s="14" t="str">
        <f>T('Elective Adventures'!M125)</f>
        <v/>
      </c>
      <c r="M65" s="208" t="s">
        <v>385</v>
      </c>
      <c r="N65" s="207"/>
      <c r="O65" s="218" t="str">
        <f>T('Elective Adventures'!I200)</f>
        <v/>
      </c>
    </row>
    <row r="66" spans="1:15">
      <c r="A66" s="101">
        <v>5</v>
      </c>
      <c r="B66" s="138" t="s">
        <v>128</v>
      </c>
      <c r="C66" s="14" t="str">
        <f>T('Core Adventures'!M34)</f>
        <v/>
      </c>
      <c r="D66" s="13"/>
      <c r="E66" s="136">
        <v>1</v>
      </c>
      <c r="F66" s="146" t="s">
        <v>209</v>
      </c>
      <c r="G66" s="14" t="str">
        <f>T('Elective Adventures'!M38)</f>
        <v/>
      </c>
      <c r="I66" s="173" t="s">
        <v>230</v>
      </c>
      <c r="J66" s="171" t="s">
        <v>292</v>
      </c>
      <c r="K66" s="14" t="str">
        <f>T('Elective Adventures'!M126)</f>
        <v/>
      </c>
      <c r="M66" s="148">
        <v>1</v>
      </c>
      <c r="N66" s="159" t="s">
        <v>386</v>
      </c>
      <c r="O66" s="14" t="str">
        <f>T('Elective Adventures'!M215)</f>
        <v/>
      </c>
    </row>
    <row r="67" spans="1:15" ht="12.75" customHeight="1">
      <c r="A67" s="139" t="s">
        <v>142</v>
      </c>
      <c r="B67" s="138" t="s">
        <v>129</v>
      </c>
      <c r="C67" s="14" t="str">
        <f>T('Core Adventures'!M35)</f>
        <v/>
      </c>
      <c r="D67" s="13"/>
      <c r="E67" s="136">
        <v>2</v>
      </c>
      <c r="F67" s="146" t="s">
        <v>210</v>
      </c>
      <c r="G67" s="14" t="str">
        <f>T('Elective Adventures'!M39)</f>
        <v/>
      </c>
      <c r="I67" s="173" t="s">
        <v>231</v>
      </c>
      <c r="J67" s="204" t="s">
        <v>97</v>
      </c>
      <c r="K67" s="14" t="str">
        <f>T('Elective Adventures'!M127)</f>
        <v/>
      </c>
      <c r="M67" s="136" t="s">
        <v>69</v>
      </c>
      <c r="N67" s="146" t="s">
        <v>387</v>
      </c>
      <c r="O67" s="14" t="str">
        <f>T('Elective Adventures'!M216)</f>
        <v/>
      </c>
    </row>
    <row r="68" spans="1:15" ht="12.75" customHeight="1">
      <c r="A68" s="139" t="s">
        <v>143</v>
      </c>
      <c r="B68" s="138" t="s">
        <v>130</v>
      </c>
      <c r="C68" s="14" t="str">
        <f>T('Core Adventures'!M36)</f>
        <v/>
      </c>
      <c r="D68" s="13"/>
      <c r="E68" s="136">
        <v>3</v>
      </c>
      <c r="F68" s="146" t="s">
        <v>211</v>
      </c>
      <c r="G68" s="14" t="str">
        <f>T('Elective Adventures'!M40)</f>
        <v/>
      </c>
      <c r="I68" s="173" t="s">
        <v>275</v>
      </c>
      <c r="J68" s="171" t="s">
        <v>293</v>
      </c>
      <c r="K68" s="14" t="str">
        <f>T('Elective Adventures'!M128)</f>
        <v/>
      </c>
      <c r="M68" s="136" t="s">
        <v>70</v>
      </c>
      <c r="N68" s="146" t="s">
        <v>388</v>
      </c>
      <c r="O68" s="14" t="str">
        <f>T('Elective Adventures'!M217)</f>
        <v/>
      </c>
    </row>
    <row r="69" spans="1:15" ht="12.75" customHeight="1">
      <c r="A69" s="139" t="s">
        <v>144</v>
      </c>
      <c r="B69" s="138" t="s">
        <v>131</v>
      </c>
      <c r="C69" s="14" t="str">
        <f>T('Core Adventures'!M37)</f>
        <v/>
      </c>
      <c r="D69" s="13"/>
      <c r="E69" s="136" t="s">
        <v>72</v>
      </c>
      <c r="F69" s="146" t="s">
        <v>212</v>
      </c>
      <c r="G69" s="14" t="str">
        <f>T('Elective Adventures'!M41)</f>
        <v/>
      </c>
      <c r="I69" s="173" t="s">
        <v>276</v>
      </c>
      <c r="J69" s="171" t="s">
        <v>294</v>
      </c>
      <c r="K69" s="14" t="str">
        <f>T('Elective Adventures'!M129)</f>
        <v/>
      </c>
      <c r="M69" s="136">
        <v>2</v>
      </c>
      <c r="N69" s="146" t="s">
        <v>211</v>
      </c>
      <c r="O69" s="14" t="str">
        <f>T('Elective Adventures'!M218)</f>
        <v/>
      </c>
    </row>
    <row r="70" spans="1:15">
      <c r="A70" s="139" t="s">
        <v>145</v>
      </c>
      <c r="B70" s="138" t="s">
        <v>132</v>
      </c>
      <c r="C70" s="14" t="str">
        <f>T('Core Adventures'!M38)</f>
        <v/>
      </c>
      <c r="D70" s="13"/>
      <c r="E70" s="136" t="s">
        <v>73</v>
      </c>
      <c r="F70" s="146" t="s">
        <v>213</v>
      </c>
      <c r="G70" s="14" t="str">
        <f>T('Elective Adventures'!M42)</f>
        <v/>
      </c>
      <c r="I70" s="173" t="s">
        <v>277</v>
      </c>
      <c r="J70" s="205" t="s">
        <v>295</v>
      </c>
      <c r="K70" s="14" t="str">
        <f>T('Elective Adventures'!M130)</f>
        <v/>
      </c>
      <c r="M70" s="136" t="s">
        <v>76</v>
      </c>
      <c r="N70" s="146" t="s">
        <v>389</v>
      </c>
      <c r="O70" s="14" t="str">
        <f>T('Elective Adventures'!M219)</f>
        <v/>
      </c>
    </row>
    <row r="71" spans="1:15">
      <c r="A71" s="139" t="s">
        <v>146</v>
      </c>
      <c r="B71" s="138" t="s">
        <v>133</v>
      </c>
      <c r="C71" s="14" t="str">
        <f>T('Core Adventures'!M39)</f>
        <v/>
      </c>
      <c r="D71" s="13"/>
      <c r="E71" s="136" t="s">
        <v>176</v>
      </c>
      <c r="F71" s="146" t="s">
        <v>214</v>
      </c>
      <c r="G71" s="14" t="str">
        <f>T('Elective Adventures'!M43)</f>
        <v/>
      </c>
      <c r="I71" s="173">
        <v>8</v>
      </c>
      <c r="J71" s="171" t="s">
        <v>296</v>
      </c>
      <c r="K71" s="14" t="str">
        <f>T('Elective Adventures'!M131)</f>
        <v/>
      </c>
      <c r="M71" s="136" t="s">
        <v>77</v>
      </c>
      <c r="N71" s="146" t="s">
        <v>390</v>
      </c>
      <c r="O71" s="14" t="str">
        <f>T('Elective Adventures'!M220)</f>
        <v/>
      </c>
    </row>
    <row r="72" spans="1:15">
      <c r="A72" s="139" t="s">
        <v>147</v>
      </c>
      <c r="B72" s="138" t="s">
        <v>134</v>
      </c>
      <c r="C72" s="14" t="str">
        <f>T('Core Adventures'!M40)</f>
        <v/>
      </c>
      <c r="D72" s="13"/>
      <c r="E72" s="136" t="s">
        <v>177</v>
      </c>
      <c r="F72" s="146" t="s">
        <v>215</v>
      </c>
      <c r="G72" s="14" t="str">
        <f>T('Elective Adventures'!M44)</f>
        <v/>
      </c>
      <c r="I72" s="202" t="s">
        <v>297</v>
      </c>
      <c r="J72" s="186"/>
      <c r="K72" s="218"/>
      <c r="M72" s="136" t="s">
        <v>80</v>
      </c>
      <c r="N72" s="146" t="s">
        <v>391</v>
      </c>
      <c r="O72" s="14" t="str">
        <f>T('Elective Adventures'!M221)</f>
        <v/>
      </c>
    </row>
    <row r="73" spans="1:15">
      <c r="A73" s="139" t="s">
        <v>148</v>
      </c>
      <c r="B73" s="138" t="s">
        <v>135</v>
      </c>
      <c r="C73" s="14" t="str">
        <f>T('Core Adventures'!M41)</f>
        <v/>
      </c>
      <c r="D73" s="13"/>
      <c r="E73" s="136" t="s">
        <v>178</v>
      </c>
      <c r="F73" s="146" t="s">
        <v>216</v>
      </c>
      <c r="G73" s="14" t="str">
        <f>T('Elective Adventures'!M45)</f>
        <v/>
      </c>
      <c r="I73" s="100">
        <v>1</v>
      </c>
      <c r="J73" s="146" t="s">
        <v>298</v>
      </c>
      <c r="K73" s="14" t="str">
        <f>T('Elective Adventures'!M135)</f>
        <v/>
      </c>
      <c r="M73" s="136">
        <v>3</v>
      </c>
      <c r="N73" s="146" t="s">
        <v>211</v>
      </c>
      <c r="O73" s="14" t="str">
        <f>T('Elective Adventures'!M222)</f>
        <v/>
      </c>
    </row>
    <row r="74" spans="1:15">
      <c r="A74" s="139" t="s">
        <v>149</v>
      </c>
      <c r="B74" s="138" t="s">
        <v>136</v>
      </c>
      <c r="C74" s="14" t="str">
        <f>T('Core Adventures'!M42)</f>
        <v/>
      </c>
      <c r="D74" s="13"/>
      <c r="E74" s="136" t="s">
        <v>179</v>
      </c>
      <c r="F74" s="146" t="s">
        <v>217</v>
      </c>
      <c r="G74" s="14" t="str">
        <f>T('Elective Adventures'!M46)</f>
        <v/>
      </c>
      <c r="I74" s="100">
        <v>2</v>
      </c>
      <c r="J74" s="146" t="s">
        <v>97</v>
      </c>
      <c r="K74" s="14" t="str">
        <f>T('Elective Adventures'!M136)</f>
        <v/>
      </c>
      <c r="M74" s="136" t="s">
        <v>72</v>
      </c>
      <c r="N74" s="146" t="s">
        <v>392</v>
      </c>
      <c r="O74" s="14" t="str">
        <f>T('Elective Adventures'!M223)</f>
        <v/>
      </c>
    </row>
    <row r="75" spans="1:15">
      <c r="A75" s="139" t="s">
        <v>150</v>
      </c>
      <c r="B75" s="138" t="s">
        <v>137</v>
      </c>
      <c r="C75" s="14" t="str">
        <f>T('Core Adventures'!M43)</f>
        <v/>
      </c>
      <c r="D75" s="13"/>
      <c r="E75" s="136" t="s">
        <v>180</v>
      </c>
      <c r="F75" s="146" t="s">
        <v>218</v>
      </c>
      <c r="G75" s="14" t="str">
        <f>T('Elective Adventures'!M47)</f>
        <v/>
      </c>
      <c r="I75" s="136" t="s">
        <v>76</v>
      </c>
      <c r="J75" s="200" t="s">
        <v>299</v>
      </c>
      <c r="K75" s="14" t="str">
        <f>T('Elective Adventures'!M137)</f>
        <v/>
      </c>
      <c r="M75" s="136" t="s">
        <v>73</v>
      </c>
      <c r="N75" s="146" t="s">
        <v>393</v>
      </c>
      <c r="O75" s="14" t="str">
        <f>T('Elective Adventures'!M224)</f>
        <v/>
      </c>
    </row>
    <row r="76" spans="1:15">
      <c r="A76" s="101">
        <v>6</v>
      </c>
      <c r="B76" s="138" t="s">
        <v>138</v>
      </c>
      <c r="C76" s="14" t="str">
        <f>T('Core Adventures'!M44)</f>
        <v/>
      </c>
      <c r="D76" s="13"/>
      <c r="E76" s="136" t="s">
        <v>181</v>
      </c>
      <c r="F76" s="146" t="s">
        <v>219</v>
      </c>
      <c r="G76" s="14" t="str">
        <f>T('Elective Adventures'!M48)</f>
        <v/>
      </c>
      <c r="I76" s="136" t="s">
        <v>77</v>
      </c>
      <c r="J76" s="146" t="s">
        <v>300</v>
      </c>
      <c r="K76" s="14" t="str">
        <f>T('Elective Adventures'!M138)</f>
        <v/>
      </c>
      <c r="M76" s="136" t="s">
        <v>176</v>
      </c>
      <c r="N76" s="146" t="s">
        <v>394</v>
      </c>
      <c r="O76" s="14" t="str">
        <f>T('Elective Adventures'!M225)</f>
        <v/>
      </c>
    </row>
    <row r="77" spans="1:15">
      <c r="A77" s="101">
        <v>7</v>
      </c>
      <c r="B77" s="138" t="s">
        <v>139</v>
      </c>
      <c r="C77" s="14" t="str">
        <f>T('Core Adventures'!M45)</f>
        <v/>
      </c>
      <c r="D77" s="13"/>
      <c r="E77" s="136" t="s">
        <v>182</v>
      </c>
      <c r="F77" s="146" t="s">
        <v>220</v>
      </c>
      <c r="G77" s="14" t="str">
        <f>T('Elective Adventures'!M49)</f>
        <v/>
      </c>
      <c r="I77" s="136" t="s">
        <v>80</v>
      </c>
      <c r="J77" s="146" t="s">
        <v>301</v>
      </c>
      <c r="K77" s="14" t="str">
        <f>T('Elective Adventures'!M139)</f>
        <v/>
      </c>
      <c r="M77" s="136" t="s">
        <v>177</v>
      </c>
      <c r="N77" s="146" t="s">
        <v>395</v>
      </c>
      <c r="O77" s="14" t="str">
        <f>T('Elective Adventures'!M226)</f>
        <v/>
      </c>
    </row>
    <row r="78" spans="1:15" ht="12.75" customHeight="1">
      <c r="A78" s="98">
        <v>8</v>
      </c>
      <c r="B78" s="136" t="s">
        <v>140</v>
      </c>
      <c r="C78" s="14" t="str">
        <f>T('Core Adventures'!M46)</f>
        <v/>
      </c>
      <c r="D78" s="13"/>
      <c r="E78" s="136">
        <v>4</v>
      </c>
      <c r="F78" s="200" t="s">
        <v>221</v>
      </c>
      <c r="G78" s="14" t="str">
        <f>T('Elective Adventures'!M50)</f>
        <v/>
      </c>
      <c r="I78" s="136">
        <v>3</v>
      </c>
      <c r="J78" s="146" t="s">
        <v>302</v>
      </c>
      <c r="K78" s="14" t="str">
        <f>T('Elective Adventures'!M140)</f>
        <v/>
      </c>
      <c r="M78" s="136" t="s">
        <v>178</v>
      </c>
      <c r="N78" s="146" t="s">
        <v>396</v>
      </c>
      <c r="O78" s="14" t="str">
        <f>T('Elective Adventures'!M227)</f>
        <v/>
      </c>
    </row>
    <row r="79" spans="1:15" ht="12.75" customHeight="1">
      <c r="D79" s="13"/>
      <c r="E79" s="136" t="s">
        <v>78</v>
      </c>
      <c r="F79" s="146" t="s">
        <v>222</v>
      </c>
      <c r="G79" s="14" t="str">
        <f>T('Elective Adventures'!M51)</f>
        <v/>
      </c>
      <c r="I79" s="136">
        <v>4</v>
      </c>
      <c r="J79" s="146" t="s">
        <v>303</v>
      </c>
      <c r="K79" s="14" t="str">
        <f>T('Elective Adventures'!M141)</f>
        <v/>
      </c>
    </row>
    <row r="80" spans="1:15">
      <c r="D80" s="13"/>
      <c r="E80" s="219" t="s">
        <v>79</v>
      </c>
      <c r="F80" s="220" t="s">
        <v>223</v>
      </c>
      <c r="G80" s="14" t="str">
        <f>T('Elective Adventures'!M52)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UXwcmmc7pvQcwgTRhP8pvUWgubH2DNz4mNbkbuATE5uzOcj7SPiJiYaKtlkxVMIoNPXwQF6mLlK0bg9vLslUTw==" saltValue="K1CW6Q8YgB92PfOSZNZ+xQ=="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10</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IF(Bobcat!N6="A","A"," ")</f>
        <v xml:space="preserve"> </v>
      </c>
      <c r="H3" s="28"/>
      <c r="I3" s="202" t="s">
        <v>421</v>
      </c>
      <c r="J3" s="186"/>
      <c r="K3" s="221" t="str">
        <f>T('Elective Adventures'!N74)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IF(Bobcat!N7="A","A"," ")</f>
        <v xml:space="preserve"> </v>
      </c>
      <c r="I4" s="100"/>
      <c r="J4" s="146" t="s">
        <v>208</v>
      </c>
      <c r="K4" s="14" t="str">
        <f>T('Elective Adventures'!N56)</f>
        <v/>
      </c>
      <c r="M4" s="100">
        <v>1</v>
      </c>
      <c r="N4" s="146" t="s">
        <v>323</v>
      </c>
      <c r="O4" s="14" t="str">
        <f>T('Elective Adventures'!N145)</f>
        <v/>
      </c>
      <c r="Q4" s="148">
        <v>1</v>
      </c>
      <c r="R4" s="159" t="s">
        <v>398</v>
      </c>
      <c r="S4" s="14" t="str">
        <f>T('Elective Adventures'!N230)</f>
        <v/>
      </c>
    </row>
    <row r="5" spans="2:19">
      <c r="B5" s="15" t="s">
        <v>424</v>
      </c>
      <c r="C5" s="16" t="str">
        <f>IF(COUNTIF(C13:C17,"C")&gt;4,"C",IF(COUNTIF(C13:C17,"C")&gt;0,"P",IF(COUNTIF(C13:C17,"P")&gt;0,"P"," ")))</f>
        <v xml:space="preserve"> </v>
      </c>
      <c r="D5" s="79"/>
      <c r="E5" s="14">
        <v>3</v>
      </c>
      <c r="F5" s="89" t="s">
        <v>17</v>
      </c>
      <c r="G5" s="14" t="str">
        <f>IF(Bobcat!N8="A","A"," ")</f>
        <v xml:space="preserve"> </v>
      </c>
      <c r="I5" s="100">
        <v>1</v>
      </c>
      <c r="J5" s="146" t="s">
        <v>225</v>
      </c>
      <c r="K5" s="14" t="str">
        <f>T('Elective Adventures'!N57)</f>
        <v/>
      </c>
      <c r="M5" s="100">
        <v>2</v>
      </c>
      <c r="N5" s="146" t="s">
        <v>97</v>
      </c>
      <c r="O5" s="14" t="str">
        <f>T('Elective Adventures'!N146)</f>
        <v/>
      </c>
      <c r="Q5" s="100">
        <v>2</v>
      </c>
      <c r="R5" s="146" t="s">
        <v>399</v>
      </c>
      <c r="S5" s="14" t="str">
        <f>T('Elective Adventures'!N231)</f>
        <v/>
      </c>
    </row>
    <row r="6" spans="2:19" ht="13.5" thickBot="1">
      <c r="B6" s="174" t="s">
        <v>425</v>
      </c>
      <c r="C6" s="17" t="str">
        <f>IF(COUNTIF(C20:C37,"C")&gt;1,"C"," ")</f>
        <v xml:space="preserve"> </v>
      </c>
      <c r="D6" s="79"/>
      <c r="E6" s="14">
        <v>4</v>
      </c>
      <c r="F6" s="89" t="s">
        <v>18</v>
      </c>
      <c r="G6" s="14" t="str">
        <f>IF(Bobcat!N9="A","A"," ")</f>
        <v xml:space="preserve"> </v>
      </c>
      <c r="I6" s="100">
        <v>2</v>
      </c>
      <c r="J6" s="146" t="s">
        <v>226</v>
      </c>
      <c r="K6" s="14" t="str">
        <f>T('Elective Adventures'!N58)</f>
        <v/>
      </c>
      <c r="M6" s="136" t="s">
        <v>76</v>
      </c>
      <c r="N6" s="146" t="s">
        <v>324</v>
      </c>
      <c r="O6" s="14" t="str">
        <f>T('Elective Adventures'!N147)</f>
        <v/>
      </c>
      <c r="Q6" s="100">
        <v>3</v>
      </c>
      <c r="R6" s="146" t="s">
        <v>400</v>
      </c>
      <c r="S6" s="14" t="str">
        <f>T('Elective Adventures'!N232)</f>
        <v/>
      </c>
    </row>
    <row r="7" spans="2:19" ht="13.5" thickBot="1">
      <c r="B7" s="212" t="s">
        <v>432</v>
      </c>
      <c r="C7" s="224"/>
      <c r="D7" s="2"/>
      <c r="E7" s="14">
        <v>5</v>
      </c>
      <c r="F7" s="89" t="s">
        <v>19</v>
      </c>
      <c r="G7" s="14" t="str">
        <f>IF(Bobcat!N10="A","A"," ")</f>
        <v xml:space="preserve"> </v>
      </c>
      <c r="I7" s="100">
        <v>3</v>
      </c>
      <c r="J7" s="146" t="s">
        <v>224</v>
      </c>
      <c r="K7" s="14" t="str">
        <f>T('Elective Adventures'!N59)</f>
        <v/>
      </c>
      <c r="M7" s="136" t="s">
        <v>77</v>
      </c>
      <c r="N7" s="146" t="s">
        <v>325</v>
      </c>
      <c r="O7" s="14" t="str">
        <f>T('Elective Adventures'!N148)</f>
        <v/>
      </c>
      <c r="Q7" s="208" t="s">
        <v>401</v>
      </c>
      <c r="R7" s="207"/>
      <c r="S7" s="218"/>
    </row>
    <row r="8" spans="2:19" ht="12.75" customHeight="1" thickBot="1">
      <c r="B8" s="163" t="s">
        <v>67</v>
      </c>
      <c r="C8" s="213"/>
      <c r="D8" s="79"/>
      <c r="E8" s="14">
        <v>6</v>
      </c>
      <c r="F8" s="89" t="s">
        <v>20</v>
      </c>
      <c r="G8" s="14" t="str">
        <f>IF(Bobcat!N11="A","A"," ")</f>
        <v xml:space="preserve"> </v>
      </c>
      <c r="I8" s="100">
        <v>4</v>
      </c>
      <c r="J8" s="146" t="s">
        <v>229</v>
      </c>
      <c r="K8" s="14" t="str">
        <f>T('Elective Adventures'!N60)</f>
        <v/>
      </c>
      <c r="M8" s="136" t="s">
        <v>80</v>
      </c>
      <c r="N8" s="146" t="s">
        <v>326</v>
      </c>
      <c r="O8" s="14" t="str">
        <f>T('Elective Adventures'!N149)</f>
        <v/>
      </c>
      <c r="Q8" s="148"/>
      <c r="R8" s="159" t="s">
        <v>418</v>
      </c>
      <c r="S8" s="14" t="str">
        <f>T('Elective Adventures'!N235)</f>
        <v/>
      </c>
    </row>
    <row r="9" spans="2:19" ht="12.75" customHeight="1">
      <c r="B9" s="15" t="s">
        <v>68</v>
      </c>
      <c r="C9" s="164" t="str">
        <f>'Cyber Chip'!N10</f>
        <v xml:space="preserve"> </v>
      </c>
      <c r="D9" s="79"/>
      <c r="E9" s="76">
        <v>7</v>
      </c>
      <c r="F9" s="80" t="s">
        <v>21</v>
      </c>
      <c r="G9" s="76" t="str">
        <f>IF(Bobcat!N12="A","A"," ")</f>
        <v xml:space="preserve"> </v>
      </c>
      <c r="I9" s="100">
        <v>5</v>
      </c>
      <c r="J9" s="146" t="s">
        <v>227</v>
      </c>
      <c r="K9" s="14" t="str">
        <f>T('Elective Adventures'!N61)</f>
        <v/>
      </c>
      <c r="M9" s="100">
        <v>3</v>
      </c>
      <c r="N9" s="201" t="s">
        <v>327</v>
      </c>
      <c r="O9" s="14" t="str">
        <f>T('Elective Adventures'!N150)</f>
        <v/>
      </c>
      <c r="Q9" s="148">
        <v>1</v>
      </c>
      <c r="R9" s="209" t="s">
        <v>402</v>
      </c>
      <c r="S9" s="14" t="str">
        <f>T('Elective Adventures'!N236)</f>
        <v/>
      </c>
    </row>
    <row r="10" spans="2:19" ht="12" customHeight="1">
      <c r="B10" s="15" t="s">
        <v>419</v>
      </c>
      <c r="C10" s="17" t="str">
        <f>IF(COUNTIF(C4:C9,"C")&gt;5,"C","")</f>
        <v/>
      </c>
      <c r="D10" s="79"/>
      <c r="E10" s="77"/>
      <c r="F10" s="81"/>
      <c r="G10" s="77"/>
      <c r="I10" s="151">
        <v>6</v>
      </c>
      <c r="J10" s="200" t="s">
        <v>228</v>
      </c>
      <c r="K10" s="14" t="str">
        <f>T('Elective Adventures'!N62)</f>
        <v/>
      </c>
      <c r="M10" s="136" t="s">
        <v>72</v>
      </c>
      <c r="N10" s="146" t="s">
        <v>328</v>
      </c>
      <c r="O10" s="14" t="str">
        <f>T('Elective Adventures'!N151)</f>
        <v/>
      </c>
      <c r="Q10" s="100">
        <v>2</v>
      </c>
      <c r="R10" s="146" t="s">
        <v>403</v>
      </c>
      <c r="S10" s="14" t="str">
        <f>T('Elective Adventures'!N237)</f>
        <v/>
      </c>
    </row>
    <row r="11" spans="2:19" ht="12.75" customHeight="1">
      <c r="B11" s="82"/>
      <c r="C11" s="83"/>
      <c r="E11" s="304" t="s">
        <v>426</v>
      </c>
      <c r="F11" s="304"/>
      <c r="G11" s="304"/>
      <c r="I11" s="151">
        <v>7</v>
      </c>
      <c r="J11" s="205" t="s">
        <v>211</v>
      </c>
      <c r="K11" s="14" t="str">
        <f>T('Elective Adventures'!N63)</f>
        <v/>
      </c>
      <c r="M11" s="136" t="s">
        <v>73</v>
      </c>
      <c r="N11" s="146" t="s">
        <v>329</v>
      </c>
      <c r="O11" s="14" t="str">
        <f>T('Elective Adventures'!N152)</f>
        <v/>
      </c>
      <c r="Q11" s="100">
        <v>3</v>
      </c>
      <c r="R11" s="200" t="s">
        <v>404</v>
      </c>
      <c r="S11" s="14" t="str">
        <f>T('Elective Adventures'!N238)</f>
        <v/>
      </c>
    </row>
    <row r="12" spans="2:19" ht="12.75" customHeight="1">
      <c r="B12" s="216" t="s">
        <v>426</v>
      </c>
      <c r="C12" s="215"/>
      <c r="D12" s="31"/>
      <c r="E12" s="304"/>
      <c r="F12" s="304"/>
      <c r="G12" s="304"/>
      <c r="I12" s="173" t="s">
        <v>230</v>
      </c>
      <c r="J12" s="172" t="s">
        <v>238</v>
      </c>
      <c r="K12" s="14" t="str">
        <f>T('Elective Adventures'!N64)</f>
        <v/>
      </c>
      <c r="M12" s="136" t="s">
        <v>176</v>
      </c>
      <c r="N12" s="146" t="s">
        <v>330</v>
      </c>
      <c r="O12" s="14" t="str">
        <f>T('Elective Adventures'!N153)</f>
        <v/>
      </c>
      <c r="Q12" s="100">
        <v>4</v>
      </c>
      <c r="R12" s="146" t="s">
        <v>405</v>
      </c>
      <c r="S12" s="14" t="str">
        <f>T('Elective Adventures'!N239)</f>
        <v/>
      </c>
    </row>
    <row r="13" spans="2:19" ht="12.75" customHeight="1">
      <c r="B13" s="161" t="s">
        <v>110</v>
      </c>
      <c r="C13" s="18" t="str">
        <f>'Core Adventures'!N11</f>
        <v xml:space="preserve"> </v>
      </c>
      <c r="D13" s="31"/>
      <c r="E13" s="187" t="s">
        <v>151</v>
      </c>
      <c r="F13" s="189"/>
      <c r="G13" s="221" t="str">
        <f>T('Core Adventures'!N62)</f>
        <v/>
      </c>
      <c r="I13" s="173" t="s">
        <v>231</v>
      </c>
      <c r="J13" s="171" t="s">
        <v>239</v>
      </c>
      <c r="K13" s="14" t="str">
        <f>T('Elective Adventures'!N65)</f>
        <v/>
      </c>
      <c r="M13" s="100">
        <v>4</v>
      </c>
      <c r="N13" s="146" t="s">
        <v>331</v>
      </c>
      <c r="O13" s="14" t="str">
        <f>T('Elective Adventures'!N154)</f>
        <v/>
      </c>
      <c r="Q13" s="100">
        <v>5</v>
      </c>
      <c r="R13" s="200" t="s">
        <v>406</v>
      </c>
      <c r="S13" s="14" t="str">
        <f>T('Elective Adventures'!N240)</f>
        <v/>
      </c>
    </row>
    <row r="14" spans="2:19" ht="12.75" customHeight="1">
      <c r="B14" s="161" t="s">
        <v>420</v>
      </c>
      <c r="C14" s="18" t="str">
        <f>'Core Adventures'!N21</f>
        <v xml:space="preserve"> </v>
      </c>
      <c r="D14" s="31"/>
      <c r="E14" s="98"/>
      <c r="F14" s="136" t="s">
        <v>118</v>
      </c>
      <c r="G14" s="14" t="str">
        <f>T('Core Adventures'!N50)</f>
        <v/>
      </c>
      <c r="I14" s="173" t="s">
        <v>232</v>
      </c>
      <c r="J14" s="171" t="s">
        <v>240</v>
      </c>
      <c r="K14" s="14" t="str">
        <f>T('Elective Adventures'!N66)</f>
        <v/>
      </c>
      <c r="M14" s="136" t="s">
        <v>78</v>
      </c>
      <c r="N14" s="146" t="s">
        <v>351</v>
      </c>
      <c r="O14" s="14" t="str">
        <f>T('Elective Adventures'!N155)</f>
        <v/>
      </c>
      <c r="Q14" s="100">
        <v>6</v>
      </c>
      <c r="R14" s="146" t="s">
        <v>407</v>
      </c>
      <c r="S14" s="14" t="str">
        <f>T('Elective Adventures'!N241)</f>
        <v/>
      </c>
    </row>
    <row r="15" spans="2:19">
      <c r="B15" s="161" t="s">
        <v>117</v>
      </c>
      <c r="C15" s="18" t="str">
        <f>'Core Adventures'!N47</f>
        <v xml:space="preserve"> </v>
      </c>
      <c r="D15" s="31"/>
      <c r="E15" s="98">
        <v>1</v>
      </c>
      <c r="F15" s="136" t="s">
        <v>152</v>
      </c>
      <c r="G15" s="14" t="str">
        <f>T('Core Adventures'!N51)</f>
        <v/>
      </c>
      <c r="I15" s="173" t="s">
        <v>233</v>
      </c>
      <c r="J15" s="205" t="s">
        <v>241</v>
      </c>
      <c r="K15" s="14" t="str">
        <f>T('Elective Adventures'!N67)</f>
        <v/>
      </c>
      <c r="M15" s="136" t="s">
        <v>79</v>
      </c>
      <c r="N15" s="146" t="s">
        <v>332</v>
      </c>
      <c r="O15" s="14" t="str">
        <f>T('Elective Adventures'!N156)</f>
        <v/>
      </c>
      <c r="Q15" s="100">
        <v>7</v>
      </c>
      <c r="R15" s="146" t="s">
        <v>408</v>
      </c>
      <c r="S15" s="14" t="str">
        <f>T('Elective Adventures'!N242)</f>
        <v/>
      </c>
    </row>
    <row r="16" spans="2:19">
      <c r="B16" s="161" t="s">
        <v>151</v>
      </c>
      <c r="C16" s="18" t="str">
        <f>'Core Adventures'!N61</f>
        <v xml:space="preserve"> </v>
      </c>
      <c r="D16" s="31"/>
      <c r="E16" s="98">
        <v>2</v>
      </c>
      <c r="F16" s="136" t="s">
        <v>153</v>
      </c>
      <c r="G16" s="14" t="str">
        <f>T('Core Adventures'!N52)</f>
        <v/>
      </c>
      <c r="I16" s="173" t="s">
        <v>234</v>
      </c>
      <c r="J16" s="205" t="s">
        <v>242</v>
      </c>
      <c r="K16" s="14" t="str">
        <f>T('Elective Adventures'!N68)</f>
        <v/>
      </c>
      <c r="M16" s="136" t="s">
        <v>304</v>
      </c>
      <c r="N16" s="146" t="s">
        <v>333</v>
      </c>
      <c r="O16" s="14" t="str">
        <f>T('Elective Adventures'!N157)</f>
        <v/>
      </c>
      <c r="Q16" s="100">
        <v>8</v>
      </c>
      <c r="R16" s="146" t="s">
        <v>409</v>
      </c>
      <c r="S16" s="14" t="str">
        <f>T('Elective Adventures'!N243)</f>
        <v/>
      </c>
    </row>
    <row r="17" spans="2:19">
      <c r="B17" s="161" t="s">
        <v>427</v>
      </c>
      <c r="C17" s="18" t="str">
        <f>'Core Adventures'!N72</f>
        <v xml:space="preserve"> </v>
      </c>
      <c r="D17" s="31"/>
      <c r="E17" s="137" t="s">
        <v>76</v>
      </c>
      <c r="F17" s="136" t="s">
        <v>154</v>
      </c>
      <c r="G17" s="14" t="str">
        <f>T('Core Adventures'!N53)</f>
        <v/>
      </c>
      <c r="I17" s="173" t="s">
        <v>235</v>
      </c>
      <c r="J17" s="205" t="s">
        <v>243</v>
      </c>
      <c r="K17" s="14" t="str">
        <f>T('Elective Adventures'!N69)</f>
        <v/>
      </c>
      <c r="M17" s="136" t="s">
        <v>305</v>
      </c>
      <c r="N17" s="146" t="s">
        <v>334</v>
      </c>
      <c r="O17" s="14" t="str">
        <f>T('Elective Adventures'!N158)</f>
        <v/>
      </c>
      <c r="Q17" s="208" t="s">
        <v>410</v>
      </c>
      <c r="R17" s="207"/>
      <c r="S17" s="218"/>
    </row>
    <row r="18" spans="2:19">
      <c r="B18" s="30"/>
      <c r="C18" s="31"/>
      <c r="D18" s="31"/>
      <c r="E18" s="137" t="s">
        <v>77</v>
      </c>
      <c r="F18" s="136" t="s">
        <v>155</v>
      </c>
      <c r="G18" s="14" t="str">
        <f>T('Core Adventures'!N54)</f>
        <v/>
      </c>
      <c r="I18" s="173" t="s">
        <v>236</v>
      </c>
      <c r="J18" s="205" t="s">
        <v>244</v>
      </c>
      <c r="K18" s="14" t="str">
        <f>T('Elective Adventures'!N70)</f>
        <v/>
      </c>
      <c r="M18" s="136" t="s">
        <v>306</v>
      </c>
      <c r="N18" s="146" t="s">
        <v>335</v>
      </c>
      <c r="O18" s="14" t="str">
        <f>T('Elective Adventures'!N159)</f>
        <v/>
      </c>
      <c r="Q18" s="148">
        <v>1</v>
      </c>
      <c r="R18" s="159" t="s">
        <v>411</v>
      </c>
      <c r="S18" s="14" t="str">
        <f>T('Elective Adventures'!N246)</f>
        <v/>
      </c>
    </row>
    <row r="19" spans="2:19">
      <c r="B19" s="216" t="s">
        <v>425</v>
      </c>
      <c r="C19" s="215"/>
      <c r="E19" s="137" t="s">
        <v>80</v>
      </c>
      <c r="F19" s="136" t="s">
        <v>156</v>
      </c>
      <c r="G19" s="14" t="str">
        <f>T('Core Adventures'!N55)</f>
        <v/>
      </c>
      <c r="I19" s="173" t="s">
        <v>237</v>
      </c>
      <c r="J19" s="205" t="s">
        <v>245</v>
      </c>
      <c r="K19" s="14" t="str">
        <f>T('Elective Adventures'!N71)</f>
        <v/>
      </c>
      <c r="M19" s="136" t="s">
        <v>307</v>
      </c>
      <c r="N19" s="146" t="s">
        <v>336</v>
      </c>
      <c r="O19" s="14" t="str">
        <f>T('Elective Adventures'!N160)</f>
        <v/>
      </c>
      <c r="Q19" s="100">
        <v>2</v>
      </c>
      <c r="R19" s="201" t="s">
        <v>412</v>
      </c>
      <c r="S19" s="14" t="str">
        <f>T('Elective Adventures'!N247)</f>
        <v/>
      </c>
    </row>
    <row r="20" spans="2:19">
      <c r="B20" s="161" t="s">
        <v>172</v>
      </c>
      <c r="C20" s="18" t="str">
        <f>'Elective Adventures'!N19</f>
        <v xml:space="preserve"> </v>
      </c>
      <c r="D20" s="31"/>
      <c r="E20" s="137" t="s">
        <v>94</v>
      </c>
      <c r="F20" s="136" t="s">
        <v>157</v>
      </c>
      <c r="G20" s="14" t="str">
        <f>T('Core Adventures'!N56)</f>
        <v/>
      </c>
      <c r="I20" s="202" t="s">
        <v>246</v>
      </c>
      <c r="J20" s="195"/>
      <c r="K20" s="218"/>
      <c r="M20" s="136" t="s">
        <v>308</v>
      </c>
      <c r="N20" s="146" t="s">
        <v>337</v>
      </c>
      <c r="O20" s="14" t="str">
        <f>T('Elective Adventures'!N161)</f>
        <v/>
      </c>
      <c r="Q20" s="100">
        <v>3</v>
      </c>
      <c r="R20" s="146" t="s">
        <v>413</v>
      </c>
      <c r="S20" s="14" t="str">
        <f>T('Elective Adventures'!N248)</f>
        <v/>
      </c>
    </row>
    <row r="21" spans="2:19" ht="12.75" customHeight="1">
      <c r="B21" s="161" t="s">
        <v>194</v>
      </c>
      <c r="C21" s="18" t="str">
        <f>'Elective Adventures'!N34</f>
        <v xml:space="preserve"> </v>
      </c>
      <c r="D21" s="31"/>
      <c r="E21" s="137" t="s">
        <v>141</v>
      </c>
      <c r="F21" s="136" t="s">
        <v>158</v>
      </c>
      <c r="G21" s="14" t="str">
        <f>T('Core Adventures'!N57)</f>
        <v/>
      </c>
      <c r="I21" s="100">
        <v>1</v>
      </c>
      <c r="J21" s="146" t="s">
        <v>247</v>
      </c>
      <c r="K21" s="14" t="str">
        <f>T('Elective Adventures'!N75)</f>
        <v/>
      </c>
      <c r="M21" s="136" t="s">
        <v>309</v>
      </c>
      <c r="N21" s="146" t="s">
        <v>339</v>
      </c>
      <c r="O21" s="14" t="str">
        <f>T('Elective Adventures'!N162)</f>
        <v/>
      </c>
      <c r="Q21" s="100">
        <v>4</v>
      </c>
      <c r="R21" s="201" t="s">
        <v>414</v>
      </c>
      <c r="S21" s="14" t="str">
        <f>T('Elective Adventures'!N249)</f>
        <v/>
      </c>
    </row>
    <row r="22" spans="2:19" ht="12.75" customHeight="1">
      <c r="B22" s="161" t="s">
        <v>205</v>
      </c>
      <c r="C22" s="18" t="str">
        <f>'Elective Adventures'!N53</f>
        <v xml:space="preserve"> </v>
      </c>
      <c r="D22" s="31"/>
      <c r="E22" s="137" t="s">
        <v>162</v>
      </c>
      <c r="F22" s="136" t="s">
        <v>159</v>
      </c>
      <c r="G22" s="14" t="str">
        <f>T('Core Adventures'!N58)</f>
        <v/>
      </c>
      <c r="H22" s="12" t="s">
        <v>75</v>
      </c>
      <c r="I22" s="136">
        <v>2</v>
      </c>
      <c r="J22" s="146" t="s">
        <v>248</v>
      </c>
      <c r="K22" s="14" t="str">
        <f>T('Elective Adventures'!N76)</f>
        <v/>
      </c>
      <c r="L22" s="12" t="s">
        <v>75</v>
      </c>
      <c r="M22" s="136" t="s">
        <v>310</v>
      </c>
      <c r="N22" s="146" t="s">
        <v>352</v>
      </c>
      <c r="O22" s="14" t="str">
        <f>T('Elective Adventures'!N163)</f>
        <v/>
      </c>
      <c r="P22" s="12" t="s">
        <v>75</v>
      </c>
      <c r="Q22" s="136" t="s">
        <v>78</v>
      </c>
      <c r="R22" s="201" t="s">
        <v>415</v>
      </c>
      <c r="S22" s="14" t="str">
        <f>T('Elective Adventures'!N250)</f>
        <v/>
      </c>
    </row>
    <row r="23" spans="2:19" ht="12.75" customHeight="1">
      <c r="B23" s="161" t="s">
        <v>421</v>
      </c>
      <c r="C23" s="18" t="str">
        <f>'Elective Adventures'!N72</f>
        <v xml:space="preserve"> </v>
      </c>
      <c r="D23" s="31"/>
      <c r="E23" s="98">
        <v>3</v>
      </c>
      <c r="F23" s="136" t="s">
        <v>160</v>
      </c>
      <c r="G23" s="14" t="str">
        <f>T('Core Adventures'!N59)</f>
        <v/>
      </c>
      <c r="I23" s="136">
        <v>3</v>
      </c>
      <c r="J23" s="146" t="s">
        <v>249</v>
      </c>
      <c r="K23" s="14" t="str">
        <f>T('Elective Adventures'!N77)</f>
        <v/>
      </c>
      <c r="M23" s="136" t="s">
        <v>311</v>
      </c>
      <c r="N23" s="146" t="s">
        <v>340</v>
      </c>
      <c r="O23" s="14" t="str">
        <f>T('Elective Adventures'!N164)</f>
        <v/>
      </c>
      <c r="Q23" s="136" t="s">
        <v>79</v>
      </c>
      <c r="R23" s="201" t="s">
        <v>416</v>
      </c>
      <c r="S23" s="14" t="str">
        <f>T('Elective Adventures'!N251)</f>
        <v/>
      </c>
    </row>
    <row r="24" spans="2:19">
      <c r="B24" s="161" t="s">
        <v>246</v>
      </c>
      <c r="C24" s="18" t="str">
        <f>'Elective Adventures'!N80</f>
        <v xml:space="preserve"> </v>
      </c>
      <c r="D24" s="31"/>
      <c r="E24" s="98">
        <v>4</v>
      </c>
      <c r="F24" s="136" t="s">
        <v>161</v>
      </c>
      <c r="G24" s="14" t="str">
        <f>T('Core Adventures'!N60)</f>
        <v/>
      </c>
      <c r="I24" s="136">
        <v>4</v>
      </c>
      <c r="J24" s="201" t="s">
        <v>250</v>
      </c>
      <c r="K24" s="14" t="str">
        <f>T('Elective Adventures'!N78)</f>
        <v/>
      </c>
      <c r="M24" s="136" t="s">
        <v>312</v>
      </c>
      <c r="N24" s="146" t="s">
        <v>341</v>
      </c>
      <c r="O24" s="14" t="str">
        <f>T('Elective Adventures'!N165)</f>
        <v/>
      </c>
      <c r="Q24" s="136" t="s">
        <v>304</v>
      </c>
      <c r="R24" s="146" t="s">
        <v>417</v>
      </c>
      <c r="S24" s="14" t="str">
        <f>T('Elective Adventures'!N252)</f>
        <v/>
      </c>
    </row>
    <row r="25" spans="2:19">
      <c r="B25" s="161" t="s">
        <v>252</v>
      </c>
      <c r="C25" s="18" t="str">
        <f>'Elective Adventures'!N89</f>
        <v xml:space="preserve"> </v>
      </c>
      <c r="D25" s="31"/>
      <c r="E25" s="187" t="s">
        <v>169</v>
      </c>
      <c r="F25" s="187"/>
      <c r="G25" s="218"/>
      <c r="I25" s="136">
        <v>5</v>
      </c>
      <c r="J25" s="146" t="s">
        <v>251</v>
      </c>
      <c r="K25" s="14" t="str">
        <f>T('Elective Adventures'!N79)</f>
        <v/>
      </c>
      <c r="M25" s="136" t="s">
        <v>313</v>
      </c>
      <c r="N25" s="146" t="s">
        <v>342</v>
      </c>
      <c r="O25" s="14" t="str">
        <f>T('Elective Adventures'!N166)</f>
        <v/>
      </c>
    </row>
    <row r="26" spans="2:19" ht="12.75" customHeight="1">
      <c r="B26" s="162" t="s">
        <v>259</v>
      </c>
      <c r="C26" s="18" t="str">
        <f>'Elective Adventures'!N105</f>
        <v xml:space="preserve"> </v>
      </c>
      <c r="D26" s="31"/>
      <c r="E26" s="98"/>
      <c r="F26" s="136" t="s">
        <v>118</v>
      </c>
      <c r="G26" s="14" t="str">
        <f>T('Core Adventures'!N63)</f>
        <v/>
      </c>
      <c r="I26" s="202" t="s">
        <v>252</v>
      </c>
      <c r="J26" s="195"/>
      <c r="K26" s="218"/>
      <c r="M26" s="136" t="s">
        <v>314</v>
      </c>
      <c r="N26" s="201" t="s">
        <v>343</v>
      </c>
      <c r="O26" s="14" t="str">
        <f>T('Elective Adventures'!N167)</f>
        <v/>
      </c>
    </row>
    <row r="27" spans="2:19" ht="12.75" customHeight="1">
      <c r="B27" s="162" t="s">
        <v>428</v>
      </c>
      <c r="C27" s="18" t="str">
        <f>'Elective Adventures'!N132</f>
        <v xml:space="preserve"> </v>
      </c>
      <c r="D27" s="31"/>
      <c r="E27" s="98">
        <v>1</v>
      </c>
      <c r="F27" s="136" t="s">
        <v>163</v>
      </c>
      <c r="G27" s="14" t="str">
        <f>T('Core Adventures'!N64)</f>
        <v/>
      </c>
      <c r="I27" s="100">
        <v>1</v>
      </c>
      <c r="J27" s="146" t="s">
        <v>253</v>
      </c>
      <c r="K27" s="14" t="str">
        <f>T('Elective Adventures'!N83)</f>
        <v/>
      </c>
      <c r="M27" s="136" t="s">
        <v>315</v>
      </c>
      <c r="N27" s="146" t="s">
        <v>344</v>
      </c>
      <c r="O27" s="14" t="str">
        <f>T('Elective Adventures'!N168)</f>
        <v/>
      </c>
    </row>
    <row r="28" spans="2:19">
      <c r="B28" s="162" t="s">
        <v>297</v>
      </c>
      <c r="C28" s="18" t="str">
        <f>'Elective Adventures'!N142</f>
        <v xml:space="preserve"> </v>
      </c>
      <c r="D28" s="31"/>
      <c r="E28" s="98">
        <v>2</v>
      </c>
      <c r="F28" s="136" t="s">
        <v>164</v>
      </c>
      <c r="G28" s="14" t="str">
        <f>T('Core Adventures'!N65)</f>
        <v/>
      </c>
      <c r="I28" s="100">
        <v>2</v>
      </c>
      <c r="J28" s="146" t="s">
        <v>254</v>
      </c>
      <c r="K28" s="14" t="str">
        <f>T('Elective Adventures'!N84)</f>
        <v/>
      </c>
      <c r="M28" s="136" t="s">
        <v>316</v>
      </c>
      <c r="N28" s="146" t="s">
        <v>345</v>
      </c>
      <c r="O28" s="14" t="str">
        <f>T('Elective Adventures'!N169)</f>
        <v/>
      </c>
      <c r="R28" s="68" t="s">
        <v>49</v>
      </c>
      <c r="S28" s="69"/>
    </row>
    <row r="29" spans="2:19">
      <c r="B29" s="162" t="s">
        <v>338</v>
      </c>
      <c r="C29" s="18" t="str">
        <f>'Elective Adventures'!N176</f>
        <v xml:space="preserve"> </v>
      </c>
      <c r="D29" s="31"/>
      <c r="E29" s="98">
        <v>3</v>
      </c>
      <c r="F29" s="193" t="s">
        <v>165</v>
      </c>
      <c r="G29" s="14" t="str">
        <f>T('Core Adventures'!N66)</f>
        <v/>
      </c>
      <c r="I29" s="100">
        <v>3</v>
      </c>
      <c r="J29" s="201" t="s">
        <v>255</v>
      </c>
      <c r="K29" s="14" t="str">
        <f>T('Elective Adventures'!N85)</f>
        <v/>
      </c>
      <c r="M29" s="136" t="s">
        <v>317</v>
      </c>
      <c r="N29" s="146" t="s">
        <v>346</v>
      </c>
      <c r="O29" s="14" t="str">
        <f>T('Elective Adventures'!N170)</f>
        <v/>
      </c>
      <c r="R29" s="70" t="s">
        <v>50</v>
      </c>
      <c r="S29" s="32"/>
    </row>
    <row r="30" spans="2:19" ht="12.75" customHeight="1">
      <c r="B30" s="162" t="s">
        <v>354</v>
      </c>
      <c r="C30" s="18" t="str">
        <f>'Elective Adventures'!N183</f>
        <v xml:space="preserve"> </v>
      </c>
      <c r="D30" s="31"/>
      <c r="E30" s="98">
        <v>4</v>
      </c>
      <c r="F30" s="194" t="s">
        <v>170</v>
      </c>
      <c r="G30" s="14" t="str">
        <f>T('Core Adventures'!N67)</f>
        <v/>
      </c>
      <c r="I30" s="100">
        <v>4</v>
      </c>
      <c r="J30" s="200" t="s">
        <v>256</v>
      </c>
      <c r="K30" s="14" t="str">
        <f>T('Elective Adventures'!N86)</f>
        <v/>
      </c>
      <c r="M30" s="136" t="s">
        <v>318</v>
      </c>
      <c r="N30" s="146" t="s">
        <v>353</v>
      </c>
      <c r="O30" s="14" t="str">
        <f>T('Elective Adventures'!N171)</f>
        <v/>
      </c>
      <c r="R30" s="70" t="s">
        <v>51</v>
      </c>
      <c r="S30" s="32"/>
    </row>
    <row r="31" spans="2:19" ht="12.75" customHeight="1">
      <c r="B31" s="162" t="s">
        <v>359</v>
      </c>
      <c r="C31" s="18" t="str">
        <f>'Elective Adventures'!N198</f>
        <v xml:space="preserve"> </v>
      </c>
      <c r="D31" s="31"/>
      <c r="E31" s="98">
        <v>5</v>
      </c>
      <c r="F31" s="193" t="s">
        <v>166</v>
      </c>
      <c r="G31" s="14" t="str">
        <f>T('Core Adventures'!N68)</f>
        <v/>
      </c>
      <c r="I31" s="100">
        <v>5</v>
      </c>
      <c r="J31" s="146" t="s">
        <v>257</v>
      </c>
      <c r="K31" s="14" t="str">
        <f>T('Elective Adventures'!N87)</f>
        <v/>
      </c>
      <c r="M31" s="136" t="s">
        <v>319</v>
      </c>
      <c r="N31" s="146" t="s">
        <v>347</v>
      </c>
      <c r="O31" s="14" t="str">
        <f>T('Elective Adventures'!N172)</f>
        <v/>
      </c>
      <c r="R31" s="71" t="s">
        <v>74</v>
      </c>
      <c r="S31" s="51"/>
    </row>
    <row r="32" spans="2:19">
      <c r="B32" s="162" t="s">
        <v>423</v>
      </c>
      <c r="C32" s="18" t="str">
        <f>'Elective Adventures'!N208</f>
        <v xml:space="preserve"> </v>
      </c>
      <c r="D32" s="31"/>
      <c r="E32" s="98">
        <v>6</v>
      </c>
      <c r="F32" s="136" t="s">
        <v>167</v>
      </c>
      <c r="G32" s="14" t="str">
        <f>T('Core Adventures'!N69)</f>
        <v/>
      </c>
      <c r="I32" s="100">
        <v>6</v>
      </c>
      <c r="J32" s="146" t="s">
        <v>258</v>
      </c>
      <c r="K32" s="14" t="str">
        <f>T('Elective Adventures'!N88)</f>
        <v/>
      </c>
      <c r="M32" s="136" t="s">
        <v>320</v>
      </c>
      <c r="N32" s="146" t="s">
        <v>348</v>
      </c>
      <c r="O32" s="14" t="str">
        <f>T('Elective Adventures'!N173)</f>
        <v/>
      </c>
    </row>
    <row r="33" spans="1:15" ht="12.75" customHeight="1">
      <c r="B33" s="162" t="s">
        <v>381</v>
      </c>
      <c r="C33" s="18" t="str">
        <f>'Elective Adventures'!N213</f>
        <v xml:space="preserve"> </v>
      </c>
      <c r="D33" s="31"/>
      <c r="E33" s="98">
        <v>7</v>
      </c>
      <c r="F33" s="136" t="s">
        <v>171</v>
      </c>
      <c r="G33" s="14" t="str">
        <f>T('Core Adventures'!N70)</f>
        <v/>
      </c>
      <c r="I33" s="202" t="s">
        <v>259</v>
      </c>
      <c r="J33" s="186"/>
      <c r="K33" s="218"/>
      <c r="M33" s="136" t="s">
        <v>321</v>
      </c>
      <c r="N33" s="146" t="s">
        <v>349</v>
      </c>
      <c r="O33" s="14" t="str">
        <f>T('Elective Adventures'!N174)</f>
        <v/>
      </c>
    </row>
    <row r="34" spans="1:15" ht="12.75" customHeight="1">
      <c r="B34" s="162" t="s">
        <v>385</v>
      </c>
      <c r="C34" s="18" t="str">
        <f>'Elective Adventures'!N228</f>
        <v xml:space="preserve"> </v>
      </c>
      <c r="D34" s="8"/>
      <c r="E34" s="98">
        <v>8</v>
      </c>
      <c r="F34" s="193" t="s">
        <v>168</v>
      </c>
      <c r="G34" s="14" t="str">
        <f>T('Core Adventures'!N71)</f>
        <v/>
      </c>
      <c r="I34" s="136">
        <v>1</v>
      </c>
      <c r="J34" s="146" t="s">
        <v>260</v>
      </c>
      <c r="K34" s="14" t="str">
        <f>T('Elective Adventures'!N92)</f>
        <v/>
      </c>
      <c r="M34" s="136" t="s">
        <v>322</v>
      </c>
      <c r="N34" s="146" t="s">
        <v>350</v>
      </c>
      <c r="O34" s="14" t="str">
        <f>T('Elective Adventures'!N175)</f>
        <v/>
      </c>
    </row>
    <row r="35" spans="1:15" ht="15.75" customHeight="1">
      <c r="B35" s="162" t="s">
        <v>397</v>
      </c>
      <c r="C35" s="18" t="str">
        <f>'Elective Adventures'!N233</f>
        <v xml:space="preserve"> </v>
      </c>
      <c r="D35" s="8"/>
      <c r="E35" s="304" t="s">
        <v>425</v>
      </c>
      <c r="F35" s="304"/>
      <c r="G35" s="304"/>
      <c r="I35" s="136" t="s">
        <v>69</v>
      </c>
      <c r="J35" s="146" t="s">
        <v>261</v>
      </c>
      <c r="K35" s="14" t="str">
        <f>T('Elective Adventures'!N93)</f>
        <v/>
      </c>
      <c r="M35" s="202" t="s">
        <v>354</v>
      </c>
      <c r="N35" s="207"/>
      <c r="O35" s="218"/>
    </row>
    <row r="36" spans="1:15" ht="12.75" customHeight="1">
      <c r="B36" s="162" t="s">
        <v>401</v>
      </c>
      <c r="C36" s="18" t="str">
        <f>'Elective Adventures'!N244</f>
        <v xml:space="preserve"> </v>
      </c>
      <c r="D36" s="8"/>
      <c r="E36" s="304"/>
      <c r="F36" s="304"/>
      <c r="G36" s="304"/>
      <c r="I36" s="136" t="s">
        <v>70</v>
      </c>
      <c r="J36" s="146" t="s">
        <v>262</v>
      </c>
      <c r="K36" s="14" t="str">
        <f>T('Elective Adventures'!N94)</f>
        <v/>
      </c>
      <c r="M36" s="136">
        <v>1</v>
      </c>
      <c r="N36" s="159" t="s">
        <v>355</v>
      </c>
      <c r="O36" s="14" t="str">
        <f>T('Elective Adventures'!N179)</f>
        <v/>
      </c>
    </row>
    <row r="37" spans="1:15">
      <c r="B37" s="162" t="s">
        <v>410</v>
      </c>
      <c r="C37" s="18" t="str">
        <f>'Elective Adventures'!N253</f>
        <v xml:space="preserve"> </v>
      </c>
      <c r="D37" s="8"/>
      <c r="E37" s="189" t="s">
        <v>172</v>
      </c>
      <c r="F37" s="186"/>
      <c r="G37" s="215"/>
      <c r="I37" s="136" t="s">
        <v>71</v>
      </c>
      <c r="J37" s="146" t="s">
        <v>263</v>
      </c>
      <c r="K37" s="14" t="str">
        <f>T('Elective Adventures'!N95)</f>
        <v/>
      </c>
      <c r="M37" s="136">
        <v>2</v>
      </c>
      <c r="N37" s="146" t="s">
        <v>356</v>
      </c>
      <c r="O37" s="14" t="str">
        <f>T('Elective Adventures'!N180)</f>
        <v/>
      </c>
    </row>
    <row r="38" spans="1:15" ht="12.75" customHeight="1">
      <c r="B38" s="2"/>
      <c r="C38" s="31"/>
      <c r="D38" s="78"/>
      <c r="E38" s="100"/>
      <c r="F38" s="146" t="s">
        <v>97</v>
      </c>
      <c r="G38" s="14" t="str">
        <f>T('Elective Adventures'!N6)</f>
        <v/>
      </c>
      <c r="I38" s="136">
        <v>2</v>
      </c>
      <c r="J38" s="146" t="s">
        <v>208</v>
      </c>
      <c r="K38" s="14" t="str">
        <f>T('Elective Adventures'!N96)</f>
        <v/>
      </c>
      <c r="M38" s="100">
        <v>3</v>
      </c>
      <c r="N38" s="146" t="s">
        <v>357</v>
      </c>
      <c r="O38" s="14" t="str">
        <f>T('Elective Adventures'!N181)</f>
        <v/>
      </c>
    </row>
    <row r="39" spans="1:15" ht="12.75" customHeight="1">
      <c r="A39" s="304" t="s">
        <v>426</v>
      </c>
      <c r="B39" s="304"/>
      <c r="C39" s="304"/>
      <c r="D39" s="78"/>
      <c r="E39" s="100">
        <v>1</v>
      </c>
      <c r="F39" s="146" t="s">
        <v>173</v>
      </c>
      <c r="G39" s="14" t="str">
        <f>T('Elective Adventures'!N7)</f>
        <v/>
      </c>
      <c r="I39" s="136" t="s">
        <v>76</v>
      </c>
      <c r="J39" s="146" t="s">
        <v>264</v>
      </c>
      <c r="K39" s="14" t="str">
        <f>T('Elective Adventures'!N97)</f>
        <v/>
      </c>
      <c r="M39" s="154">
        <v>4</v>
      </c>
      <c r="N39" s="158" t="s">
        <v>358</v>
      </c>
      <c r="O39" s="14" t="str">
        <f>T('Elective Adventures'!N182)</f>
        <v/>
      </c>
    </row>
    <row r="40" spans="1:15" ht="12.75" customHeight="1">
      <c r="A40" s="304"/>
      <c r="B40" s="304"/>
      <c r="C40" s="304"/>
      <c r="E40" s="100">
        <v>2</v>
      </c>
      <c r="F40" s="146" t="s">
        <v>174</v>
      </c>
      <c r="G40" s="14" t="str">
        <f>T('Elective Adventures'!N8)</f>
        <v/>
      </c>
      <c r="I40" s="136" t="s">
        <v>77</v>
      </c>
      <c r="J40" s="146" t="s">
        <v>265</v>
      </c>
      <c r="K40" s="14" t="str">
        <f>T('Elective Adventures'!N98)</f>
        <v/>
      </c>
      <c r="M40" s="208" t="s">
        <v>359</v>
      </c>
      <c r="N40" s="207"/>
      <c r="O40" s="218"/>
    </row>
    <row r="41" spans="1:15">
      <c r="A41" s="189" t="s">
        <v>110</v>
      </c>
      <c r="B41" s="189"/>
      <c r="C41" s="217"/>
      <c r="E41" s="100">
        <v>3</v>
      </c>
      <c r="F41" s="146" t="s">
        <v>175</v>
      </c>
      <c r="G41" s="14" t="str">
        <f>T('Elective Adventures'!N9)</f>
        <v/>
      </c>
      <c r="I41" s="136" t="s">
        <v>80</v>
      </c>
      <c r="J41" s="200" t="s">
        <v>266</v>
      </c>
      <c r="K41" s="14" t="str">
        <f>T('Elective Adventures'!N99)</f>
        <v/>
      </c>
      <c r="M41" s="148"/>
      <c r="N41" s="159" t="s">
        <v>360</v>
      </c>
      <c r="O41" s="14" t="str">
        <f>T('Elective Adventures'!N186)</f>
        <v/>
      </c>
    </row>
    <row r="42" spans="1:15" ht="12.75" customHeight="1">
      <c r="A42" s="98">
        <v>1</v>
      </c>
      <c r="B42" s="136" t="s">
        <v>105</v>
      </c>
      <c r="C42" s="14" t="str">
        <f>T('Core Adventures'!N6)</f>
        <v/>
      </c>
      <c r="E42" s="173" t="s">
        <v>72</v>
      </c>
      <c r="F42" s="171" t="s">
        <v>183</v>
      </c>
      <c r="G42" s="14" t="str">
        <f>T('Elective Adventures'!N10)</f>
        <v/>
      </c>
      <c r="I42" s="136" t="s">
        <v>94</v>
      </c>
      <c r="J42" s="146" t="s">
        <v>267</v>
      </c>
      <c r="K42" s="14" t="str">
        <f>T('Elective Adventures'!N100)</f>
        <v/>
      </c>
      <c r="M42" s="100">
        <v>1</v>
      </c>
      <c r="N42" s="146" t="s">
        <v>363</v>
      </c>
      <c r="O42" s="14" t="str">
        <f>T('Elective Adventures'!N187)</f>
        <v/>
      </c>
    </row>
    <row r="43" spans="1:15">
      <c r="A43" s="98">
        <v>2</v>
      </c>
      <c r="B43" s="136" t="s">
        <v>106</v>
      </c>
      <c r="C43" s="14" t="str">
        <f>T('Core Adventures'!N7)</f>
        <v/>
      </c>
      <c r="E43" s="173" t="s">
        <v>73</v>
      </c>
      <c r="F43" s="171" t="s">
        <v>184</v>
      </c>
      <c r="G43" s="14" t="str">
        <f>T('Elective Adventures'!N11)</f>
        <v/>
      </c>
      <c r="I43" s="136" t="s">
        <v>141</v>
      </c>
      <c r="J43" s="146" t="s">
        <v>268</v>
      </c>
      <c r="K43" s="14" t="str">
        <f>T('Elective Adventures'!N101)</f>
        <v/>
      </c>
      <c r="M43" s="100">
        <v>2</v>
      </c>
      <c r="N43" s="146" t="s">
        <v>364</v>
      </c>
      <c r="O43" s="14" t="str">
        <f>T('Elective Adventures'!N188)</f>
        <v/>
      </c>
    </row>
    <row r="44" spans="1:15">
      <c r="A44" s="98">
        <v>3</v>
      </c>
      <c r="B44" s="136" t="s">
        <v>107</v>
      </c>
      <c r="C44" s="14" t="str">
        <f>T('Core Adventures'!N8)</f>
        <v/>
      </c>
      <c r="E44" s="173" t="s">
        <v>176</v>
      </c>
      <c r="F44" s="171" t="s">
        <v>185</v>
      </c>
      <c r="G44" s="14" t="str">
        <f>T('Elective Adventures'!N12)</f>
        <v/>
      </c>
      <c r="I44" s="136" t="s">
        <v>162</v>
      </c>
      <c r="J44" s="146" t="s">
        <v>269</v>
      </c>
      <c r="K44" s="14" t="str">
        <f>T('Elective Adventures'!N102)</f>
        <v/>
      </c>
      <c r="M44" s="100">
        <v>3</v>
      </c>
      <c r="N44" s="146" t="s">
        <v>365</v>
      </c>
      <c r="O44" s="14" t="str">
        <f>T('Elective Adventures'!N189)</f>
        <v/>
      </c>
    </row>
    <row r="45" spans="1:15" ht="12.75" customHeight="1">
      <c r="A45" s="98">
        <v>4</v>
      </c>
      <c r="B45" s="136" t="s">
        <v>108</v>
      </c>
      <c r="C45" s="14" t="str">
        <f>T('Core Adventures'!N9)</f>
        <v/>
      </c>
      <c r="E45" s="173" t="s">
        <v>177</v>
      </c>
      <c r="F45" s="171" t="s">
        <v>186</v>
      </c>
      <c r="G45" s="14" t="str">
        <f>T('Elective Adventures'!N13)</f>
        <v/>
      </c>
      <c r="I45" s="136" t="s">
        <v>192</v>
      </c>
      <c r="J45" s="146" t="s">
        <v>270</v>
      </c>
      <c r="K45" s="14" t="str">
        <f>T('Elective Adventures'!N103)</f>
        <v/>
      </c>
      <c r="M45" s="100">
        <v>4</v>
      </c>
      <c r="N45" s="146" t="s">
        <v>366</v>
      </c>
      <c r="O45" s="14" t="str">
        <f>T('Elective Adventures'!N190)</f>
        <v/>
      </c>
    </row>
    <row r="46" spans="1:15" ht="12.75" customHeight="1">
      <c r="A46" s="98">
        <v>3</v>
      </c>
      <c r="B46" s="136" t="s">
        <v>109</v>
      </c>
      <c r="C46" s="14" t="str">
        <f>T('Core Adventures'!N10)</f>
        <v/>
      </c>
      <c r="E46" s="173" t="s">
        <v>178</v>
      </c>
      <c r="F46" s="172" t="s">
        <v>187</v>
      </c>
      <c r="G46" s="14" t="str">
        <f>T('Elective Adventures'!N14)</f>
        <v/>
      </c>
      <c r="I46" s="136" t="s">
        <v>193</v>
      </c>
      <c r="J46" s="201" t="s">
        <v>271</v>
      </c>
      <c r="K46" s="14" t="str">
        <f>T('Elective Adventures'!N104)</f>
        <v/>
      </c>
      <c r="M46" s="100">
        <v>5</v>
      </c>
      <c r="N46" s="146" t="s">
        <v>367</v>
      </c>
      <c r="O46" s="14" t="str">
        <f>T('Elective Adventures'!N191)</f>
        <v/>
      </c>
    </row>
    <row r="47" spans="1:15">
      <c r="A47" s="187" t="s">
        <v>420</v>
      </c>
      <c r="B47" s="187"/>
      <c r="C47" s="218"/>
      <c r="E47" s="173" t="s">
        <v>179</v>
      </c>
      <c r="F47" s="171" t="s">
        <v>188</v>
      </c>
      <c r="G47" s="14" t="str">
        <f>T('Elective Adventures'!N15)</f>
        <v/>
      </c>
      <c r="I47" s="202" t="s">
        <v>428</v>
      </c>
      <c r="J47" s="186"/>
      <c r="K47" s="218"/>
      <c r="M47" s="100">
        <v>6</v>
      </c>
      <c r="N47" s="200" t="s">
        <v>368</v>
      </c>
      <c r="O47" s="14" t="str">
        <f>T('Elective Adventures'!N192)</f>
        <v/>
      </c>
    </row>
    <row r="48" spans="1:15">
      <c r="A48" s="98"/>
      <c r="B48" s="136" t="s">
        <v>95</v>
      </c>
      <c r="C48" s="14" t="str">
        <f>T('Core Adventures'!N14)</f>
        <v/>
      </c>
      <c r="E48" s="173" t="s">
        <v>180</v>
      </c>
      <c r="F48" s="171" t="s">
        <v>189</v>
      </c>
      <c r="G48" s="14" t="str">
        <f>T('Elective Adventures'!N16)</f>
        <v/>
      </c>
      <c r="I48" s="100">
        <v>1</v>
      </c>
      <c r="J48" s="146" t="s">
        <v>97</v>
      </c>
      <c r="K48" s="14" t="str">
        <f>T('Elective Adventures'!N108)</f>
        <v/>
      </c>
      <c r="M48" s="100">
        <v>7</v>
      </c>
      <c r="N48" s="146" t="s">
        <v>369</v>
      </c>
      <c r="O48" s="14" t="str">
        <f>T('Elective Adventures'!N193)</f>
        <v/>
      </c>
    </row>
    <row r="49" spans="1:15">
      <c r="A49" s="98">
        <v>1</v>
      </c>
      <c r="B49" s="136" t="s">
        <v>96</v>
      </c>
      <c r="C49" s="14" t="str">
        <f>T('Core Adventures'!N15)</f>
        <v/>
      </c>
      <c r="E49" s="173" t="s">
        <v>181</v>
      </c>
      <c r="F49" s="171" t="s">
        <v>190</v>
      </c>
      <c r="G49" s="14" t="str">
        <f>T('Elective Adventures'!N17)</f>
        <v/>
      </c>
      <c r="I49" s="136" t="s">
        <v>69</v>
      </c>
      <c r="J49" s="146" t="s">
        <v>279</v>
      </c>
      <c r="K49" s="14" t="str">
        <f>T('Elective Adventures'!N109)</f>
        <v/>
      </c>
      <c r="M49" s="100">
        <v>8</v>
      </c>
      <c r="N49" s="146" t="s">
        <v>370</v>
      </c>
      <c r="O49" s="14" t="str">
        <f>T('Elective Adventures'!N194)</f>
        <v/>
      </c>
    </row>
    <row r="50" spans="1:15" ht="12.75" customHeight="1">
      <c r="A50" s="98"/>
      <c r="B50" s="136" t="s">
        <v>112</v>
      </c>
      <c r="C50" s="14" t="str">
        <f>T('Core Adventures'!N16)</f>
        <v/>
      </c>
      <c r="E50" s="173" t="s">
        <v>182</v>
      </c>
      <c r="F50" s="171" t="s">
        <v>191</v>
      </c>
      <c r="G50" s="14" t="str">
        <f>T('Elective Adventures'!N18)</f>
        <v/>
      </c>
      <c r="I50" s="136" t="s">
        <v>70</v>
      </c>
      <c r="J50" s="146" t="s">
        <v>280</v>
      </c>
      <c r="K50" s="14" t="str">
        <f>T('Elective Adventures'!N110)</f>
        <v/>
      </c>
      <c r="M50" s="100">
        <v>9</v>
      </c>
      <c r="N50" s="146" t="s">
        <v>371</v>
      </c>
      <c r="O50" s="14" t="str">
        <f>T('Elective Adventures'!N195)</f>
        <v/>
      </c>
    </row>
    <row r="51" spans="1:15" ht="12.75" customHeight="1">
      <c r="A51" s="137" t="s">
        <v>76</v>
      </c>
      <c r="B51" s="136" t="s">
        <v>113</v>
      </c>
      <c r="C51" s="14" t="str">
        <f>T('Core Adventures'!N17)</f>
        <v/>
      </c>
      <c r="D51" s="84"/>
      <c r="E51" s="189" t="s">
        <v>194</v>
      </c>
      <c r="F51" s="186"/>
      <c r="G51" s="218"/>
      <c r="I51" s="136" t="s">
        <v>71</v>
      </c>
      <c r="J51" s="146" t="s">
        <v>281</v>
      </c>
      <c r="K51" s="14" t="str">
        <f>T('Elective Adventures'!N111)</f>
        <v/>
      </c>
      <c r="M51" s="136" t="s">
        <v>361</v>
      </c>
      <c r="N51" s="146" t="s">
        <v>372</v>
      </c>
      <c r="O51" s="14" t="str">
        <f>T('Elective Adventures'!N196)</f>
        <v/>
      </c>
    </row>
    <row r="52" spans="1:15" ht="12.75" customHeight="1">
      <c r="A52" s="137" t="s">
        <v>77</v>
      </c>
      <c r="B52" s="136" t="s">
        <v>114</v>
      </c>
      <c r="C52" s="14" t="str">
        <f>T('Core Adventures'!N18)</f>
        <v/>
      </c>
      <c r="D52" s="84"/>
      <c r="E52" s="140"/>
      <c r="F52" s="200" t="s">
        <v>206</v>
      </c>
      <c r="G52" s="14" t="str">
        <f>T('Elective Adventures'!N22)</f>
        <v/>
      </c>
      <c r="I52" s="100">
        <v>2</v>
      </c>
      <c r="J52" s="146" t="s">
        <v>282</v>
      </c>
      <c r="K52" s="14" t="str">
        <f>T('Elective Adventures'!N112)</f>
        <v/>
      </c>
      <c r="M52" s="136" t="s">
        <v>362</v>
      </c>
      <c r="N52" s="146" t="s">
        <v>373</v>
      </c>
      <c r="O52" s="14" t="str">
        <f>T('Elective Adventures'!N197)</f>
        <v/>
      </c>
    </row>
    <row r="53" spans="1:15">
      <c r="A53" s="137" t="s">
        <v>80</v>
      </c>
      <c r="B53" s="193" t="s">
        <v>115</v>
      </c>
      <c r="C53" s="14" t="str">
        <f>T('Core Adventures'!N19)</f>
        <v/>
      </c>
      <c r="D53" s="13"/>
      <c r="E53" s="140">
        <v>1</v>
      </c>
      <c r="F53" s="200" t="s">
        <v>195</v>
      </c>
      <c r="G53" s="14" t="str">
        <f>T('Elective Adventures'!N23)</f>
        <v/>
      </c>
      <c r="I53" s="100">
        <v>3</v>
      </c>
      <c r="J53" s="146" t="s">
        <v>97</v>
      </c>
      <c r="K53" s="14" t="str">
        <f>T('Elective Adventures'!N113)</f>
        <v/>
      </c>
      <c r="M53" s="208" t="s">
        <v>423</v>
      </c>
      <c r="N53" s="207"/>
      <c r="O53" s="218"/>
    </row>
    <row r="54" spans="1:15" ht="12.75" customHeight="1">
      <c r="A54" s="137" t="s">
        <v>94</v>
      </c>
      <c r="B54" s="136" t="s">
        <v>116</v>
      </c>
      <c r="C54" s="14" t="str">
        <f>T('Core Adventures'!N20)</f>
        <v/>
      </c>
      <c r="D54" s="13"/>
      <c r="E54" s="140">
        <v>2</v>
      </c>
      <c r="F54" s="200" t="s">
        <v>196</v>
      </c>
      <c r="G54" s="14" t="str">
        <f>T('Elective Adventures'!N24)</f>
        <v/>
      </c>
      <c r="I54" s="173" t="s">
        <v>72</v>
      </c>
      <c r="J54" s="171" t="s">
        <v>283</v>
      </c>
      <c r="K54" s="14" t="str">
        <f>T('Elective Adventures'!N114)</f>
        <v/>
      </c>
      <c r="M54" s="148">
        <v>1</v>
      </c>
      <c r="N54" s="159" t="s">
        <v>374</v>
      </c>
      <c r="O54" s="14" t="str">
        <f>T('Elective Adventures'!N201)</f>
        <v/>
      </c>
    </row>
    <row r="55" spans="1:15" ht="12.75" customHeight="1">
      <c r="A55" s="187" t="s">
        <v>117</v>
      </c>
      <c r="B55" s="187"/>
      <c r="C55" s="218" t="str">
        <f>T('Core Adventures'!N23)</f>
        <v/>
      </c>
      <c r="D55" s="13"/>
      <c r="E55" s="140">
        <v>3</v>
      </c>
      <c r="F55" s="146" t="s">
        <v>197</v>
      </c>
      <c r="G55" s="14" t="str">
        <f>T('Elective Adventures'!N25)</f>
        <v/>
      </c>
      <c r="I55" s="173" t="s">
        <v>73</v>
      </c>
      <c r="J55" s="171" t="s">
        <v>284</v>
      </c>
      <c r="K55" s="14" t="str">
        <f>T('Elective Adventures'!N115)</f>
        <v/>
      </c>
      <c r="M55" s="100">
        <v>2</v>
      </c>
      <c r="N55" s="146" t="s">
        <v>375</v>
      </c>
      <c r="O55" s="14" t="str">
        <f>T('Elective Adventures'!N202)</f>
        <v/>
      </c>
    </row>
    <row r="56" spans="1:15">
      <c r="A56" s="98"/>
      <c r="B56" s="136" t="s">
        <v>118</v>
      </c>
      <c r="C56" s="14" t="str">
        <f>T('Core Adventures'!N24)</f>
        <v/>
      </c>
      <c r="D56" s="13"/>
      <c r="E56" s="140">
        <v>4</v>
      </c>
      <c r="F56" s="200" t="s">
        <v>198</v>
      </c>
      <c r="G56" s="14" t="str">
        <f>T('Elective Adventures'!N26)</f>
        <v/>
      </c>
      <c r="I56" s="173" t="s">
        <v>176</v>
      </c>
      <c r="J56" s="171" t="s">
        <v>285</v>
      </c>
      <c r="K56" s="14" t="str">
        <f>T('Elective Adventures'!N116)</f>
        <v/>
      </c>
      <c r="M56" s="100">
        <v>3</v>
      </c>
      <c r="N56" s="146" t="s">
        <v>376</v>
      </c>
      <c r="O56" s="14" t="str">
        <f>T('Elective Adventures'!N203)</f>
        <v/>
      </c>
    </row>
    <row r="57" spans="1:15">
      <c r="A57" s="98">
        <v>1</v>
      </c>
      <c r="B57" s="136" t="s">
        <v>119</v>
      </c>
      <c r="C57" s="14" t="str">
        <f>T('Core Adventures'!N25)</f>
        <v/>
      </c>
      <c r="D57" s="13"/>
      <c r="E57" s="140">
        <v>5</v>
      </c>
      <c r="F57" s="146" t="s">
        <v>199</v>
      </c>
      <c r="G57" s="14" t="str">
        <f>T('Elective Adventures'!N27)</f>
        <v/>
      </c>
      <c r="I57" s="173">
        <v>4</v>
      </c>
      <c r="J57" s="171" t="s">
        <v>97</v>
      </c>
      <c r="K57" s="14" t="str">
        <f>T('Elective Adventures'!N117)</f>
        <v/>
      </c>
      <c r="M57" s="100">
        <v>4</v>
      </c>
      <c r="N57" s="146" t="s">
        <v>377</v>
      </c>
      <c r="O57" s="14" t="str">
        <f>T('Elective Adventures'!N204)</f>
        <v/>
      </c>
    </row>
    <row r="58" spans="1:15">
      <c r="A58" s="98">
        <v>2</v>
      </c>
      <c r="B58" s="136" t="s">
        <v>120</v>
      </c>
      <c r="C58" s="14" t="str">
        <f>T('Core Adventures'!N26)</f>
        <v/>
      </c>
      <c r="D58" s="13"/>
      <c r="E58" s="140"/>
      <c r="F58" s="146" t="s">
        <v>207</v>
      </c>
      <c r="G58" s="14" t="str">
        <f>T('Elective Adventures'!N28)</f>
        <v/>
      </c>
      <c r="I58" s="173" t="s">
        <v>78</v>
      </c>
      <c r="J58" s="171" t="s">
        <v>286</v>
      </c>
      <c r="K58" s="14" t="str">
        <f>T('Elective Adventures'!N118)</f>
        <v/>
      </c>
      <c r="M58" s="100">
        <v>5</v>
      </c>
      <c r="N58" s="200" t="s">
        <v>378</v>
      </c>
      <c r="O58" s="14" t="str">
        <f>T('Elective Adventures'!N205)</f>
        <v/>
      </c>
    </row>
    <row r="59" spans="1:15">
      <c r="A59" s="101" t="s">
        <v>76</v>
      </c>
      <c r="B59" s="138" t="s">
        <v>121</v>
      </c>
      <c r="C59" s="14" t="str">
        <f>T('Core Adventures'!N27)</f>
        <v/>
      </c>
      <c r="D59" s="13"/>
      <c r="E59" s="140">
        <v>6</v>
      </c>
      <c r="F59" s="201" t="s">
        <v>200</v>
      </c>
      <c r="G59" s="14" t="str">
        <f>T('Elective Adventures'!N29)</f>
        <v/>
      </c>
      <c r="I59" s="173" t="s">
        <v>79</v>
      </c>
      <c r="J59" s="171" t="s">
        <v>287</v>
      </c>
      <c r="K59" s="14" t="str">
        <f>T('Elective Adventures'!N119)</f>
        <v/>
      </c>
      <c r="M59" s="100">
        <v>6</v>
      </c>
      <c r="N59" s="146" t="s">
        <v>379</v>
      </c>
      <c r="O59" s="14" t="str">
        <f>T('Elective Adventures'!N206)</f>
        <v/>
      </c>
    </row>
    <row r="60" spans="1:15" ht="12.75" customHeight="1">
      <c r="A60" s="101" t="s">
        <v>77</v>
      </c>
      <c r="B60" s="138" t="s">
        <v>122</v>
      </c>
      <c r="C60" s="14" t="str">
        <f>T('Core Adventures'!N28)</f>
        <v/>
      </c>
      <c r="D60" s="13"/>
      <c r="E60" s="140">
        <v>7</v>
      </c>
      <c r="F60" s="146" t="s">
        <v>201</v>
      </c>
      <c r="G60" s="14" t="str">
        <f>T('Elective Adventures'!N30)</f>
        <v/>
      </c>
      <c r="I60" s="173">
        <v>5</v>
      </c>
      <c r="J60" s="172" t="s">
        <v>288</v>
      </c>
      <c r="K60" s="14" t="str">
        <f>T('Elective Adventures'!N120)</f>
        <v/>
      </c>
      <c r="M60" s="100">
        <v>7</v>
      </c>
      <c r="N60" s="146" t="s">
        <v>380</v>
      </c>
      <c r="O60" s="14" t="str">
        <f>T('Elective Adventures'!N207)</f>
        <v/>
      </c>
    </row>
    <row r="61" spans="1:15" ht="12.75" customHeight="1">
      <c r="A61" s="101" t="s">
        <v>80</v>
      </c>
      <c r="B61" s="138" t="s">
        <v>123</v>
      </c>
      <c r="C61" s="14" t="str">
        <f>T('Core Adventures'!N29)</f>
        <v/>
      </c>
      <c r="D61" s="13"/>
      <c r="E61" s="140">
        <v>8</v>
      </c>
      <c r="F61" s="201" t="s">
        <v>202</v>
      </c>
      <c r="G61" s="14" t="str">
        <f>T('Elective Adventures'!N31)</f>
        <v/>
      </c>
      <c r="I61" s="173">
        <v>6</v>
      </c>
      <c r="J61" s="171" t="s">
        <v>97</v>
      </c>
      <c r="K61" s="14" t="str">
        <f>T('Elective Adventures'!N121)</f>
        <v/>
      </c>
      <c r="M61" s="208" t="s">
        <v>381</v>
      </c>
      <c r="N61" s="207"/>
      <c r="O61" s="14"/>
    </row>
    <row r="62" spans="1:15">
      <c r="A62" s="139" t="s">
        <v>94</v>
      </c>
      <c r="B62" s="138" t="s">
        <v>124</v>
      </c>
      <c r="C62" s="14" t="str">
        <f>T('Core Adventures'!N30)</f>
        <v/>
      </c>
      <c r="D62" s="13"/>
      <c r="E62" s="140">
        <v>9</v>
      </c>
      <c r="F62" s="146" t="s">
        <v>203</v>
      </c>
      <c r="G62" s="14" t="str">
        <f>T('Elective Adventures'!N32)</f>
        <v/>
      </c>
      <c r="I62" s="173" t="s">
        <v>272</v>
      </c>
      <c r="J62" s="205" t="s">
        <v>289</v>
      </c>
      <c r="K62" s="14" t="str">
        <f>T('Elective Adventures'!N122)</f>
        <v/>
      </c>
      <c r="M62" s="148">
        <v>1</v>
      </c>
      <c r="N62" s="159" t="s">
        <v>382</v>
      </c>
      <c r="O62" s="14" t="str">
        <f>T('Elective Adventures'!I189)</f>
        <v/>
      </c>
    </row>
    <row r="63" spans="1:15">
      <c r="A63" s="139" t="s">
        <v>141</v>
      </c>
      <c r="B63" s="138" t="s">
        <v>125</v>
      </c>
      <c r="C63" s="14" t="str">
        <f>T('Core Adventures'!N31)</f>
        <v/>
      </c>
      <c r="D63" s="13"/>
      <c r="E63" s="140">
        <v>10</v>
      </c>
      <c r="F63" s="146" t="s">
        <v>204</v>
      </c>
      <c r="G63" s="14" t="str">
        <f>T('Elective Adventures'!N33)</f>
        <v/>
      </c>
      <c r="I63" s="173" t="s">
        <v>273</v>
      </c>
      <c r="J63" s="205" t="s">
        <v>290</v>
      </c>
      <c r="K63" s="14" t="str">
        <f>T('Elective Adventures'!N123)</f>
        <v/>
      </c>
      <c r="M63" s="100">
        <v>2</v>
      </c>
      <c r="N63" s="146" t="s">
        <v>383</v>
      </c>
      <c r="O63" s="14" t="str">
        <f>T('Elective Adventures'!I190)</f>
        <v/>
      </c>
    </row>
    <row r="64" spans="1:15">
      <c r="A64" s="101">
        <v>3</v>
      </c>
      <c r="B64" s="138" t="s">
        <v>126</v>
      </c>
      <c r="C64" s="14" t="str">
        <f>T('Core Adventures'!N32)</f>
        <v/>
      </c>
      <c r="D64" s="13"/>
      <c r="E64" s="202" t="s">
        <v>205</v>
      </c>
      <c r="F64" s="186"/>
      <c r="G64" s="218"/>
      <c r="I64" s="173" t="s">
        <v>274</v>
      </c>
      <c r="J64" s="171" t="s">
        <v>291</v>
      </c>
      <c r="K64" s="14" t="str">
        <f>T('Elective Adventures'!N124)</f>
        <v/>
      </c>
      <c r="M64" s="100">
        <v>3</v>
      </c>
      <c r="N64" s="146" t="s">
        <v>384</v>
      </c>
      <c r="O64" s="14" t="str">
        <f>T('Elective Adventures'!I197)</f>
        <v/>
      </c>
    </row>
    <row r="65" spans="1:15">
      <c r="A65" s="101">
        <v>4</v>
      </c>
      <c r="B65" s="138" t="s">
        <v>127</v>
      </c>
      <c r="C65" s="14" t="str">
        <f>T('Core Adventures'!N33)</f>
        <v/>
      </c>
      <c r="D65" s="13"/>
      <c r="E65" s="100"/>
      <c r="F65" s="146" t="s">
        <v>208</v>
      </c>
      <c r="G65" s="14" t="str">
        <f>T('Elective Adventures'!N37)</f>
        <v/>
      </c>
      <c r="I65" s="173">
        <v>7</v>
      </c>
      <c r="J65" s="171" t="s">
        <v>278</v>
      </c>
      <c r="K65" s="14" t="str">
        <f>T('Elective Adventures'!N125)</f>
        <v/>
      </c>
      <c r="M65" s="208" t="s">
        <v>385</v>
      </c>
      <c r="N65" s="207"/>
      <c r="O65" s="218" t="str">
        <f>T('Elective Adventures'!I200)</f>
        <v/>
      </c>
    </row>
    <row r="66" spans="1:15">
      <c r="A66" s="101">
        <v>5</v>
      </c>
      <c r="B66" s="138" t="s">
        <v>128</v>
      </c>
      <c r="C66" s="14" t="str">
        <f>T('Core Adventures'!N34)</f>
        <v/>
      </c>
      <c r="D66" s="13"/>
      <c r="E66" s="136">
        <v>1</v>
      </c>
      <c r="F66" s="146" t="s">
        <v>209</v>
      </c>
      <c r="G66" s="14" t="str">
        <f>T('Elective Adventures'!N38)</f>
        <v/>
      </c>
      <c r="I66" s="173" t="s">
        <v>230</v>
      </c>
      <c r="J66" s="171" t="s">
        <v>292</v>
      </c>
      <c r="K66" s="14" t="str">
        <f>T('Elective Adventures'!N126)</f>
        <v/>
      </c>
      <c r="M66" s="148">
        <v>1</v>
      </c>
      <c r="N66" s="159" t="s">
        <v>386</v>
      </c>
      <c r="O66" s="14" t="str">
        <f>T('Elective Adventures'!N215)</f>
        <v/>
      </c>
    </row>
    <row r="67" spans="1:15" ht="12.75" customHeight="1">
      <c r="A67" s="139" t="s">
        <v>142</v>
      </c>
      <c r="B67" s="138" t="s">
        <v>129</v>
      </c>
      <c r="C67" s="14" t="str">
        <f>T('Core Adventures'!N35)</f>
        <v/>
      </c>
      <c r="D67" s="13"/>
      <c r="E67" s="136">
        <v>2</v>
      </c>
      <c r="F67" s="146" t="s">
        <v>210</v>
      </c>
      <c r="G67" s="14" t="str">
        <f>T('Elective Adventures'!N39)</f>
        <v/>
      </c>
      <c r="I67" s="173" t="s">
        <v>231</v>
      </c>
      <c r="J67" s="204" t="s">
        <v>97</v>
      </c>
      <c r="K67" s="14" t="str">
        <f>T('Elective Adventures'!N127)</f>
        <v/>
      </c>
      <c r="M67" s="136" t="s">
        <v>69</v>
      </c>
      <c r="N67" s="146" t="s">
        <v>387</v>
      </c>
      <c r="O67" s="14" t="str">
        <f>T('Elective Adventures'!N216)</f>
        <v/>
      </c>
    </row>
    <row r="68" spans="1:15" ht="12.75" customHeight="1">
      <c r="A68" s="139" t="s">
        <v>143</v>
      </c>
      <c r="B68" s="138" t="s">
        <v>130</v>
      </c>
      <c r="C68" s="14" t="str">
        <f>T('Core Adventures'!N36)</f>
        <v/>
      </c>
      <c r="D68" s="13"/>
      <c r="E68" s="136">
        <v>3</v>
      </c>
      <c r="F68" s="146" t="s">
        <v>211</v>
      </c>
      <c r="G68" s="14" t="str">
        <f>T('Elective Adventures'!N40)</f>
        <v/>
      </c>
      <c r="I68" s="173" t="s">
        <v>275</v>
      </c>
      <c r="J68" s="171" t="s">
        <v>293</v>
      </c>
      <c r="K68" s="14" t="str">
        <f>T('Elective Adventures'!N128)</f>
        <v/>
      </c>
      <c r="M68" s="136" t="s">
        <v>70</v>
      </c>
      <c r="N68" s="146" t="s">
        <v>388</v>
      </c>
      <c r="O68" s="14" t="str">
        <f>T('Elective Adventures'!N217)</f>
        <v/>
      </c>
    </row>
    <row r="69" spans="1:15" ht="12.75" customHeight="1">
      <c r="A69" s="139" t="s">
        <v>144</v>
      </c>
      <c r="B69" s="138" t="s">
        <v>131</v>
      </c>
      <c r="C69" s="14" t="str">
        <f>T('Core Adventures'!N37)</f>
        <v/>
      </c>
      <c r="D69" s="13"/>
      <c r="E69" s="136" t="s">
        <v>72</v>
      </c>
      <c r="F69" s="146" t="s">
        <v>212</v>
      </c>
      <c r="G69" s="14" t="str">
        <f>T('Elective Adventures'!N41)</f>
        <v/>
      </c>
      <c r="I69" s="173" t="s">
        <v>276</v>
      </c>
      <c r="J69" s="171" t="s">
        <v>294</v>
      </c>
      <c r="K69" s="14" t="str">
        <f>T('Elective Adventures'!N129)</f>
        <v/>
      </c>
      <c r="M69" s="136">
        <v>2</v>
      </c>
      <c r="N69" s="146" t="s">
        <v>211</v>
      </c>
      <c r="O69" s="14" t="str">
        <f>T('Elective Adventures'!N218)</f>
        <v/>
      </c>
    </row>
    <row r="70" spans="1:15">
      <c r="A70" s="139" t="s">
        <v>145</v>
      </c>
      <c r="B70" s="138" t="s">
        <v>132</v>
      </c>
      <c r="C70" s="14" t="str">
        <f>T('Core Adventures'!N38)</f>
        <v/>
      </c>
      <c r="D70" s="13"/>
      <c r="E70" s="136" t="s">
        <v>73</v>
      </c>
      <c r="F70" s="146" t="s">
        <v>213</v>
      </c>
      <c r="G70" s="14" t="str">
        <f>T('Elective Adventures'!N42)</f>
        <v/>
      </c>
      <c r="I70" s="173" t="s">
        <v>277</v>
      </c>
      <c r="J70" s="205" t="s">
        <v>295</v>
      </c>
      <c r="K70" s="14" t="str">
        <f>T('Elective Adventures'!N130)</f>
        <v/>
      </c>
      <c r="M70" s="136" t="s">
        <v>76</v>
      </c>
      <c r="N70" s="146" t="s">
        <v>389</v>
      </c>
      <c r="O70" s="14" t="str">
        <f>T('Elective Adventures'!N219)</f>
        <v/>
      </c>
    </row>
    <row r="71" spans="1:15">
      <c r="A71" s="139" t="s">
        <v>146</v>
      </c>
      <c r="B71" s="138" t="s">
        <v>133</v>
      </c>
      <c r="C71" s="14" t="str">
        <f>T('Core Adventures'!N39)</f>
        <v/>
      </c>
      <c r="D71" s="13"/>
      <c r="E71" s="136" t="s">
        <v>176</v>
      </c>
      <c r="F71" s="146" t="s">
        <v>214</v>
      </c>
      <c r="G71" s="14" t="str">
        <f>T('Elective Adventures'!N43)</f>
        <v/>
      </c>
      <c r="I71" s="173">
        <v>8</v>
      </c>
      <c r="J71" s="171" t="s">
        <v>296</v>
      </c>
      <c r="K71" s="14" t="str">
        <f>T('Elective Adventures'!N131)</f>
        <v/>
      </c>
      <c r="M71" s="136" t="s">
        <v>77</v>
      </c>
      <c r="N71" s="146" t="s">
        <v>390</v>
      </c>
      <c r="O71" s="14" t="str">
        <f>T('Elective Adventures'!N220)</f>
        <v/>
      </c>
    </row>
    <row r="72" spans="1:15">
      <c r="A72" s="139" t="s">
        <v>147</v>
      </c>
      <c r="B72" s="138" t="s">
        <v>134</v>
      </c>
      <c r="C72" s="14" t="str">
        <f>T('Core Adventures'!N40)</f>
        <v/>
      </c>
      <c r="D72" s="13"/>
      <c r="E72" s="136" t="s">
        <v>177</v>
      </c>
      <c r="F72" s="146" t="s">
        <v>215</v>
      </c>
      <c r="G72" s="14" t="str">
        <f>T('Elective Adventures'!N44)</f>
        <v/>
      </c>
      <c r="I72" s="202" t="s">
        <v>297</v>
      </c>
      <c r="J72" s="186"/>
      <c r="K72" s="218"/>
      <c r="M72" s="136" t="s">
        <v>80</v>
      </c>
      <c r="N72" s="146" t="s">
        <v>391</v>
      </c>
      <c r="O72" s="14" t="str">
        <f>T('Elective Adventures'!N221)</f>
        <v/>
      </c>
    </row>
    <row r="73" spans="1:15">
      <c r="A73" s="139" t="s">
        <v>148</v>
      </c>
      <c r="B73" s="138" t="s">
        <v>135</v>
      </c>
      <c r="C73" s="14" t="str">
        <f>T('Core Adventures'!N41)</f>
        <v/>
      </c>
      <c r="D73" s="13"/>
      <c r="E73" s="136" t="s">
        <v>178</v>
      </c>
      <c r="F73" s="146" t="s">
        <v>216</v>
      </c>
      <c r="G73" s="14" t="str">
        <f>T('Elective Adventures'!N45)</f>
        <v/>
      </c>
      <c r="I73" s="100">
        <v>1</v>
      </c>
      <c r="J73" s="146" t="s">
        <v>298</v>
      </c>
      <c r="K73" s="14" t="str">
        <f>T('Elective Adventures'!N135)</f>
        <v/>
      </c>
      <c r="M73" s="136">
        <v>3</v>
      </c>
      <c r="N73" s="146" t="s">
        <v>211</v>
      </c>
      <c r="O73" s="14" t="str">
        <f>T('Elective Adventures'!N222)</f>
        <v/>
      </c>
    </row>
    <row r="74" spans="1:15">
      <c r="A74" s="139" t="s">
        <v>149</v>
      </c>
      <c r="B74" s="138" t="s">
        <v>136</v>
      </c>
      <c r="C74" s="14" t="str">
        <f>T('Core Adventures'!N42)</f>
        <v/>
      </c>
      <c r="D74" s="13"/>
      <c r="E74" s="136" t="s">
        <v>179</v>
      </c>
      <c r="F74" s="146" t="s">
        <v>217</v>
      </c>
      <c r="G74" s="14" t="str">
        <f>T('Elective Adventures'!N46)</f>
        <v/>
      </c>
      <c r="I74" s="100">
        <v>2</v>
      </c>
      <c r="J74" s="146" t="s">
        <v>97</v>
      </c>
      <c r="K74" s="14" t="str">
        <f>T('Elective Adventures'!N136)</f>
        <v/>
      </c>
      <c r="M74" s="136" t="s">
        <v>72</v>
      </c>
      <c r="N74" s="146" t="s">
        <v>392</v>
      </c>
      <c r="O74" s="14" t="str">
        <f>T('Elective Adventures'!N223)</f>
        <v/>
      </c>
    </row>
    <row r="75" spans="1:15">
      <c r="A75" s="139" t="s">
        <v>150</v>
      </c>
      <c r="B75" s="138" t="s">
        <v>137</v>
      </c>
      <c r="C75" s="14" t="str">
        <f>T('Core Adventures'!N43)</f>
        <v/>
      </c>
      <c r="D75" s="13"/>
      <c r="E75" s="136" t="s">
        <v>180</v>
      </c>
      <c r="F75" s="146" t="s">
        <v>218</v>
      </c>
      <c r="G75" s="14" t="str">
        <f>T('Elective Adventures'!N47)</f>
        <v/>
      </c>
      <c r="I75" s="136" t="s">
        <v>76</v>
      </c>
      <c r="J75" s="200" t="s">
        <v>299</v>
      </c>
      <c r="K75" s="14" t="str">
        <f>T('Elective Adventures'!N137)</f>
        <v/>
      </c>
      <c r="M75" s="136" t="s">
        <v>73</v>
      </c>
      <c r="N75" s="146" t="s">
        <v>393</v>
      </c>
      <c r="O75" s="14" t="str">
        <f>T('Elective Adventures'!N224)</f>
        <v/>
      </c>
    </row>
    <row r="76" spans="1:15">
      <c r="A76" s="101">
        <v>6</v>
      </c>
      <c r="B76" s="138" t="s">
        <v>138</v>
      </c>
      <c r="C76" s="14" t="str">
        <f>T('Core Adventures'!N44)</f>
        <v/>
      </c>
      <c r="D76" s="13"/>
      <c r="E76" s="136" t="s">
        <v>181</v>
      </c>
      <c r="F76" s="146" t="s">
        <v>219</v>
      </c>
      <c r="G76" s="14" t="str">
        <f>T('Elective Adventures'!N48)</f>
        <v/>
      </c>
      <c r="I76" s="136" t="s">
        <v>77</v>
      </c>
      <c r="J76" s="146" t="s">
        <v>300</v>
      </c>
      <c r="K76" s="14" t="str">
        <f>T('Elective Adventures'!N138)</f>
        <v/>
      </c>
      <c r="M76" s="136" t="s">
        <v>176</v>
      </c>
      <c r="N76" s="146" t="s">
        <v>394</v>
      </c>
      <c r="O76" s="14" t="str">
        <f>T('Elective Adventures'!N225)</f>
        <v/>
      </c>
    </row>
    <row r="77" spans="1:15">
      <c r="A77" s="101">
        <v>7</v>
      </c>
      <c r="B77" s="138" t="s">
        <v>139</v>
      </c>
      <c r="C77" s="14" t="str">
        <f>T('Core Adventures'!N45)</f>
        <v/>
      </c>
      <c r="D77" s="13"/>
      <c r="E77" s="136" t="s">
        <v>182</v>
      </c>
      <c r="F77" s="146" t="s">
        <v>220</v>
      </c>
      <c r="G77" s="14" t="str">
        <f>T('Elective Adventures'!N49)</f>
        <v/>
      </c>
      <c r="I77" s="136" t="s">
        <v>80</v>
      </c>
      <c r="J77" s="146" t="s">
        <v>301</v>
      </c>
      <c r="K77" s="14" t="str">
        <f>T('Elective Adventures'!N139)</f>
        <v/>
      </c>
      <c r="M77" s="136" t="s">
        <v>177</v>
      </c>
      <c r="N77" s="146" t="s">
        <v>395</v>
      </c>
      <c r="O77" s="14" t="str">
        <f>T('Elective Adventures'!N226)</f>
        <v/>
      </c>
    </row>
    <row r="78" spans="1:15" ht="12.75" customHeight="1">
      <c r="A78" s="98">
        <v>8</v>
      </c>
      <c r="B78" s="136" t="s">
        <v>140</v>
      </c>
      <c r="C78" s="14" t="str">
        <f>T('Core Adventures'!N46)</f>
        <v/>
      </c>
      <c r="D78" s="13"/>
      <c r="E78" s="136">
        <v>4</v>
      </c>
      <c r="F78" s="200" t="s">
        <v>221</v>
      </c>
      <c r="G78" s="14" t="str">
        <f>T('Elective Adventures'!N50)</f>
        <v/>
      </c>
      <c r="I78" s="136">
        <v>3</v>
      </c>
      <c r="J78" s="146" t="s">
        <v>302</v>
      </c>
      <c r="K78" s="14" t="str">
        <f>T('Elective Adventures'!N140)</f>
        <v/>
      </c>
      <c r="M78" s="136" t="s">
        <v>178</v>
      </c>
      <c r="N78" s="146" t="s">
        <v>396</v>
      </c>
      <c r="O78" s="14" t="str">
        <f>T('Elective Adventures'!N227)</f>
        <v/>
      </c>
    </row>
    <row r="79" spans="1:15" ht="12.75" customHeight="1">
      <c r="D79" s="13"/>
      <c r="E79" s="136" t="s">
        <v>78</v>
      </c>
      <c r="F79" s="146" t="s">
        <v>222</v>
      </c>
      <c r="G79" s="14" t="str">
        <f>T('Elective Adventures'!N51)</f>
        <v/>
      </c>
      <c r="I79" s="136">
        <v>4</v>
      </c>
      <c r="J79" s="146" t="s">
        <v>303</v>
      </c>
      <c r="K79" s="14" t="str">
        <f>T('Elective Adventures'!N141)</f>
        <v/>
      </c>
    </row>
    <row r="80" spans="1:15">
      <c r="D80" s="13"/>
      <c r="E80" s="219" t="s">
        <v>79</v>
      </c>
      <c r="F80" s="220" t="s">
        <v>223</v>
      </c>
      <c r="G80" s="14" t="str">
        <f>T('Elective Adventures'!N52)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Hbzr3TYLKr8J5N5+EgsOXzXSPikQ8sGeCVFGOt03FPh+GMpwgXNr3SBWOtfJBcKQ7mwRBNQ2dsT4R6anlpxHkA==" saltValue="wPl6MGstHGW98hGYk5QQ9Q=="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showGridLines="0" zoomScale="85" zoomScaleNormal="85" workbookViewId="0">
      <selection activeCell="E188" sqref="E188"/>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245" t="s">
        <v>46</v>
      </c>
      <c r="B1" s="42" t="str">
        <f ca="1">'Scout 1'!B1</f>
        <v>Scout 1</v>
      </c>
      <c r="F1" s="245" t="s">
        <v>46</v>
      </c>
    </row>
    <row r="2" spans="1:6" ht="12.75" customHeight="1">
      <c r="A2" s="245"/>
      <c r="B2" s="66" t="s">
        <v>47</v>
      </c>
      <c r="C2" s="179"/>
      <c r="F2" s="245"/>
    </row>
    <row r="3" spans="1:6" ht="12.75" customHeight="1">
      <c r="A3" s="245"/>
      <c r="B3" s="66" t="s">
        <v>48</v>
      </c>
      <c r="C3" s="179"/>
      <c r="F3" s="245"/>
    </row>
    <row r="4" spans="1:6">
      <c r="A4" s="245"/>
      <c r="B4" s="40"/>
      <c r="C4" s="64" t="s">
        <v>26</v>
      </c>
      <c r="E4" s="64" t="s">
        <v>27</v>
      </c>
      <c r="F4" s="245"/>
    </row>
    <row r="5" spans="1:6">
      <c r="A5" s="245"/>
      <c r="B5" s="39" t="s">
        <v>28</v>
      </c>
      <c r="C5" s="43"/>
      <c r="D5" s="39" t="s">
        <v>28</v>
      </c>
      <c r="E5" s="44"/>
      <c r="F5" s="245"/>
    </row>
    <row r="6" spans="1:6">
      <c r="A6" s="245"/>
      <c r="B6" s="39" t="s">
        <v>29</v>
      </c>
      <c r="C6" s="43"/>
      <c r="D6" s="39" t="s">
        <v>29</v>
      </c>
      <c r="E6" s="44"/>
      <c r="F6" s="245"/>
    </row>
    <row r="7" spans="1:6">
      <c r="A7" s="245"/>
      <c r="B7" s="39" t="s">
        <v>30</v>
      </c>
      <c r="C7" s="43"/>
      <c r="D7" s="39" t="s">
        <v>30</v>
      </c>
      <c r="E7" s="44"/>
      <c r="F7" s="245"/>
    </row>
    <row r="8" spans="1:6">
      <c r="A8" s="245"/>
      <c r="B8" s="39" t="s">
        <v>31</v>
      </c>
      <c r="C8" s="43"/>
      <c r="D8" s="39" t="s">
        <v>31</v>
      </c>
      <c r="E8" s="44"/>
      <c r="F8" s="245"/>
    </row>
    <row r="9" spans="1:6">
      <c r="A9" s="245"/>
      <c r="B9" s="39" t="s">
        <v>32</v>
      </c>
      <c r="C9" s="43"/>
      <c r="D9" s="39" t="s">
        <v>32</v>
      </c>
      <c r="E9" s="44"/>
      <c r="F9" s="245"/>
    </row>
    <row r="10" spans="1:6">
      <c r="A10" s="245"/>
      <c r="B10" s="39" t="s">
        <v>33</v>
      </c>
      <c r="C10" s="43"/>
      <c r="D10" s="39" t="s">
        <v>33</v>
      </c>
      <c r="E10" s="44"/>
      <c r="F10" s="245"/>
    </row>
    <row r="11" spans="1:6">
      <c r="A11" s="245"/>
      <c r="B11" s="39" t="s">
        <v>34</v>
      </c>
      <c r="C11" s="43"/>
      <c r="D11" s="39" t="s">
        <v>34</v>
      </c>
      <c r="E11" s="44"/>
      <c r="F11" s="245"/>
    </row>
    <row r="12" spans="1:6">
      <c r="A12" s="245"/>
      <c r="B12" s="39" t="s">
        <v>35</v>
      </c>
      <c r="C12" s="43"/>
      <c r="D12" s="39" t="s">
        <v>35</v>
      </c>
      <c r="E12" s="44"/>
      <c r="F12" s="245"/>
    </row>
    <row r="13" spans="1:6">
      <c r="A13" s="245"/>
      <c r="B13" s="45" t="s">
        <v>36</v>
      </c>
      <c r="C13" s="46"/>
      <c r="D13" s="45" t="s">
        <v>36</v>
      </c>
      <c r="E13" s="47"/>
      <c r="F13" s="245"/>
    </row>
    <row r="14" spans="1:6" ht="28.5" customHeight="1">
      <c r="A14" s="245"/>
      <c r="B14" s="42" t="str">
        <f ca="1">'Scout 2'!B1</f>
        <v>Scout 2</v>
      </c>
      <c r="F14" s="245"/>
    </row>
    <row r="15" spans="1:6" ht="12.75" customHeight="1">
      <c r="A15" s="245"/>
      <c r="B15" s="66" t="s">
        <v>47</v>
      </c>
      <c r="C15" s="67"/>
      <c r="F15" s="245"/>
    </row>
    <row r="16" spans="1:6" ht="12.75" customHeight="1">
      <c r="A16" s="245"/>
      <c r="B16" s="66" t="s">
        <v>48</v>
      </c>
      <c r="C16" s="67"/>
      <c r="F16" s="245"/>
    </row>
    <row r="17" spans="1:6">
      <c r="A17" s="245"/>
      <c r="B17" s="40"/>
      <c r="C17" s="64" t="s">
        <v>26</v>
      </c>
      <c r="E17" s="64" t="s">
        <v>27</v>
      </c>
      <c r="F17" s="245"/>
    </row>
    <row r="18" spans="1:6">
      <c r="A18" s="245"/>
      <c r="B18" s="39" t="s">
        <v>28</v>
      </c>
      <c r="C18" s="43"/>
      <c r="D18" s="39" t="s">
        <v>28</v>
      </c>
      <c r="E18" s="44"/>
      <c r="F18" s="245"/>
    </row>
    <row r="19" spans="1:6">
      <c r="A19" s="245"/>
      <c r="B19" s="39" t="s">
        <v>29</v>
      </c>
      <c r="C19" s="43"/>
      <c r="D19" s="39" t="s">
        <v>29</v>
      </c>
      <c r="E19" s="44"/>
      <c r="F19" s="245"/>
    </row>
    <row r="20" spans="1:6">
      <c r="A20" s="245"/>
      <c r="B20" s="39" t="s">
        <v>30</v>
      </c>
      <c r="C20" s="43"/>
      <c r="D20" s="39" t="s">
        <v>30</v>
      </c>
      <c r="E20" s="44"/>
      <c r="F20" s="245"/>
    </row>
    <row r="21" spans="1:6">
      <c r="A21" s="245"/>
      <c r="B21" s="39" t="s">
        <v>31</v>
      </c>
      <c r="C21" s="43"/>
      <c r="D21" s="39" t="s">
        <v>31</v>
      </c>
      <c r="E21" s="44"/>
      <c r="F21" s="245"/>
    </row>
    <row r="22" spans="1:6">
      <c r="A22" s="245"/>
      <c r="B22" s="39" t="s">
        <v>32</v>
      </c>
      <c r="C22" s="43"/>
      <c r="D22" s="39" t="s">
        <v>32</v>
      </c>
      <c r="E22" s="44"/>
      <c r="F22" s="245"/>
    </row>
    <row r="23" spans="1:6">
      <c r="A23" s="245"/>
      <c r="B23" s="39" t="s">
        <v>33</v>
      </c>
      <c r="C23" s="43"/>
      <c r="D23" s="39" t="s">
        <v>33</v>
      </c>
      <c r="E23" s="44"/>
      <c r="F23" s="245"/>
    </row>
    <row r="24" spans="1:6">
      <c r="A24" s="245"/>
      <c r="B24" s="39" t="s">
        <v>34</v>
      </c>
      <c r="C24" s="43"/>
      <c r="D24" s="39" t="s">
        <v>34</v>
      </c>
      <c r="E24" s="44"/>
      <c r="F24" s="245"/>
    </row>
    <row r="25" spans="1:6">
      <c r="A25" s="245"/>
      <c r="B25" s="39" t="s">
        <v>35</v>
      </c>
      <c r="C25" s="43"/>
      <c r="D25" s="39" t="s">
        <v>35</v>
      </c>
      <c r="E25" s="44"/>
      <c r="F25" s="245"/>
    </row>
    <row r="26" spans="1:6">
      <c r="A26" s="245"/>
      <c r="B26" s="45" t="s">
        <v>36</v>
      </c>
      <c r="C26" s="46"/>
      <c r="D26" s="45" t="s">
        <v>36</v>
      </c>
      <c r="E26" s="47"/>
      <c r="F26" s="245"/>
    </row>
    <row r="27" spans="1:6" ht="28.5" customHeight="1">
      <c r="A27" s="245"/>
      <c r="B27" s="42" t="str">
        <f ca="1">'Scout 3'!B1</f>
        <v>Scout 3</v>
      </c>
      <c r="F27" s="245"/>
    </row>
    <row r="28" spans="1:6" ht="12.75" customHeight="1">
      <c r="A28" s="245"/>
      <c r="B28" s="66" t="s">
        <v>47</v>
      </c>
      <c r="C28" s="67"/>
      <c r="F28" s="245"/>
    </row>
    <row r="29" spans="1:6" ht="12.75" customHeight="1">
      <c r="A29" s="245"/>
      <c r="B29" s="66" t="s">
        <v>48</v>
      </c>
      <c r="C29" s="67"/>
      <c r="F29" s="245"/>
    </row>
    <row r="30" spans="1:6">
      <c r="A30" s="245"/>
      <c r="B30" s="40"/>
      <c r="C30" s="64" t="s">
        <v>26</v>
      </c>
      <c r="E30" s="64" t="s">
        <v>27</v>
      </c>
      <c r="F30" s="245"/>
    </row>
    <row r="31" spans="1:6">
      <c r="A31" s="245"/>
      <c r="B31" s="39" t="s">
        <v>28</v>
      </c>
      <c r="C31" s="43"/>
      <c r="D31" s="39" t="s">
        <v>28</v>
      </c>
      <c r="E31" s="44"/>
      <c r="F31" s="245"/>
    </row>
    <row r="32" spans="1:6">
      <c r="A32" s="245"/>
      <c r="B32" s="39" t="s">
        <v>29</v>
      </c>
      <c r="C32" s="43"/>
      <c r="D32" s="39" t="s">
        <v>29</v>
      </c>
      <c r="E32" s="44"/>
      <c r="F32" s="245"/>
    </row>
    <row r="33" spans="1:6">
      <c r="A33" s="245"/>
      <c r="B33" s="39" t="s">
        <v>30</v>
      </c>
      <c r="C33" s="43"/>
      <c r="D33" s="39" t="s">
        <v>30</v>
      </c>
      <c r="E33" s="44"/>
      <c r="F33" s="245"/>
    </row>
    <row r="34" spans="1:6">
      <c r="A34" s="245"/>
      <c r="B34" s="39" t="s">
        <v>31</v>
      </c>
      <c r="C34" s="43"/>
      <c r="D34" s="39" t="s">
        <v>31</v>
      </c>
      <c r="E34" s="44"/>
      <c r="F34" s="245"/>
    </row>
    <row r="35" spans="1:6">
      <c r="A35" s="245"/>
      <c r="B35" s="39" t="s">
        <v>32</v>
      </c>
      <c r="C35" s="43"/>
      <c r="D35" s="39" t="s">
        <v>32</v>
      </c>
      <c r="E35" s="44"/>
      <c r="F35" s="245"/>
    </row>
    <row r="36" spans="1:6">
      <c r="A36" s="245"/>
      <c r="B36" s="39" t="s">
        <v>33</v>
      </c>
      <c r="C36" s="43"/>
      <c r="D36" s="39" t="s">
        <v>33</v>
      </c>
      <c r="E36" s="44"/>
      <c r="F36" s="245"/>
    </row>
    <row r="37" spans="1:6">
      <c r="A37" s="245"/>
      <c r="B37" s="39" t="s">
        <v>34</v>
      </c>
      <c r="C37" s="43"/>
      <c r="D37" s="39" t="s">
        <v>34</v>
      </c>
      <c r="E37" s="44"/>
      <c r="F37" s="245"/>
    </row>
    <row r="38" spans="1:6">
      <c r="A38" s="245"/>
      <c r="B38" s="39" t="s">
        <v>35</v>
      </c>
      <c r="C38" s="43"/>
      <c r="D38" s="39" t="s">
        <v>35</v>
      </c>
      <c r="E38" s="44"/>
      <c r="F38" s="245"/>
    </row>
    <row r="39" spans="1:6">
      <c r="A39" s="245"/>
      <c r="B39" s="45" t="s">
        <v>36</v>
      </c>
      <c r="C39" s="46"/>
      <c r="D39" s="45" t="s">
        <v>36</v>
      </c>
      <c r="E39" s="47"/>
      <c r="F39" s="245"/>
    </row>
    <row r="40" spans="1:6" ht="28.5" customHeight="1">
      <c r="A40" s="245"/>
      <c r="B40" s="42" t="str">
        <f ca="1">'Scout 4'!B1</f>
        <v>Scout 4</v>
      </c>
      <c r="F40" s="245"/>
    </row>
    <row r="41" spans="1:6" ht="12.75" customHeight="1">
      <c r="A41" s="245"/>
      <c r="B41" s="66" t="s">
        <v>47</v>
      </c>
      <c r="C41" s="67"/>
      <c r="F41" s="245"/>
    </row>
    <row r="42" spans="1:6" ht="12.75" customHeight="1">
      <c r="A42" s="245"/>
      <c r="B42" s="66" t="s">
        <v>48</v>
      </c>
      <c r="C42" s="67"/>
      <c r="F42" s="245"/>
    </row>
    <row r="43" spans="1:6">
      <c r="A43" s="245"/>
      <c r="B43" s="23"/>
      <c r="C43" s="64" t="s">
        <v>26</v>
      </c>
      <c r="E43" s="64" t="s">
        <v>27</v>
      </c>
      <c r="F43" s="245"/>
    </row>
    <row r="44" spans="1:6">
      <c r="A44" s="245"/>
      <c r="B44" s="39" t="s">
        <v>28</v>
      </c>
      <c r="C44" s="43"/>
      <c r="D44" s="39" t="s">
        <v>28</v>
      </c>
      <c r="E44" s="44"/>
      <c r="F44" s="245"/>
    </row>
    <row r="45" spans="1:6">
      <c r="A45" s="245"/>
      <c r="B45" s="39" t="s">
        <v>29</v>
      </c>
      <c r="C45" s="43"/>
      <c r="D45" s="39" t="s">
        <v>29</v>
      </c>
      <c r="E45" s="44"/>
      <c r="F45" s="245"/>
    </row>
    <row r="46" spans="1:6">
      <c r="A46" s="245"/>
      <c r="B46" s="39" t="s">
        <v>30</v>
      </c>
      <c r="C46" s="43"/>
      <c r="D46" s="39" t="s">
        <v>30</v>
      </c>
      <c r="E46" s="44"/>
      <c r="F46" s="245"/>
    </row>
    <row r="47" spans="1:6">
      <c r="A47" s="245"/>
      <c r="B47" s="39" t="s">
        <v>31</v>
      </c>
      <c r="C47" s="43"/>
      <c r="D47" s="39" t="s">
        <v>31</v>
      </c>
      <c r="E47" s="44"/>
      <c r="F47" s="245"/>
    </row>
    <row r="48" spans="1:6">
      <c r="A48" s="245"/>
      <c r="B48" s="39" t="s">
        <v>32</v>
      </c>
      <c r="C48" s="43"/>
      <c r="D48" s="39" t="s">
        <v>32</v>
      </c>
      <c r="E48" s="44"/>
      <c r="F48" s="245"/>
    </row>
    <row r="49" spans="1:6">
      <c r="A49" s="245"/>
      <c r="B49" s="39" t="s">
        <v>33</v>
      </c>
      <c r="C49" s="43"/>
      <c r="D49" s="39" t="s">
        <v>33</v>
      </c>
      <c r="E49" s="44"/>
      <c r="F49" s="245"/>
    </row>
    <row r="50" spans="1:6">
      <c r="A50" s="245"/>
      <c r="B50" s="39" t="s">
        <v>34</v>
      </c>
      <c r="C50" s="43"/>
      <c r="D50" s="39" t="s">
        <v>34</v>
      </c>
      <c r="E50" s="44"/>
      <c r="F50" s="245"/>
    </row>
    <row r="51" spans="1:6">
      <c r="A51" s="245"/>
      <c r="B51" s="39" t="s">
        <v>35</v>
      </c>
      <c r="C51" s="43"/>
      <c r="D51" s="39" t="s">
        <v>35</v>
      </c>
      <c r="E51" s="44"/>
      <c r="F51" s="245"/>
    </row>
    <row r="52" spans="1:6">
      <c r="A52" s="245"/>
      <c r="B52" s="45" t="s">
        <v>36</v>
      </c>
      <c r="C52" s="46"/>
      <c r="D52" s="45" t="s">
        <v>36</v>
      </c>
      <c r="E52" s="47"/>
      <c r="F52" s="245"/>
    </row>
    <row r="53" spans="1:6" ht="28.5" customHeight="1">
      <c r="A53" s="245"/>
      <c r="B53" s="42" t="str">
        <f ca="1">'Scout 5'!B1</f>
        <v>Scout 5</v>
      </c>
      <c r="F53" s="245"/>
    </row>
    <row r="54" spans="1:6" ht="12.75" customHeight="1">
      <c r="A54" s="245"/>
      <c r="B54" s="66" t="s">
        <v>47</v>
      </c>
      <c r="C54" s="67"/>
      <c r="F54" s="245"/>
    </row>
    <row r="55" spans="1:6" ht="12.75" customHeight="1">
      <c r="A55" s="245"/>
      <c r="B55" s="66" t="s">
        <v>48</v>
      </c>
      <c r="C55" s="67"/>
      <c r="F55" s="245"/>
    </row>
    <row r="56" spans="1:6">
      <c r="A56" s="245"/>
      <c r="B56" s="40"/>
      <c r="C56" s="64" t="s">
        <v>26</v>
      </c>
      <c r="E56" s="64" t="s">
        <v>27</v>
      </c>
      <c r="F56" s="245"/>
    </row>
    <row r="57" spans="1:6">
      <c r="A57" s="245"/>
      <c r="B57" s="39" t="s">
        <v>28</v>
      </c>
      <c r="C57" s="43"/>
      <c r="D57" s="39" t="s">
        <v>28</v>
      </c>
      <c r="E57" s="44"/>
      <c r="F57" s="245"/>
    </row>
    <row r="58" spans="1:6">
      <c r="A58" s="245"/>
      <c r="B58" s="39" t="s">
        <v>29</v>
      </c>
      <c r="C58" s="43"/>
      <c r="D58" s="39" t="s">
        <v>29</v>
      </c>
      <c r="E58" s="44"/>
      <c r="F58" s="245"/>
    </row>
    <row r="59" spans="1:6">
      <c r="A59" s="245"/>
      <c r="B59" s="39" t="s">
        <v>30</v>
      </c>
      <c r="C59" s="43"/>
      <c r="D59" s="39" t="s">
        <v>30</v>
      </c>
      <c r="E59" s="44"/>
      <c r="F59" s="245"/>
    </row>
    <row r="60" spans="1:6">
      <c r="A60" s="245"/>
      <c r="B60" s="39" t="s">
        <v>31</v>
      </c>
      <c r="C60" s="43"/>
      <c r="D60" s="39" t="s">
        <v>31</v>
      </c>
      <c r="E60" s="44"/>
      <c r="F60" s="245"/>
    </row>
    <row r="61" spans="1:6">
      <c r="A61" s="245"/>
      <c r="B61" s="39" t="s">
        <v>32</v>
      </c>
      <c r="C61" s="43"/>
      <c r="D61" s="39" t="s">
        <v>32</v>
      </c>
      <c r="E61" s="44"/>
      <c r="F61" s="245"/>
    </row>
    <row r="62" spans="1:6">
      <c r="A62" s="245"/>
      <c r="B62" s="39" t="s">
        <v>33</v>
      </c>
      <c r="C62" s="43"/>
      <c r="D62" s="39" t="s">
        <v>33</v>
      </c>
      <c r="E62" s="44"/>
      <c r="F62" s="245"/>
    </row>
    <row r="63" spans="1:6">
      <c r="A63" s="245"/>
      <c r="B63" s="39" t="s">
        <v>34</v>
      </c>
      <c r="C63" s="43"/>
      <c r="D63" s="39" t="s">
        <v>34</v>
      </c>
      <c r="E63" s="44"/>
      <c r="F63" s="245"/>
    </row>
    <row r="64" spans="1:6">
      <c r="A64" s="245"/>
      <c r="B64" s="39" t="s">
        <v>35</v>
      </c>
      <c r="C64" s="43"/>
      <c r="D64" s="39" t="s">
        <v>35</v>
      </c>
      <c r="E64" s="44"/>
      <c r="F64" s="245"/>
    </row>
    <row r="65" spans="1:6">
      <c r="A65" s="245"/>
      <c r="B65" s="45" t="s">
        <v>36</v>
      </c>
      <c r="C65" s="46"/>
      <c r="D65" s="45" t="s">
        <v>36</v>
      </c>
      <c r="E65" s="47"/>
      <c r="F65" s="245"/>
    </row>
    <row r="66" spans="1:6" ht="28.5" customHeight="1">
      <c r="A66" s="245"/>
      <c r="B66" s="42" t="str">
        <f ca="1">'Scout 6'!B1</f>
        <v>Scout 6</v>
      </c>
      <c r="F66" s="245"/>
    </row>
    <row r="67" spans="1:6" ht="12.75" customHeight="1">
      <c r="A67" s="245"/>
      <c r="B67" s="66" t="s">
        <v>47</v>
      </c>
      <c r="C67" s="67"/>
      <c r="F67" s="245"/>
    </row>
    <row r="68" spans="1:6" ht="12.75" customHeight="1">
      <c r="A68" s="245"/>
      <c r="B68" s="66" t="s">
        <v>48</v>
      </c>
      <c r="C68" s="67"/>
      <c r="F68" s="245"/>
    </row>
    <row r="69" spans="1:6">
      <c r="A69" s="245"/>
      <c r="B69" s="40"/>
      <c r="C69" s="64" t="s">
        <v>26</v>
      </c>
      <c r="E69" s="64" t="s">
        <v>27</v>
      </c>
      <c r="F69" s="245"/>
    </row>
    <row r="70" spans="1:6">
      <c r="A70" s="245"/>
      <c r="B70" s="39" t="s">
        <v>28</v>
      </c>
      <c r="C70" s="43"/>
      <c r="D70" s="39" t="s">
        <v>28</v>
      </c>
      <c r="E70" s="44"/>
      <c r="F70" s="245"/>
    </row>
    <row r="71" spans="1:6">
      <c r="A71" s="245"/>
      <c r="B71" s="39" t="s">
        <v>29</v>
      </c>
      <c r="C71" s="43"/>
      <c r="D71" s="39" t="s">
        <v>29</v>
      </c>
      <c r="E71" s="44"/>
      <c r="F71" s="245"/>
    </row>
    <row r="72" spans="1:6">
      <c r="A72" s="245"/>
      <c r="B72" s="39" t="s">
        <v>30</v>
      </c>
      <c r="C72" s="43"/>
      <c r="D72" s="39" t="s">
        <v>30</v>
      </c>
      <c r="E72" s="44"/>
      <c r="F72" s="245"/>
    </row>
    <row r="73" spans="1:6">
      <c r="A73" s="245"/>
      <c r="B73" s="39" t="s">
        <v>31</v>
      </c>
      <c r="C73" s="43"/>
      <c r="D73" s="39" t="s">
        <v>31</v>
      </c>
      <c r="E73" s="44"/>
      <c r="F73" s="245"/>
    </row>
    <row r="74" spans="1:6">
      <c r="A74" s="245"/>
      <c r="B74" s="39" t="s">
        <v>32</v>
      </c>
      <c r="C74" s="43"/>
      <c r="D74" s="39" t="s">
        <v>32</v>
      </c>
      <c r="E74" s="44"/>
      <c r="F74" s="245"/>
    </row>
    <row r="75" spans="1:6">
      <c r="A75" s="245"/>
      <c r="B75" s="39" t="s">
        <v>33</v>
      </c>
      <c r="C75" s="43"/>
      <c r="D75" s="39" t="s">
        <v>33</v>
      </c>
      <c r="E75" s="44"/>
      <c r="F75" s="245"/>
    </row>
    <row r="76" spans="1:6">
      <c r="A76" s="245"/>
      <c r="B76" s="39" t="s">
        <v>34</v>
      </c>
      <c r="C76" s="43"/>
      <c r="D76" s="39" t="s">
        <v>34</v>
      </c>
      <c r="E76" s="44"/>
      <c r="F76" s="245"/>
    </row>
    <row r="77" spans="1:6">
      <c r="A77" s="245"/>
      <c r="B77" s="39" t="s">
        <v>35</v>
      </c>
      <c r="C77" s="43"/>
      <c r="D77" s="39" t="s">
        <v>35</v>
      </c>
      <c r="E77" s="44"/>
      <c r="F77" s="245"/>
    </row>
    <row r="78" spans="1:6">
      <c r="A78" s="245"/>
      <c r="B78" s="45" t="s">
        <v>36</v>
      </c>
      <c r="C78" s="46"/>
      <c r="D78" s="45" t="s">
        <v>36</v>
      </c>
      <c r="E78" s="47"/>
      <c r="F78" s="245"/>
    </row>
    <row r="79" spans="1:6" ht="28.5" customHeight="1">
      <c r="A79" s="245"/>
      <c r="B79" s="42" t="str">
        <f ca="1">'Scout 7'!B1</f>
        <v>Scout 7</v>
      </c>
      <c r="F79" s="245"/>
    </row>
    <row r="80" spans="1:6" ht="12.75" customHeight="1">
      <c r="A80" s="245"/>
      <c r="B80" s="66" t="s">
        <v>47</v>
      </c>
      <c r="C80" s="67"/>
      <c r="F80" s="245"/>
    </row>
    <row r="81" spans="1:6" ht="12.75" customHeight="1">
      <c r="A81" s="245"/>
      <c r="B81" s="66" t="s">
        <v>48</v>
      </c>
      <c r="C81" s="67"/>
      <c r="F81" s="245"/>
    </row>
    <row r="82" spans="1:6">
      <c r="A82" s="245"/>
      <c r="B82" s="40"/>
      <c r="C82" s="64" t="s">
        <v>26</v>
      </c>
      <c r="E82" s="64" t="s">
        <v>27</v>
      </c>
      <c r="F82" s="245"/>
    </row>
    <row r="83" spans="1:6">
      <c r="A83" s="245"/>
      <c r="B83" s="39" t="s">
        <v>28</v>
      </c>
      <c r="C83" s="43"/>
      <c r="D83" s="39" t="s">
        <v>28</v>
      </c>
      <c r="E83" s="44"/>
      <c r="F83" s="245"/>
    </row>
    <row r="84" spans="1:6">
      <c r="A84" s="245"/>
      <c r="B84" s="39" t="s">
        <v>29</v>
      </c>
      <c r="C84" s="43"/>
      <c r="D84" s="39" t="s">
        <v>29</v>
      </c>
      <c r="E84" s="44"/>
      <c r="F84" s="245"/>
    </row>
    <row r="85" spans="1:6">
      <c r="A85" s="245"/>
      <c r="B85" s="39" t="s">
        <v>30</v>
      </c>
      <c r="C85" s="43"/>
      <c r="D85" s="39" t="s">
        <v>30</v>
      </c>
      <c r="E85" s="44"/>
      <c r="F85" s="245"/>
    </row>
    <row r="86" spans="1:6">
      <c r="A86" s="245"/>
      <c r="B86" s="39" t="s">
        <v>31</v>
      </c>
      <c r="C86" s="43"/>
      <c r="D86" s="39" t="s">
        <v>31</v>
      </c>
      <c r="E86" s="44"/>
      <c r="F86" s="245"/>
    </row>
    <row r="87" spans="1:6">
      <c r="A87" s="245"/>
      <c r="B87" s="39" t="s">
        <v>32</v>
      </c>
      <c r="C87" s="43"/>
      <c r="D87" s="39" t="s">
        <v>32</v>
      </c>
      <c r="E87" s="44"/>
      <c r="F87" s="245"/>
    </row>
    <row r="88" spans="1:6">
      <c r="A88" s="245"/>
      <c r="B88" s="39" t="s">
        <v>33</v>
      </c>
      <c r="C88" s="43"/>
      <c r="D88" s="39" t="s">
        <v>33</v>
      </c>
      <c r="E88" s="44"/>
      <c r="F88" s="245"/>
    </row>
    <row r="89" spans="1:6">
      <c r="A89" s="245"/>
      <c r="B89" s="39" t="s">
        <v>34</v>
      </c>
      <c r="C89" s="43"/>
      <c r="D89" s="39" t="s">
        <v>34</v>
      </c>
      <c r="E89" s="44"/>
      <c r="F89" s="245"/>
    </row>
    <row r="90" spans="1:6">
      <c r="A90" s="245"/>
      <c r="B90" s="39" t="s">
        <v>35</v>
      </c>
      <c r="C90" s="43"/>
      <c r="D90" s="39" t="s">
        <v>35</v>
      </c>
      <c r="E90" s="44"/>
      <c r="F90" s="245"/>
    </row>
    <row r="91" spans="1:6">
      <c r="A91" s="245"/>
      <c r="B91" s="45" t="s">
        <v>36</v>
      </c>
      <c r="C91" s="46"/>
      <c r="D91" s="45" t="s">
        <v>36</v>
      </c>
      <c r="E91" s="47"/>
      <c r="F91" s="245"/>
    </row>
    <row r="92" spans="1:6" ht="28.5" customHeight="1">
      <c r="A92" s="245"/>
      <c r="B92" s="42" t="str">
        <f ca="1">'Scout 8'!B1</f>
        <v>Scout 8</v>
      </c>
      <c r="F92" s="245"/>
    </row>
    <row r="93" spans="1:6" ht="12.75" customHeight="1">
      <c r="A93" s="245"/>
      <c r="B93" s="66" t="s">
        <v>47</v>
      </c>
      <c r="C93" s="67"/>
      <c r="F93" s="245"/>
    </row>
    <row r="94" spans="1:6" ht="12.75" customHeight="1">
      <c r="A94" s="245"/>
      <c r="B94" s="66" t="s">
        <v>48</v>
      </c>
      <c r="C94" s="67"/>
      <c r="F94" s="245"/>
    </row>
    <row r="95" spans="1:6">
      <c r="A95" s="245"/>
      <c r="B95" s="40"/>
      <c r="C95" s="64" t="s">
        <v>26</v>
      </c>
      <c r="E95" s="64" t="s">
        <v>27</v>
      </c>
      <c r="F95" s="245"/>
    </row>
    <row r="96" spans="1:6">
      <c r="A96" s="245"/>
      <c r="B96" s="39" t="s">
        <v>28</v>
      </c>
      <c r="C96" s="43"/>
      <c r="D96" s="39" t="s">
        <v>28</v>
      </c>
      <c r="E96" s="44"/>
      <c r="F96" s="245"/>
    </row>
    <row r="97" spans="1:6">
      <c r="A97" s="245"/>
      <c r="B97" s="39" t="s">
        <v>29</v>
      </c>
      <c r="C97" s="43"/>
      <c r="D97" s="39" t="s">
        <v>29</v>
      </c>
      <c r="E97" s="44"/>
      <c r="F97" s="245"/>
    </row>
    <row r="98" spans="1:6">
      <c r="A98" s="245"/>
      <c r="B98" s="39" t="s">
        <v>30</v>
      </c>
      <c r="C98" s="43"/>
      <c r="D98" s="39" t="s">
        <v>30</v>
      </c>
      <c r="E98" s="44"/>
      <c r="F98" s="245"/>
    </row>
    <row r="99" spans="1:6">
      <c r="A99" s="245"/>
      <c r="B99" s="39" t="s">
        <v>31</v>
      </c>
      <c r="C99" s="43"/>
      <c r="D99" s="39" t="s">
        <v>31</v>
      </c>
      <c r="E99" s="44"/>
      <c r="F99" s="245"/>
    </row>
    <row r="100" spans="1:6">
      <c r="A100" s="245"/>
      <c r="B100" s="39" t="s">
        <v>32</v>
      </c>
      <c r="C100" s="43"/>
      <c r="D100" s="39" t="s">
        <v>32</v>
      </c>
      <c r="E100" s="44"/>
      <c r="F100" s="245"/>
    </row>
    <row r="101" spans="1:6">
      <c r="A101" s="245"/>
      <c r="B101" s="39" t="s">
        <v>33</v>
      </c>
      <c r="C101" s="43"/>
      <c r="D101" s="39" t="s">
        <v>33</v>
      </c>
      <c r="E101" s="44"/>
      <c r="F101" s="245"/>
    </row>
    <row r="102" spans="1:6">
      <c r="A102" s="245"/>
      <c r="B102" s="39" t="s">
        <v>34</v>
      </c>
      <c r="C102" s="43"/>
      <c r="D102" s="39" t="s">
        <v>34</v>
      </c>
      <c r="E102" s="44"/>
      <c r="F102" s="245"/>
    </row>
    <row r="103" spans="1:6">
      <c r="A103" s="245"/>
      <c r="B103" s="39" t="s">
        <v>35</v>
      </c>
      <c r="C103" s="43"/>
      <c r="D103" s="39" t="s">
        <v>35</v>
      </c>
      <c r="E103" s="44"/>
      <c r="F103" s="245"/>
    </row>
    <row r="104" spans="1:6">
      <c r="A104" s="245"/>
      <c r="B104" s="45" t="s">
        <v>36</v>
      </c>
      <c r="C104" s="46"/>
      <c r="D104" s="45" t="s">
        <v>36</v>
      </c>
      <c r="E104" s="47"/>
      <c r="F104" s="245"/>
    </row>
    <row r="105" spans="1:6" ht="28.5" customHeight="1">
      <c r="A105" s="245"/>
      <c r="B105" s="42" t="str">
        <f ca="1">'Scout 9'!B1</f>
        <v>Scout 9</v>
      </c>
      <c r="F105" s="245"/>
    </row>
    <row r="106" spans="1:6" ht="12.75" customHeight="1">
      <c r="A106" s="245"/>
      <c r="B106" s="66" t="s">
        <v>47</v>
      </c>
      <c r="C106" s="67"/>
      <c r="F106" s="245"/>
    </row>
    <row r="107" spans="1:6" ht="12.75" customHeight="1">
      <c r="A107" s="245"/>
      <c r="B107" s="66" t="s">
        <v>48</v>
      </c>
      <c r="C107" s="67"/>
      <c r="F107" s="245"/>
    </row>
    <row r="108" spans="1:6">
      <c r="A108" s="245"/>
      <c r="B108" s="40"/>
      <c r="C108" s="64" t="s">
        <v>26</v>
      </c>
      <c r="E108" s="64" t="s">
        <v>27</v>
      </c>
      <c r="F108" s="245"/>
    </row>
    <row r="109" spans="1:6">
      <c r="A109" s="245"/>
      <c r="B109" s="39" t="s">
        <v>28</v>
      </c>
      <c r="C109" s="43"/>
      <c r="D109" s="39" t="s">
        <v>28</v>
      </c>
      <c r="E109" s="44"/>
      <c r="F109" s="245"/>
    </row>
    <row r="110" spans="1:6">
      <c r="A110" s="245"/>
      <c r="B110" s="39" t="s">
        <v>29</v>
      </c>
      <c r="C110" s="43"/>
      <c r="D110" s="39" t="s">
        <v>29</v>
      </c>
      <c r="E110" s="44"/>
      <c r="F110" s="245"/>
    </row>
    <row r="111" spans="1:6">
      <c r="A111" s="245"/>
      <c r="B111" s="39" t="s">
        <v>30</v>
      </c>
      <c r="C111" s="43"/>
      <c r="D111" s="39" t="s">
        <v>30</v>
      </c>
      <c r="E111" s="44"/>
      <c r="F111" s="245"/>
    </row>
    <row r="112" spans="1:6">
      <c r="A112" s="245"/>
      <c r="B112" s="39" t="s">
        <v>31</v>
      </c>
      <c r="C112" s="43"/>
      <c r="D112" s="39" t="s">
        <v>31</v>
      </c>
      <c r="E112" s="44"/>
      <c r="F112" s="245"/>
    </row>
    <row r="113" spans="1:6">
      <c r="A113" s="245"/>
      <c r="B113" s="39" t="s">
        <v>32</v>
      </c>
      <c r="C113" s="43"/>
      <c r="D113" s="39" t="s">
        <v>32</v>
      </c>
      <c r="E113" s="44"/>
      <c r="F113" s="245"/>
    </row>
    <row r="114" spans="1:6">
      <c r="A114" s="245"/>
      <c r="B114" s="39" t="s">
        <v>33</v>
      </c>
      <c r="C114" s="43"/>
      <c r="D114" s="39" t="s">
        <v>33</v>
      </c>
      <c r="E114" s="44"/>
      <c r="F114" s="245"/>
    </row>
    <row r="115" spans="1:6">
      <c r="A115" s="245"/>
      <c r="B115" s="39" t="s">
        <v>34</v>
      </c>
      <c r="C115" s="43"/>
      <c r="D115" s="39" t="s">
        <v>34</v>
      </c>
      <c r="E115" s="44"/>
      <c r="F115" s="245"/>
    </row>
    <row r="116" spans="1:6">
      <c r="A116" s="245"/>
      <c r="B116" s="39" t="s">
        <v>35</v>
      </c>
      <c r="C116" s="43"/>
      <c r="D116" s="39" t="s">
        <v>35</v>
      </c>
      <c r="E116" s="44"/>
      <c r="F116" s="245"/>
    </row>
    <row r="117" spans="1:6">
      <c r="A117" s="245"/>
      <c r="B117" s="45" t="s">
        <v>36</v>
      </c>
      <c r="C117" s="46"/>
      <c r="D117" s="45" t="s">
        <v>36</v>
      </c>
      <c r="E117" s="47"/>
      <c r="F117" s="245"/>
    </row>
    <row r="118" spans="1:6" ht="28.5" customHeight="1">
      <c r="A118" s="245"/>
      <c r="B118" s="42" t="str">
        <f ca="1">'Scout 10'!B1</f>
        <v>Scout 10</v>
      </c>
      <c r="F118" s="245"/>
    </row>
    <row r="119" spans="1:6" ht="12.75" customHeight="1">
      <c r="A119" s="245"/>
      <c r="B119" s="66" t="s">
        <v>47</v>
      </c>
      <c r="C119" s="67"/>
      <c r="F119" s="245"/>
    </row>
    <row r="120" spans="1:6" ht="12.75" customHeight="1">
      <c r="A120" s="245"/>
      <c r="B120" s="66" t="s">
        <v>48</v>
      </c>
      <c r="C120" s="67"/>
      <c r="F120" s="245"/>
    </row>
    <row r="121" spans="1:6">
      <c r="A121" s="245"/>
      <c r="B121" s="40"/>
      <c r="C121" s="64" t="s">
        <v>26</v>
      </c>
      <c r="E121" s="64" t="s">
        <v>27</v>
      </c>
      <c r="F121" s="245"/>
    </row>
    <row r="122" spans="1:6">
      <c r="A122" s="245"/>
      <c r="B122" s="39" t="s">
        <v>28</v>
      </c>
      <c r="C122" s="43"/>
      <c r="D122" s="39" t="s">
        <v>28</v>
      </c>
      <c r="E122" s="44"/>
      <c r="F122" s="245"/>
    </row>
    <row r="123" spans="1:6">
      <c r="A123" s="245"/>
      <c r="B123" s="39" t="s">
        <v>29</v>
      </c>
      <c r="C123" s="43"/>
      <c r="D123" s="39" t="s">
        <v>29</v>
      </c>
      <c r="E123" s="44"/>
      <c r="F123" s="245"/>
    </row>
    <row r="124" spans="1:6">
      <c r="A124" s="245"/>
      <c r="B124" s="39" t="s">
        <v>30</v>
      </c>
      <c r="C124" s="43"/>
      <c r="D124" s="39" t="s">
        <v>30</v>
      </c>
      <c r="E124" s="44"/>
      <c r="F124" s="245"/>
    </row>
    <row r="125" spans="1:6">
      <c r="A125" s="245"/>
      <c r="B125" s="39" t="s">
        <v>31</v>
      </c>
      <c r="C125" s="43"/>
      <c r="D125" s="39" t="s">
        <v>31</v>
      </c>
      <c r="E125" s="44"/>
      <c r="F125" s="245"/>
    </row>
    <row r="126" spans="1:6">
      <c r="A126" s="245"/>
      <c r="B126" s="39" t="s">
        <v>32</v>
      </c>
      <c r="C126" s="43"/>
      <c r="D126" s="39" t="s">
        <v>32</v>
      </c>
      <c r="E126" s="44"/>
      <c r="F126" s="245"/>
    </row>
    <row r="127" spans="1:6">
      <c r="A127" s="245"/>
      <c r="B127" s="39" t="s">
        <v>33</v>
      </c>
      <c r="C127" s="43"/>
      <c r="D127" s="39" t="s">
        <v>33</v>
      </c>
      <c r="E127" s="44"/>
      <c r="F127" s="245"/>
    </row>
    <row r="128" spans="1:6">
      <c r="A128" s="245"/>
      <c r="B128" s="39" t="s">
        <v>34</v>
      </c>
      <c r="C128" s="43"/>
      <c r="D128" s="39" t="s">
        <v>34</v>
      </c>
      <c r="E128" s="44"/>
      <c r="F128" s="245"/>
    </row>
    <row r="129" spans="1:6">
      <c r="A129" s="245"/>
      <c r="B129" s="39" t="s">
        <v>35</v>
      </c>
      <c r="C129" s="43"/>
      <c r="D129" s="39" t="s">
        <v>35</v>
      </c>
      <c r="E129" s="44"/>
      <c r="F129" s="245"/>
    </row>
    <row r="130" spans="1:6">
      <c r="A130" s="245"/>
      <c r="B130" s="45" t="s">
        <v>36</v>
      </c>
      <c r="C130" s="46"/>
      <c r="D130" s="45" t="s">
        <v>36</v>
      </c>
      <c r="E130" s="47"/>
      <c r="F130" s="245"/>
    </row>
    <row r="131" spans="1:6" ht="28.5" customHeight="1">
      <c r="A131" s="245"/>
      <c r="B131" s="42" t="str">
        <f ca="1">'Scout 11'!B1</f>
        <v>Scout 11</v>
      </c>
      <c r="F131" s="245"/>
    </row>
    <row r="132" spans="1:6" ht="12.75" customHeight="1">
      <c r="A132" s="245"/>
      <c r="B132" s="66" t="s">
        <v>47</v>
      </c>
      <c r="C132" s="67"/>
      <c r="F132" s="245"/>
    </row>
    <row r="133" spans="1:6" ht="12.75" customHeight="1">
      <c r="A133" s="245"/>
      <c r="B133" s="66" t="s">
        <v>48</v>
      </c>
      <c r="C133" s="67"/>
      <c r="F133" s="245"/>
    </row>
    <row r="134" spans="1:6">
      <c r="A134" s="245"/>
      <c r="B134" s="40"/>
      <c r="C134" s="64" t="s">
        <v>26</v>
      </c>
      <c r="E134" s="64" t="s">
        <v>27</v>
      </c>
      <c r="F134" s="245"/>
    </row>
    <row r="135" spans="1:6">
      <c r="A135" s="245"/>
      <c r="B135" s="39" t="s">
        <v>28</v>
      </c>
      <c r="C135" s="43"/>
      <c r="D135" s="39" t="s">
        <v>28</v>
      </c>
      <c r="E135" s="44"/>
      <c r="F135" s="245"/>
    </row>
    <row r="136" spans="1:6">
      <c r="A136" s="245"/>
      <c r="B136" s="39" t="s">
        <v>29</v>
      </c>
      <c r="C136" s="43"/>
      <c r="D136" s="39" t="s">
        <v>29</v>
      </c>
      <c r="E136" s="44"/>
      <c r="F136" s="245"/>
    </row>
    <row r="137" spans="1:6">
      <c r="A137" s="245"/>
      <c r="B137" s="39" t="s">
        <v>30</v>
      </c>
      <c r="C137" s="43"/>
      <c r="D137" s="39" t="s">
        <v>30</v>
      </c>
      <c r="E137" s="44"/>
      <c r="F137" s="245"/>
    </row>
    <row r="138" spans="1:6">
      <c r="A138" s="245"/>
      <c r="B138" s="39" t="s">
        <v>31</v>
      </c>
      <c r="C138" s="43"/>
      <c r="D138" s="39" t="s">
        <v>31</v>
      </c>
      <c r="E138" s="44"/>
      <c r="F138" s="245"/>
    </row>
    <row r="139" spans="1:6">
      <c r="A139" s="245"/>
      <c r="B139" s="39" t="s">
        <v>32</v>
      </c>
      <c r="C139" s="43"/>
      <c r="D139" s="39" t="s">
        <v>32</v>
      </c>
      <c r="E139" s="44"/>
      <c r="F139" s="245"/>
    </row>
    <row r="140" spans="1:6">
      <c r="A140" s="245"/>
      <c r="B140" s="39" t="s">
        <v>33</v>
      </c>
      <c r="C140" s="43"/>
      <c r="D140" s="39" t="s">
        <v>33</v>
      </c>
      <c r="E140" s="44"/>
      <c r="F140" s="245"/>
    </row>
    <row r="141" spans="1:6">
      <c r="A141" s="245"/>
      <c r="B141" s="39" t="s">
        <v>34</v>
      </c>
      <c r="C141" s="43"/>
      <c r="D141" s="39" t="s">
        <v>34</v>
      </c>
      <c r="E141" s="44"/>
      <c r="F141" s="245"/>
    </row>
    <row r="142" spans="1:6">
      <c r="A142" s="245"/>
      <c r="B142" s="39" t="s">
        <v>35</v>
      </c>
      <c r="C142" s="43"/>
      <c r="D142" s="39" t="s">
        <v>35</v>
      </c>
      <c r="E142" s="44"/>
      <c r="F142" s="245"/>
    </row>
    <row r="143" spans="1:6">
      <c r="A143" s="245"/>
      <c r="B143" s="45" t="s">
        <v>36</v>
      </c>
      <c r="C143" s="46"/>
      <c r="D143" s="45" t="s">
        <v>36</v>
      </c>
      <c r="E143" s="47"/>
      <c r="F143" s="245"/>
    </row>
    <row r="144" spans="1:6" ht="28.5" customHeight="1">
      <c r="A144" s="245"/>
      <c r="B144" s="42" t="str">
        <f ca="1">'Scout 12'!B1</f>
        <v>Scout 12</v>
      </c>
      <c r="F144" s="245"/>
    </row>
    <row r="145" spans="1:6" ht="12.75" customHeight="1">
      <c r="A145" s="245"/>
      <c r="B145" s="66" t="s">
        <v>47</v>
      </c>
      <c r="C145" s="67"/>
      <c r="F145" s="245"/>
    </row>
    <row r="146" spans="1:6" ht="12.75" customHeight="1">
      <c r="A146" s="245"/>
      <c r="B146" s="66" t="s">
        <v>48</v>
      </c>
      <c r="C146" s="67"/>
      <c r="F146" s="245"/>
    </row>
    <row r="147" spans="1:6">
      <c r="A147" s="245"/>
      <c r="B147" s="40"/>
      <c r="C147" s="64" t="s">
        <v>26</v>
      </c>
      <c r="E147" s="64" t="s">
        <v>27</v>
      </c>
      <c r="F147" s="245"/>
    </row>
    <row r="148" spans="1:6">
      <c r="A148" s="245"/>
      <c r="B148" s="39" t="s">
        <v>28</v>
      </c>
      <c r="C148" s="43"/>
      <c r="D148" s="39" t="s">
        <v>28</v>
      </c>
      <c r="E148" s="44"/>
      <c r="F148" s="245"/>
    </row>
    <row r="149" spans="1:6">
      <c r="A149" s="245"/>
      <c r="B149" s="39" t="s">
        <v>29</v>
      </c>
      <c r="C149" s="43"/>
      <c r="D149" s="39" t="s">
        <v>29</v>
      </c>
      <c r="E149" s="44"/>
      <c r="F149" s="245"/>
    </row>
    <row r="150" spans="1:6">
      <c r="A150" s="245"/>
      <c r="B150" s="39" t="s">
        <v>30</v>
      </c>
      <c r="C150" s="43"/>
      <c r="D150" s="39" t="s">
        <v>30</v>
      </c>
      <c r="E150" s="44"/>
      <c r="F150" s="245"/>
    </row>
    <row r="151" spans="1:6">
      <c r="A151" s="245"/>
      <c r="B151" s="39" t="s">
        <v>31</v>
      </c>
      <c r="C151" s="43"/>
      <c r="D151" s="39" t="s">
        <v>31</v>
      </c>
      <c r="E151" s="44"/>
      <c r="F151" s="245"/>
    </row>
    <row r="152" spans="1:6">
      <c r="A152" s="245"/>
      <c r="B152" s="39" t="s">
        <v>32</v>
      </c>
      <c r="C152" s="43"/>
      <c r="D152" s="39" t="s">
        <v>32</v>
      </c>
      <c r="E152" s="44"/>
      <c r="F152" s="245"/>
    </row>
    <row r="153" spans="1:6">
      <c r="A153" s="245"/>
      <c r="B153" s="39" t="s">
        <v>33</v>
      </c>
      <c r="C153" s="43"/>
      <c r="D153" s="39" t="s">
        <v>33</v>
      </c>
      <c r="E153" s="44"/>
      <c r="F153" s="245"/>
    </row>
    <row r="154" spans="1:6">
      <c r="A154" s="245"/>
      <c r="B154" s="39" t="s">
        <v>34</v>
      </c>
      <c r="C154" s="43"/>
      <c r="D154" s="39" t="s">
        <v>34</v>
      </c>
      <c r="E154" s="44"/>
      <c r="F154" s="245"/>
    </row>
    <row r="155" spans="1:6">
      <c r="A155" s="245"/>
      <c r="B155" s="39" t="s">
        <v>35</v>
      </c>
      <c r="C155" s="43"/>
      <c r="D155" s="39" t="s">
        <v>35</v>
      </c>
      <c r="E155" s="44"/>
      <c r="F155" s="245"/>
    </row>
    <row r="156" spans="1:6">
      <c r="A156" s="245"/>
      <c r="B156" s="45" t="s">
        <v>36</v>
      </c>
      <c r="C156" s="46"/>
      <c r="D156" s="45" t="s">
        <v>36</v>
      </c>
      <c r="E156" s="47"/>
      <c r="F156" s="245"/>
    </row>
    <row r="157" spans="1:6" ht="28.5" customHeight="1">
      <c r="A157" s="245"/>
      <c r="B157" s="42" t="str">
        <f ca="1">'Scout 13'!B1</f>
        <v>Scout 13</v>
      </c>
      <c r="F157" s="245"/>
    </row>
    <row r="158" spans="1:6" ht="12.75" customHeight="1">
      <c r="A158" s="245"/>
      <c r="B158" s="66" t="s">
        <v>47</v>
      </c>
      <c r="C158" s="67"/>
      <c r="F158" s="245"/>
    </row>
    <row r="159" spans="1:6" ht="12.75" customHeight="1">
      <c r="A159" s="245"/>
      <c r="B159" s="66" t="s">
        <v>48</v>
      </c>
      <c r="C159" s="67"/>
      <c r="F159" s="245"/>
    </row>
    <row r="160" spans="1:6">
      <c r="A160" s="245"/>
      <c r="B160" s="40"/>
      <c r="C160" s="64" t="s">
        <v>26</v>
      </c>
      <c r="E160" s="64" t="s">
        <v>27</v>
      </c>
      <c r="F160" s="245"/>
    </row>
    <row r="161" spans="1:6">
      <c r="A161" s="245"/>
      <c r="B161" s="39" t="s">
        <v>28</v>
      </c>
      <c r="C161" s="43"/>
      <c r="D161" s="39" t="s">
        <v>28</v>
      </c>
      <c r="E161" s="44"/>
      <c r="F161" s="245"/>
    </row>
    <row r="162" spans="1:6">
      <c r="A162" s="245"/>
      <c r="B162" s="39" t="s">
        <v>29</v>
      </c>
      <c r="C162" s="43"/>
      <c r="D162" s="39" t="s">
        <v>29</v>
      </c>
      <c r="E162" s="44"/>
      <c r="F162" s="245"/>
    </row>
    <row r="163" spans="1:6">
      <c r="A163" s="245"/>
      <c r="B163" s="39" t="s">
        <v>30</v>
      </c>
      <c r="C163" s="43"/>
      <c r="D163" s="39" t="s">
        <v>30</v>
      </c>
      <c r="E163" s="44"/>
      <c r="F163" s="245"/>
    </row>
    <row r="164" spans="1:6">
      <c r="A164" s="245"/>
      <c r="B164" s="39" t="s">
        <v>31</v>
      </c>
      <c r="C164" s="43"/>
      <c r="D164" s="39" t="s">
        <v>31</v>
      </c>
      <c r="E164" s="44"/>
      <c r="F164" s="245"/>
    </row>
    <row r="165" spans="1:6">
      <c r="A165" s="245"/>
      <c r="B165" s="39" t="s">
        <v>32</v>
      </c>
      <c r="C165" s="43"/>
      <c r="D165" s="39" t="s">
        <v>32</v>
      </c>
      <c r="E165" s="44"/>
      <c r="F165" s="245"/>
    </row>
    <row r="166" spans="1:6">
      <c r="A166" s="245"/>
      <c r="B166" s="39" t="s">
        <v>33</v>
      </c>
      <c r="C166" s="43"/>
      <c r="D166" s="39" t="s">
        <v>33</v>
      </c>
      <c r="E166" s="44"/>
      <c r="F166" s="245"/>
    </row>
    <row r="167" spans="1:6">
      <c r="A167" s="245"/>
      <c r="B167" s="39" t="s">
        <v>34</v>
      </c>
      <c r="C167" s="43"/>
      <c r="D167" s="39" t="s">
        <v>34</v>
      </c>
      <c r="E167" s="44"/>
      <c r="F167" s="245"/>
    </row>
    <row r="168" spans="1:6">
      <c r="A168" s="245"/>
      <c r="B168" s="39" t="s">
        <v>35</v>
      </c>
      <c r="C168" s="43"/>
      <c r="D168" s="39" t="s">
        <v>35</v>
      </c>
      <c r="E168" s="44"/>
      <c r="F168" s="245"/>
    </row>
    <row r="169" spans="1:6">
      <c r="A169" s="245"/>
      <c r="B169" s="45" t="s">
        <v>36</v>
      </c>
      <c r="C169" s="46"/>
      <c r="D169" s="45" t="s">
        <v>36</v>
      </c>
      <c r="E169" s="47"/>
      <c r="F169" s="245"/>
    </row>
    <row r="170" spans="1:6" ht="28.5" customHeight="1">
      <c r="A170" s="245"/>
      <c r="B170" s="42" t="str">
        <f ca="1">'Scout 14'!B1</f>
        <v>Scout 14</v>
      </c>
      <c r="F170" s="245"/>
    </row>
    <row r="171" spans="1:6" ht="12.75" customHeight="1">
      <c r="A171" s="245"/>
      <c r="B171" s="66" t="s">
        <v>47</v>
      </c>
      <c r="C171" s="67"/>
      <c r="F171" s="245"/>
    </row>
    <row r="172" spans="1:6" ht="12.75" customHeight="1">
      <c r="A172" s="245"/>
      <c r="B172" s="66" t="s">
        <v>48</v>
      </c>
      <c r="C172" s="67"/>
      <c r="F172" s="245"/>
    </row>
    <row r="173" spans="1:6">
      <c r="A173" s="245"/>
      <c r="B173" s="40"/>
      <c r="C173" s="64" t="s">
        <v>26</v>
      </c>
      <c r="E173" s="64" t="s">
        <v>27</v>
      </c>
      <c r="F173" s="245"/>
    </row>
    <row r="174" spans="1:6">
      <c r="A174" s="245"/>
      <c r="B174" s="39" t="s">
        <v>28</v>
      </c>
      <c r="C174" s="43"/>
      <c r="D174" s="39" t="s">
        <v>28</v>
      </c>
      <c r="E174" s="44"/>
      <c r="F174" s="245"/>
    </row>
    <row r="175" spans="1:6">
      <c r="A175" s="245"/>
      <c r="B175" s="39" t="s">
        <v>29</v>
      </c>
      <c r="C175" s="43"/>
      <c r="D175" s="39" t="s">
        <v>29</v>
      </c>
      <c r="E175" s="44"/>
      <c r="F175" s="245"/>
    </row>
    <row r="176" spans="1:6">
      <c r="A176" s="245"/>
      <c r="B176" s="39" t="s">
        <v>30</v>
      </c>
      <c r="C176" s="43"/>
      <c r="D176" s="39" t="s">
        <v>30</v>
      </c>
      <c r="E176" s="44"/>
      <c r="F176" s="245"/>
    </row>
    <row r="177" spans="1:6">
      <c r="A177" s="245"/>
      <c r="B177" s="39" t="s">
        <v>31</v>
      </c>
      <c r="C177" s="43"/>
      <c r="D177" s="39" t="s">
        <v>31</v>
      </c>
      <c r="E177" s="44"/>
      <c r="F177" s="245"/>
    </row>
    <row r="178" spans="1:6">
      <c r="A178" s="245"/>
      <c r="B178" s="39" t="s">
        <v>32</v>
      </c>
      <c r="C178" s="43"/>
      <c r="D178" s="39" t="s">
        <v>32</v>
      </c>
      <c r="E178" s="44"/>
      <c r="F178" s="245"/>
    </row>
    <row r="179" spans="1:6">
      <c r="A179" s="245"/>
      <c r="B179" s="39" t="s">
        <v>33</v>
      </c>
      <c r="C179" s="43"/>
      <c r="D179" s="39" t="s">
        <v>33</v>
      </c>
      <c r="E179" s="44"/>
      <c r="F179" s="245"/>
    </row>
    <row r="180" spans="1:6">
      <c r="A180" s="245"/>
      <c r="B180" s="39" t="s">
        <v>34</v>
      </c>
      <c r="C180" s="43"/>
      <c r="D180" s="39" t="s">
        <v>34</v>
      </c>
      <c r="E180" s="44"/>
      <c r="F180" s="245"/>
    </row>
    <row r="181" spans="1:6">
      <c r="A181" s="245"/>
      <c r="B181" s="39" t="s">
        <v>35</v>
      </c>
      <c r="C181" s="43"/>
      <c r="D181" s="39" t="s">
        <v>35</v>
      </c>
      <c r="E181" s="44"/>
      <c r="F181" s="245"/>
    </row>
    <row r="182" spans="1:6">
      <c r="A182" s="245"/>
      <c r="B182" s="45" t="s">
        <v>36</v>
      </c>
      <c r="C182" s="46"/>
      <c r="D182" s="45" t="s">
        <v>36</v>
      </c>
      <c r="E182" s="47"/>
      <c r="F182" s="245"/>
    </row>
    <row r="183" spans="1:6" ht="28.5" customHeight="1">
      <c r="A183" s="245"/>
      <c r="B183" s="42" t="str">
        <f ca="1">'Scout 15'!B1</f>
        <v>Scout 15</v>
      </c>
      <c r="F183" s="245"/>
    </row>
    <row r="184" spans="1:6" ht="12.75" customHeight="1">
      <c r="A184" s="245"/>
      <c r="B184" s="66" t="s">
        <v>47</v>
      </c>
      <c r="C184" s="67"/>
      <c r="F184" s="245"/>
    </row>
    <row r="185" spans="1:6" ht="12.75" customHeight="1">
      <c r="A185" s="245"/>
      <c r="B185" s="66" t="s">
        <v>48</v>
      </c>
      <c r="C185" s="67"/>
      <c r="F185" s="245"/>
    </row>
    <row r="186" spans="1:6">
      <c r="A186" s="245"/>
      <c r="B186" s="40"/>
      <c r="C186" s="64" t="s">
        <v>26</v>
      </c>
      <c r="E186" s="64" t="s">
        <v>27</v>
      </c>
      <c r="F186" s="245"/>
    </row>
    <row r="187" spans="1:6">
      <c r="A187" s="245"/>
      <c r="B187" s="39" t="s">
        <v>28</v>
      </c>
      <c r="C187" s="43"/>
      <c r="D187" s="39" t="s">
        <v>28</v>
      </c>
      <c r="E187" s="44"/>
      <c r="F187" s="245"/>
    </row>
    <row r="188" spans="1:6">
      <c r="A188" s="245"/>
      <c r="B188" s="39" t="s">
        <v>29</v>
      </c>
      <c r="C188" s="43"/>
      <c r="D188" s="39" t="s">
        <v>29</v>
      </c>
      <c r="E188" s="44"/>
      <c r="F188" s="245"/>
    </row>
    <row r="189" spans="1:6">
      <c r="A189" s="245"/>
      <c r="B189" s="39" t="s">
        <v>30</v>
      </c>
      <c r="C189" s="43"/>
      <c r="D189" s="39" t="s">
        <v>30</v>
      </c>
      <c r="E189" s="44"/>
      <c r="F189" s="245"/>
    </row>
    <row r="190" spans="1:6">
      <c r="A190" s="245"/>
      <c r="B190" s="39" t="s">
        <v>31</v>
      </c>
      <c r="C190" s="43"/>
      <c r="D190" s="39" t="s">
        <v>31</v>
      </c>
      <c r="E190" s="44"/>
      <c r="F190" s="245"/>
    </row>
    <row r="191" spans="1:6">
      <c r="A191" s="245"/>
      <c r="B191" s="39" t="s">
        <v>32</v>
      </c>
      <c r="C191" s="43"/>
      <c r="D191" s="39" t="s">
        <v>32</v>
      </c>
      <c r="E191" s="44"/>
      <c r="F191" s="245"/>
    </row>
    <row r="192" spans="1:6">
      <c r="A192" s="245"/>
      <c r="B192" s="39" t="s">
        <v>33</v>
      </c>
      <c r="C192" s="43"/>
      <c r="D192" s="39" t="s">
        <v>33</v>
      </c>
      <c r="E192" s="44"/>
      <c r="F192" s="245"/>
    </row>
    <row r="193" spans="1:6">
      <c r="A193" s="245"/>
      <c r="B193" s="39" t="s">
        <v>34</v>
      </c>
      <c r="C193" s="43"/>
      <c r="D193" s="39" t="s">
        <v>34</v>
      </c>
      <c r="E193" s="44"/>
      <c r="F193" s="245"/>
    </row>
    <row r="194" spans="1:6">
      <c r="A194" s="245"/>
      <c r="B194" s="39" t="s">
        <v>35</v>
      </c>
      <c r="C194" s="43"/>
      <c r="D194" s="39" t="s">
        <v>35</v>
      </c>
      <c r="E194" s="44"/>
      <c r="F194" s="245"/>
    </row>
    <row r="195" spans="1:6">
      <c r="A195" s="245"/>
      <c r="B195" s="45" t="s">
        <v>36</v>
      </c>
      <c r="C195" s="46"/>
      <c r="D195" s="45" t="s">
        <v>36</v>
      </c>
      <c r="E195" s="47"/>
      <c r="F195" s="245"/>
    </row>
  </sheetData>
  <sheetProtection algorithmName="SHA-512" hashValue="BQkr+auCk51n4zvSmMmiWcUI0Th4aPOnzMwCIFBwAKbrVd2ZxNYSGDRcbqmHE5k+kY2UDGXtjLjbMq+ycoWRdQ==" saltValue="dltrVZjL3NqvQPGk8Zvlbg==" spinCount="100000" sheet="1" objects="1" scenarios="1" selectLockedCells="1"/>
  <mergeCells count="2">
    <mergeCell ref="F1:F195"/>
    <mergeCell ref="A1:A195"/>
  </mergeCells>
  <phoneticPr fontId="2" type="noConversion"/>
  <printOptions horizontalCentered="1"/>
  <pageMargins left="0.5" right="0.5" top="1.1599999999999999" bottom="1" header="0.5" footer="0.5"/>
  <pageSetup scale="89" orientation="portrait" horizontalDpi="4294967293" verticalDpi="4294967293" r:id="rId1"/>
  <headerFooter alignWithMargins="0">
    <oddHeader>&amp;C&amp;"Arial,Bold"&amp;14Webelos Advancement&amp;"Arial,Regular"&amp;10
&amp;"Arial,Bold"&amp;12Parent Contact Info - &amp;D</oddHeader>
  </headerFooter>
  <rowBreaks count="3" manualBreakCount="3">
    <brk id="52" max="16383" man="1"/>
    <brk id="104" max="16383" man="1"/>
    <brk id="156"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11</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IF(Bobcat!O6="A","A"," ")</f>
        <v xml:space="preserve"> </v>
      </c>
      <c r="H3" s="28"/>
      <c r="I3" s="202" t="s">
        <v>421</v>
      </c>
      <c r="J3" s="186"/>
      <c r="K3" s="221" t="str">
        <f>T('Elective Adventures'!O74)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IF(Bobcat!O7="A","A"," ")</f>
        <v xml:space="preserve"> </v>
      </c>
      <c r="I4" s="100"/>
      <c r="J4" s="146" t="s">
        <v>208</v>
      </c>
      <c r="K4" s="14" t="str">
        <f>T('Elective Adventures'!O56)</f>
        <v/>
      </c>
      <c r="M4" s="100">
        <v>1</v>
      </c>
      <c r="N4" s="146" t="s">
        <v>323</v>
      </c>
      <c r="O4" s="14" t="str">
        <f>T('Elective Adventures'!O145)</f>
        <v/>
      </c>
      <c r="Q4" s="148">
        <v>1</v>
      </c>
      <c r="R4" s="159" t="s">
        <v>398</v>
      </c>
      <c r="S4" s="14" t="str">
        <f>T('Elective Adventures'!O230)</f>
        <v/>
      </c>
    </row>
    <row r="5" spans="2:19">
      <c r="B5" s="15" t="s">
        <v>424</v>
      </c>
      <c r="C5" s="16" t="str">
        <f>IF(COUNTIF(C13:C17,"C")&gt;4,"C",IF(COUNTIF(C13:C17,"C")&gt;0,"P",IF(COUNTIF(C13:C17,"P")&gt;0,"P"," ")))</f>
        <v xml:space="preserve"> </v>
      </c>
      <c r="D5" s="79"/>
      <c r="E5" s="14">
        <v>3</v>
      </c>
      <c r="F5" s="89" t="s">
        <v>17</v>
      </c>
      <c r="G5" s="14" t="str">
        <f>IF(Bobcat!O8="A","A"," ")</f>
        <v xml:space="preserve"> </v>
      </c>
      <c r="I5" s="100">
        <v>1</v>
      </c>
      <c r="J5" s="146" t="s">
        <v>225</v>
      </c>
      <c r="K5" s="14" t="str">
        <f>T('Elective Adventures'!O57)</f>
        <v/>
      </c>
      <c r="M5" s="100">
        <v>2</v>
      </c>
      <c r="N5" s="146" t="s">
        <v>97</v>
      </c>
      <c r="O5" s="14" t="str">
        <f>T('Elective Adventures'!O146)</f>
        <v/>
      </c>
      <c r="Q5" s="100">
        <v>2</v>
      </c>
      <c r="R5" s="146" t="s">
        <v>399</v>
      </c>
      <c r="S5" s="14" t="str">
        <f>T('Elective Adventures'!O231)</f>
        <v/>
      </c>
    </row>
    <row r="6" spans="2:19" ht="13.5" thickBot="1">
      <c r="B6" s="174" t="s">
        <v>425</v>
      </c>
      <c r="C6" s="17" t="str">
        <f>IF(COUNTIF(C20:C37,"C")&gt;1,"C"," ")</f>
        <v xml:space="preserve"> </v>
      </c>
      <c r="D6" s="79"/>
      <c r="E6" s="14">
        <v>4</v>
      </c>
      <c r="F6" s="89" t="s">
        <v>18</v>
      </c>
      <c r="G6" s="14" t="str">
        <f>IF(Bobcat!O9="A","A"," ")</f>
        <v xml:space="preserve"> </v>
      </c>
      <c r="I6" s="100">
        <v>2</v>
      </c>
      <c r="J6" s="146" t="s">
        <v>226</v>
      </c>
      <c r="K6" s="14" t="str">
        <f>T('Elective Adventures'!O58)</f>
        <v/>
      </c>
      <c r="M6" s="136" t="s">
        <v>76</v>
      </c>
      <c r="N6" s="146" t="s">
        <v>324</v>
      </c>
      <c r="O6" s="14" t="str">
        <f>T('Elective Adventures'!O147)</f>
        <v/>
      </c>
      <c r="Q6" s="100">
        <v>3</v>
      </c>
      <c r="R6" s="146" t="s">
        <v>400</v>
      </c>
      <c r="S6" s="14" t="str">
        <f>T('Elective Adventures'!O232)</f>
        <v/>
      </c>
    </row>
    <row r="7" spans="2:19" ht="13.5" thickBot="1">
      <c r="B7" s="212" t="s">
        <v>432</v>
      </c>
      <c r="C7" s="224"/>
      <c r="D7" s="2"/>
      <c r="E7" s="14">
        <v>5</v>
      </c>
      <c r="F7" s="89" t="s">
        <v>19</v>
      </c>
      <c r="G7" s="14" t="str">
        <f>IF(Bobcat!O10="A","A"," ")</f>
        <v xml:space="preserve"> </v>
      </c>
      <c r="I7" s="100">
        <v>3</v>
      </c>
      <c r="J7" s="146" t="s">
        <v>224</v>
      </c>
      <c r="K7" s="14" t="str">
        <f>T('Elective Adventures'!O59)</f>
        <v/>
      </c>
      <c r="M7" s="136" t="s">
        <v>77</v>
      </c>
      <c r="N7" s="146" t="s">
        <v>325</v>
      </c>
      <c r="O7" s="14" t="str">
        <f>T('Elective Adventures'!O148)</f>
        <v/>
      </c>
      <c r="Q7" s="208" t="s">
        <v>401</v>
      </c>
      <c r="R7" s="207"/>
      <c r="S7" s="218"/>
    </row>
    <row r="8" spans="2:19" ht="12.75" customHeight="1" thickBot="1">
      <c r="B8" s="163" t="s">
        <v>67</v>
      </c>
      <c r="C8" s="213"/>
      <c r="D8" s="79"/>
      <c r="E8" s="14">
        <v>6</v>
      </c>
      <c r="F8" s="89" t="s">
        <v>20</v>
      </c>
      <c r="G8" s="14" t="str">
        <f>IF(Bobcat!O11="A","A"," ")</f>
        <v xml:space="preserve"> </v>
      </c>
      <c r="I8" s="100">
        <v>4</v>
      </c>
      <c r="J8" s="146" t="s">
        <v>229</v>
      </c>
      <c r="K8" s="14" t="str">
        <f>T('Elective Adventures'!O60)</f>
        <v/>
      </c>
      <c r="M8" s="136" t="s">
        <v>80</v>
      </c>
      <c r="N8" s="146" t="s">
        <v>326</v>
      </c>
      <c r="O8" s="14" t="str">
        <f>T('Elective Adventures'!O149)</f>
        <v/>
      </c>
      <c r="Q8" s="148"/>
      <c r="R8" s="159" t="s">
        <v>418</v>
      </c>
      <c r="S8" s="14" t="str">
        <f>T('Elective Adventures'!O235)</f>
        <v/>
      </c>
    </row>
    <row r="9" spans="2:19" ht="12.75" customHeight="1">
      <c r="B9" s="15" t="s">
        <v>68</v>
      </c>
      <c r="C9" s="164" t="str">
        <f>'Cyber Chip'!O10</f>
        <v xml:space="preserve"> </v>
      </c>
      <c r="D9" s="79"/>
      <c r="E9" s="76">
        <v>7</v>
      </c>
      <c r="F9" s="80" t="s">
        <v>21</v>
      </c>
      <c r="G9" s="76" t="str">
        <f>IF(Bobcat!O12="A","A"," ")</f>
        <v xml:space="preserve"> </v>
      </c>
      <c r="I9" s="100">
        <v>5</v>
      </c>
      <c r="J9" s="146" t="s">
        <v>227</v>
      </c>
      <c r="K9" s="14" t="str">
        <f>T('Elective Adventures'!O61)</f>
        <v/>
      </c>
      <c r="M9" s="100">
        <v>3</v>
      </c>
      <c r="N9" s="201" t="s">
        <v>327</v>
      </c>
      <c r="O9" s="14" t="str">
        <f>T('Elective Adventures'!O150)</f>
        <v/>
      </c>
      <c r="Q9" s="148">
        <v>1</v>
      </c>
      <c r="R9" s="209" t="s">
        <v>402</v>
      </c>
      <c r="S9" s="14" t="str">
        <f>T('Elective Adventures'!O236)</f>
        <v/>
      </c>
    </row>
    <row r="10" spans="2:19" ht="12" customHeight="1">
      <c r="B10" s="15" t="s">
        <v>419</v>
      </c>
      <c r="C10" s="17" t="str">
        <f>IF(COUNTIF(C4:C9,"C")&gt;5,"C","")</f>
        <v/>
      </c>
      <c r="D10" s="79"/>
      <c r="E10" s="77"/>
      <c r="F10" s="81"/>
      <c r="G10" s="77"/>
      <c r="I10" s="151">
        <v>6</v>
      </c>
      <c r="J10" s="200" t="s">
        <v>228</v>
      </c>
      <c r="K10" s="14" t="str">
        <f>T('Elective Adventures'!O62)</f>
        <v/>
      </c>
      <c r="M10" s="136" t="s">
        <v>72</v>
      </c>
      <c r="N10" s="146" t="s">
        <v>328</v>
      </c>
      <c r="O10" s="14" t="str">
        <f>T('Elective Adventures'!O151)</f>
        <v/>
      </c>
      <c r="Q10" s="100">
        <v>2</v>
      </c>
      <c r="R10" s="146" t="s">
        <v>403</v>
      </c>
      <c r="S10" s="14" t="str">
        <f>T('Elective Adventures'!O237)</f>
        <v/>
      </c>
    </row>
    <row r="11" spans="2:19" ht="12.75" customHeight="1">
      <c r="B11" s="82"/>
      <c r="C11" s="83"/>
      <c r="E11" s="304" t="s">
        <v>426</v>
      </c>
      <c r="F11" s="304"/>
      <c r="G11" s="304"/>
      <c r="I11" s="151">
        <v>7</v>
      </c>
      <c r="J11" s="205" t="s">
        <v>211</v>
      </c>
      <c r="K11" s="14" t="str">
        <f>T('Elective Adventures'!O63)</f>
        <v/>
      </c>
      <c r="M11" s="136" t="s">
        <v>73</v>
      </c>
      <c r="N11" s="146" t="s">
        <v>329</v>
      </c>
      <c r="O11" s="14" t="str">
        <f>T('Elective Adventures'!O152)</f>
        <v/>
      </c>
      <c r="Q11" s="100">
        <v>3</v>
      </c>
      <c r="R11" s="200" t="s">
        <v>404</v>
      </c>
      <c r="S11" s="14" t="str">
        <f>T('Elective Adventures'!O238)</f>
        <v/>
      </c>
    </row>
    <row r="12" spans="2:19" ht="12.75" customHeight="1">
      <c r="B12" s="216" t="s">
        <v>426</v>
      </c>
      <c r="C12" s="215"/>
      <c r="D12" s="31"/>
      <c r="E12" s="304"/>
      <c r="F12" s="304"/>
      <c r="G12" s="304"/>
      <c r="I12" s="173" t="s">
        <v>230</v>
      </c>
      <c r="J12" s="172" t="s">
        <v>238</v>
      </c>
      <c r="K12" s="14" t="str">
        <f>T('Elective Adventures'!O64)</f>
        <v/>
      </c>
      <c r="M12" s="136" t="s">
        <v>176</v>
      </c>
      <c r="N12" s="146" t="s">
        <v>330</v>
      </c>
      <c r="O12" s="14" t="str">
        <f>T('Elective Adventures'!O153)</f>
        <v/>
      </c>
      <c r="Q12" s="100">
        <v>4</v>
      </c>
      <c r="R12" s="146" t="s">
        <v>405</v>
      </c>
      <c r="S12" s="14" t="str">
        <f>T('Elective Adventures'!O239)</f>
        <v/>
      </c>
    </row>
    <row r="13" spans="2:19" ht="12.75" customHeight="1">
      <c r="B13" s="161" t="s">
        <v>110</v>
      </c>
      <c r="C13" s="18" t="str">
        <f>'Core Adventures'!O11</f>
        <v xml:space="preserve"> </v>
      </c>
      <c r="D13" s="31"/>
      <c r="E13" s="187" t="s">
        <v>151</v>
      </c>
      <c r="F13" s="189"/>
      <c r="G13" s="221" t="str">
        <f>T('Core Adventures'!O62)</f>
        <v/>
      </c>
      <c r="I13" s="173" t="s">
        <v>231</v>
      </c>
      <c r="J13" s="171" t="s">
        <v>239</v>
      </c>
      <c r="K13" s="14" t="str">
        <f>T('Elective Adventures'!O65)</f>
        <v/>
      </c>
      <c r="M13" s="100">
        <v>4</v>
      </c>
      <c r="N13" s="146" t="s">
        <v>331</v>
      </c>
      <c r="O13" s="14" t="str">
        <f>T('Elective Adventures'!O154)</f>
        <v/>
      </c>
      <c r="Q13" s="100">
        <v>5</v>
      </c>
      <c r="R13" s="200" t="s">
        <v>406</v>
      </c>
      <c r="S13" s="14" t="str">
        <f>T('Elective Adventures'!O240)</f>
        <v/>
      </c>
    </row>
    <row r="14" spans="2:19" ht="12.75" customHeight="1">
      <c r="B14" s="161" t="s">
        <v>420</v>
      </c>
      <c r="C14" s="18" t="str">
        <f>'Core Adventures'!O21</f>
        <v xml:space="preserve"> </v>
      </c>
      <c r="D14" s="31"/>
      <c r="E14" s="98"/>
      <c r="F14" s="136" t="s">
        <v>118</v>
      </c>
      <c r="G14" s="14" t="str">
        <f>T('Core Adventures'!O50)</f>
        <v/>
      </c>
      <c r="I14" s="173" t="s">
        <v>232</v>
      </c>
      <c r="J14" s="171" t="s">
        <v>240</v>
      </c>
      <c r="K14" s="14" t="str">
        <f>T('Elective Adventures'!O66)</f>
        <v/>
      </c>
      <c r="M14" s="136" t="s">
        <v>78</v>
      </c>
      <c r="N14" s="146" t="s">
        <v>351</v>
      </c>
      <c r="O14" s="14" t="str">
        <f>T('Elective Adventures'!O155)</f>
        <v/>
      </c>
      <c r="Q14" s="100">
        <v>6</v>
      </c>
      <c r="R14" s="146" t="s">
        <v>407</v>
      </c>
      <c r="S14" s="14" t="str">
        <f>T('Elective Adventures'!O241)</f>
        <v/>
      </c>
    </row>
    <row r="15" spans="2:19">
      <c r="B15" s="161" t="s">
        <v>117</v>
      </c>
      <c r="C15" s="18" t="str">
        <f>'Core Adventures'!O47</f>
        <v xml:space="preserve"> </v>
      </c>
      <c r="D15" s="31"/>
      <c r="E15" s="98">
        <v>1</v>
      </c>
      <c r="F15" s="136" t="s">
        <v>152</v>
      </c>
      <c r="G15" s="14" t="str">
        <f>T('Core Adventures'!O51)</f>
        <v/>
      </c>
      <c r="I15" s="173" t="s">
        <v>233</v>
      </c>
      <c r="J15" s="205" t="s">
        <v>241</v>
      </c>
      <c r="K15" s="14" t="str">
        <f>T('Elective Adventures'!O67)</f>
        <v/>
      </c>
      <c r="M15" s="136" t="s">
        <v>79</v>
      </c>
      <c r="N15" s="146" t="s">
        <v>332</v>
      </c>
      <c r="O15" s="14" t="str">
        <f>T('Elective Adventures'!O156)</f>
        <v/>
      </c>
      <c r="Q15" s="100">
        <v>7</v>
      </c>
      <c r="R15" s="146" t="s">
        <v>408</v>
      </c>
      <c r="S15" s="14" t="str">
        <f>T('Elective Adventures'!O242)</f>
        <v/>
      </c>
    </row>
    <row r="16" spans="2:19">
      <c r="B16" s="161" t="s">
        <v>151</v>
      </c>
      <c r="C16" s="18" t="str">
        <f>'Core Adventures'!O61</f>
        <v xml:space="preserve"> </v>
      </c>
      <c r="D16" s="31"/>
      <c r="E16" s="98">
        <v>2</v>
      </c>
      <c r="F16" s="136" t="s">
        <v>153</v>
      </c>
      <c r="G16" s="14" t="str">
        <f>T('Core Adventures'!O52)</f>
        <v/>
      </c>
      <c r="I16" s="173" t="s">
        <v>234</v>
      </c>
      <c r="J16" s="205" t="s">
        <v>242</v>
      </c>
      <c r="K16" s="14" t="str">
        <f>T('Elective Adventures'!O68)</f>
        <v/>
      </c>
      <c r="M16" s="136" t="s">
        <v>304</v>
      </c>
      <c r="N16" s="146" t="s">
        <v>333</v>
      </c>
      <c r="O16" s="14" t="str">
        <f>T('Elective Adventures'!O157)</f>
        <v/>
      </c>
      <c r="Q16" s="100">
        <v>8</v>
      </c>
      <c r="R16" s="146" t="s">
        <v>409</v>
      </c>
      <c r="S16" s="14" t="str">
        <f>T('Elective Adventures'!O243)</f>
        <v/>
      </c>
    </row>
    <row r="17" spans="2:19">
      <c r="B17" s="161" t="s">
        <v>427</v>
      </c>
      <c r="C17" s="18" t="str">
        <f>'Core Adventures'!O72</f>
        <v xml:space="preserve"> </v>
      </c>
      <c r="D17" s="31"/>
      <c r="E17" s="137" t="s">
        <v>76</v>
      </c>
      <c r="F17" s="136" t="s">
        <v>154</v>
      </c>
      <c r="G17" s="14" t="str">
        <f>T('Core Adventures'!O53)</f>
        <v/>
      </c>
      <c r="I17" s="173" t="s">
        <v>235</v>
      </c>
      <c r="J17" s="205" t="s">
        <v>243</v>
      </c>
      <c r="K17" s="14" t="str">
        <f>T('Elective Adventures'!O69)</f>
        <v/>
      </c>
      <c r="M17" s="136" t="s">
        <v>305</v>
      </c>
      <c r="N17" s="146" t="s">
        <v>334</v>
      </c>
      <c r="O17" s="14" t="str">
        <f>T('Elective Adventures'!O158)</f>
        <v/>
      </c>
      <c r="Q17" s="208" t="s">
        <v>410</v>
      </c>
      <c r="R17" s="207"/>
      <c r="S17" s="218"/>
    </row>
    <row r="18" spans="2:19">
      <c r="B18" s="30"/>
      <c r="C18" s="31"/>
      <c r="D18" s="31"/>
      <c r="E18" s="137" t="s">
        <v>77</v>
      </c>
      <c r="F18" s="136" t="s">
        <v>155</v>
      </c>
      <c r="G18" s="14" t="str">
        <f>T('Core Adventures'!O54)</f>
        <v/>
      </c>
      <c r="I18" s="173" t="s">
        <v>236</v>
      </c>
      <c r="J18" s="205" t="s">
        <v>244</v>
      </c>
      <c r="K18" s="14" t="str">
        <f>T('Elective Adventures'!O70)</f>
        <v/>
      </c>
      <c r="M18" s="136" t="s">
        <v>306</v>
      </c>
      <c r="N18" s="146" t="s">
        <v>335</v>
      </c>
      <c r="O18" s="14" t="str">
        <f>T('Elective Adventures'!O159)</f>
        <v/>
      </c>
      <c r="Q18" s="148">
        <v>1</v>
      </c>
      <c r="R18" s="159" t="s">
        <v>411</v>
      </c>
      <c r="S18" s="14" t="str">
        <f>T('Elective Adventures'!O246)</f>
        <v/>
      </c>
    </row>
    <row r="19" spans="2:19">
      <c r="B19" s="216" t="s">
        <v>425</v>
      </c>
      <c r="C19" s="215"/>
      <c r="E19" s="137" t="s">
        <v>80</v>
      </c>
      <c r="F19" s="136" t="s">
        <v>156</v>
      </c>
      <c r="G19" s="14" t="str">
        <f>T('Core Adventures'!O55)</f>
        <v/>
      </c>
      <c r="I19" s="173" t="s">
        <v>237</v>
      </c>
      <c r="J19" s="205" t="s">
        <v>245</v>
      </c>
      <c r="K19" s="14" t="str">
        <f>T('Elective Adventures'!O71)</f>
        <v/>
      </c>
      <c r="M19" s="136" t="s">
        <v>307</v>
      </c>
      <c r="N19" s="146" t="s">
        <v>336</v>
      </c>
      <c r="O19" s="14" t="str">
        <f>T('Elective Adventures'!O160)</f>
        <v/>
      </c>
      <c r="Q19" s="100">
        <v>2</v>
      </c>
      <c r="R19" s="201" t="s">
        <v>412</v>
      </c>
      <c r="S19" s="14" t="str">
        <f>T('Elective Adventures'!O247)</f>
        <v/>
      </c>
    </row>
    <row r="20" spans="2:19">
      <c r="B20" s="161" t="s">
        <v>172</v>
      </c>
      <c r="C20" s="18" t="str">
        <f>'Elective Adventures'!O19</f>
        <v xml:space="preserve"> </v>
      </c>
      <c r="D20" s="31"/>
      <c r="E20" s="137" t="s">
        <v>94</v>
      </c>
      <c r="F20" s="136" t="s">
        <v>157</v>
      </c>
      <c r="G20" s="14" t="str">
        <f>T('Core Adventures'!O56)</f>
        <v/>
      </c>
      <c r="I20" s="202" t="s">
        <v>246</v>
      </c>
      <c r="J20" s="195"/>
      <c r="K20" s="218"/>
      <c r="M20" s="136" t="s">
        <v>308</v>
      </c>
      <c r="N20" s="146" t="s">
        <v>337</v>
      </c>
      <c r="O20" s="14" t="str">
        <f>T('Elective Adventures'!O161)</f>
        <v/>
      </c>
      <c r="Q20" s="100">
        <v>3</v>
      </c>
      <c r="R20" s="146" t="s">
        <v>413</v>
      </c>
      <c r="S20" s="14" t="str">
        <f>T('Elective Adventures'!O248)</f>
        <v/>
      </c>
    </row>
    <row r="21" spans="2:19" ht="12.75" customHeight="1">
      <c r="B21" s="161" t="s">
        <v>194</v>
      </c>
      <c r="C21" s="18" t="str">
        <f>'Elective Adventures'!O34</f>
        <v xml:space="preserve"> </v>
      </c>
      <c r="D21" s="31"/>
      <c r="E21" s="137" t="s">
        <v>141</v>
      </c>
      <c r="F21" s="136" t="s">
        <v>158</v>
      </c>
      <c r="G21" s="14" t="str">
        <f>T('Core Adventures'!O57)</f>
        <v/>
      </c>
      <c r="I21" s="100">
        <v>1</v>
      </c>
      <c r="J21" s="146" t="s">
        <v>247</v>
      </c>
      <c r="K21" s="14" t="str">
        <f>T('Elective Adventures'!O75)</f>
        <v/>
      </c>
      <c r="M21" s="136" t="s">
        <v>309</v>
      </c>
      <c r="N21" s="146" t="s">
        <v>339</v>
      </c>
      <c r="O21" s="14" t="str">
        <f>T('Elective Adventures'!O162)</f>
        <v/>
      </c>
      <c r="Q21" s="100">
        <v>4</v>
      </c>
      <c r="R21" s="201" t="s">
        <v>414</v>
      </c>
      <c r="S21" s="14" t="str">
        <f>T('Elective Adventures'!O249)</f>
        <v/>
      </c>
    </row>
    <row r="22" spans="2:19" ht="12.75" customHeight="1">
      <c r="B22" s="161" t="s">
        <v>205</v>
      </c>
      <c r="C22" s="18" t="str">
        <f>'Elective Adventures'!O53</f>
        <v xml:space="preserve"> </v>
      </c>
      <c r="D22" s="31"/>
      <c r="E22" s="137" t="s">
        <v>162</v>
      </c>
      <c r="F22" s="136" t="s">
        <v>159</v>
      </c>
      <c r="G22" s="14" t="str">
        <f>T('Core Adventures'!O58)</f>
        <v/>
      </c>
      <c r="H22" s="12" t="s">
        <v>75</v>
      </c>
      <c r="I22" s="136">
        <v>2</v>
      </c>
      <c r="J22" s="146" t="s">
        <v>248</v>
      </c>
      <c r="K22" s="14" t="str">
        <f>T('Elective Adventures'!O76)</f>
        <v/>
      </c>
      <c r="L22" s="12" t="s">
        <v>75</v>
      </c>
      <c r="M22" s="136" t="s">
        <v>310</v>
      </c>
      <c r="N22" s="146" t="s">
        <v>352</v>
      </c>
      <c r="O22" s="14" t="str">
        <f>T('Elective Adventures'!O163)</f>
        <v/>
      </c>
      <c r="P22" s="12" t="s">
        <v>75</v>
      </c>
      <c r="Q22" s="136" t="s">
        <v>78</v>
      </c>
      <c r="R22" s="201" t="s">
        <v>415</v>
      </c>
      <c r="S22" s="14" t="str">
        <f>T('Elective Adventures'!O250)</f>
        <v/>
      </c>
    </row>
    <row r="23" spans="2:19" ht="12.75" customHeight="1">
      <c r="B23" s="161" t="s">
        <v>421</v>
      </c>
      <c r="C23" s="18" t="str">
        <f>'Elective Adventures'!O72</f>
        <v xml:space="preserve"> </v>
      </c>
      <c r="D23" s="31"/>
      <c r="E23" s="98">
        <v>3</v>
      </c>
      <c r="F23" s="136" t="s">
        <v>160</v>
      </c>
      <c r="G23" s="14" t="str">
        <f>T('Core Adventures'!O59)</f>
        <v/>
      </c>
      <c r="I23" s="136">
        <v>3</v>
      </c>
      <c r="J23" s="146" t="s">
        <v>249</v>
      </c>
      <c r="K23" s="14" t="str">
        <f>T('Elective Adventures'!O77)</f>
        <v/>
      </c>
      <c r="M23" s="136" t="s">
        <v>311</v>
      </c>
      <c r="N23" s="146" t="s">
        <v>340</v>
      </c>
      <c r="O23" s="14" t="str">
        <f>T('Elective Adventures'!O164)</f>
        <v/>
      </c>
      <c r="Q23" s="136" t="s">
        <v>79</v>
      </c>
      <c r="R23" s="201" t="s">
        <v>416</v>
      </c>
      <c r="S23" s="14" t="str">
        <f>T('Elective Adventures'!O251)</f>
        <v/>
      </c>
    </row>
    <row r="24" spans="2:19">
      <c r="B24" s="161" t="s">
        <v>246</v>
      </c>
      <c r="C24" s="18" t="str">
        <f>'Elective Adventures'!O80</f>
        <v xml:space="preserve"> </v>
      </c>
      <c r="D24" s="31"/>
      <c r="E24" s="98">
        <v>4</v>
      </c>
      <c r="F24" s="136" t="s">
        <v>161</v>
      </c>
      <c r="G24" s="14" t="str">
        <f>T('Core Adventures'!O60)</f>
        <v/>
      </c>
      <c r="I24" s="136">
        <v>4</v>
      </c>
      <c r="J24" s="201" t="s">
        <v>250</v>
      </c>
      <c r="K24" s="14" t="str">
        <f>T('Elective Adventures'!O78)</f>
        <v/>
      </c>
      <c r="M24" s="136" t="s">
        <v>312</v>
      </c>
      <c r="N24" s="146" t="s">
        <v>341</v>
      </c>
      <c r="O24" s="14" t="str">
        <f>T('Elective Adventures'!O165)</f>
        <v/>
      </c>
      <c r="Q24" s="136" t="s">
        <v>304</v>
      </c>
      <c r="R24" s="146" t="s">
        <v>417</v>
      </c>
      <c r="S24" s="14" t="str">
        <f>T('Elective Adventures'!O252)</f>
        <v/>
      </c>
    </row>
    <row r="25" spans="2:19">
      <c r="B25" s="161" t="s">
        <v>252</v>
      </c>
      <c r="C25" s="18" t="str">
        <f>'Elective Adventures'!O89</f>
        <v xml:space="preserve"> </v>
      </c>
      <c r="D25" s="31"/>
      <c r="E25" s="187" t="s">
        <v>169</v>
      </c>
      <c r="F25" s="187"/>
      <c r="G25" s="218"/>
      <c r="I25" s="136">
        <v>5</v>
      </c>
      <c r="J25" s="146" t="s">
        <v>251</v>
      </c>
      <c r="K25" s="14" t="str">
        <f>T('Elective Adventures'!O79)</f>
        <v/>
      </c>
      <c r="M25" s="136" t="s">
        <v>313</v>
      </c>
      <c r="N25" s="146" t="s">
        <v>342</v>
      </c>
      <c r="O25" s="14" t="str">
        <f>T('Elective Adventures'!O166)</f>
        <v/>
      </c>
    </row>
    <row r="26" spans="2:19" ht="12.75" customHeight="1">
      <c r="B26" s="162" t="s">
        <v>259</v>
      </c>
      <c r="C26" s="18" t="str">
        <f>'Elective Adventures'!O105</f>
        <v xml:space="preserve"> </v>
      </c>
      <c r="D26" s="31"/>
      <c r="E26" s="98"/>
      <c r="F26" s="136" t="s">
        <v>118</v>
      </c>
      <c r="G26" s="14" t="str">
        <f>T('Core Adventures'!O63)</f>
        <v/>
      </c>
      <c r="I26" s="202" t="s">
        <v>252</v>
      </c>
      <c r="J26" s="195"/>
      <c r="K26" s="218"/>
      <c r="M26" s="136" t="s">
        <v>314</v>
      </c>
      <c r="N26" s="201" t="s">
        <v>343</v>
      </c>
      <c r="O26" s="14" t="str">
        <f>T('Elective Adventures'!O167)</f>
        <v/>
      </c>
    </row>
    <row r="27" spans="2:19" ht="12.75" customHeight="1">
      <c r="B27" s="162" t="s">
        <v>428</v>
      </c>
      <c r="C27" s="18" t="str">
        <f>'Elective Adventures'!O132</f>
        <v xml:space="preserve"> </v>
      </c>
      <c r="D27" s="31"/>
      <c r="E27" s="98">
        <v>1</v>
      </c>
      <c r="F27" s="136" t="s">
        <v>163</v>
      </c>
      <c r="G27" s="14" t="str">
        <f>T('Core Adventures'!O64)</f>
        <v/>
      </c>
      <c r="I27" s="100">
        <v>1</v>
      </c>
      <c r="J27" s="146" t="s">
        <v>253</v>
      </c>
      <c r="K27" s="14" t="str">
        <f>T('Elective Adventures'!O83)</f>
        <v/>
      </c>
      <c r="M27" s="136" t="s">
        <v>315</v>
      </c>
      <c r="N27" s="146" t="s">
        <v>344</v>
      </c>
      <c r="O27" s="14" t="str">
        <f>T('Elective Adventures'!O168)</f>
        <v/>
      </c>
    </row>
    <row r="28" spans="2:19">
      <c r="B28" s="162" t="s">
        <v>297</v>
      </c>
      <c r="C28" s="18" t="str">
        <f>'Elective Adventures'!O142</f>
        <v xml:space="preserve"> </v>
      </c>
      <c r="D28" s="31"/>
      <c r="E28" s="98">
        <v>2</v>
      </c>
      <c r="F28" s="136" t="s">
        <v>164</v>
      </c>
      <c r="G28" s="14" t="str">
        <f>T('Core Adventures'!O65)</f>
        <v/>
      </c>
      <c r="I28" s="100">
        <v>2</v>
      </c>
      <c r="J28" s="146" t="s">
        <v>254</v>
      </c>
      <c r="K28" s="14" t="str">
        <f>T('Elective Adventures'!O84)</f>
        <v/>
      </c>
      <c r="M28" s="136" t="s">
        <v>316</v>
      </c>
      <c r="N28" s="146" t="s">
        <v>345</v>
      </c>
      <c r="O28" s="14" t="str">
        <f>T('Elective Adventures'!O169)</f>
        <v/>
      </c>
      <c r="R28" s="68" t="s">
        <v>49</v>
      </c>
      <c r="S28" s="69"/>
    </row>
    <row r="29" spans="2:19">
      <c r="B29" s="162" t="s">
        <v>338</v>
      </c>
      <c r="C29" s="18" t="str">
        <f>'Elective Adventures'!O176</f>
        <v xml:space="preserve"> </v>
      </c>
      <c r="D29" s="31"/>
      <c r="E29" s="98">
        <v>3</v>
      </c>
      <c r="F29" s="193" t="s">
        <v>165</v>
      </c>
      <c r="G29" s="14" t="str">
        <f>T('Core Adventures'!O66)</f>
        <v/>
      </c>
      <c r="I29" s="100">
        <v>3</v>
      </c>
      <c r="J29" s="201" t="s">
        <v>255</v>
      </c>
      <c r="K29" s="14" t="str">
        <f>T('Elective Adventures'!O85)</f>
        <v/>
      </c>
      <c r="M29" s="136" t="s">
        <v>317</v>
      </c>
      <c r="N29" s="146" t="s">
        <v>346</v>
      </c>
      <c r="O29" s="14" t="str">
        <f>T('Elective Adventures'!O170)</f>
        <v/>
      </c>
      <c r="R29" s="70" t="s">
        <v>50</v>
      </c>
      <c r="S29" s="32"/>
    </row>
    <row r="30" spans="2:19" ht="12.75" customHeight="1">
      <c r="B30" s="162" t="s">
        <v>354</v>
      </c>
      <c r="C30" s="18" t="str">
        <f>'Elective Adventures'!O183</f>
        <v xml:space="preserve"> </v>
      </c>
      <c r="D30" s="31"/>
      <c r="E30" s="98">
        <v>4</v>
      </c>
      <c r="F30" s="194" t="s">
        <v>170</v>
      </c>
      <c r="G30" s="14" t="str">
        <f>T('Core Adventures'!O67)</f>
        <v/>
      </c>
      <c r="I30" s="100">
        <v>4</v>
      </c>
      <c r="J30" s="200" t="s">
        <v>256</v>
      </c>
      <c r="K30" s="14" t="str">
        <f>T('Elective Adventures'!O86)</f>
        <v/>
      </c>
      <c r="M30" s="136" t="s">
        <v>318</v>
      </c>
      <c r="N30" s="146" t="s">
        <v>353</v>
      </c>
      <c r="O30" s="14" t="str">
        <f>T('Elective Adventures'!O171)</f>
        <v/>
      </c>
      <c r="R30" s="70" t="s">
        <v>51</v>
      </c>
      <c r="S30" s="32"/>
    </row>
    <row r="31" spans="2:19" ht="12.75" customHeight="1">
      <c r="B31" s="162" t="s">
        <v>359</v>
      </c>
      <c r="C31" s="18" t="str">
        <f>'Elective Adventures'!O198</f>
        <v xml:space="preserve"> </v>
      </c>
      <c r="D31" s="31"/>
      <c r="E31" s="98">
        <v>5</v>
      </c>
      <c r="F31" s="193" t="s">
        <v>166</v>
      </c>
      <c r="G31" s="14" t="str">
        <f>T('Core Adventures'!O68)</f>
        <v/>
      </c>
      <c r="I31" s="100">
        <v>5</v>
      </c>
      <c r="J31" s="146" t="s">
        <v>257</v>
      </c>
      <c r="K31" s="14" t="str">
        <f>T('Elective Adventures'!O87)</f>
        <v/>
      </c>
      <c r="M31" s="136" t="s">
        <v>319</v>
      </c>
      <c r="N31" s="146" t="s">
        <v>347</v>
      </c>
      <c r="O31" s="14" t="str">
        <f>T('Elective Adventures'!O172)</f>
        <v/>
      </c>
      <c r="R31" s="71" t="s">
        <v>74</v>
      </c>
      <c r="S31" s="51"/>
    </row>
    <row r="32" spans="2:19">
      <c r="B32" s="162" t="s">
        <v>423</v>
      </c>
      <c r="C32" s="18" t="str">
        <f>'Elective Adventures'!O208</f>
        <v xml:space="preserve"> </v>
      </c>
      <c r="D32" s="31"/>
      <c r="E32" s="98">
        <v>6</v>
      </c>
      <c r="F32" s="136" t="s">
        <v>167</v>
      </c>
      <c r="G32" s="14" t="str">
        <f>T('Core Adventures'!O69)</f>
        <v/>
      </c>
      <c r="I32" s="100">
        <v>6</v>
      </c>
      <c r="J32" s="146" t="s">
        <v>258</v>
      </c>
      <c r="K32" s="14" t="str">
        <f>T('Elective Adventures'!O88)</f>
        <v/>
      </c>
      <c r="M32" s="136" t="s">
        <v>320</v>
      </c>
      <c r="N32" s="146" t="s">
        <v>348</v>
      </c>
      <c r="O32" s="14" t="str">
        <f>T('Elective Adventures'!O173)</f>
        <v/>
      </c>
    </row>
    <row r="33" spans="1:15" ht="12.75" customHeight="1">
      <c r="B33" s="162" t="s">
        <v>381</v>
      </c>
      <c r="C33" s="18" t="str">
        <f>'Elective Adventures'!O213</f>
        <v xml:space="preserve"> </v>
      </c>
      <c r="D33" s="31"/>
      <c r="E33" s="98">
        <v>7</v>
      </c>
      <c r="F33" s="136" t="s">
        <v>171</v>
      </c>
      <c r="G33" s="14" t="str">
        <f>T('Core Adventures'!O70)</f>
        <v/>
      </c>
      <c r="I33" s="202" t="s">
        <v>259</v>
      </c>
      <c r="J33" s="186"/>
      <c r="K33" s="218"/>
      <c r="M33" s="136" t="s">
        <v>321</v>
      </c>
      <c r="N33" s="146" t="s">
        <v>349</v>
      </c>
      <c r="O33" s="14" t="str">
        <f>T('Elective Adventures'!O174)</f>
        <v/>
      </c>
    </row>
    <row r="34" spans="1:15" ht="12.75" customHeight="1">
      <c r="B34" s="162" t="s">
        <v>385</v>
      </c>
      <c r="C34" s="18" t="str">
        <f>'Elective Adventures'!O228</f>
        <v xml:space="preserve"> </v>
      </c>
      <c r="D34" s="8"/>
      <c r="E34" s="98">
        <v>8</v>
      </c>
      <c r="F34" s="193" t="s">
        <v>168</v>
      </c>
      <c r="G34" s="14" t="str">
        <f>T('Core Adventures'!O71)</f>
        <v/>
      </c>
      <c r="I34" s="136">
        <v>1</v>
      </c>
      <c r="J34" s="146" t="s">
        <v>260</v>
      </c>
      <c r="K34" s="14" t="str">
        <f>T('Elective Adventures'!O92)</f>
        <v/>
      </c>
      <c r="M34" s="136" t="s">
        <v>322</v>
      </c>
      <c r="N34" s="146" t="s">
        <v>350</v>
      </c>
      <c r="O34" s="14" t="str">
        <f>T('Elective Adventures'!O175)</f>
        <v/>
      </c>
    </row>
    <row r="35" spans="1:15" ht="15.75" customHeight="1">
      <c r="B35" s="162" t="s">
        <v>397</v>
      </c>
      <c r="C35" s="18" t="str">
        <f>'Elective Adventures'!O233</f>
        <v xml:space="preserve"> </v>
      </c>
      <c r="D35" s="8"/>
      <c r="E35" s="304" t="s">
        <v>425</v>
      </c>
      <c r="F35" s="304"/>
      <c r="G35" s="304"/>
      <c r="I35" s="136" t="s">
        <v>69</v>
      </c>
      <c r="J35" s="146" t="s">
        <v>261</v>
      </c>
      <c r="K35" s="14" t="str">
        <f>T('Elective Adventures'!O93)</f>
        <v/>
      </c>
      <c r="M35" s="202" t="s">
        <v>354</v>
      </c>
      <c r="N35" s="207"/>
      <c r="O35" s="218"/>
    </row>
    <row r="36" spans="1:15" ht="12.75" customHeight="1">
      <c r="B36" s="162" t="s">
        <v>401</v>
      </c>
      <c r="C36" s="18" t="str">
        <f>'Elective Adventures'!O244</f>
        <v xml:space="preserve"> </v>
      </c>
      <c r="D36" s="8"/>
      <c r="E36" s="304"/>
      <c r="F36" s="304"/>
      <c r="G36" s="304"/>
      <c r="I36" s="136" t="s">
        <v>70</v>
      </c>
      <c r="J36" s="146" t="s">
        <v>262</v>
      </c>
      <c r="K36" s="14" t="str">
        <f>T('Elective Adventures'!O94)</f>
        <v/>
      </c>
      <c r="M36" s="136">
        <v>1</v>
      </c>
      <c r="N36" s="159" t="s">
        <v>355</v>
      </c>
      <c r="O36" s="14" t="str">
        <f>T('Elective Adventures'!O179)</f>
        <v/>
      </c>
    </row>
    <row r="37" spans="1:15">
      <c r="B37" s="162" t="s">
        <v>410</v>
      </c>
      <c r="C37" s="18" t="str">
        <f>'Elective Adventures'!O253</f>
        <v xml:space="preserve"> </v>
      </c>
      <c r="D37" s="8"/>
      <c r="E37" s="189" t="s">
        <v>172</v>
      </c>
      <c r="F37" s="186"/>
      <c r="G37" s="215"/>
      <c r="I37" s="136" t="s">
        <v>71</v>
      </c>
      <c r="J37" s="146" t="s">
        <v>263</v>
      </c>
      <c r="K37" s="14" t="str">
        <f>T('Elective Adventures'!O95)</f>
        <v/>
      </c>
      <c r="M37" s="136">
        <v>2</v>
      </c>
      <c r="N37" s="146" t="s">
        <v>356</v>
      </c>
      <c r="O37" s="14" t="str">
        <f>T('Elective Adventures'!O180)</f>
        <v/>
      </c>
    </row>
    <row r="38" spans="1:15" ht="12.75" customHeight="1">
      <c r="B38" s="2"/>
      <c r="C38" s="31"/>
      <c r="D38" s="78"/>
      <c r="E38" s="100"/>
      <c r="F38" s="146" t="s">
        <v>97</v>
      </c>
      <c r="G38" s="14" t="str">
        <f>T('Elective Adventures'!O6)</f>
        <v/>
      </c>
      <c r="I38" s="136">
        <v>2</v>
      </c>
      <c r="J38" s="146" t="s">
        <v>208</v>
      </c>
      <c r="K38" s="14" t="str">
        <f>T('Elective Adventures'!O96)</f>
        <v/>
      </c>
      <c r="M38" s="100">
        <v>3</v>
      </c>
      <c r="N38" s="146" t="s">
        <v>357</v>
      </c>
      <c r="O38" s="14" t="str">
        <f>T('Elective Adventures'!O181)</f>
        <v/>
      </c>
    </row>
    <row r="39" spans="1:15" ht="12.75" customHeight="1">
      <c r="A39" s="304" t="s">
        <v>426</v>
      </c>
      <c r="B39" s="304"/>
      <c r="C39" s="304"/>
      <c r="D39" s="78"/>
      <c r="E39" s="100">
        <v>1</v>
      </c>
      <c r="F39" s="146" t="s">
        <v>173</v>
      </c>
      <c r="G39" s="14" t="str">
        <f>T('Elective Adventures'!O7)</f>
        <v/>
      </c>
      <c r="I39" s="136" t="s">
        <v>76</v>
      </c>
      <c r="J39" s="146" t="s">
        <v>264</v>
      </c>
      <c r="K39" s="14" t="str">
        <f>T('Elective Adventures'!O97)</f>
        <v/>
      </c>
      <c r="M39" s="154">
        <v>4</v>
      </c>
      <c r="N39" s="158" t="s">
        <v>358</v>
      </c>
      <c r="O39" s="14" t="str">
        <f>T('Elective Adventures'!O182)</f>
        <v/>
      </c>
    </row>
    <row r="40" spans="1:15" ht="12.75" customHeight="1">
      <c r="A40" s="304"/>
      <c r="B40" s="304"/>
      <c r="C40" s="304"/>
      <c r="E40" s="100">
        <v>2</v>
      </c>
      <c r="F40" s="146" t="s">
        <v>174</v>
      </c>
      <c r="G40" s="14" t="str">
        <f>T('Elective Adventures'!O8)</f>
        <v/>
      </c>
      <c r="I40" s="136" t="s">
        <v>77</v>
      </c>
      <c r="J40" s="146" t="s">
        <v>265</v>
      </c>
      <c r="K40" s="14" t="str">
        <f>T('Elective Adventures'!O98)</f>
        <v/>
      </c>
      <c r="M40" s="208" t="s">
        <v>359</v>
      </c>
      <c r="N40" s="207"/>
      <c r="O40" s="218"/>
    </row>
    <row r="41" spans="1:15">
      <c r="A41" s="189" t="s">
        <v>110</v>
      </c>
      <c r="B41" s="189"/>
      <c r="C41" s="217"/>
      <c r="E41" s="100">
        <v>3</v>
      </c>
      <c r="F41" s="146" t="s">
        <v>175</v>
      </c>
      <c r="G41" s="14" t="str">
        <f>T('Elective Adventures'!O9)</f>
        <v/>
      </c>
      <c r="I41" s="136" t="s">
        <v>80</v>
      </c>
      <c r="J41" s="200" t="s">
        <v>266</v>
      </c>
      <c r="K41" s="14" t="str">
        <f>T('Elective Adventures'!O99)</f>
        <v/>
      </c>
      <c r="M41" s="148"/>
      <c r="N41" s="159" t="s">
        <v>360</v>
      </c>
      <c r="O41" s="14" t="str">
        <f>T('Elective Adventures'!O186)</f>
        <v/>
      </c>
    </row>
    <row r="42" spans="1:15" ht="12.75" customHeight="1">
      <c r="A42" s="98">
        <v>1</v>
      </c>
      <c r="B42" s="136" t="s">
        <v>105</v>
      </c>
      <c r="C42" s="14" t="str">
        <f>T('Core Adventures'!O6)</f>
        <v/>
      </c>
      <c r="E42" s="173" t="s">
        <v>72</v>
      </c>
      <c r="F42" s="171" t="s">
        <v>183</v>
      </c>
      <c r="G42" s="14" t="str">
        <f>T('Elective Adventures'!O10)</f>
        <v/>
      </c>
      <c r="I42" s="136" t="s">
        <v>94</v>
      </c>
      <c r="J42" s="146" t="s">
        <v>267</v>
      </c>
      <c r="K42" s="14" t="str">
        <f>T('Elective Adventures'!O100)</f>
        <v/>
      </c>
      <c r="M42" s="100">
        <v>1</v>
      </c>
      <c r="N42" s="146" t="s">
        <v>363</v>
      </c>
      <c r="O42" s="14" t="str">
        <f>T('Elective Adventures'!O187)</f>
        <v/>
      </c>
    </row>
    <row r="43" spans="1:15">
      <c r="A43" s="98">
        <v>2</v>
      </c>
      <c r="B43" s="136" t="s">
        <v>106</v>
      </c>
      <c r="C43" s="14" t="str">
        <f>T('Core Adventures'!O7)</f>
        <v/>
      </c>
      <c r="E43" s="173" t="s">
        <v>73</v>
      </c>
      <c r="F43" s="171" t="s">
        <v>184</v>
      </c>
      <c r="G43" s="14" t="str">
        <f>T('Elective Adventures'!O11)</f>
        <v/>
      </c>
      <c r="I43" s="136" t="s">
        <v>141</v>
      </c>
      <c r="J43" s="146" t="s">
        <v>268</v>
      </c>
      <c r="K43" s="14" t="str">
        <f>T('Elective Adventures'!O101)</f>
        <v/>
      </c>
      <c r="M43" s="100">
        <v>2</v>
      </c>
      <c r="N43" s="146" t="s">
        <v>364</v>
      </c>
      <c r="O43" s="14" t="str">
        <f>T('Elective Adventures'!O188)</f>
        <v/>
      </c>
    </row>
    <row r="44" spans="1:15">
      <c r="A44" s="98">
        <v>3</v>
      </c>
      <c r="B44" s="136" t="s">
        <v>107</v>
      </c>
      <c r="C44" s="14" t="str">
        <f>T('Core Adventures'!O8)</f>
        <v/>
      </c>
      <c r="E44" s="173" t="s">
        <v>176</v>
      </c>
      <c r="F44" s="171" t="s">
        <v>185</v>
      </c>
      <c r="G44" s="14" t="str">
        <f>T('Elective Adventures'!O12)</f>
        <v/>
      </c>
      <c r="I44" s="136" t="s">
        <v>162</v>
      </c>
      <c r="J44" s="146" t="s">
        <v>269</v>
      </c>
      <c r="K44" s="14" t="str">
        <f>T('Elective Adventures'!O102)</f>
        <v/>
      </c>
      <c r="M44" s="100">
        <v>3</v>
      </c>
      <c r="N44" s="146" t="s">
        <v>365</v>
      </c>
      <c r="O44" s="14" t="str">
        <f>T('Elective Adventures'!O189)</f>
        <v/>
      </c>
    </row>
    <row r="45" spans="1:15" ht="12.75" customHeight="1">
      <c r="A45" s="98">
        <v>4</v>
      </c>
      <c r="B45" s="136" t="s">
        <v>108</v>
      </c>
      <c r="C45" s="14" t="str">
        <f>T('Core Adventures'!O9)</f>
        <v/>
      </c>
      <c r="E45" s="173" t="s">
        <v>177</v>
      </c>
      <c r="F45" s="171" t="s">
        <v>186</v>
      </c>
      <c r="G45" s="14" t="str">
        <f>T('Elective Adventures'!O13)</f>
        <v/>
      </c>
      <c r="I45" s="136" t="s">
        <v>192</v>
      </c>
      <c r="J45" s="146" t="s">
        <v>270</v>
      </c>
      <c r="K45" s="14" t="str">
        <f>T('Elective Adventures'!O103)</f>
        <v/>
      </c>
      <c r="M45" s="100">
        <v>4</v>
      </c>
      <c r="N45" s="146" t="s">
        <v>366</v>
      </c>
      <c r="O45" s="14" t="str">
        <f>T('Elective Adventures'!O190)</f>
        <v/>
      </c>
    </row>
    <row r="46" spans="1:15" ht="12.75" customHeight="1">
      <c r="A46" s="98">
        <v>3</v>
      </c>
      <c r="B46" s="136" t="s">
        <v>109</v>
      </c>
      <c r="C46" s="14" t="str">
        <f>T('Core Adventures'!O10)</f>
        <v/>
      </c>
      <c r="E46" s="173" t="s">
        <v>178</v>
      </c>
      <c r="F46" s="172" t="s">
        <v>187</v>
      </c>
      <c r="G46" s="14" t="str">
        <f>T('Elective Adventures'!O14)</f>
        <v/>
      </c>
      <c r="I46" s="136" t="s">
        <v>193</v>
      </c>
      <c r="J46" s="201" t="s">
        <v>271</v>
      </c>
      <c r="K46" s="14" t="str">
        <f>T('Elective Adventures'!O104)</f>
        <v/>
      </c>
      <c r="M46" s="100">
        <v>5</v>
      </c>
      <c r="N46" s="146" t="s">
        <v>367</v>
      </c>
      <c r="O46" s="14" t="str">
        <f>T('Elective Adventures'!O191)</f>
        <v/>
      </c>
    </row>
    <row r="47" spans="1:15">
      <c r="A47" s="187" t="s">
        <v>420</v>
      </c>
      <c r="B47" s="187"/>
      <c r="C47" s="218"/>
      <c r="E47" s="173" t="s">
        <v>179</v>
      </c>
      <c r="F47" s="171" t="s">
        <v>188</v>
      </c>
      <c r="G47" s="14" t="str">
        <f>T('Elective Adventures'!O15)</f>
        <v/>
      </c>
      <c r="I47" s="202" t="s">
        <v>428</v>
      </c>
      <c r="J47" s="186"/>
      <c r="K47" s="218"/>
      <c r="M47" s="100">
        <v>6</v>
      </c>
      <c r="N47" s="200" t="s">
        <v>368</v>
      </c>
      <c r="O47" s="14" t="str">
        <f>T('Elective Adventures'!O192)</f>
        <v/>
      </c>
    </row>
    <row r="48" spans="1:15">
      <c r="A48" s="98"/>
      <c r="B48" s="136" t="s">
        <v>95</v>
      </c>
      <c r="C48" s="14" t="str">
        <f>T('Core Adventures'!O14)</f>
        <v/>
      </c>
      <c r="E48" s="173" t="s">
        <v>180</v>
      </c>
      <c r="F48" s="171" t="s">
        <v>189</v>
      </c>
      <c r="G48" s="14" t="str">
        <f>T('Elective Adventures'!O16)</f>
        <v/>
      </c>
      <c r="I48" s="100">
        <v>1</v>
      </c>
      <c r="J48" s="146" t="s">
        <v>97</v>
      </c>
      <c r="K48" s="14" t="str">
        <f>T('Elective Adventures'!O108)</f>
        <v/>
      </c>
      <c r="M48" s="100">
        <v>7</v>
      </c>
      <c r="N48" s="146" t="s">
        <v>369</v>
      </c>
      <c r="O48" s="14" t="str">
        <f>T('Elective Adventures'!O193)</f>
        <v/>
      </c>
    </row>
    <row r="49" spans="1:15">
      <c r="A49" s="98">
        <v>1</v>
      </c>
      <c r="B49" s="136" t="s">
        <v>96</v>
      </c>
      <c r="C49" s="14" t="str">
        <f>T('Core Adventures'!O15)</f>
        <v/>
      </c>
      <c r="E49" s="173" t="s">
        <v>181</v>
      </c>
      <c r="F49" s="171" t="s">
        <v>190</v>
      </c>
      <c r="G49" s="14" t="str">
        <f>T('Elective Adventures'!O17)</f>
        <v/>
      </c>
      <c r="I49" s="136" t="s">
        <v>69</v>
      </c>
      <c r="J49" s="146" t="s">
        <v>279</v>
      </c>
      <c r="K49" s="14" t="str">
        <f>T('Elective Adventures'!O109)</f>
        <v/>
      </c>
      <c r="M49" s="100">
        <v>8</v>
      </c>
      <c r="N49" s="146" t="s">
        <v>370</v>
      </c>
      <c r="O49" s="14" t="str">
        <f>T('Elective Adventures'!O194)</f>
        <v/>
      </c>
    </row>
    <row r="50" spans="1:15" ht="12.75" customHeight="1">
      <c r="A50" s="98"/>
      <c r="B50" s="136" t="s">
        <v>112</v>
      </c>
      <c r="C50" s="14" t="str">
        <f>T('Core Adventures'!O16)</f>
        <v/>
      </c>
      <c r="E50" s="173" t="s">
        <v>182</v>
      </c>
      <c r="F50" s="171" t="s">
        <v>191</v>
      </c>
      <c r="G50" s="14" t="str">
        <f>T('Elective Adventures'!O18)</f>
        <v/>
      </c>
      <c r="I50" s="136" t="s">
        <v>70</v>
      </c>
      <c r="J50" s="146" t="s">
        <v>280</v>
      </c>
      <c r="K50" s="14" t="str">
        <f>T('Elective Adventures'!O110)</f>
        <v/>
      </c>
      <c r="M50" s="100">
        <v>9</v>
      </c>
      <c r="N50" s="146" t="s">
        <v>371</v>
      </c>
      <c r="O50" s="14" t="str">
        <f>T('Elective Adventures'!O195)</f>
        <v/>
      </c>
    </row>
    <row r="51" spans="1:15" ht="12.75" customHeight="1">
      <c r="A51" s="137" t="s">
        <v>76</v>
      </c>
      <c r="B51" s="136" t="s">
        <v>113</v>
      </c>
      <c r="C51" s="14" t="str">
        <f>T('Core Adventures'!O17)</f>
        <v/>
      </c>
      <c r="D51" s="84"/>
      <c r="E51" s="189" t="s">
        <v>194</v>
      </c>
      <c r="F51" s="186"/>
      <c r="G51" s="218"/>
      <c r="I51" s="136" t="s">
        <v>71</v>
      </c>
      <c r="J51" s="146" t="s">
        <v>281</v>
      </c>
      <c r="K51" s="14" t="str">
        <f>T('Elective Adventures'!O111)</f>
        <v/>
      </c>
      <c r="M51" s="136" t="s">
        <v>361</v>
      </c>
      <c r="N51" s="146" t="s">
        <v>372</v>
      </c>
      <c r="O51" s="14" t="str">
        <f>T('Elective Adventures'!O196)</f>
        <v/>
      </c>
    </row>
    <row r="52" spans="1:15" ht="12.75" customHeight="1">
      <c r="A52" s="137" t="s">
        <v>77</v>
      </c>
      <c r="B52" s="136" t="s">
        <v>114</v>
      </c>
      <c r="C52" s="14" t="str">
        <f>T('Core Adventures'!O18)</f>
        <v/>
      </c>
      <c r="D52" s="84"/>
      <c r="E52" s="140"/>
      <c r="F52" s="200" t="s">
        <v>206</v>
      </c>
      <c r="G52" s="14" t="str">
        <f>T('Elective Adventures'!O22)</f>
        <v/>
      </c>
      <c r="I52" s="100">
        <v>2</v>
      </c>
      <c r="J52" s="146" t="s">
        <v>282</v>
      </c>
      <c r="K52" s="14" t="str">
        <f>T('Elective Adventures'!O112)</f>
        <v/>
      </c>
      <c r="M52" s="136" t="s">
        <v>362</v>
      </c>
      <c r="N52" s="146" t="s">
        <v>373</v>
      </c>
      <c r="O52" s="14" t="str">
        <f>T('Elective Adventures'!O197)</f>
        <v/>
      </c>
    </row>
    <row r="53" spans="1:15">
      <c r="A53" s="137" t="s">
        <v>80</v>
      </c>
      <c r="B53" s="193" t="s">
        <v>115</v>
      </c>
      <c r="C53" s="14" t="str">
        <f>T('Core Adventures'!O19)</f>
        <v/>
      </c>
      <c r="D53" s="13"/>
      <c r="E53" s="140">
        <v>1</v>
      </c>
      <c r="F53" s="200" t="s">
        <v>195</v>
      </c>
      <c r="G53" s="14" t="str">
        <f>T('Elective Adventures'!O23)</f>
        <v/>
      </c>
      <c r="I53" s="100">
        <v>3</v>
      </c>
      <c r="J53" s="146" t="s">
        <v>97</v>
      </c>
      <c r="K53" s="14" t="str">
        <f>T('Elective Adventures'!O113)</f>
        <v/>
      </c>
      <c r="M53" s="208" t="s">
        <v>423</v>
      </c>
      <c r="N53" s="207"/>
      <c r="O53" s="218"/>
    </row>
    <row r="54" spans="1:15" ht="12.75" customHeight="1">
      <c r="A54" s="137" t="s">
        <v>94</v>
      </c>
      <c r="B54" s="136" t="s">
        <v>116</v>
      </c>
      <c r="C54" s="14" t="str">
        <f>T('Core Adventures'!O20)</f>
        <v/>
      </c>
      <c r="D54" s="13"/>
      <c r="E54" s="140">
        <v>2</v>
      </c>
      <c r="F54" s="200" t="s">
        <v>196</v>
      </c>
      <c r="G54" s="14" t="str">
        <f>T('Elective Adventures'!O24)</f>
        <v/>
      </c>
      <c r="I54" s="173" t="s">
        <v>72</v>
      </c>
      <c r="J54" s="171" t="s">
        <v>283</v>
      </c>
      <c r="K54" s="14" t="str">
        <f>T('Elective Adventures'!O114)</f>
        <v/>
      </c>
      <c r="M54" s="148">
        <v>1</v>
      </c>
      <c r="N54" s="159" t="s">
        <v>374</v>
      </c>
      <c r="O54" s="14" t="str">
        <f>T('Elective Adventures'!O201)</f>
        <v/>
      </c>
    </row>
    <row r="55" spans="1:15" ht="12.75" customHeight="1">
      <c r="A55" s="187" t="s">
        <v>117</v>
      </c>
      <c r="B55" s="187"/>
      <c r="C55" s="218" t="str">
        <f>T('Core Adventures'!O23)</f>
        <v/>
      </c>
      <c r="D55" s="13"/>
      <c r="E55" s="140">
        <v>3</v>
      </c>
      <c r="F55" s="146" t="s">
        <v>197</v>
      </c>
      <c r="G55" s="14" t="str">
        <f>T('Elective Adventures'!O25)</f>
        <v/>
      </c>
      <c r="I55" s="173" t="s">
        <v>73</v>
      </c>
      <c r="J55" s="171" t="s">
        <v>284</v>
      </c>
      <c r="K55" s="14" t="str">
        <f>T('Elective Adventures'!O115)</f>
        <v/>
      </c>
      <c r="M55" s="100">
        <v>2</v>
      </c>
      <c r="N55" s="146" t="s">
        <v>375</v>
      </c>
      <c r="O55" s="14" t="str">
        <f>T('Elective Adventures'!O202)</f>
        <v/>
      </c>
    </row>
    <row r="56" spans="1:15">
      <c r="A56" s="98"/>
      <c r="B56" s="136" t="s">
        <v>118</v>
      </c>
      <c r="C56" s="14" t="str">
        <f>T('Core Adventures'!O24)</f>
        <v/>
      </c>
      <c r="D56" s="13"/>
      <c r="E56" s="140">
        <v>4</v>
      </c>
      <c r="F56" s="200" t="s">
        <v>198</v>
      </c>
      <c r="G56" s="14" t="str">
        <f>T('Elective Adventures'!O26)</f>
        <v/>
      </c>
      <c r="I56" s="173" t="s">
        <v>176</v>
      </c>
      <c r="J56" s="171" t="s">
        <v>285</v>
      </c>
      <c r="K56" s="14" t="str">
        <f>T('Elective Adventures'!O116)</f>
        <v/>
      </c>
      <c r="M56" s="100">
        <v>3</v>
      </c>
      <c r="N56" s="146" t="s">
        <v>376</v>
      </c>
      <c r="O56" s="14" t="str">
        <f>T('Elective Adventures'!O203)</f>
        <v/>
      </c>
    </row>
    <row r="57" spans="1:15">
      <c r="A57" s="98">
        <v>1</v>
      </c>
      <c r="B57" s="136" t="s">
        <v>119</v>
      </c>
      <c r="C57" s="14" t="str">
        <f>T('Core Adventures'!O25)</f>
        <v/>
      </c>
      <c r="D57" s="13"/>
      <c r="E57" s="140">
        <v>5</v>
      </c>
      <c r="F57" s="146" t="s">
        <v>199</v>
      </c>
      <c r="G57" s="14" t="str">
        <f>T('Elective Adventures'!O27)</f>
        <v/>
      </c>
      <c r="I57" s="173">
        <v>4</v>
      </c>
      <c r="J57" s="171" t="s">
        <v>97</v>
      </c>
      <c r="K57" s="14" t="str">
        <f>T('Elective Adventures'!O117)</f>
        <v/>
      </c>
      <c r="M57" s="100">
        <v>4</v>
      </c>
      <c r="N57" s="146" t="s">
        <v>377</v>
      </c>
      <c r="O57" s="14" t="str">
        <f>T('Elective Adventures'!O204)</f>
        <v/>
      </c>
    </row>
    <row r="58" spans="1:15">
      <c r="A58" s="98">
        <v>2</v>
      </c>
      <c r="B58" s="136" t="s">
        <v>120</v>
      </c>
      <c r="C58" s="14" t="str">
        <f>T('Core Adventures'!O26)</f>
        <v/>
      </c>
      <c r="D58" s="13"/>
      <c r="E58" s="140"/>
      <c r="F58" s="146" t="s">
        <v>207</v>
      </c>
      <c r="G58" s="14" t="str">
        <f>T('Elective Adventures'!O28)</f>
        <v/>
      </c>
      <c r="I58" s="173" t="s">
        <v>78</v>
      </c>
      <c r="J58" s="171" t="s">
        <v>286</v>
      </c>
      <c r="K58" s="14" t="str">
        <f>T('Elective Adventures'!O118)</f>
        <v/>
      </c>
      <c r="M58" s="100">
        <v>5</v>
      </c>
      <c r="N58" s="200" t="s">
        <v>378</v>
      </c>
      <c r="O58" s="14" t="str">
        <f>T('Elective Adventures'!O205)</f>
        <v/>
      </c>
    </row>
    <row r="59" spans="1:15">
      <c r="A59" s="101" t="s">
        <v>76</v>
      </c>
      <c r="B59" s="138" t="s">
        <v>121</v>
      </c>
      <c r="C59" s="14" t="str">
        <f>T('Core Adventures'!O27)</f>
        <v/>
      </c>
      <c r="D59" s="13"/>
      <c r="E59" s="140">
        <v>6</v>
      </c>
      <c r="F59" s="201" t="s">
        <v>200</v>
      </c>
      <c r="G59" s="14" t="str">
        <f>T('Elective Adventures'!O29)</f>
        <v/>
      </c>
      <c r="I59" s="173" t="s">
        <v>79</v>
      </c>
      <c r="J59" s="171" t="s">
        <v>287</v>
      </c>
      <c r="K59" s="14" t="str">
        <f>T('Elective Adventures'!O119)</f>
        <v/>
      </c>
      <c r="M59" s="100">
        <v>6</v>
      </c>
      <c r="N59" s="146" t="s">
        <v>379</v>
      </c>
      <c r="O59" s="14" t="str">
        <f>T('Elective Adventures'!O206)</f>
        <v/>
      </c>
    </row>
    <row r="60" spans="1:15" ht="12.75" customHeight="1">
      <c r="A60" s="101" t="s">
        <v>77</v>
      </c>
      <c r="B60" s="138" t="s">
        <v>122</v>
      </c>
      <c r="C60" s="14" t="str">
        <f>T('Core Adventures'!O28)</f>
        <v/>
      </c>
      <c r="D60" s="13"/>
      <c r="E60" s="140">
        <v>7</v>
      </c>
      <c r="F60" s="146" t="s">
        <v>201</v>
      </c>
      <c r="G60" s="14" t="str">
        <f>T('Elective Adventures'!O30)</f>
        <v/>
      </c>
      <c r="I60" s="173">
        <v>5</v>
      </c>
      <c r="J60" s="172" t="s">
        <v>288</v>
      </c>
      <c r="K60" s="14" t="str">
        <f>T('Elective Adventures'!O120)</f>
        <v/>
      </c>
      <c r="M60" s="100">
        <v>7</v>
      </c>
      <c r="N60" s="146" t="s">
        <v>380</v>
      </c>
      <c r="O60" s="14" t="str">
        <f>T('Elective Adventures'!O207)</f>
        <v/>
      </c>
    </row>
    <row r="61" spans="1:15" ht="12.75" customHeight="1">
      <c r="A61" s="101" t="s">
        <v>80</v>
      </c>
      <c r="B61" s="138" t="s">
        <v>123</v>
      </c>
      <c r="C61" s="14" t="str">
        <f>T('Core Adventures'!O29)</f>
        <v/>
      </c>
      <c r="D61" s="13"/>
      <c r="E61" s="140">
        <v>8</v>
      </c>
      <c r="F61" s="201" t="s">
        <v>202</v>
      </c>
      <c r="G61" s="14" t="str">
        <f>T('Elective Adventures'!O31)</f>
        <v/>
      </c>
      <c r="I61" s="173">
        <v>6</v>
      </c>
      <c r="J61" s="171" t="s">
        <v>97</v>
      </c>
      <c r="K61" s="14" t="str">
        <f>T('Elective Adventures'!O121)</f>
        <v/>
      </c>
      <c r="M61" s="208" t="s">
        <v>381</v>
      </c>
      <c r="N61" s="207"/>
      <c r="O61" s="14"/>
    </row>
    <row r="62" spans="1:15">
      <c r="A62" s="139" t="s">
        <v>94</v>
      </c>
      <c r="B62" s="138" t="s">
        <v>124</v>
      </c>
      <c r="C62" s="14" t="str">
        <f>T('Core Adventures'!O30)</f>
        <v/>
      </c>
      <c r="D62" s="13"/>
      <c r="E62" s="140">
        <v>9</v>
      </c>
      <c r="F62" s="146" t="s">
        <v>203</v>
      </c>
      <c r="G62" s="14" t="str">
        <f>T('Elective Adventures'!O32)</f>
        <v/>
      </c>
      <c r="I62" s="173" t="s">
        <v>272</v>
      </c>
      <c r="J62" s="205" t="s">
        <v>289</v>
      </c>
      <c r="K62" s="14" t="str">
        <f>T('Elective Adventures'!O122)</f>
        <v/>
      </c>
      <c r="M62" s="148">
        <v>1</v>
      </c>
      <c r="N62" s="159" t="s">
        <v>382</v>
      </c>
      <c r="O62" s="14" t="str">
        <f>T('Elective Adventures'!I189)</f>
        <v/>
      </c>
    </row>
    <row r="63" spans="1:15">
      <c r="A63" s="139" t="s">
        <v>141</v>
      </c>
      <c r="B63" s="138" t="s">
        <v>125</v>
      </c>
      <c r="C63" s="14" t="str">
        <f>T('Core Adventures'!O31)</f>
        <v/>
      </c>
      <c r="D63" s="13"/>
      <c r="E63" s="140">
        <v>10</v>
      </c>
      <c r="F63" s="146" t="s">
        <v>204</v>
      </c>
      <c r="G63" s="14" t="str">
        <f>T('Elective Adventures'!O33)</f>
        <v/>
      </c>
      <c r="I63" s="173" t="s">
        <v>273</v>
      </c>
      <c r="J63" s="205" t="s">
        <v>290</v>
      </c>
      <c r="K63" s="14" t="str">
        <f>T('Elective Adventures'!O123)</f>
        <v/>
      </c>
      <c r="M63" s="100">
        <v>2</v>
      </c>
      <c r="N63" s="146" t="s">
        <v>383</v>
      </c>
      <c r="O63" s="14" t="str">
        <f>T('Elective Adventures'!I190)</f>
        <v/>
      </c>
    </row>
    <row r="64" spans="1:15">
      <c r="A64" s="101">
        <v>3</v>
      </c>
      <c r="B64" s="138" t="s">
        <v>126</v>
      </c>
      <c r="C64" s="14" t="str">
        <f>T('Core Adventures'!O32)</f>
        <v/>
      </c>
      <c r="D64" s="13"/>
      <c r="E64" s="202" t="s">
        <v>205</v>
      </c>
      <c r="F64" s="186"/>
      <c r="G64" s="218"/>
      <c r="I64" s="173" t="s">
        <v>274</v>
      </c>
      <c r="J64" s="171" t="s">
        <v>291</v>
      </c>
      <c r="K64" s="14" t="str">
        <f>T('Elective Adventures'!O124)</f>
        <v/>
      </c>
      <c r="M64" s="100">
        <v>3</v>
      </c>
      <c r="N64" s="146" t="s">
        <v>384</v>
      </c>
      <c r="O64" s="14" t="str">
        <f>T('Elective Adventures'!I197)</f>
        <v/>
      </c>
    </row>
    <row r="65" spans="1:15">
      <c r="A65" s="101">
        <v>4</v>
      </c>
      <c r="B65" s="138" t="s">
        <v>127</v>
      </c>
      <c r="C65" s="14" t="str">
        <f>T('Core Adventures'!O33)</f>
        <v/>
      </c>
      <c r="D65" s="13"/>
      <c r="E65" s="100"/>
      <c r="F65" s="146" t="s">
        <v>208</v>
      </c>
      <c r="G65" s="14" t="str">
        <f>T('Elective Adventures'!O37)</f>
        <v/>
      </c>
      <c r="I65" s="173">
        <v>7</v>
      </c>
      <c r="J65" s="171" t="s">
        <v>278</v>
      </c>
      <c r="K65" s="14" t="str">
        <f>T('Elective Adventures'!O125)</f>
        <v/>
      </c>
      <c r="M65" s="208" t="s">
        <v>385</v>
      </c>
      <c r="N65" s="207"/>
      <c r="O65" s="218" t="str">
        <f>T('Elective Adventures'!I200)</f>
        <v/>
      </c>
    </row>
    <row r="66" spans="1:15">
      <c r="A66" s="101">
        <v>5</v>
      </c>
      <c r="B66" s="138" t="s">
        <v>128</v>
      </c>
      <c r="C66" s="14" t="str">
        <f>T('Core Adventures'!O34)</f>
        <v/>
      </c>
      <c r="D66" s="13"/>
      <c r="E66" s="136">
        <v>1</v>
      </c>
      <c r="F66" s="146" t="s">
        <v>209</v>
      </c>
      <c r="G66" s="14" t="str">
        <f>T('Elective Adventures'!O38)</f>
        <v/>
      </c>
      <c r="I66" s="173" t="s">
        <v>230</v>
      </c>
      <c r="J66" s="171" t="s">
        <v>292</v>
      </c>
      <c r="K66" s="14" t="str">
        <f>T('Elective Adventures'!O126)</f>
        <v/>
      </c>
      <c r="M66" s="148">
        <v>1</v>
      </c>
      <c r="N66" s="159" t="s">
        <v>386</v>
      </c>
      <c r="O66" s="14" t="str">
        <f>T('Elective Adventures'!O215)</f>
        <v/>
      </c>
    </row>
    <row r="67" spans="1:15" ht="12.75" customHeight="1">
      <c r="A67" s="139" t="s">
        <v>142</v>
      </c>
      <c r="B67" s="138" t="s">
        <v>129</v>
      </c>
      <c r="C67" s="14" t="str">
        <f>T('Core Adventures'!O35)</f>
        <v/>
      </c>
      <c r="D67" s="13"/>
      <c r="E67" s="136">
        <v>2</v>
      </c>
      <c r="F67" s="146" t="s">
        <v>210</v>
      </c>
      <c r="G67" s="14" t="str">
        <f>T('Elective Adventures'!O39)</f>
        <v/>
      </c>
      <c r="I67" s="173" t="s">
        <v>231</v>
      </c>
      <c r="J67" s="204" t="s">
        <v>97</v>
      </c>
      <c r="K67" s="14" t="str">
        <f>T('Elective Adventures'!O127)</f>
        <v/>
      </c>
      <c r="M67" s="136" t="s">
        <v>69</v>
      </c>
      <c r="N67" s="146" t="s">
        <v>387</v>
      </c>
      <c r="O67" s="14" t="str">
        <f>T('Elective Adventures'!O216)</f>
        <v/>
      </c>
    </row>
    <row r="68" spans="1:15" ht="12.75" customHeight="1">
      <c r="A68" s="139" t="s">
        <v>143</v>
      </c>
      <c r="B68" s="138" t="s">
        <v>130</v>
      </c>
      <c r="C68" s="14" t="str">
        <f>T('Core Adventures'!O36)</f>
        <v/>
      </c>
      <c r="D68" s="13"/>
      <c r="E68" s="136">
        <v>3</v>
      </c>
      <c r="F68" s="146" t="s">
        <v>211</v>
      </c>
      <c r="G68" s="14" t="str">
        <f>T('Elective Adventures'!O40)</f>
        <v/>
      </c>
      <c r="I68" s="173" t="s">
        <v>275</v>
      </c>
      <c r="J68" s="171" t="s">
        <v>293</v>
      </c>
      <c r="K68" s="14" t="str">
        <f>T('Elective Adventures'!O128)</f>
        <v/>
      </c>
      <c r="M68" s="136" t="s">
        <v>70</v>
      </c>
      <c r="N68" s="146" t="s">
        <v>388</v>
      </c>
      <c r="O68" s="14" t="str">
        <f>T('Elective Adventures'!O217)</f>
        <v/>
      </c>
    </row>
    <row r="69" spans="1:15" ht="12.75" customHeight="1">
      <c r="A69" s="139" t="s">
        <v>144</v>
      </c>
      <c r="B69" s="138" t="s">
        <v>131</v>
      </c>
      <c r="C69" s="14" t="str">
        <f>T('Core Adventures'!O37)</f>
        <v/>
      </c>
      <c r="D69" s="13"/>
      <c r="E69" s="136" t="s">
        <v>72</v>
      </c>
      <c r="F69" s="146" t="s">
        <v>212</v>
      </c>
      <c r="G69" s="14" t="str">
        <f>T('Elective Adventures'!O41)</f>
        <v/>
      </c>
      <c r="I69" s="173" t="s">
        <v>276</v>
      </c>
      <c r="J69" s="171" t="s">
        <v>294</v>
      </c>
      <c r="K69" s="14" t="str">
        <f>T('Elective Adventures'!O129)</f>
        <v/>
      </c>
      <c r="M69" s="136">
        <v>2</v>
      </c>
      <c r="N69" s="146" t="s">
        <v>211</v>
      </c>
      <c r="O69" s="14" t="str">
        <f>T('Elective Adventures'!O218)</f>
        <v/>
      </c>
    </row>
    <row r="70" spans="1:15">
      <c r="A70" s="139" t="s">
        <v>145</v>
      </c>
      <c r="B70" s="138" t="s">
        <v>132</v>
      </c>
      <c r="C70" s="14" t="str">
        <f>T('Core Adventures'!O38)</f>
        <v/>
      </c>
      <c r="D70" s="13"/>
      <c r="E70" s="136" t="s">
        <v>73</v>
      </c>
      <c r="F70" s="146" t="s">
        <v>213</v>
      </c>
      <c r="G70" s="14" t="str">
        <f>T('Elective Adventures'!O42)</f>
        <v/>
      </c>
      <c r="I70" s="173" t="s">
        <v>277</v>
      </c>
      <c r="J70" s="205" t="s">
        <v>295</v>
      </c>
      <c r="K70" s="14" t="str">
        <f>T('Elective Adventures'!O130)</f>
        <v/>
      </c>
      <c r="M70" s="136" t="s">
        <v>76</v>
      </c>
      <c r="N70" s="146" t="s">
        <v>389</v>
      </c>
      <c r="O70" s="14" t="str">
        <f>T('Elective Adventures'!O219)</f>
        <v/>
      </c>
    </row>
    <row r="71" spans="1:15">
      <c r="A71" s="139" t="s">
        <v>146</v>
      </c>
      <c r="B71" s="138" t="s">
        <v>133</v>
      </c>
      <c r="C71" s="14" t="str">
        <f>T('Core Adventures'!O39)</f>
        <v/>
      </c>
      <c r="D71" s="13"/>
      <c r="E71" s="136" t="s">
        <v>176</v>
      </c>
      <c r="F71" s="146" t="s">
        <v>214</v>
      </c>
      <c r="G71" s="14" t="str">
        <f>T('Elective Adventures'!O43)</f>
        <v/>
      </c>
      <c r="I71" s="173">
        <v>8</v>
      </c>
      <c r="J71" s="171" t="s">
        <v>296</v>
      </c>
      <c r="K71" s="14" t="str">
        <f>T('Elective Adventures'!O131)</f>
        <v/>
      </c>
      <c r="M71" s="136" t="s">
        <v>77</v>
      </c>
      <c r="N71" s="146" t="s">
        <v>390</v>
      </c>
      <c r="O71" s="14" t="str">
        <f>T('Elective Adventures'!O220)</f>
        <v/>
      </c>
    </row>
    <row r="72" spans="1:15">
      <c r="A72" s="139" t="s">
        <v>147</v>
      </c>
      <c r="B72" s="138" t="s">
        <v>134</v>
      </c>
      <c r="C72" s="14" t="str">
        <f>T('Core Adventures'!O40)</f>
        <v/>
      </c>
      <c r="D72" s="13"/>
      <c r="E72" s="136" t="s">
        <v>177</v>
      </c>
      <c r="F72" s="146" t="s">
        <v>215</v>
      </c>
      <c r="G72" s="14" t="str">
        <f>T('Elective Adventures'!O44)</f>
        <v/>
      </c>
      <c r="I72" s="202" t="s">
        <v>297</v>
      </c>
      <c r="J72" s="186"/>
      <c r="K72" s="218"/>
      <c r="M72" s="136" t="s">
        <v>80</v>
      </c>
      <c r="N72" s="146" t="s">
        <v>391</v>
      </c>
      <c r="O72" s="14" t="str">
        <f>T('Elective Adventures'!O221)</f>
        <v/>
      </c>
    </row>
    <row r="73" spans="1:15">
      <c r="A73" s="139" t="s">
        <v>148</v>
      </c>
      <c r="B73" s="138" t="s">
        <v>135</v>
      </c>
      <c r="C73" s="14" t="str">
        <f>T('Core Adventures'!O41)</f>
        <v/>
      </c>
      <c r="D73" s="13"/>
      <c r="E73" s="136" t="s">
        <v>178</v>
      </c>
      <c r="F73" s="146" t="s">
        <v>216</v>
      </c>
      <c r="G73" s="14" t="str">
        <f>T('Elective Adventures'!O45)</f>
        <v/>
      </c>
      <c r="I73" s="100">
        <v>1</v>
      </c>
      <c r="J73" s="146" t="s">
        <v>298</v>
      </c>
      <c r="K73" s="14" t="str">
        <f>T('Elective Adventures'!O135)</f>
        <v/>
      </c>
      <c r="M73" s="136">
        <v>3</v>
      </c>
      <c r="N73" s="146" t="s">
        <v>211</v>
      </c>
      <c r="O73" s="14" t="str">
        <f>T('Elective Adventures'!O222)</f>
        <v/>
      </c>
    </row>
    <row r="74" spans="1:15">
      <c r="A74" s="139" t="s">
        <v>149</v>
      </c>
      <c r="B74" s="138" t="s">
        <v>136</v>
      </c>
      <c r="C74" s="14" t="str">
        <f>T('Core Adventures'!O42)</f>
        <v/>
      </c>
      <c r="D74" s="13"/>
      <c r="E74" s="136" t="s">
        <v>179</v>
      </c>
      <c r="F74" s="146" t="s">
        <v>217</v>
      </c>
      <c r="G74" s="14" t="str">
        <f>T('Elective Adventures'!O46)</f>
        <v/>
      </c>
      <c r="I74" s="100">
        <v>2</v>
      </c>
      <c r="J74" s="146" t="s">
        <v>97</v>
      </c>
      <c r="K74" s="14" t="str">
        <f>T('Elective Adventures'!O136)</f>
        <v/>
      </c>
      <c r="M74" s="136" t="s">
        <v>72</v>
      </c>
      <c r="N74" s="146" t="s">
        <v>392</v>
      </c>
      <c r="O74" s="14" t="str">
        <f>T('Elective Adventures'!O223)</f>
        <v/>
      </c>
    </row>
    <row r="75" spans="1:15">
      <c r="A75" s="139" t="s">
        <v>150</v>
      </c>
      <c r="B75" s="138" t="s">
        <v>137</v>
      </c>
      <c r="C75" s="14" t="str">
        <f>T('Core Adventures'!O43)</f>
        <v/>
      </c>
      <c r="D75" s="13"/>
      <c r="E75" s="136" t="s">
        <v>180</v>
      </c>
      <c r="F75" s="146" t="s">
        <v>218</v>
      </c>
      <c r="G75" s="14" t="str">
        <f>T('Elective Adventures'!O47)</f>
        <v/>
      </c>
      <c r="I75" s="136" t="s">
        <v>76</v>
      </c>
      <c r="J75" s="200" t="s">
        <v>299</v>
      </c>
      <c r="K75" s="14" t="str">
        <f>T('Elective Adventures'!O137)</f>
        <v/>
      </c>
      <c r="M75" s="136" t="s">
        <v>73</v>
      </c>
      <c r="N75" s="146" t="s">
        <v>393</v>
      </c>
      <c r="O75" s="14" t="str">
        <f>T('Elective Adventures'!O224)</f>
        <v/>
      </c>
    </row>
    <row r="76" spans="1:15">
      <c r="A76" s="101">
        <v>6</v>
      </c>
      <c r="B76" s="138" t="s">
        <v>138</v>
      </c>
      <c r="C76" s="14" t="str">
        <f>T('Core Adventures'!O44)</f>
        <v/>
      </c>
      <c r="D76" s="13"/>
      <c r="E76" s="136" t="s">
        <v>181</v>
      </c>
      <c r="F76" s="146" t="s">
        <v>219</v>
      </c>
      <c r="G76" s="14" t="str">
        <f>T('Elective Adventures'!O48)</f>
        <v/>
      </c>
      <c r="I76" s="136" t="s">
        <v>77</v>
      </c>
      <c r="J76" s="146" t="s">
        <v>300</v>
      </c>
      <c r="K76" s="14" t="str">
        <f>T('Elective Adventures'!O138)</f>
        <v/>
      </c>
      <c r="M76" s="136" t="s">
        <v>176</v>
      </c>
      <c r="N76" s="146" t="s">
        <v>394</v>
      </c>
      <c r="O76" s="14" t="str">
        <f>T('Elective Adventures'!O225)</f>
        <v/>
      </c>
    </row>
    <row r="77" spans="1:15">
      <c r="A77" s="101">
        <v>7</v>
      </c>
      <c r="B77" s="138" t="s">
        <v>139</v>
      </c>
      <c r="C77" s="14" t="str">
        <f>T('Core Adventures'!O45)</f>
        <v/>
      </c>
      <c r="D77" s="13"/>
      <c r="E77" s="136" t="s">
        <v>182</v>
      </c>
      <c r="F77" s="146" t="s">
        <v>220</v>
      </c>
      <c r="G77" s="14" t="str">
        <f>T('Elective Adventures'!O49)</f>
        <v/>
      </c>
      <c r="I77" s="136" t="s">
        <v>80</v>
      </c>
      <c r="J77" s="146" t="s">
        <v>301</v>
      </c>
      <c r="K77" s="14" t="str">
        <f>T('Elective Adventures'!O139)</f>
        <v/>
      </c>
      <c r="M77" s="136" t="s">
        <v>177</v>
      </c>
      <c r="N77" s="146" t="s">
        <v>395</v>
      </c>
      <c r="O77" s="14" t="str">
        <f>T('Elective Adventures'!O226)</f>
        <v/>
      </c>
    </row>
    <row r="78" spans="1:15" ht="12.75" customHeight="1">
      <c r="A78" s="98">
        <v>8</v>
      </c>
      <c r="B78" s="136" t="s">
        <v>140</v>
      </c>
      <c r="C78" s="14" t="str">
        <f>T('Core Adventures'!O46)</f>
        <v/>
      </c>
      <c r="D78" s="13"/>
      <c r="E78" s="136">
        <v>4</v>
      </c>
      <c r="F78" s="200" t="s">
        <v>221</v>
      </c>
      <c r="G78" s="14" t="str">
        <f>T('Elective Adventures'!O50)</f>
        <v/>
      </c>
      <c r="I78" s="136">
        <v>3</v>
      </c>
      <c r="J78" s="146" t="s">
        <v>302</v>
      </c>
      <c r="K78" s="14" t="str">
        <f>T('Elective Adventures'!O140)</f>
        <v/>
      </c>
      <c r="M78" s="136" t="s">
        <v>178</v>
      </c>
      <c r="N78" s="146" t="s">
        <v>396</v>
      </c>
      <c r="O78" s="14" t="str">
        <f>T('Elective Adventures'!O227)</f>
        <v/>
      </c>
    </row>
    <row r="79" spans="1:15" ht="12.75" customHeight="1">
      <c r="D79" s="13"/>
      <c r="E79" s="136" t="s">
        <v>78</v>
      </c>
      <c r="F79" s="146" t="s">
        <v>222</v>
      </c>
      <c r="G79" s="14" t="str">
        <f>T('Elective Adventures'!O51)</f>
        <v/>
      </c>
      <c r="I79" s="136">
        <v>4</v>
      </c>
      <c r="J79" s="146" t="s">
        <v>303</v>
      </c>
      <c r="K79" s="14" t="str">
        <f>T('Elective Adventures'!O141)</f>
        <v/>
      </c>
    </row>
    <row r="80" spans="1:15">
      <c r="D80" s="13"/>
      <c r="E80" s="219" t="s">
        <v>79</v>
      </c>
      <c r="F80" s="220" t="s">
        <v>223</v>
      </c>
      <c r="G80" s="14" t="str">
        <f>T('Elective Adventures'!O52)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dRkeY9drrcbX6fXe7dsOhAehBGvKW/epDkclelBMT9PYX3IsHIiP5rloOd6lYbXX3qBkb4yAmibuP4lrFc4u3Q==" saltValue="mJeacntiKCBq1gxtBf308g=="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12</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IF(Bobcat!P6="A","A"," ")</f>
        <v xml:space="preserve"> </v>
      </c>
      <c r="H3" s="28"/>
      <c r="I3" s="202" t="s">
        <v>421</v>
      </c>
      <c r="J3" s="186"/>
      <c r="K3" s="221" t="str">
        <f>T('Elective Adventures'!P74)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IF(Bobcat!P7="A","A"," ")</f>
        <v xml:space="preserve"> </v>
      </c>
      <c r="I4" s="100"/>
      <c r="J4" s="146" t="s">
        <v>208</v>
      </c>
      <c r="K4" s="14" t="str">
        <f>T('Elective Adventures'!P56)</f>
        <v/>
      </c>
      <c r="M4" s="100">
        <v>1</v>
      </c>
      <c r="N4" s="146" t="s">
        <v>323</v>
      </c>
      <c r="O4" s="14" t="str">
        <f>T('Elective Adventures'!P145)</f>
        <v/>
      </c>
      <c r="Q4" s="148">
        <v>1</v>
      </c>
      <c r="R4" s="159" t="s">
        <v>398</v>
      </c>
      <c r="S4" s="14" t="str">
        <f>T('Elective Adventures'!P230)</f>
        <v/>
      </c>
    </row>
    <row r="5" spans="2:19">
      <c r="B5" s="15" t="s">
        <v>424</v>
      </c>
      <c r="C5" s="16" t="str">
        <f>IF(COUNTIF(C13:C17,"C")&gt;4,"C",IF(COUNTIF(C13:C17,"C")&gt;0,"P",IF(COUNTIF(C13:C17,"P")&gt;0,"P"," ")))</f>
        <v xml:space="preserve"> </v>
      </c>
      <c r="D5" s="79"/>
      <c r="E5" s="14">
        <v>3</v>
      </c>
      <c r="F5" s="89" t="s">
        <v>17</v>
      </c>
      <c r="G5" s="14" t="str">
        <f>IF(Bobcat!P8="A","A"," ")</f>
        <v xml:space="preserve"> </v>
      </c>
      <c r="I5" s="100">
        <v>1</v>
      </c>
      <c r="J5" s="146" t="s">
        <v>225</v>
      </c>
      <c r="K5" s="14" t="str">
        <f>T('Elective Adventures'!P57)</f>
        <v/>
      </c>
      <c r="M5" s="100">
        <v>2</v>
      </c>
      <c r="N5" s="146" t="s">
        <v>97</v>
      </c>
      <c r="O5" s="14" t="str">
        <f>T('Elective Adventures'!P146)</f>
        <v/>
      </c>
      <c r="Q5" s="100">
        <v>2</v>
      </c>
      <c r="R5" s="146" t="s">
        <v>399</v>
      </c>
      <c r="S5" s="14" t="str">
        <f>T('Elective Adventures'!P231)</f>
        <v/>
      </c>
    </row>
    <row r="6" spans="2:19" ht="13.5" thickBot="1">
      <c r="B6" s="174" t="s">
        <v>425</v>
      </c>
      <c r="C6" s="17" t="str">
        <f>IF(COUNTIF(C20:C37,"C")&gt;1,"C"," ")</f>
        <v xml:space="preserve"> </v>
      </c>
      <c r="D6" s="79"/>
      <c r="E6" s="14">
        <v>4</v>
      </c>
      <c r="F6" s="89" t="s">
        <v>18</v>
      </c>
      <c r="G6" s="14" t="str">
        <f>IF(Bobcat!P9="A","A"," ")</f>
        <v xml:space="preserve"> </v>
      </c>
      <c r="I6" s="100">
        <v>2</v>
      </c>
      <c r="J6" s="146" t="s">
        <v>226</v>
      </c>
      <c r="K6" s="14" t="str">
        <f>T('Elective Adventures'!P58)</f>
        <v/>
      </c>
      <c r="M6" s="136" t="s">
        <v>76</v>
      </c>
      <c r="N6" s="146" t="s">
        <v>324</v>
      </c>
      <c r="O6" s="14" t="str">
        <f>T('Elective Adventures'!P147)</f>
        <v/>
      </c>
      <c r="Q6" s="100">
        <v>3</v>
      </c>
      <c r="R6" s="146" t="s">
        <v>400</v>
      </c>
      <c r="S6" s="14" t="str">
        <f>T('Elective Adventures'!P232)</f>
        <v/>
      </c>
    </row>
    <row r="7" spans="2:19" ht="13.5" thickBot="1">
      <c r="B7" s="212" t="s">
        <v>432</v>
      </c>
      <c r="C7" s="224"/>
      <c r="D7" s="2"/>
      <c r="E7" s="14">
        <v>5</v>
      </c>
      <c r="F7" s="89" t="s">
        <v>19</v>
      </c>
      <c r="G7" s="14" t="str">
        <f>IF(Bobcat!P10="A","A"," ")</f>
        <v xml:space="preserve"> </v>
      </c>
      <c r="I7" s="100">
        <v>3</v>
      </c>
      <c r="J7" s="146" t="s">
        <v>224</v>
      </c>
      <c r="K7" s="14" t="str">
        <f>T('Elective Adventures'!P59)</f>
        <v/>
      </c>
      <c r="M7" s="136" t="s">
        <v>77</v>
      </c>
      <c r="N7" s="146" t="s">
        <v>325</v>
      </c>
      <c r="O7" s="14" t="str">
        <f>T('Elective Adventures'!P148)</f>
        <v/>
      </c>
      <c r="Q7" s="208" t="s">
        <v>401</v>
      </c>
      <c r="R7" s="207"/>
      <c r="S7" s="218"/>
    </row>
    <row r="8" spans="2:19" ht="12.75" customHeight="1" thickBot="1">
      <c r="B8" s="163" t="s">
        <v>67</v>
      </c>
      <c r="C8" s="213"/>
      <c r="D8" s="79"/>
      <c r="E8" s="14">
        <v>6</v>
      </c>
      <c r="F8" s="89" t="s">
        <v>20</v>
      </c>
      <c r="G8" s="14" t="str">
        <f>IF(Bobcat!P11="A","A"," ")</f>
        <v xml:space="preserve"> </v>
      </c>
      <c r="I8" s="100">
        <v>4</v>
      </c>
      <c r="J8" s="146" t="s">
        <v>229</v>
      </c>
      <c r="K8" s="14" t="str">
        <f>T('Elective Adventures'!P60)</f>
        <v/>
      </c>
      <c r="M8" s="136" t="s">
        <v>80</v>
      </c>
      <c r="N8" s="146" t="s">
        <v>326</v>
      </c>
      <c r="O8" s="14" t="str">
        <f>T('Elective Adventures'!P149)</f>
        <v/>
      </c>
      <c r="Q8" s="148"/>
      <c r="R8" s="159" t="s">
        <v>418</v>
      </c>
      <c r="S8" s="14" t="str">
        <f>T('Elective Adventures'!P235)</f>
        <v/>
      </c>
    </row>
    <row r="9" spans="2:19" ht="12.75" customHeight="1">
      <c r="B9" s="15" t="s">
        <v>68</v>
      </c>
      <c r="C9" s="164" t="str">
        <f>'Cyber Chip'!P10</f>
        <v xml:space="preserve"> </v>
      </c>
      <c r="D9" s="79"/>
      <c r="E9" s="76">
        <v>7</v>
      </c>
      <c r="F9" s="80" t="s">
        <v>21</v>
      </c>
      <c r="G9" s="76" t="str">
        <f>IF(Bobcat!P12="A","A"," ")</f>
        <v xml:space="preserve"> </v>
      </c>
      <c r="I9" s="100">
        <v>5</v>
      </c>
      <c r="J9" s="146" t="s">
        <v>227</v>
      </c>
      <c r="K9" s="14" t="str">
        <f>T('Elective Adventures'!P61)</f>
        <v/>
      </c>
      <c r="M9" s="100">
        <v>3</v>
      </c>
      <c r="N9" s="201" t="s">
        <v>327</v>
      </c>
      <c r="O9" s="14" t="str">
        <f>T('Elective Adventures'!P150)</f>
        <v/>
      </c>
      <c r="Q9" s="148">
        <v>1</v>
      </c>
      <c r="R9" s="209" t="s">
        <v>402</v>
      </c>
      <c r="S9" s="14" t="str">
        <f>T('Elective Adventures'!P236)</f>
        <v/>
      </c>
    </row>
    <row r="10" spans="2:19" ht="12" customHeight="1">
      <c r="B10" s="15" t="s">
        <v>419</v>
      </c>
      <c r="C10" s="17" t="str">
        <f>IF(COUNTIF(C4:C9,"C")&gt;5,"C","")</f>
        <v/>
      </c>
      <c r="D10" s="79"/>
      <c r="E10" s="77"/>
      <c r="F10" s="81"/>
      <c r="G10" s="77"/>
      <c r="I10" s="151">
        <v>6</v>
      </c>
      <c r="J10" s="200" t="s">
        <v>228</v>
      </c>
      <c r="K10" s="14" t="str">
        <f>T('Elective Adventures'!P62)</f>
        <v/>
      </c>
      <c r="M10" s="136" t="s">
        <v>72</v>
      </c>
      <c r="N10" s="146" t="s">
        <v>328</v>
      </c>
      <c r="O10" s="14" t="str">
        <f>T('Elective Adventures'!P151)</f>
        <v/>
      </c>
      <c r="Q10" s="100">
        <v>2</v>
      </c>
      <c r="R10" s="146" t="s">
        <v>403</v>
      </c>
      <c r="S10" s="14" t="str">
        <f>T('Elective Adventures'!P237)</f>
        <v/>
      </c>
    </row>
    <row r="11" spans="2:19" ht="12.75" customHeight="1">
      <c r="B11" s="82"/>
      <c r="C11" s="83"/>
      <c r="E11" s="304" t="s">
        <v>426</v>
      </c>
      <c r="F11" s="304"/>
      <c r="G11" s="304"/>
      <c r="I11" s="151">
        <v>7</v>
      </c>
      <c r="J11" s="205" t="s">
        <v>211</v>
      </c>
      <c r="K11" s="14" t="str">
        <f>T('Elective Adventures'!P63)</f>
        <v/>
      </c>
      <c r="M11" s="136" t="s">
        <v>73</v>
      </c>
      <c r="N11" s="146" t="s">
        <v>329</v>
      </c>
      <c r="O11" s="14" t="str">
        <f>T('Elective Adventures'!P152)</f>
        <v/>
      </c>
      <c r="Q11" s="100">
        <v>3</v>
      </c>
      <c r="R11" s="200" t="s">
        <v>404</v>
      </c>
      <c r="S11" s="14" t="str">
        <f>T('Elective Adventures'!P238)</f>
        <v/>
      </c>
    </row>
    <row r="12" spans="2:19" ht="12.75" customHeight="1">
      <c r="B12" s="216" t="s">
        <v>426</v>
      </c>
      <c r="C12" s="215"/>
      <c r="D12" s="31"/>
      <c r="E12" s="304"/>
      <c r="F12" s="304"/>
      <c r="G12" s="304"/>
      <c r="I12" s="173" t="s">
        <v>230</v>
      </c>
      <c r="J12" s="172" t="s">
        <v>238</v>
      </c>
      <c r="K12" s="14" t="str">
        <f>T('Elective Adventures'!P64)</f>
        <v/>
      </c>
      <c r="M12" s="136" t="s">
        <v>176</v>
      </c>
      <c r="N12" s="146" t="s">
        <v>330</v>
      </c>
      <c r="O12" s="14" t="str">
        <f>T('Elective Adventures'!P153)</f>
        <v/>
      </c>
      <c r="Q12" s="100">
        <v>4</v>
      </c>
      <c r="R12" s="146" t="s">
        <v>405</v>
      </c>
      <c r="S12" s="14" t="str">
        <f>T('Elective Adventures'!P239)</f>
        <v/>
      </c>
    </row>
    <row r="13" spans="2:19" ht="12.75" customHeight="1">
      <c r="B13" s="161" t="s">
        <v>110</v>
      </c>
      <c r="C13" s="18" t="str">
        <f>'Core Adventures'!P11</f>
        <v xml:space="preserve"> </v>
      </c>
      <c r="D13" s="31"/>
      <c r="E13" s="187" t="s">
        <v>151</v>
      </c>
      <c r="F13" s="189"/>
      <c r="G13" s="221" t="str">
        <f>T('Core Adventures'!P62)</f>
        <v/>
      </c>
      <c r="I13" s="173" t="s">
        <v>231</v>
      </c>
      <c r="J13" s="171" t="s">
        <v>239</v>
      </c>
      <c r="K13" s="14" t="str">
        <f>T('Elective Adventures'!P65)</f>
        <v/>
      </c>
      <c r="M13" s="100">
        <v>4</v>
      </c>
      <c r="N13" s="146" t="s">
        <v>331</v>
      </c>
      <c r="O13" s="14" t="str">
        <f>T('Elective Adventures'!P154)</f>
        <v/>
      </c>
      <c r="Q13" s="100">
        <v>5</v>
      </c>
      <c r="R13" s="200" t="s">
        <v>406</v>
      </c>
      <c r="S13" s="14" t="str">
        <f>T('Elective Adventures'!P240)</f>
        <v/>
      </c>
    </row>
    <row r="14" spans="2:19" ht="12.75" customHeight="1">
      <c r="B14" s="161" t="s">
        <v>420</v>
      </c>
      <c r="C14" s="18" t="str">
        <f>'Core Adventures'!P21</f>
        <v xml:space="preserve"> </v>
      </c>
      <c r="D14" s="31"/>
      <c r="E14" s="98"/>
      <c r="F14" s="136" t="s">
        <v>118</v>
      </c>
      <c r="G14" s="14" t="str">
        <f>T('Core Adventures'!P50)</f>
        <v/>
      </c>
      <c r="I14" s="173" t="s">
        <v>232</v>
      </c>
      <c r="J14" s="171" t="s">
        <v>240</v>
      </c>
      <c r="K14" s="14" t="str">
        <f>T('Elective Adventures'!P66)</f>
        <v/>
      </c>
      <c r="M14" s="136" t="s">
        <v>78</v>
      </c>
      <c r="N14" s="146" t="s">
        <v>351</v>
      </c>
      <c r="O14" s="14" t="str">
        <f>T('Elective Adventures'!P155)</f>
        <v/>
      </c>
      <c r="Q14" s="100">
        <v>6</v>
      </c>
      <c r="R14" s="146" t="s">
        <v>407</v>
      </c>
      <c r="S14" s="14" t="str">
        <f>T('Elective Adventures'!P241)</f>
        <v/>
      </c>
    </row>
    <row r="15" spans="2:19">
      <c r="B15" s="161" t="s">
        <v>117</v>
      </c>
      <c r="C15" s="18" t="str">
        <f>'Core Adventures'!P47</f>
        <v xml:space="preserve"> </v>
      </c>
      <c r="D15" s="31"/>
      <c r="E15" s="98">
        <v>1</v>
      </c>
      <c r="F15" s="136" t="s">
        <v>152</v>
      </c>
      <c r="G15" s="14" t="str">
        <f>T('Core Adventures'!P51)</f>
        <v/>
      </c>
      <c r="I15" s="173" t="s">
        <v>233</v>
      </c>
      <c r="J15" s="205" t="s">
        <v>241</v>
      </c>
      <c r="K15" s="14" t="str">
        <f>T('Elective Adventures'!P67)</f>
        <v/>
      </c>
      <c r="M15" s="136" t="s">
        <v>79</v>
      </c>
      <c r="N15" s="146" t="s">
        <v>332</v>
      </c>
      <c r="O15" s="14" t="str">
        <f>T('Elective Adventures'!P156)</f>
        <v/>
      </c>
      <c r="Q15" s="100">
        <v>7</v>
      </c>
      <c r="R15" s="146" t="s">
        <v>408</v>
      </c>
      <c r="S15" s="14" t="str">
        <f>T('Elective Adventures'!P242)</f>
        <v/>
      </c>
    </row>
    <row r="16" spans="2:19">
      <c r="B16" s="161" t="s">
        <v>151</v>
      </c>
      <c r="C16" s="18" t="str">
        <f>'Core Adventures'!P61</f>
        <v xml:space="preserve"> </v>
      </c>
      <c r="D16" s="31"/>
      <c r="E16" s="98">
        <v>2</v>
      </c>
      <c r="F16" s="136" t="s">
        <v>153</v>
      </c>
      <c r="G16" s="14" t="str">
        <f>T('Core Adventures'!P52)</f>
        <v/>
      </c>
      <c r="I16" s="173" t="s">
        <v>234</v>
      </c>
      <c r="J16" s="205" t="s">
        <v>242</v>
      </c>
      <c r="K16" s="14" t="str">
        <f>T('Elective Adventures'!P68)</f>
        <v/>
      </c>
      <c r="M16" s="136" t="s">
        <v>304</v>
      </c>
      <c r="N16" s="146" t="s">
        <v>333</v>
      </c>
      <c r="O16" s="14" t="str">
        <f>T('Elective Adventures'!P157)</f>
        <v/>
      </c>
      <c r="Q16" s="100">
        <v>8</v>
      </c>
      <c r="R16" s="146" t="s">
        <v>409</v>
      </c>
      <c r="S16" s="14" t="str">
        <f>T('Elective Adventures'!P243)</f>
        <v/>
      </c>
    </row>
    <row r="17" spans="2:19">
      <c r="B17" s="161" t="s">
        <v>427</v>
      </c>
      <c r="C17" s="18" t="str">
        <f>'Core Adventures'!P72</f>
        <v xml:space="preserve"> </v>
      </c>
      <c r="D17" s="31"/>
      <c r="E17" s="137" t="s">
        <v>76</v>
      </c>
      <c r="F17" s="136" t="s">
        <v>154</v>
      </c>
      <c r="G17" s="14" t="str">
        <f>T('Core Adventures'!P53)</f>
        <v/>
      </c>
      <c r="I17" s="173" t="s">
        <v>235</v>
      </c>
      <c r="J17" s="205" t="s">
        <v>243</v>
      </c>
      <c r="K17" s="14" t="str">
        <f>T('Elective Adventures'!P69)</f>
        <v/>
      </c>
      <c r="M17" s="136" t="s">
        <v>305</v>
      </c>
      <c r="N17" s="146" t="s">
        <v>334</v>
      </c>
      <c r="O17" s="14" t="str">
        <f>T('Elective Adventures'!P158)</f>
        <v/>
      </c>
      <c r="Q17" s="208" t="s">
        <v>410</v>
      </c>
      <c r="R17" s="207"/>
      <c r="S17" s="218"/>
    </row>
    <row r="18" spans="2:19">
      <c r="B18" s="30"/>
      <c r="C18" s="31"/>
      <c r="D18" s="31"/>
      <c r="E18" s="137" t="s">
        <v>77</v>
      </c>
      <c r="F18" s="136" t="s">
        <v>155</v>
      </c>
      <c r="G18" s="14" t="str">
        <f>T('Core Adventures'!P54)</f>
        <v/>
      </c>
      <c r="I18" s="173" t="s">
        <v>236</v>
      </c>
      <c r="J18" s="205" t="s">
        <v>244</v>
      </c>
      <c r="K18" s="14" t="str">
        <f>T('Elective Adventures'!P70)</f>
        <v/>
      </c>
      <c r="M18" s="136" t="s">
        <v>306</v>
      </c>
      <c r="N18" s="146" t="s">
        <v>335</v>
      </c>
      <c r="O18" s="14" t="str">
        <f>T('Elective Adventures'!P159)</f>
        <v/>
      </c>
      <c r="Q18" s="148">
        <v>1</v>
      </c>
      <c r="R18" s="159" t="s">
        <v>411</v>
      </c>
      <c r="S18" s="14" t="str">
        <f>T('Elective Adventures'!P246)</f>
        <v/>
      </c>
    </row>
    <row r="19" spans="2:19">
      <c r="B19" s="216" t="s">
        <v>425</v>
      </c>
      <c r="C19" s="215"/>
      <c r="E19" s="137" t="s">
        <v>80</v>
      </c>
      <c r="F19" s="136" t="s">
        <v>156</v>
      </c>
      <c r="G19" s="14" t="str">
        <f>T('Core Adventures'!P55)</f>
        <v/>
      </c>
      <c r="I19" s="173" t="s">
        <v>237</v>
      </c>
      <c r="J19" s="205" t="s">
        <v>245</v>
      </c>
      <c r="K19" s="14" t="str">
        <f>T('Elective Adventures'!P71)</f>
        <v/>
      </c>
      <c r="M19" s="136" t="s">
        <v>307</v>
      </c>
      <c r="N19" s="146" t="s">
        <v>336</v>
      </c>
      <c r="O19" s="14" t="str">
        <f>T('Elective Adventures'!P160)</f>
        <v/>
      </c>
      <c r="Q19" s="100">
        <v>2</v>
      </c>
      <c r="R19" s="201" t="s">
        <v>412</v>
      </c>
      <c r="S19" s="14" t="str">
        <f>T('Elective Adventures'!P247)</f>
        <v/>
      </c>
    </row>
    <row r="20" spans="2:19">
      <c r="B20" s="161" t="s">
        <v>172</v>
      </c>
      <c r="C20" s="18" t="str">
        <f>'Elective Adventures'!P19</f>
        <v xml:space="preserve"> </v>
      </c>
      <c r="D20" s="31"/>
      <c r="E20" s="137" t="s">
        <v>94</v>
      </c>
      <c r="F20" s="136" t="s">
        <v>157</v>
      </c>
      <c r="G20" s="14" t="str">
        <f>T('Core Adventures'!P56)</f>
        <v/>
      </c>
      <c r="I20" s="202" t="s">
        <v>246</v>
      </c>
      <c r="J20" s="195"/>
      <c r="K20" s="218"/>
      <c r="M20" s="136" t="s">
        <v>308</v>
      </c>
      <c r="N20" s="146" t="s">
        <v>337</v>
      </c>
      <c r="O20" s="14" t="str">
        <f>T('Elective Adventures'!P161)</f>
        <v/>
      </c>
      <c r="Q20" s="100">
        <v>3</v>
      </c>
      <c r="R20" s="146" t="s">
        <v>413</v>
      </c>
      <c r="S20" s="14" t="str">
        <f>T('Elective Adventures'!P248)</f>
        <v/>
      </c>
    </row>
    <row r="21" spans="2:19" ht="12.75" customHeight="1">
      <c r="B21" s="161" t="s">
        <v>194</v>
      </c>
      <c r="C21" s="18" t="str">
        <f>'Elective Adventures'!P34</f>
        <v xml:space="preserve"> </v>
      </c>
      <c r="D21" s="31"/>
      <c r="E21" s="137" t="s">
        <v>141</v>
      </c>
      <c r="F21" s="136" t="s">
        <v>158</v>
      </c>
      <c r="G21" s="14" t="str">
        <f>T('Core Adventures'!P57)</f>
        <v/>
      </c>
      <c r="I21" s="100">
        <v>1</v>
      </c>
      <c r="J21" s="146" t="s">
        <v>247</v>
      </c>
      <c r="K21" s="14" t="str">
        <f>T('Elective Adventures'!P75)</f>
        <v/>
      </c>
      <c r="M21" s="136" t="s">
        <v>309</v>
      </c>
      <c r="N21" s="146" t="s">
        <v>339</v>
      </c>
      <c r="O21" s="14" t="str">
        <f>T('Elective Adventures'!P162)</f>
        <v/>
      </c>
      <c r="Q21" s="100">
        <v>4</v>
      </c>
      <c r="R21" s="201" t="s">
        <v>414</v>
      </c>
      <c r="S21" s="14" t="str">
        <f>T('Elective Adventures'!P249)</f>
        <v/>
      </c>
    </row>
    <row r="22" spans="2:19" ht="12.75" customHeight="1">
      <c r="B22" s="161" t="s">
        <v>205</v>
      </c>
      <c r="C22" s="18" t="str">
        <f>'Elective Adventures'!P53</f>
        <v xml:space="preserve"> </v>
      </c>
      <c r="D22" s="31"/>
      <c r="E22" s="137" t="s">
        <v>162</v>
      </c>
      <c r="F22" s="136" t="s">
        <v>159</v>
      </c>
      <c r="G22" s="14" t="str">
        <f>T('Core Adventures'!P58)</f>
        <v/>
      </c>
      <c r="H22" s="12" t="s">
        <v>75</v>
      </c>
      <c r="I22" s="136">
        <v>2</v>
      </c>
      <c r="J22" s="146" t="s">
        <v>248</v>
      </c>
      <c r="K22" s="14" t="str">
        <f>T('Elective Adventures'!P76)</f>
        <v/>
      </c>
      <c r="L22" s="12" t="s">
        <v>75</v>
      </c>
      <c r="M22" s="136" t="s">
        <v>310</v>
      </c>
      <c r="N22" s="146" t="s">
        <v>352</v>
      </c>
      <c r="O22" s="14" t="str">
        <f>T('Elective Adventures'!P163)</f>
        <v/>
      </c>
      <c r="P22" s="12" t="s">
        <v>75</v>
      </c>
      <c r="Q22" s="136" t="s">
        <v>78</v>
      </c>
      <c r="R22" s="201" t="s">
        <v>415</v>
      </c>
      <c r="S22" s="14" t="str">
        <f>T('Elective Adventures'!P250)</f>
        <v/>
      </c>
    </row>
    <row r="23" spans="2:19" ht="12.75" customHeight="1">
      <c r="B23" s="161" t="s">
        <v>421</v>
      </c>
      <c r="C23" s="18" t="str">
        <f>'Elective Adventures'!P72</f>
        <v xml:space="preserve"> </v>
      </c>
      <c r="D23" s="31"/>
      <c r="E23" s="98">
        <v>3</v>
      </c>
      <c r="F23" s="136" t="s">
        <v>160</v>
      </c>
      <c r="G23" s="14" t="str">
        <f>T('Core Adventures'!P59)</f>
        <v/>
      </c>
      <c r="I23" s="136">
        <v>3</v>
      </c>
      <c r="J23" s="146" t="s">
        <v>249</v>
      </c>
      <c r="K23" s="14" t="str">
        <f>T('Elective Adventures'!P77)</f>
        <v/>
      </c>
      <c r="M23" s="136" t="s">
        <v>311</v>
      </c>
      <c r="N23" s="146" t="s">
        <v>340</v>
      </c>
      <c r="O23" s="14" t="str">
        <f>T('Elective Adventures'!P164)</f>
        <v/>
      </c>
      <c r="Q23" s="136" t="s">
        <v>79</v>
      </c>
      <c r="R23" s="201" t="s">
        <v>416</v>
      </c>
      <c r="S23" s="14" t="str">
        <f>T('Elective Adventures'!P251)</f>
        <v/>
      </c>
    </row>
    <row r="24" spans="2:19">
      <c r="B24" s="161" t="s">
        <v>246</v>
      </c>
      <c r="C24" s="18" t="str">
        <f>'Elective Adventures'!P80</f>
        <v xml:space="preserve"> </v>
      </c>
      <c r="D24" s="31"/>
      <c r="E24" s="98">
        <v>4</v>
      </c>
      <c r="F24" s="136" t="s">
        <v>161</v>
      </c>
      <c r="G24" s="14" t="str">
        <f>T('Core Adventures'!P60)</f>
        <v/>
      </c>
      <c r="I24" s="136">
        <v>4</v>
      </c>
      <c r="J24" s="201" t="s">
        <v>250</v>
      </c>
      <c r="K24" s="14" t="str">
        <f>T('Elective Adventures'!P78)</f>
        <v/>
      </c>
      <c r="M24" s="136" t="s">
        <v>312</v>
      </c>
      <c r="N24" s="146" t="s">
        <v>341</v>
      </c>
      <c r="O24" s="14" t="str">
        <f>T('Elective Adventures'!P165)</f>
        <v/>
      </c>
      <c r="Q24" s="136" t="s">
        <v>304</v>
      </c>
      <c r="R24" s="146" t="s">
        <v>417</v>
      </c>
      <c r="S24" s="14" t="str">
        <f>T('Elective Adventures'!P252)</f>
        <v/>
      </c>
    </row>
    <row r="25" spans="2:19">
      <c r="B25" s="161" t="s">
        <v>252</v>
      </c>
      <c r="C25" s="18" t="str">
        <f>'Elective Adventures'!P89</f>
        <v xml:space="preserve"> </v>
      </c>
      <c r="D25" s="31"/>
      <c r="E25" s="187" t="s">
        <v>169</v>
      </c>
      <c r="F25" s="187"/>
      <c r="G25" s="218"/>
      <c r="I25" s="136">
        <v>5</v>
      </c>
      <c r="J25" s="146" t="s">
        <v>251</v>
      </c>
      <c r="K25" s="14" t="str">
        <f>T('Elective Adventures'!P79)</f>
        <v/>
      </c>
      <c r="M25" s="136" t="s">
        <v>313</v>
      </c>
      <c r="N25" s="146" t="s">
        <v>342</v>
      </c>
      <c r="O25" s="14" t="str">
        <f>T('Elective Adventures'!P166)</f>
        <v/>
      </c>
    </row>
    <row r="26" spans="2:19" ht="12.75" customHeight="1">
      <c r="B26" s="162" t="s">
        <v>259</v>
      </c>
      <c r="C26" s="18" t="str">
        <f>'Elective Adventures'!P105</f>
        <v xml:space="preserve"> </v>
      </c>
      <c r="D26" s="31"/>
      <c r="E26" s="98"/>
      <c r="F26" s="136" t="s">
        <v>118</v>
      </c>
      <c r="G26" s="14" t="str">
        <f>T('Core Adventures'!P63)</f>
        <v/>
      </c>
      <c r="I26" s="202" t="s">
        <v>252</v>
      </c>
      <c r="J26" s="195"/>
      <c r="K26" s="218"/>
      <c r="M26" s="136" t="s">
        <v>314</v>
      </c>
      <c r="N26" s="201" t="s">
        <v>343</v>
      </c>
      <c r="O26" s="14" t="str">
        <f>T('Elective Adventures'!P167)</f>
        <v/>
      </c>
    </row>
    <row r="27" spans="2:19" ht="12.75" customHeight="1">
      <c r="B27" s="162" t="s">
        <v>428</v>
      </c>
      <c r="C27" s="18" t="str">
        <f>'Elective Adventures'!P132</f>
        <v xml:space="preserve"> </v>
      </c>
      <c r="D27" s="31"/>
      <c r="E27" s="98">
        <v>1</v>
      </c>
      <c r="F27" s="136" t="s">
        <v>163</v>
      </c>
      <c r="G27" s="14" t="str">
        <f>T('Core Adventures'!P64)</f>
        <v/>
      </c>
      <c r="I27" s="100">
        <v>1</v>
      </c>
      <c r="J27" s="146" t="s">
        <v>253</v>
      </c>
      <c r="K27" s="14" t="str">
        <f>T('Elective Adventures'!P83)</f>
        <v/>
      </c>
      <c r="M27" s="136" t="s">
        <v>315</v>
      </c>
      <c r="N27" s="146" t="s">
        <v>344</v>
      </c>
      <c r="O27" s="14" t="str">
        <f>T('Elective Adventures'!P168)</f>
        <v/>
      </c>
    </row>
    <row r="28" spans="2:19">
      <c r="B28" s="162" t="s">
        <v>297</v>
      </c>
      <c r="C28" s="18" t="str">
        <f>'Elective Adventures'!P142</f>
        <v xml:space="preserve"> </v>
      </c>
      <c r="D28" s="31"/>
      <c r="E28" s="98">
        <v>2</v>
      </c>
      <c r="F28" s="136" t="s">
        <v>164</v>
      </c>
      <c r="G28" s="14" t="str">
        <f>T('Core Adventures'!P65)</f>
        <v/>
      </c>
      <c r="I28" s="100">
        <v>2</v>
      </c>
      <c r="J28" s="146" t="s">
        <v>254</v>
      </c>
      <c r="K28" s="14" t="str">
        <f>T('Elective Adventures'!P84)</f>
        <v/>
      </c>
      <c r="M28" s="136" t="s">
        <v>316</v>
      </c>
      <c r="N28" s="146" t="s">
        <v>345</v>
      </c>
      <c r="O28" s="14" t="str">
        <f>T('Elective Adventures'!P169)</f>
        <v/>
      </c>
      <c r="R28" s="68" t="s">
        <v>49</v>
      </c>
      <c r="S28" s="69"/>
    </row>
    <row r="29" spans="2:19">
      <c r="B29" s="162" t="s">
        <v>338</v>
      </c>
      <c r="C29" s="18" t="str">
        <f>'Elective Adventures'!P176</f>
        <v xml:space="preserve"> </v>
      </c>
      <c r="D29" s="31"/>
      <c r="E29" s="98">
        <v>3</v>
      </c>
      <c r="F29" s="193" t="s">
        <v>165</v>
      </c>
      <c r="G29" s="14" t="str">
        <f>T('Core Adventures'!P66)</f>
        <v/>
      </c>
      <c r="I29" s="100">
        <v>3</v>
      </c>
      <c r="J29" s="201" t="s">
        <v>255</v>
      </c>
      <c r="K29" s="14" t="str">
        <f>T('Elective Adventures'!P85)</f>
        <v/>
      </c>
      <c r="M29" s="136" t="s">
        <v>317</v>
      </c>
      <c r="N29" s="146" t="s">
        <v>346</v>
      </c>
      <c r="O29" s="14" t="str">
        <f>T('Elective Adventures'!P170)</f>
        <v/>
      </c>
      <c r="R29" s="70" t="s">
        <v>50</v>
      </c>
      <c r="S29" s="32"/>
    </row>
    <row r="30" spans="2:19" ht="12.75" customHeight="1">
      <c r="B30" s="162" t="s">
        <v>354</v>
      </c>
      <c r="C30" s="18" t="str">
        <f>'Elective Adventures'!P183</f>
        <v xml:space="preserve"> </v>
      </c>
      <c r="D30" s="31"/>
      <c r="E30" s="98">
        <v>4</v>
      </c>
      <c r="F30" s="194" t="s">
        <v>170</v>
      </c>
      <c r="G30" s="14" t="str">
        <f>T('Core Adventures'!P67)</f>
        <v/>
      </c>
      <c r="I30" s="100">
        <v>4</v>
      </c>
      <c r="J30" s="200" t="s">
        <v>256</v>
      </c>
      <c r="K30" s="14" t="str">
        <f>T('Elective Adventures'!P86)</f>
        <v/>
      </c>
      <c r="M30" s="136" t="s">
        <v>318</v>
      </c>
      <c r="N30" s="146" t="s">
        <v>353</v>
      </c>
      <c r="O30" s="14" t="str">
        <f>T('Elective Adventures'!P171)</f>
        <v/>
      </c>
      <c r="R30" s="70" t="s">
        <v>51</v>
      </c>
      <c r="S30" s="32"/>
    </row>
    <row r="31" spans="2:19" ht="12.75" customHeight="1">
      <c r="B31" s="162" t="s">
        <v>359</v>
      </c>
      <c r="C31" s="18" t="str">
        <f>'Elective Adventures'!P198</f>
        <v xml:space="preserve"> </v>
      </c>
      <c r="D31" s="31"/>
      <c r="E31" s="98">
        <v>5</v>
      </c>
      <c r="F31" s="193" t="s">
        <v>166</v>
      </c>
      <c r="G31" s="14" t="str">
        <f>T('Core Adventures'!P68)</f>
        <v/>
      </c>
      <c r="I31" s="100">
        <v>5</v>
      </c>
      <c r="J31" s="146" t="s">
        <v>257</v>
      </c>
      <c r="K31" s="14" t="str">
        <f>T('Elective Adventures'!P87)</f>
        <v/>
      </c>
      <c r="M31" s="136" t="s">
        <v>319</v>
      </c>
      <c r="N31" s="146" t="s">
        <v>347</v>
      </c>
      <c r="O31" s="14" t="str">
        <f>T('Elective Adventures'!P172)</f>
        <v/>
      </c>
      <c r="R31" s="71" t="s">
        <v>74</v>
      </c>
      <c r="S31" s="51"/>
    </row>
    <row r="32" spans="2:19">
      <c r="B32" s="162" t="s">
        <v>423</v>
      </c>
      <c r="C32" s="18" t="str">
        <f>'Elective Adventures'!P208</f>
        <v xml:space="preserve"> </v>
      </c>
      <c r="D32" s="31"/>
      <c r="E32" s="98">
        <v>6</v>
      </c>
      <c r="F32" s="136" t="s">
        <v>167</v>
      </c>
      <c r="G32" s="14" t="str">
        <f>T('Core Adventures'!P69)</f>
        <v/>
      </c>
      <c r="I32" s="100">
        <v>6</v>
      </c>
      <c r="J32" s="146" t="s">
        <v>258</v>
      </c>
      <c r="K32" s="14" t="str">
        <f>T('Elective Adventures'!P88)</f>
        <v/>
      </c>
      <c r="M32" s="136" t="s">
        <v>320</v>
      </c>
      <c r="N32" s="146" t="s">
        <v>348</v>
      </c>
      <c r="O32" s="14" t="str">
        <f>T('Elective Adventures'!P173)</f>
        <v/>
      </c>
    </row>
    <row r="33" spans="1:15" ht="12.75" customHeight="1">
      <c r="B33" s="162" t="s">
        <v>381</v>
      </c>
      <c r="C33" s="18" t="str">
        <f>'Elective Adventures'!P213</f>
        <v xml:space="preserve"> </v>
      </c>
      <c r="D33" s="31"/>
      <c r="E33" s="98">
        <v>7</v>
      </c>
      <c r="F33" s="136" t="s">
        <v>171</v>
      </c>
      <c r="G33" s="14" t="str">
        <f>T('Core Adventures'!P70)</f>
        <v/>
      </c>
      <c r="I33" s="202" t="s">
        <v>259</v>
      </c>
      <c r="J33" s="186"/>
      <c r="K33" s="218"/>
      <c r="M33" s="136" t="s">
        <v>321</v>
      </c>
      <c r="N33" s="146" t="s">
        <v>349</v>
      </c>
      <c r="O33" s="14" t="str">
        <f>T('Elective Adventures'!P174)</f>
        <v/>
      </c>
    </row>
    <row r="34" spans="1:15" ht="12.75" customHeight="1">
      <c r="B34" s="162" t="s">
        <v>385</v>
      </c>
      <c r="C34" s="18" t="str">
        <f>'Elective Adventures'!P228</f>
        <v xml:space="preserve"> </v>
      </c>
      <c r="D34" s="8"/>
      <c r="E34" s="98">
        <v>8</v>
      </c>
      <c r="F34" s="193" t="s">
        <v>168</v>
      </c>
      <c r="G34" s="14" t="str">
        <f>T('Core Adventures'!P71)</f>
        <v/>
      </c>
      <c r="I34" s="136">
        <v>1</v>
      </c>
      <c r="J34" s="146" t="s">
        <v>260</v>
      </c>
      <c r="K34" s="14" t="str">
        <f>T('Elective Adventures'!P92)</f>
        <v/>
      </c>
      <c r="M34" s="136" t="s">
        <v>322</v>
      </c>
      <c r="N34" s="146" t="s">
        <v>350</v>
      </c>
      <c r="O34" s="14" t="str">
        <f>T('Elective Adventures'!P175)</f>
        <v/>
      </c>
    </row>
    <row r="35" spans="1:15" ht="15.75" customHeight="1">
      <c r="B35" s="162" t="s">
        <v>397</v>
      </c>
      <c r="C35" s="18" t="str">
        <f>'Elective Adventures'!P233</f>
        <v xml:space="preserve"> </v>
      </c>
      <c r="D35" s="8"/>
      <c r="E35" s="304" t="s">
        <v>425</v>
      </c>
      <c r="F35" s="304"/>
      <c r="G35" s="304"/>
      <c r="I35" s="136" t="s">
        <v>69</v>
      </c>
      <c r="J35" s="146" t="s">
        <v>261</v>
      </c>
      <c r="K35" s="14" t="str">
        <f>T('Elective Adventures'!P93)</f>
        <v/>
      </c>
      <c r="M35" s="202" t="s">
        <v>354</v>
      </c>
      <c r="N35" s="207"/>
      <c r="O35" s="218"/>
    </row>
    <row r="36" spans="1:15" ht="12.75" customHeight="1">
      <c r="B36" s="162" t="s">
        <v>401</v>
      </c>
      <c r="C36" s="18" t="str">
        <f>'Elective Adventures'!P244</f>
        <v xml:space="preserve"> </v>
      </c>
      <c r="D36" s="8"/>
      <c r="E36" s="304"/>
      <c r="F36" s="304"/>
      <c r="G36" s="304"/>
      <c r="I36" s="136" t="s">
        <v>70</v>
      </c>
      <c r="J36" s="146" t="s">
        <v>262</v>
      </c>
      <c r="K36" s="14" t="str">
        <f>T('Elective Adventures'!P94)</f>
        <v/>
      </c>
      <c r="M36" s="136">
        <v>1</v>
      </c>
      <c r="N36" s="159" t="s">
        <v>355</v>
      </c>
      <c r="O36" s="14" t="str">
        <f>T('Elective Adventures'!P179)</f>
        <v/>
      </c>
    </row>
    <row r="37" spans="1:15">
      <c r="B37" s="162" t="s">
        <v>410</v>
      </c>
      <c r="C37" s="18" t="str">
        <f>'Elective Adventures'!P253</f>
        <v xml:space="preserve"> </v>
      </c>
      <c r="D37" s="8"/>
      <c r="E37" s="189" t="s">
        <v>172</v>
      </c>
      <c r="F37" s="186"/>
      <c r="G37" s="215"/>
      <c r="I37" s="136" t="s">
        <v>71</v>
      </c>
      <c r="J37" s="146" t="s">
        <v>263</v>
      </c>
      <c r="K37" s="14" t="str">
        <f>T('Elective Adventures'!P95)</f>
        <v/>
      </c>
      <c r="M37" s="136">
        <v>2</v>
      </c>
      <c r="N37" s="146" t="s">
        <v>356</v>
      </c>
      <c r="O37" s="14" t="str">
        <f>T('Elective Adventures'!P180)</f>
        <v/>
      </c>
    </row>
    <row r="38" spans="1:15" ht="12.75" customHeight="1">
      <c r="B38" s="2"/>
      <c r="C38" s="31"/>
      <c r="D38" s="78"/>
      <c r="E38" s="100"/>
      <c r="F38" s="146" t="s">
        <v>97</v>
      </c>
      <c r="G38" s="14" t="str">
        <f>T('Elective Adventures'!P6)</f>
        <v/>
      </c>
      <c r="I38" s="136">
        <v>2</v>
      </c>
      <c r="J38" s="146" t="s">
        <v>208</v>
      </c>
      <c r="K38" s="14" t="str">
        <f>T('Elective Adventures'!P96)</f>
        <v/>
      </c>
      <c r="M38" s="100">
        <v>3</v>
      </c>
      <c r="N38" s="146" t="s">
        <v>357</v>
      </c>
      <c r="O38" s="14" t="str">
        <f>T('Elective Adventures'!P181)</f>
        <v/>
      </c>
    </row>
    <row r="39" spans="1:15" ht="12.75" customHeight="1">
      <c r="A39" s="304" t="s">
        <v>426</v>
      </c>
      <c r="B39" s="304"/>
      <c r="C39" s="304"/>
      <c r="D39" s="78"/>
      <c r="E39" s="100">
        <v>1</v>
      </c>
      <c r="F39" s="146" t="s">
        <v>173</v>
      </c>
      <c r="G39" s="14" t="str">
        <f>T('Elective Adventures'!P7)</f>
        <v/>
      </c>
      <c r="I39" s="136" t="s">
        <v>76</v>
      </c>
      <c r="J39" s="146" t="s">
        <v>264</v>
      </c>
      <c r="K39" s="14" t="str">
        <f>T('Elective Adventures'!P97)</f>
        <v/>
      </c>
      <c r="M39" s="154">
        <v>4</v>
      </c>
      <c r="N39" s="158" t="s">
        <v>358</v>
      </c>
      <c r="O39" s="14" t="str">
        <f>T('Elective Adventures'!P182)</f>
        <v/>
      </c>
    </row>
    <row r="40" spans="1:15" ht="12.75" customHeight="1">
      <c r="A40" s="304"/>
      <c r="B40" s="304"/>
      <c r="C40" s="304"/>
      <c r="E40" s="100">
        <v>2</v>
      </c>
      <c r="F40" s="146" t="s">
        <v>174</v>
      </c>
      <c r="G40" s="14" t="str">
        <f>T('Elective Adventures'!P8)</f>
        <v/>
      </c>
      <c r="I40" s="136" t="s">
        <v>77</v>
      </c>
      <c r="J40" s="146" t="s">
        <v>265</v>
      </c>
      <c r="K40" s="14" t="str">
        <f>T('Elective Adventures'!P98)</f>
        <v/>
      </c>
      <c r="M40" s="208" t="s">
        <v>359</v>
      </c>
      <c r="N40" s="207"/>
      <c r="O40" s="218"/>
    </row>
    <row r="41" spans="1:15">
      <c r="A41" s="189" t="s">
        <v>110</v>
      </c>
      <c r="B41" s="189"/>
      <c r="C41" s="217"/>
      <c r="E41" s="100">
        <v>3</v>
      </c>
      <c r="F41" s="146" t="s">
        <v>175</v>
      </c>
      <c r="G41" s="14" t="str">
        <f>T('Elective Adventures'!P9)</f>
        <v/>
      </c>
      <c r="I41" s="136" t="s">
        <v>80</v>
      </c>
      <c r="J41" s="200" t="s">
        <v>266</v>
      </c>
      <c r="K41" s="14" t="str">
        <f>T('Elective Adventures'!P99)</f>
        <v/>
      </c>
      <c r="M41" s="148"/>
      <c r="N41" s="159" t="s">
        <v>360</v>
      </c>
      <c r="O41" s="14" t="str">
        <f>T('Elective Adventures'!P186)</f>
        <v/>
      </c>
    </row>
    <row r="42" spans="1:15" ht="12.75" customHeight="1">
      <c r="A42" s="98">
        <v>1</v>
      </c>
      <c r="B42" s="136" t="s">
        <v>105</v>
      </c>
      <c r="C42" s="14" t="str">
        <f>T('Core Adventures'!P6)</f>
        <v/>
      </c>
      <c r="E42" s="173" t="s">
        <v>72</v>
      </c>
      <c r="F42" s="171" t="s">
        <v>183</v>
      </c>
      <c r="G42" s="14" t="str">
        <f>T('Elective Adventures'!P10)</f>
        <v/>
      </c>
      <c r="I42" s="136" t="s">
        <v>94</v>
      </c>
      <c r="J42" s="146" t="s">
        <v>267</v>
      </c>
      <c r="K42" s="14" t="str">
        <f>T('Elective Adventures'!P100)</f>
        <v/>
      </c>
      <c r="M42" s="100">
        <v>1</v>
      </c>
      <c r="N42" s="146" t="s">
        <v>363</v>
      </c>
      <c r="O42" s="14" t="str">
        <f>T('Elective Adventures'!P187)</f>
        <v/>
      </c>
    </row>
    <row r="43" spans="1:15">
      <c r="A43" s="98">
        <v>2</v>
      </c>
      <c r="B43" s="136" t="s">
        <v>106</v>
      </c>
      <c r="C43" s="14" t="str">
        <f>T('Core Adventures'!P7)</f>
        <v/>
      </c>
      <c r="E43" s="173" t="s">
        <v>73</v>
      </c>
      <c r="F43" s="171" t="s">
        <v>184</v>
      </c>
      <c r="G43" s="14" t="str">
        <f>T('Elective Adventures'!P11)</f>
        <v/>
      </c>
      <c r="I43" s="136" t="s">
        <v>141</v>
      </c>
      <c r="J43" s="146" t="s">
        <v>268</v>
      </c>
      <c r="K43" s="14" t="str">
        <f>T('Elective Adventures'!P101)</f>
        <v/>
      </c>
      <c r="M43" s="100">
        <v>2</v>
      </c>
      <c r="N43" s="146" t="s">
        <v>364</v>
      </c>
      <c r="O43" s="14" t="str">
        <f>T('Elective Adventures'!P188)</f>
        <v/>
      </c>
    </row>
    <row r="44" spans="1:15">
      <c r="A44" s="98">
        <v>3</v>
      </c>
      <c r="B44" s="136" t="s">
        <v>107</v>
      </c>
      <c r="C44" s="14" t="str">
        <f>T('Core Adventures'!P8)</f>
        <v/>
      </c>
      <c r="E44" s="173" t="s">
        <v>176</v>
      </c>
      <c r="F44" s="171" t="s">
        <v>185</v>
      </c>
      <c r="G44" s="14" t="str">
        <f>T('Elective Adventures'!P12)</f>
        <v/>
      </c>
      <c r="I44" s="136" t="s">
        <v>162</v>
      </c>
      <c r="J44" s="146" t="s">
        <v>269</v>
      </c>
      <c r="K44" s="14" t="str">
        <f>T('Elective Adventures'!P102)</f>
        <v/>
      </c>
      <c r="M44" s="100">
        <v>3</v>
      </c>
      <c r="N44" s="146" t="s">
        <v>365</v>
      </c>
      <c r="O44" s="14" t="str">
        <f>T('Elective Adventures'!P189)</f>
        <v/>
      </c>
    </row>
    <row r="45" spans="1:15" ht="12.75" customHeight="1">
      <c r="A45" s="98">
        <v>4</v>
      </c>
      <c r="B45" s="136" t="s">
        <v>108</v>
      </c>
      <c r="C45" s="14" t="str">
        <f>T('Core Adventures'!P9)</f>
        <v/>
      </c>
      <c r="E45" s="173" t="s">
        <v>177</v>
      </c>
      <c r="F45" s="171" t="s">
        <v>186</v>
      </c>
      <c r="G45" s="14" t="str">
        <f>T('Elective Adventures'!P13)</f>
        <v/>
      </c>
      <c r="I45" s="136" t="s">
        <v>192</v>
      </c>
      <c r="J45" s="146" t="s">
        <v>270</v>
      </c>
      <c r="K45" s="14" t="str">
        <f>T('Elective Adventures'!P103)</f>
        <v/>
      </c>
      <c r="M45" s="100">
        <v>4</v>
      </c>
      <c r="N45" s="146" t="s">
        <v>366</v>
      </c>
      <c r="O45" s="14" t="str">
        <f>T('Elective Adventures'!P190)</f>
        <v/>
      </c>
    </row>
    <row r="46" spans="1:15" ht="12.75" customHeight="1">
      <c r="A46" s="98">
        <v>3</v>
      </c>
      <c r="B46" s="136" t="s">
        <v>109</v>
      </c>
      <c r="C46" s="14" t="str">
        <f>T('Core Adventures'!P10)</f>
        <v/>
      </c>
      <c r="E46" s="173" t="s">
        <v>178</v>
      </c>
      <c r="F46" s="172" t="s">
        <v>187</v>
      </c>
      <c r="G46" s="14" t="str">
        <f>T('Elective Adventures'!P14)</f>
        <v/>
      </c>
      <c r="I46" s="136" t="s">
        <v>193</v>
      </c>
      <c r="J46" s="201" t="s">
        <v>271</v>
      </c>
      <c r="K46" s="14" t="str">
        <f>T('Elective Adventures'!P104)</f>
        <v/>
      </c>
      <c r="M46" s="100">
        <v>5</v>
      </c>
      <c r="N46" s="146" t="s">
        <v>367</v>
      </c>
      <c r="O46" s="14" t="str">
        <f>T('Elective Adventures'!P191)</f>
        <v/>
      </c>
    </row>
    <row r="47" spans="1:15">
      <c r="A47" s="187" t="s">
        <v>420</v>
      </c>
      <c r="B47" s="187"/>
      <c r="C47" s="218"/>
      <c r="E47" s="173" t="s">
        <v>179</v>
      </c>
      <c r="F47" s="171" t="s">
        <v>188</v>
      </c>
      <c r="G47" s="14" t="str">
        <f>T('Elective Adventures'!P15)</f>
        <v/>
      </c>
      <c r="I47" s="202" t="s">
        <v>428</v>
      </c>
      <c r="J47" s="186"/>
      <c r="K47" s="218"/>
      <c r="M47" s="100">
        <v>6</v>
      </c>
      <c r="N47" s="200" t="s">
        <v>368</v>
      </c>
      <c r="O47" s="14" t="str">
        <f>T('Elective Adventures'!P192)</f>
        <v/>
      </c>
    </row>
    <row r="48" spans="1:15">
      <c r="A48" s="98"/>
      <c r="B48" s="136" t="s">
        <v>95</v>
      </c>
      <c r="C48" s="14" t="str">
        <f>T('Core Adventures'!P14)</f>
        <v/>
      </c>
      <c r="E48" s="173" t="s">
        <v>180</v>
      </c>
      <c r="F48" s="171" t="s">
        <v>189</v>
      </c>
      <c r="G48" s="14" t="str">
        <f>T('Elective Adventures'!P16)</f>
        <v/>
      </c>
      <c r="I48" s="100">
        <v>1</v>
      </c>
      <c r="J48" s="146" t="s">
        <v>97</v>
      </c>
      <c r="K48" s="14" t="str">
        <f>T('Elective Adventures'!P108)</f>
        <v/>
      </c>
      <c r="M48" s="100">
        <v>7</v>
      </c>
      <c r="N48" s="146" t="s">
        <v>369</v>
      </c>
      <c r="O48" s="14" t="str">
        <f>T('Elective Adventures'!P193)</f>
        <v/>
      </c>
    </row>
    <row r="49" spans="1:15">
      <c r="A49" s="98">
        <v>1</v>
      </c>
      <c r="B49" s="136" t="s">
        <v>96</v>
      </c>
      <c r="C49" s="14" t="str">
        <f>T('Core Adventures'!P15)</f>
        <v/>
      </c>
      <c r="E49" s="173" t="s">
        <v>181</v>
      </c>
      <c r="F49" s="171" t="s">
        <v>190</v>
      </c>
      <c r="G49" s="14" t="str">
        <f>T('Elective Adventures'!P17)</f>
        <v/>
      </c>
      <c r="I49" s="136" t="s">
        <v>69</v>
      </c>
      <c r="J49" s="146" t="s">
        <v>279</v>
      </c>
      <c r="K49" s="14" t="str">
        <f>T('Elective Adventures'!P109)</f>
        <v/>
      </c>
      <c r="M49" s="100">
        <v>8</v>
      </c>
      <c r="N49" s="146" t="s">
        <v>370</v>
      </c>
      <c r="O49" s="14" t="str">
        <f>T('Elective Adventures'!P194)</f>
        <v/>
      </c>
    </row>
    <row r="50" spans="1:15" ht="12.75" customHeight="1">
      <c r="A50" s="98"/>
      <c r="B50" s="136" t="s">
        <v>112</v>
      </c>
      <c r="C50" s="14" t="str">
        <f>T('Core Adventures'!P16)</f>
        <v/>
      </c>
      <c r="E50" s="173" t="s">
        <v>182</v>
      </c>
      <c r="F50" s="171" t="s">
        <v>191</v>
      </c>
      <c r="G50" s="14" t="str">
        <f>T('Elective Adventures'!P18)</f>
        <v/>
      </c>
      <c r="I50" s="136" t="s">
        <v>70</v>
      </c>
      <c r="J50" s="146" t="s">
        <v>280</v>
      </c>
      <c r="K50" s="14" t="str">
        <f>T('Elective Adventures'!P110)</f>
        <v/>
      </c>
      <c r="M50" s="100">
        <v>9</v>
      </c>
      <c r="N50" s="146" t="s">
        <v>371</v>
      </c>
      <c r="O50" s="14" t="str">
        <f>T('Elective Adventures'!P195)</f>
        <v/>
      </c>
    </row>
    <row r="51" spans="1:15" ht="12.75" customHeight="1">
      <c r="A51" s="137" t="s">
        <v>76</v>
      </c>
      <c r="B51" s="136" t="s">
        <v>113</v>
      </c>
      <c r="C51" s="14" t="str">
        <f>T('Core Adventures'!P17)</f>
        <v/>
      </c>
      <c r="D51" s="84"/>
      <c r="E51" s="189" t="s">
        <v>194</v>
      </c>
      <c r="F51" s="186"/>
      <c r="G51" s="218"/>
      <c r="I51" s="136" t="s">
        <v>71</v>
      </c>
      <c r="J51" s="146" t="s">
        <v>281</v>
      </c>
      <c r="K51" s="14" t="str">
        <f>T('Elective Adventures'!P111)</f>
        <v/>
      </c>
      <c r="M51" s="136" t="s">
        <v>361</v>
      </c>
      <c r="N51" s="146" t="s">
        <v>372</v>
      </c>
      <c r="O51" s="14" t="str">
        <f>T('Elective Adventures'!P196)</f>
        <v/>
      </c>
    </row>
    <row r="52" spans="1:15" ht="12.75" customHeight="1">
      <c r="A52" s="137" t="s">
        <v>77</v>
      </c>
      <c r="B52" s="136" t="s">
        <v>114</v>
      </c>
      <c r="C52" s="14" t="str">
        <f>T('Core Adventures'!P18)</f>
        <v/>
      </c>
      <c r="D52" s="84"/>
      <c r="E52" s="140"/>
      <c r="F52" s="200" t="s">
        <v>206</v>
      </c>
      <c r="G52" s="14" t="str">
        <f>T('Elective Adventures'!P22)</f>
        <v/>
      </c>
      <c r="I52" s="100">
        <v>2</v>
      </c>
      <c r="J52" s="146" t="s">
        <v>282</v>
      </c>
      <c r="K52" s="14" t="str">
        <f>T('Elective Adventures'!P112)</f>
        <v/>
      </c>
      <c r="M52" s="136" t="s">
        <v>362</v>
      </c>
      <c r="N52" s="146" t="s">
        <v>373</v>
      </c>
      <c r="O52" s="14" t="str">
        <f>T('Elective Adventures'!P197)</f>
        <v/>
      </c>
    </row>
    <row r="53" spans="1:15">
      <c r="A53" s="137" t="s">
        <v>80</v>
      </c>
      <c r="B53" s="193" t="s">
        <v>115</v>
      </c>
      <c r="C53" s="14" t="str">
        <f>T('Core Adventures'!P19)</f>
        <v/>
      </c>
      <c r="D53" s="13"/>
      <c r="E53" s="140">
        <v>1</v>
      </c>
      <c r="F53" s="200" t="s">
        <v>195</v>
      </c>
      <c r="G53" s="14" t="str">
        <f>T('Elective Adventures'!P23)</f>
        <v/>
      </c>
      <c r="I53" s="100">
        <v>3</v>
      </c>
      <c r="J53" s="146" t="s">
        <v>97</v>
      </c>
      <c r="K53" s="14" t="str">
        <f>T('Elective Adventures'!P113)</f>
        <v/>
      </c>
      <c r="M53" s="208" t="s">
        <v>423</v>
      </c>
      <c r="N53" s="207"/>
      <c r="O53" s="218"/>
    </row>
    <row r="54" spans="1:15" ht="12.75" customHeight="1">
      <c r="A54" s="137" t="s">
        <v>94</v>
      </c>
      <c r="B54" s="136" t="s">
        <v>116</v>
      </c>
      <c r="C54" s="14" t="str">
        <f>T('Core Adventures'!P20)</f>
        <v/>
      </c>
      <c r="D54" s="13"/>
      <c r="E54" s="140">
        <v>2</v>
      </c>
      <c r="F54" s="200" t="s">
        <v>196</v>
      </c>
      <c r="G54" s="14" t="str">
        <f>T('Elective Adventures'!P24)</f>
        <v/>
      </c>
      <c r="I54" s="173" t="s">
        <v>72</v>
      </c>
      <c r="J54" s="171" t="s">
        <v>283</v>
      </c>
      <c r="K54" s="14" t="str">
        <f>T('Elective Adventures'!P114)</f>
        <v/>
      </c>
      <c r="M54" s="148">
        <v>1</v>
      </c>
      <c r="N54" s="159" t="s">
        <v>374</v>
      </c>
      <c r="O54" s="14" t="str">
        <f>T('Elective Adventures'!P201)</f>
        <v/>
      </c>
    </row>
    <row r="55" spans="1:15" ht="12.75" customHeight="1">
      <c r="A55" s="187" t="s">
        <v>117</v>
      </c>
      <c r="B55" s="187"/>
      <c r="C55" s="218" t="str">
        <f>T('Core Adventures'!P23)</f>
        <v/>
      </c>
      <c r="D55" s="13"/>
      <c r="E55" s="140">
        <v>3</v>
      </c>
      <c r="F55" s="146" t="s">
        <v>197</v>
      </c>
      <c r="G55" s="14" t="str">
        <f>T('Elective Adventures'!P25)</f>
        <v/>
      </c>
      <c r="I55" s="173" t="s">
        <v>73</v>
      </c>
      <c r="J55" s="171" t="s">
        <v>284</v>
      </c>
      <c r="K55" s="14" t="str">
        <f>T('Elective Adventures'!P115)</f>
        <v/>
      </c>
      <c r="M55" s="100">
        <v>2</v>
      </c>
      <c r="N55" s="146" t="s">
        <v>375</v>
      </c>
      <c r="O55" s="14" t="str">
        <f>T('Elective Adventures'!P202)</f>
        <v/>
      </c>
    </row>
    <row r="56" spans="1:15">
      <c r="A56" s="98"/>
      <c r="B56" s="136" t="s">
        <v>118</v>
      </c>
      <c r="C56" s="14" t="str">
        <f>T('Core Adventures'!P24)</f>
        <v/>
      </c>
      <c r="D56" s="13"/>
      <c r="E56" s="140">
        <v>4</v>
      </c>
      <c r="F56" s="200" t="s">
        <v>198</v>
      </c>
      <c r="G56" s="14" t="str">
        <f>T('Elective Adventures'!P26)</f>
        <v/>
      </c>
      <c r="I56" s="173" t="s">
        <v>176</v>
      </c>
      <c r="J56" s="171" t="s">
        <v>285</v>
      </c>
      <c r="K56" s="14" t="str">
        <f>T('Elective Adventures'!P116)</f>
        <v/>
      </c>
      <c r="M56" s="100">
        <v>3</v>
      </c>
      <c r="N56" s="146" t="s">
        <v>376</v>
      </c>
      <c r="O56" s="14" t="str">
        <f>T('Elective Adventures'!P203)</f>
        <v/>
      </c>
    </row>
    <row r="57" spans="1:15">
      <c r="A57" s="98">
        <v>1</v>
      </c>
      <c r="B57" s="136" t="s">
        <v>119</v>
      </c>
      <c r="C57" s="14" t="str">
        <f>T('Core Adventures'!P25)</f>
        <v/>
      </c>
      <c r="D57" s="13"/>
      <c r="E57" s="140">
        <v>5</v>
      </c>
      <c r="F57" s="146" t="s">
        <v>199</v>
      </c>
      <c r="G57" s="14" t="str">
        <f>T('Elective Adventures'!P27)</f>
        <v/>
      </c>
      <c r="I57" s="173">
        <v>4</v>
      </c>
      <c r="J57" s="171" t="s">
        <v>97</v>
      </c>
      <c r="K57" s="14" t="str">
        <f>T('Elective Adventures'!P117)</f>
        <v/>
      </c>
      <c r="M57" s="100">
        <v>4</v>
      </c>
      <c r="N57" s="146" t="s">
        <v>377</v>
      </c>
      <c r="O57" s="14" t="str">
        <f>T('Elective Adventures'!P204)</f>
        <v/>
      </c>
    </row>
    <row r="58" spans="1:15">
      <c r="A58" s="98">
        <v>2</v>
      </c>
      <c r="B58" s="136" t="s">
        <v>120</v>
      </c>
      <c r="C58" s="14" t="str">
        <f>T('Core Adventures'!P26)</f>
        <v/>
      </c>
      <c r="D58" s="13"/>
      <c r="E58" s="140"/>
      <c r="F58" s="146" t="s">
        <v>207</v>
      </c>
      <c r="G58" s="14" t="str">
        <f>T('Elective Adventures'!P28)</f>
        <v/>
      </c>
      <c r="I58" s="173" t="s">
        <v>78</v>
      </c>
      <c r="J58" s="171" t="s">
        <v>286</v>
      </c>
      <c r="K58" s="14" t="str">
        <f>T('Elective Adventures'!P118)</f>
        <v/>
      </c>
      <c r="M58" s="100">
        <v>5</v>
      </c>
      <c r="N58" s="200" t="s">
        <v>378</v>
      </c>
      <c r="O58" s="14" t="str">
        <f>T('Elective Adventures'!P205)</f>
        <v/>
      </c>
    </row>
    <row r="59" spans="1:15">
      <c r="A59" s="101" t="s">
        <v>76</v>
      </c>
      <c r="B59" s="138" t="s">
        <v>121</v>
      </c>
      <c r="C59" s="14" t="str">
        <f>T('Core Adventures'!P27)</f>
        <v/>
      </c>
      <c r="D59" s="13"/>
      <c r="E59" s="140">
        <v>6</v>
      </c>
      <c r="F59" s="201" t="s">
        <v>200</v>
      </c>
      <c r="G59" s="14" t="str">
        <f>T('Elective Adventures'!P29)</f>
        <v/>
      </c>
      <c r="I59" s="173" t="s">
        <v>79</v>
      </c>
      <c r="J59" s="171" t="s">
        <v>287</v>
      </c>
      <c r="K59" s="14" t="str">
        <f>T('Elective Adventures'!P119)</f>
        <v/>
      </c>
      <c r="M59" s="100">
        <v>6</v>
      </c>
      <c r="N59" s="146" t="s">
        <v>379</v>
      </c>
      <c r="O59" s="14" t="str">
        <f>T('Elective Adventures'!P206)</f>
        <v/>
      </c>
    </row>
    <row r="60" spans="1:15" ht="12.75" customHeight="1">
      <c r="A60" s="101" t="s">
        <v>77</v>
      </c>
      <c r="B60" s="138" t="s">
        <v>122</v>
      </c>
      <c r="C60" s="14" t="str">
        <f>T('Core Adventures'!P28)</f>
        <v/>
      </c>
      <c r="D60" s="13"/>
      <c r="E60" s="140">
        <v>7</v>
      </c>
      <c r="F60" s="146" t="s">
        <v>201</v>
      </c>
      <c r="G60" s="14" t="str">
        <f>T('Elective Adventures'!P30)</f>
        <v/>
      </c>
      <c r="I60" s="173">
        <v>5</v>
      </c>
      <c r="J60" s="172" t="s">
        <v>288</v>
      </c>
      <c r="K60" s="14" t="str">
        <f>T('Elective Adventures'!P120)</f>
        <v/>
      </c>
      <c r="M60" s="100">
        <v>7</v>
      </c>
      <c r="N60" s="146" t="s">
        <v>380</v>
      </c>
      <c r="O60" s="14" t="str">
        <f>T('Elective Adventures'!P207)</f>
        <v/>
      </c>
    </row>
    <row r="61" spans="1:15" ht="12.75" customHeight="1">
      <c r="A61" s="101" t="s">
        <v>80</v>
      </c>
      <c r="B61" s="138" t="s">
        <v>123</v>
      </c>
      <c r="C61" s="14" t="str">
        <f>T('Core Adventures'!P29)</f>
        <v/>
      </c>
      <c r="D61" s="13"/>
      <c r="E61" s="140">
        <v>8</v>
      </c>
      <c r="F61" s="201" t="s">
        <v>202</v>
      </c>
      <c r="G61" s="14" t="str">
        <f>T('Elective Adventures'!P31)</f>
        <v/>
      </c>
      <c r="I61" s="173">
        <v>6</v>
      </c>
      <c r="J61" s="171" t="s">
        <v>97</v>
      </c>
      <c r="K61" s="14" t="str">
        <f>T('Elective Adventures'!P121)</f>
        <v/>
      </c>
      <c r="M61" s="208" t="s">
        <v>381</v>
      </c>
      <c r="N61" s="207"/>
      <c r="O61" s="14"/>
    </row>
    <row r="62" spans="1:15">
      <c r="A62" s="139" t="s">
        <v>94</v>
      </c>
      <c r="B62" s="138" t="s">
        <v>124</v>
      </c>
      <c r="C62" s="14" t="str">
        <f>T('Core Adventures'!P30)</f>
        <v/>
      </c>
      <c r="D62" s="13"/>
      <c r="E62" s="140">
        <v>9</v>
      </c>
      <c r="F62" s="146" t="s">
        <v>203</v>
      </c>
      <c r="G62" s="14" t="str">
        <f>T('Elective Adventures'!P32)</f>
        <v/>
      </c>
      <c r="I62" s="173" t="s">
        <v>272</v>
      </c>
      <c r="J62" s="205" t="s">
        <v>289</v>
      </c>
      <c r="K62" s="14" t="str">
        <f>T('Elective Adventures'!P122)</f>
        <v/>
      </c>
      <c r="M62" s="148">
        <v>1</v>
      </c>
      <c r="N62" s="159" t="s">
        <v>382</v>
      </c>
      <c r="O62" s="14" t="str">
        <f>T('Elective Adventures'!I189)</f>
        <v/>
      </c>
    </row>
    <row r="63" spans="1:15">
      <c r="A63" s="139" t="s">
        <v>141</v>
      </c>
      <c r="B63" s="138" t="s">
        <v>125</v>
      </c>
      <c r="C63" s="14" t="str">
        <f>T('Core Adventures'!P31)</f>
        <v/>
      </c>
      <c r="D63" s="13"/>
      <c r="E63" s="140">
        <v>10</v>
      </c>
      <c r="F63" s="146" t="s">
        <v>204</v>
      </c>
      <c r="G63" s="14" t="str">
        <f>T('Elective Adventures'!P33)</f>
        <v/>
      </c>
      <c r="I63" s="173" t="s">
        <v>273</v>
      </c>
      <c r="J63" s="205" t="s">
        <v>290</v>
      </c>
      <c r="K63" s="14" t="str">
        <f>T('Elective Adventures'!P123)</f>
        <v/>
      </c>
      <c r="M63" s="100">
        <v>2</v>
      </c>
      <c r="N63" s="146" t="s">
        <v>383</v>
      </c>
      <c r="O63" s="14" t="str">
        <f>T('Elective Adventures'!I190)</f>
        <v/>
      </c>
    </row>
    <row r="64" spans="1:15">
      <c r="A64" s="101">
        <v>3</v>
      </c>
      <c r="B64" s="138" t="s">
        <v>126</v>
      </c>
      <c r="C64" s="14" t="str">
        <f>T('Core Adventures'!P32)</f>
        <v/>
      </c>
      <c r="D64" s="13"/>
      <c r="E64" s="202" t="s">
        <v>205</v>
      </c>
      <c r="F64" s="186"/>
      <c r="G64" s="218"/>
      <c r="I64" s="173" t="s">
        <v>274</v>
      </c>
      <c r="J64" s="171" t="s">
        <v>291</v>
      </c>
      <c r="K64" s="14" t="str">
        <f>T('Elective Adventures'!P124)</f>
        <v/>
      </c>
      <c r="M64" s="100">
        <v>3</v>
      </c>
      <c r="N64" s="146" t="s">
        <v>384</v>
      </c>
      <c r="O64" s="14" t="str">
        <f>T('Elective Adventures'!I197)</f>
        <v/>
      </c>
    </row>
    <row r="65" spans="1:15">
      <c r="A65" s="101">
        <v>4</v>
      </c>
      <c r="B65" s="138" t="s">
        <v>127</v>
      </c>
      <c r="C65" s="14" t="str">
        <f>T('Core Adventures'!P33)</f>
        <v/>
      </c>
      <c r="D65" s="13"/>
      <c r="E65" s="100"/>
      <c r="F65" s="146" t="s">
        <v>208</v>
      </c>
      <c r="G65" s="14" t="str">
        <f>T('Elective Adventures'!P37)</f>
        <v/>
      </c>
      <c r="I65" s="173">
        <v>7</v>
      </c>
      <c r="J65" s="171" t="s">
        <v>278</v>
      </c>
      <c r="K65" s="14" t="str">
        <f>T('Elective Adventures'!P125)</f>
        <v/>
      </c>
      <c r="M65" s="208" t="s">
        <v>385</v>
      </c>
      <c r="N65" s="207"/>
      <c r="O65" s="218" t="str">
        <f>T('Elective Adventures'!I200)</f>
        <v/>
      </c>
    </row>
    <row r="66" spans="1:15">
      <c r="A66" s="101">
        <v>5</v>
      </c>
      <c r="B66" s="138" t="s">
        <v>128</v>
      </c>
      <c r="C66" s="14" t="str">
        <f>T('Core Adventures'!P34)</f>
        <v/>
      </c>
      <c r="D66" s="13"/>
      <c r="E66" s="136">
        <v>1</v>
      </c>
      <c r="F66" s="146" t="s">
        <v>209</v>
      </c>
      <c r="G66" s="14" t="str">
        <f>T('Elective Adventures'!P38)</f>
        <v/>
      </c>
      <c r="I66" s="173" t="s">
        <v>230</v>
      </c>
      <c r="J66" s="171" t="s">
        <v>292</v>
      </c>
      <c r="K66" s="14" t="str">
        <f>T('Elective Adventures'!P126)</f>
        <v/>
      </c>
      <c r="M66" s="148">
        <v>1</v>
      </c>
      <c r="N66" s="159" t="s">
        <v>386</v>
      </c>
      <c r="O66" s="14" t="str">
        <f>T('Elective Adventures'!P215)</f>
        <v/>
      </c>
    </row>
    <row r="67" spans="1:15" ht="12.75" customHeight="1">
      <c r="A67" s="139" t="s">
        <v>142</v>
      </c>
      <c r="B67" s="138" t="s">
        <v>129</v>
      </c>
      <c r="C67" s="14" t="str">
        <f>T('Core Adventures'!P35)</f>
        <v/>
      </c>
      <c r="D67" s="13"/>
      <c r="E67" s="136">
        <v>2</v>
      </c>
      <c r="F67" s="146" t="s">
        <v>210</v>
      </c>
      <c r="G67" s="14" t="str">
        <f>T('Elective Adventures'!P39)</f>
        <v/>
      </c>
      <c r="I67" s="173" t="s">
        <v>231</v>
      </c>
      <c r="J67" s="204" t="s">
        <v>97</v>
      </c>
      <c r="K67" s="14" t="str">
        <f>T('Elective Adventures'!P127)</f>
        <v/>
      </c>
      <c r="M67" s="136" t="s">
        <v>69</v>
      </c>
      <c r="N67" s="146" t="s">
        <v>387</v>
      </c>
      <c r="O67" s="14" t="str">
        <f>T('Elective Adventures'!P216)</f>
        <v/>
      </c>
    </row>
    <row r="68" spans="1:15" ht="12.75" customHeight="1">
      <c r="A68" s="139" t="s">
        <v>143</v>
      </c>
      <c r="B68" s="138" t="s">
        <v>130</v>
      </c>
      <c r="C68" s="14" t="str">
        <f>T('Core Adventures'!P36)</f>
        <v/>
      </c>
      <c r="D68" s="13"/>
      <c r="E68" s="136">
        <v>3</v>
      </c>
      <c r="F68" s="146" t="s">
        <v>211</v>
      </c>
      <c r="G68" s="14" t="str">
        <f>T('Elective Adventures'!P40)</f>
        <v/>
      </c>
      <c r="I68" s="173" t="s">
        <v>275</v>
      </c>
      <c r="J68" s="171" t="s">
        <v>293</v>
      </c>
      <c r="K68" s="14" t="str">
        <f>T('Elective Adventures'!P128)</f>
        <v/>
      </c>
      <c r="M68" s="136" t="s">
        <v>70</v>
      </c>
      <c r="N68" s="146" t="s">
        <v>388</v>
      </c>
      <c r="O68" s="14" t="str">
        <f>T('Elective Adventures'!P217)</f>
        <v/>
      </c>
    </row>
    <row r="69" spans="1:15" ht="12.75" customHeight="1">
      <c r="A69" s="139" t="s">
        <v>144</v>
      </c>
      <c r="B69" s="138" t="s">
        <v>131</v>
      </c>
      <c r="C69" s="14" t="str">
        <f>T('Core Adventures'!P37)</f>
        <v/>
      </c>
      <c r="D69" s="13"/>
      <c r="E69" s="136" t="s">
        <v>72</v>
      </c>
      <c r="F69" s="146" t="s">
        <v>212</v>
      </c>
      <c r="G69" s="14" t="str">
        <f>T('Elective Adventures'!P41)</f>
        <v/>
      </c>
      <c r="I69" s="173" t="s">
        <v>276</v>
      </c>
      <c r="J69" s="171" t="s">
        <v>294</v>
      </c>
      <c r="K69" s="14" t="str">
        <f>T('Elective Adventures'!P129)</f>
        <v/>
      </c>
      <c r="M69" s="136">
        <v>2</v>
      </c>
      <c r="N69" s="146" t="s">
        <v>211</v>
      </c>
      <c r="O69" s="14" t="str">
        <f>T('Elective Adventures'!P218)</f>
        <v/>
      </c>
    </row>
    <row r="70" spans="1:15">
      <c r="A70" s="139" t="s">
        <v>145</v>
      </c>
      <c r="B70" s="138" t="s">
        <v>132</v>
      </c>
      <c r="C70" s="14" t="str">
        <f>T('Core Adventures'!P38)</f>
        <v/>
      </c>
      <c r="D70" s="13"/>
      <c r="E70" s="136" t="s">
        <v>73</v>
      </c>
      <c r="F70" s="146" t="s">
        <v>213</v>
      </c>
      <c r="G70" s="14" t="str">
        <f>T('Elective Adventures'!P42)</f>
        <v/>
      </c>
      <c r="I70" s="173" t="s">
        <v>277</v>
      </c>
      <c r="J70" s="205" t="s">
        <v>295</v>
      </c>
      <c r="K70" s="14" t="str">
        <f>T('Elective Adventures'!P130)</f>
        <v/>
      </c>
      <c r="M70" s="136" t="s">
        <v>76</v>
      </c>
      <c r="N70" s="146" t="s">
        <v>389</v>
      </c>
      <c r="O70" s="14" t="str">
        <f>T('Elective Adventures'!P219)</f>
        <v/>
      </c>
    </row>
    <row r="71" spans="1:15">
      <c r="A71" s="139" t="s">
        <v>146</v>
      </c>
      <c r="B71" s="138" t="s">
        <v>133</v>
      </c>
      <c r="C71" s="14" t="str">
        <f>T('Core Adventures'!P39)</f>
        <v/>
      </c>
      <c r="D71" s="13"/>
      <c r="E71" s="136" t="s">
        <v>176</v>
      </c>
      <c r="F71" s="146" t="s">
        <v>214</v>
      </c>
      <c r="G71" s="14" t="str">
        <f>T('Elective Adventures'!P43)</f>
        <v/>
      </c>
      <c r="I71" s="173">
        <v>8</v>
      </c>
      <c r="J71" s="171" t="s">
        <v>296</v>
      </c>
      <c r="K71" s="14" t="str">
        <f>T('Elective Adventures'!P131)</f>
        <v/>
      </c>
      <c r="M71" s="136" t="s">
        <v>77</v>
      </c>
      <c r="N71" s="146" t="s">
        <v>390</v>
      </c>
      <c r="O71" s="14" t="str">
        <f>T('Elective Adventures'!P220)</f>
        <v/>
      </c>
    </row>
    <row r="72" spans="1:15">
      <c r="A72" s="139" t="s">
        <v>147</v>
      </c>
      <c r="B72" s="138" t="s">
        <v>134</v>
      </c>
      <c r="C72" s="14" t="str">
        <f>T('Core Adventures'!P40)</f>
        <v/>
      </c>
      <c r="D72" s="13"/>
      <c r="E72" s="136" t="s">
        <v>177</v>
      </c>
      <c r="F72" s="146" t="s">
        <v>215</v>
      </c>
      <c r="G72" s="14" t="str">
        <f>T('Elective Adventures'!P44)</f>
        <v/>
      </c>
      <c r="I72" s="202" t="s">
        <v>297</v>
      </c>
      <c r="J72" s="186"/>
      <c r="K72" s="218"/>
      <c r="M72" s="136" t="s">
        <v>80</v>
      </c>
      <c r="N72" s="146" t="s">
        <v>391</v>
      </c>
      <c r="O72" s="14" t="str">
        <f>T('Elective Adventures'!P221)</f>
        <v/>
      </c>
    </row>
    <row r="73" spans="1:15">
      <c r="A73" s="139" t="s">
        <v>148</v>
      </c>
      <c r="B73" s="138" t="s">
        <v>135</v>
      </c>
      <c r="C73" s="14" t="str">
        <f>T('Core Adventures'!P41)</f>
        <v/>
      </c>
      <c r="D73" s="13"/>
      <c r="E73" s="136" t="s">
        <v>178</v>
      </c>
      <c r="F73" s="146" t="s">
        <v>216</v>
      </c>
      <c r="G73" s="14" t="str">
        <f>T('Elective Adventures'!P45)</f>
        <v/>
      </c>
      <c r="I73" s="100">
        <v>1</v>
      </c>
      <c r="J73" s="146" t="s">
        <v>298</v>
      </c>
      <c r="K73" s="14" t="str">
        <f>T('Elective Adventures'!P135)</f>
        <v/>
      </c>
      <c r="M73" s="136">
        <v>3</v>
      </c>
      <c r="N73" s="146" t="s">
        <v>211</v>
      </c>
      <c r="O73" s="14" t="str">
        <f>T('Elective Adventures'!P222)</f>
        <v/>
      </c>
    </row>
    <row r="74" spans="1:15">
      <c r="A74" s="139" t="s">
        <v>149</v>
      </c>
      <c r="B74" s="138" t="s">
        <v>136</v>
      </c>
      <c r="C74" s="14" t="str">
        <f>T('Core Adventures'!P42)</f>
        <v/>
      </c>
      <c r="D74" s="13"/>
      <c r="E74" s="136" t="s">
        <v>179</v>
      </c>
      <c r="F74" s="146" t="s">
        <v>217</v>
      </c>
      <c r="G74" s="14" t="str">
        <f>T('Elective Adventures'!P46)</f>
        <v/>
      </c>
      <c r="I74" s="100">
        <v>2</v>
      </c>
      <c r="J74" s="146" t="s">
        <v>97</v>
      </c>
      <c r="K74" s="14" t="str">
        <f>T('Elective Adventures'!P136)</f>
        <v/>
      </c>
      <c r="M74" s="136" t="s">
        <v>72</v>
      </c>
      <c r="N74" s="146" t="s">
        <v>392</v>
      </c>
      <c r="O74" s="14" t="str">
        <f>T('Elective Adventures'!P223)</f>
        <v/>
      </c>
    </row>
    <row r="75" spans="1:15">
      <c r="A75" s="139" t="s">
        <v>150</v>
      </c>
      <c r="B75" s="138" t="s">
        <v>137</v>
      </c>
      <c r="C75" s="14" t="str">
        <f>T('Core Adventures'!P43)</f>
        <v/>
      </c>
      <c r="D75" s="13"/>
      <c r="E75" s="136" t="s">
        <v>180</v>
      </c>
      <c r="F75" s="146" t="s">
        <v>218</v>
      </c>
      <c r="G75" s="14" t="str">
        <f>T('Elective Adventures'!P47)</f>
        <v/>
      </c>
      <c r="I75" s="136" t="s">
        <v>76</v>
      </c>
      <c r="J75" s="200" t="s">
        <v>299</v>
      </c>
      <c r="K75" s="14" t="str">
        <f>T('Elective Adventures'!P137)</f>
        <v/>
      </c>
      <c r="M75" s="136" t="s">
        <v>73</v>
      </c>
      <c r="N75" s="146" t="s">
        <v>393</v>
      </c>
      <c r="O75" s="14" t="str">
        <f>T('Elective Adventures'!P224)</f>
        <v/>
      </c>
    </row>
    <row r="76" spans="1:15">
      <c r="A76" s="101">
        <v>6</v>
      </c>
      <c r="B76" s="138" t="s">
        <v>138</v>
      </c>
      <c r="C76" s="14" t="str">
        <f>T('Core Adventures'!P44)</f>
        <v/>
      </c>
      <c r="D76" s="13"/>
      <c r="E76" s="136" t="s">
        <v>181</v>
      </c>
      <c r="F76" s="146" t="s">
        <v>219</v>
      </c>
      <c r="G76" s="14" t="str">
        <f>T('Elective Adventures'!P48)</f>
        <v/>
      </c>
      <c r="I76" s="136" t="s">
        <v>77</v>
      </c>
      <c r="J76" s="146" t="s">
        <v>300</v>
      </c>
      <c r="K76" s="14" t="str">
        <f>T('Elective Adventures'!P138)</f>
        <v/>
      </c>
      <c r="M76" s="136" t="s">
        <v>176</v>
      </c>
      <c r="N76" s="146" t="s">
        <v>394</v>
      </c>
      <c r="O76" s="14" t="str">
        <f>T('Elective Adventures'!P225)</f>
        <v/>
      </c>
    </row>
    <row r="77" spans="1:15">
      <c r="A77" s="101">
        <v>7</v>
      </c>
      <c r="B77" s="138" t="s">
        <v>139</v>
      </c>
      <c r="C77" s="14" t="str">
        <f>T('Core Adventures'!P45)</f>
        <v/>
      </c>
      <c r="D77" s="13"/>
      <c r="E77" s="136" t="s">
        <v>182</v>
      </c>
      <c r="F77" s="146" t="s">
        <v>220</v>
      </c>
      <c r="G77" s="14" t="str">
        <f>T('Elective Adventures'!P49)</f>
        <v/>
      </c>
      <c r="I77" s="136" t="s">
        <v>80</v>
      </c>
      <c r="J77" s="146" t="s">
        <v>301</v>
      </c>
      <c r="K77" s="14" t="str">
        <f>T('Elective Adventures'!P139)</f>
        <v/>
      </c>
      <c r="M77" s="136" t="s">
        <v>177</v>
      </c>
      <c r="N77" s="146" t="s">
        <v>395</v>
      </c>
      <c r="O77" s="14" t="str">
        <f>T('Elective Adventures'!P226)</f>
        <v/>
      </c>
    </row>
    <row r="78" spans="1:15" ht="12.75" customHeight="1">
      <c r="A78" s="98">
        <v>8</v>
      </c>
      <c r="B78" s="136" t="s">
        <v>140</v>
      </c>
      <c r="C78" s="14" t="str">
        <f>T('Core Adventures'!P46)</f>
        <v/>
      </c>
      <c r="D78" s="13"/>
      <c r="E78" s="136">
        <v>4</v>
      </c>
      <c r="F78" s="200" t="s">
        <v>221</v>
      </c>
      <c r="G78" s="14" t="str">
        <f>T('Elective Adventures'!P50)</f>
        <v/>
      </c>
      <c r="I78" s="136">
        <v>3</v>
      </c>
      <c r="J78" s="146" t="s">
        <v>302</v>
      </c>
      <c r="K78" s="14" t="str">
        <f>T('Elective Adventures'!P140)</f>
        <v/>
      </c>
      <c r="M78" s="136" t="s">
        <v>178</v>
      </c>
      <c r="N78" s="146" t="s">
        <v>396</v>
      </c>
      <c r="O78" s="14" t="str">
        <f>T('Elective Adventures'!P227)</f>
        <v/>
      </c>
    </row>
    <row r="79" spans="1:15" ht="12.75" customHeight="1">
      <c r="D79" s="13"/>
      <c r="E79" s="136" t="s">
        <v>78</v>
      </c>
      <c r="F79" s="146" t="s">
        <v>222</v>
      </c>
      <c r="G79" s="14" t="str">
        <f>T('Elective Adventures'!P51)</f>
        <v/>
      </c>
      <c r="I79" s="136">
        <v>4</v>
      </c>
      <c r="J79" s="146" t="s">
        <v>303</v>
      </c>
      <c r="K79" s="14" t="str">
        <f>T('Elective Adventures'!P141)</f>
        <v/>
      </c>
    </row>
    <row r="80" spans="1:15">
      <c r="D80" s="13"/>
      <c r="E80" s="219" t="s">
        <v>79</v>
      </c>
      <c r="F80" s="220" t="s">
        <v>223</v>
      </c>
      <c r="G80" s="14" t="str">
        <f>T('Elective Adventures'!P52)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u+NU8FQTxxvDcTPHkIhDNSDchaz9InlDUSYK8WKbcIev4wf5ROKv2Zug+jrkQS5i/lsEKAdrQf1JhMJohcbfCw==" saltValue="SRIlWuwwGfhhNw5qVpVduA=="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13</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IF(Bobcat!Q6="A","A"," ")</f>
        <v xml:space="preserve"> </v>
      </c>
      <c r="H3" s="28"/>
      <c r="I3" s="202" t="s">
        <v>421</v>
      </c>
      <c r="J3" s="186"/>
      <c r="K3" s="221" t="str">
        <f>T('Elective Adventures'!Q74)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IF(Bobcat!Q7="A","A"," ")</f>
        <v xml:space="preserve"> </v>
      </c>
      <c r="I4" s="100"/>
      <c r="J4" s="146" t="s">
        <v>208</v>
      </c>
      <c r="K4" s="14" t="str">
        <f>T('Elective Adventures'!Q56)</f>
        <v/>
      </c>
      <c r="M4" s="100">
        <v>1</v>
      </c>
      <c r="N4" s="146" t="s">
        <v>323</v>
      </c>
      <c r="O4" s="14" t="str">
        <f>T('Elective Adventures'!Q145)</f>
        <v/>
      </c>
      <c r="Q4" s="148">
        <v>1</v>
      </c>
      <c r="R4" s="159" t="s">
        <v>398</v>
      </c>
      <c r="S4" s="14" t="str">
        <f>T('Elective Adventures'!Q230)</f>
        <v/>
      </c>
    </row>
    <row r="5" spans="2:19">
      <c r="B5" s="15" t="s">
        <v>424</v>
      </c>
      <c r="C5" s="16" t="str">
        <f>IF(COUNTIF(C13:C17,"C")&gt;4,"C",IF(COUNTIF(C13:C17,"C")&gt;0,"P",IF(COUNTIF(C13:C17,"P")&gt;0,"P"," ")))</f>
        <v xml:space="preserve"> </v>
      </c>
      <c r="D5" s="79"/>
      <c r="E5" s="14">
        <v>3</v>
      </c>
      <c r="F5" s="89" t="s">
        <v>17</v>
      </c>
      <c r="G5" s="14" t="str">
        <f>IF(Bobcat!Q8="A","A"," ")</f>
        <v xml:space="preserve"> </v>
      </c>
      <c r="I5" s="100">
        <v>1</v>
      </c>
      <c r="J5" s="146" t="s">
        <v>225</v>
      </c>
      <c r="K5" s="14" t="str">
        <f>T('Elective Adventures'!Q57)</f>
        <v/>
      </c>
      <c r="M5" s="100">
        <v>2</v>
      </c>
      <c r="N5" s="146" t="s">
        <v>97</v>
      </c>
      <c r="O5" s="14" t="str">
        <f>T('Elective Adventures'!Q146)</f>
        <v/>
      </c>
      <c r="Q5" s="100">
        <v>2</v>
      </c>
      <c r="R5" s="146" t="s">
        <v>399</v>
      </c>
      <c r="S5" s="14" t="str">
        <f>T('Elective Adventures'!Q231)</f>
        <v/>
      </c>
    </row>
    <row r="6" spans="2:19" ht="13.5" thickBot="1">
      <c r="B6" s="174" t="s">
        <v>425</v>
      </c>
      <c r="C6" s="17" t="str">
        <f>IF(COUNTIF(C20:C37,"C")&gt;1,"C"," ")</f>
        <v xml:space="preserve"> </v>
      </c>
      <c r="D6" s="79"/>
      <c r="E6" s="14">
        <v>4</v>
      </c>
      <c r="F6" s="89" t="s">
        <v>18</v>
      </c>
      <c r="G6" s="14" t="str">
        <f>IF(Bobcat!Q9="A","A"," ")</f>
        <v xml:space="preserve"> </v>
      </c>
      <c r="I6" s="100">
        <v>2</v>
      </c>
      <c r="J6" s="146" t="s">
        <v>226</v>
      </c>
      <c r="K6" s="14" t="str">
        <f>T('Elective Adventures'!Q58)</f>
        <v/>
      </c>
      <c r="M6" s="136" t="s">
        <v>76</v>
      </c>
      <c r="N6" s="146" t="s">
        <v>324</v>
      </c>
      <c r="O6" s="14" t="str">
        <f>T('Elective Adventures'!Q147)</f>
        <v/>
      </c>
      <c r="Q6" s="100">
        <v>3</v>
      </c>
      <c r="R6" s="146" t="s">
        <v>400</v>
      </c>
      <c r="S6" s="14" t="str">
        <f>T('Elective Adventures'!Q232)</f>
        <v/>
      </c>
    </row>
    <row r="7" spans="2:19" ht="13.5" thickBot="1">
      <c r="B7" s="212" t="s">
        <v>432</v>
      </c>
      <c r="C7" s="224"/>
      <c r="D7" s="2"/>
      <c r="E7" s="14">
        <v>5</v>
      </c>
      <c r="F7" s="89" t="s">
        <v>19</v>
      </c>
      <c r="G7" s="14" t="str">
        <f>IF(Bobcat!Q10="A","A"," ")</f>
        <v xml:space="preserve"> </v>
      </c>
      <c r="I7" s="100">
        <v>3</v>
      </c>
      <c r="J7" s="146" t="s">
        <v>224</v>
      </c>
      <c r="K7" s="14" t="str">
        <f>T('Elective Adventures'!Q59)</f>
        <v/>
      </c>
      <c r="M7" s="136" t="s">
        <v>77</v>
      </c>
      <c r="N7" s="146" t="s">
        <v>325</v>
      </c>
      <c r="O7" s="14" t="str">
        <f>T('Elective Adventures'!Q148)</f>
        <v/>
      </c>
      <c r="Q7" s="208" t="s">
        <v>401</v>
      </c>
      <c r="R7" s="207"/>
      <c r="S7" s="218"/>
    </row>
    <row r="8" spans="2:19" ht="12.75" customHeight="1" thickBot="1">
      <c r="B8" s="163" t="s">
        <v>67</v>
      </c>
      <c r="C8" s="213"/>
      <c r="D8" s="79"/>
      <c r="E8" s="14">
        <v>6</v>
      </c>
      <c r="F8" s="89" t="s">
        <v>20</v>
      </c>
      <c r="G8" s="14" t="str">
        <f>IF(Bobcat!Q11="A","A"," ")</f>
        <v xml:space="preserve"> </v>
      </c>
      <c r="I8" s="100">
        <v>4</v>
      </c>
      <c r="J8" s="146" t="s">
        <v>229</v>
      </c>
      <c r="K8" s="14" t="str">
        <f>T('Elective Adventures'!Q60)</f>
        <v/>
      </c>
      <c r="M8" s="136" t="s">
        <v>80</v>
      </c>
      <c r="N8" s="146" t="s">
        <v>326</v>
      </c>
      <c r="O8" s="14" t="str">
        <f>T('Elective Adventures'!Q149)</f>
        <v/>
      </c>
      <c r="Q8" s="148"/>
      <c r="R8" s="159" t="s">
        <v>418</v>
      </c>
      <c r="S8" s="14" t="str">
        <f>T('Elective Adventures'!Q235)</f>
        <v/>
      </c>
    </row>
    <row r="9" spans="2:19" ht="12.75" customHeight="1">
      <c r="B9" s="15" t="s">
        <v>68</v>
      </c>
      <c r="C9" s="164" t="str">
        <f>'Cyber Chip'!Q10</f>
        <v xml:space="preserve"> </v>
      </c>
      <c r="D9" s="79"/>
      <c r="E9" s="76">
        <v>7</v>
      </c>
      <c r="F9" s="80" t="s">
        <v>21</v>
      </c>
      <c r="G9" s="76" t="str">
        <f>IF(Bobcat!Q12="A","A"," ")</f>
        <v xml:space="preserve"> </v>
      </c>
      <c r="I9" s="100">
        <v>5</v>
      </c>
      <c r="J9" s="146" t="s">
        <v>227</v>
      </c>
      <c r="K9" s="14" t="str">
        <f>T('Elective Adventures'!Q61)</f>
        <v/>
      </c>
      <c r="M9" s="100">
        <v>3</v>
      </c>
      <c r="N9" s="201" t="s">
        <v>327</v>
      </c>
      <c r="O9" s="14" t="str">
        <f>T('Elective Adventures'!Q150)</f>
        <v/>
      </c>
      <c r="Q9" s="148">
        <v>1</v>
      </c>
      <c r="R9" s="209" t="s">
        <v>402</v>
      </c>
      <c r="S9" s="14" t="str">
        <f>T('Elective Adventures'!Q236)</f>
        <v/>
      </c>
    </row>
    <row r="10" spans="2:19" ht="12" customHeight="1">
      <c r="B10" s="15" t="s">
        <v>419</v>
      </c>
      <c r="C10" s="17" t="str">
        <f>IF(COUNTIF(C4:C9,"C")&gt;5,"C","")</f>
        <v/>
      </c>
      <c r="D10" s="79"/>
      <c r="E10" s="77"/>
      <c r="F10" s="81"/>
      <c r="G10" s="77"/>
      <c r="I10" s="151">
        <v>6</v>
      </c>
      <c r="J10" s="200" t="s">
        <v>228</v>
      </c>
      <c r="K10" s="14" t="str">
        <f>T('Elective Adventures'!Q62)</f>
        <v/>
      </c>
      <c r="M10" s="136" t="s">
        <v>72</v>
      </c>
      <c r="N10" s="146" t="s">
        <v>328</v>
      </c>
      <c r="O10" s="14" t="str">
        <f>T('Elective Adventures'!Q151)</f>
        <v/>
      </c>
      <c r="Q10" s="100">
        <v>2</v>
      </c>
      <c r="R10" s="146" t="s">
        <v>403</v>
      </c>
      <c r="S10" s="14" t="str">
        <f>T('Elective Adventures'!Q237)</f>
        <v/>
      </c>
    </row>
    <row r="11" spans="2:19" ht="12.75" customHeight="1">
      <c r="B11" s="82"/>
      <c r="C11" s="83"/>
      <c r="E11" s="304" t="s">
        <v>426</v>
      </c>
      <c r="F11" s="304"/>
      <c r="G11" s="304"/>
      <c r="I11" s="151">
        <v>7</v>
      </c>
      <c r="J11" s="205" t="s">
        <v>211</v>
      </c>
      <c r="K11" s="14" t="str">
        <f>T('Elective Adventures'!Q63)</f>
        <v/>
      </c>
      <c r="M11" s="136" t="s">
        <v>73</v>
      </c>
      <c r="N11" s="146" t="s">
        <v>329</v>
      </c>
      <c r="O11" s="14" t="str">
        <f>T('Elective Adventures'!Q152)</f>
        <v/>
      </c>
      <c r="Q11" s="100">
        <v>3</v>
      </c>
      <c r="R11" s="200" t="s">
        <v>404</v>
      </c>
      <c r="S11" s="14" t="str">
        <f>T('Elective Adventures'!Q238)</f>
        <v/>
      </c>
    </row>
    <row r="12" spans="2:19" ht="12.75" customHeight="1">
      <c r="B12" s="216" t="s">
        <v>426</v>
      </c>
      <c r="C12" s="215"/>
      <c r="D12" s="31"/>
      <c r="E12" s="304"/>
      <c r="F12" s="304"/>
      <c r="G12" s="304"/>
      <c r="I12" s="173" t="s">
        <v>230</v>
      </c>
      <c r="J12" s="172" t="s">
        <v>238</v>
      </c>
      <c r="K12" s="14" t="str">
        <f>T('Elective Adventures'!Q64)</f>
        <v/>
      </c>
      <c r="M12" s="136" t="s">
        <v>176</v>
      </c>
      <c r="N12" s="146" t="s">
        <v>330</v>
      </c>
      <c r="O12" s="14" t="str">
        <f>T('Elective Adventures'!Q153)</f>
        <v/>
      </c>
      <c r="Q12" s="100">
        <v>4</v>
      </c>
      <c r="R12" s="146" t="s">
        <v>405</v>
      </c>
      <c r="S12" s="14" t="str">
        <f>T('Elective Adventures'!Q239)</f>
        <v/>
      </c>
    </row>
    <row r="13" spans="2:19" ht="12.75" customHeight="1">
      <c r="B13" s="161" t="s">
        <v>110</v>
      </c>
      <c r="C13" s="18" t="str">
        <f>'Core Adventures'!Q11</f>
        <v xml:space="preserve"> </v>
      </c>
      <c r="D13" s="31"/>
      <c r="E13" s="187" t="s">
        <v>151</v>
      </c>
      <c r="F13" s="189"/>
      <c r="G13" s="221" t="str">
        <f>T('Core Adventures'!Q62)</f>
        <v/>
      </c>
      <c r="I13" s="173" t="s">
        <v>231</v>
      </c>
      <c r="J13" s="171" t="s">
        <v>239</v>
      </c>
      <c r="K13" s="14" t="str">
        <f>T('Elective Adventures'!Q65)</f>
        <v/>
      </c>
      <c r="M13" s="100">
        <v>4</v>
      </c>
      <c r="N13" s="146" t="s">
        <v>331</v>
      </c>
      <c r="O13" s="14" t="str">
        <f>T('Elective Adventures'!Q154)</f>
        <v/>
      </c>
      <c r="Q13" s="100">
        <v>5</v>
      </c>
      <c r="R13" s="200" t="s">
        <v>406</v>
      </c>
      <c r="S13" s="14" t="str">
        <f>T('Elective Adventures'!Q240)</f>
        <v/>
      </c>
    </row>
    <row r="14" spans="2:19" ht="12.75" customHeight="1">
      <c r="B14" s="161" t="s">
        <v>420</v>
      </c>
      <c r="C14" s="18" t="str">
        <f>'Core Adventures'!Q21</f>
        <v xml:space="preserve"> </v>
      </c>
      <c r="D14" s="31"/>
      <c r="E14" s="98"/>
      <c r="F14" s="136" t="s">
        <v>118</v>
      </c>
      <c r="G14" s="14" t="str">
        <f>T('Core Adventures'!Q50)</f>
        <v/>
      </c>
      <c r="I14" s="173" t="s">
        <v>232</v>
      </c>
      <c r="J14" s="171" t="s">
        <v>240</v>
      </c>
      <c r="K14" s="14" t="str">
        <f>T('Elective Adventures'!Q66)</f>
        <v/>
      </c>
      <c r="M14" s="136" t="s">
        <v>78</v>
      </c>
      <c r="N14" s="146" t="s">
        <v>351</v>
      </c>
      <c r="O14" s="14" t="str">
        <f>T('Elective Adventures'!Q155)</f>
        <v/>
      </c>
      <c r="Q14" s="100">
        <v>6</v>
      </c>
      <c r="R14" s="146" t="s">
        <v>407</v>
      </c>
      <c r="S14" s="14" t="str">
        <f>T('Elective Adventures'!Q241)</f>
        <v/>
      </c>
    </row>
    <row r="15" spans="2:19">
      <c r="B15" s="161" t="s">
        <v>117</v>
      </c>
      <c r="C15" s="18" t="str">
        <f>'Core Adventures'!Q47</f>
        <v xml:space="preserve"> </v>
      </c>
      <c r="D15" s="31"/>
      <c r="E15" s="98">
        <v>1</v>
      </c>
      <c r="F15" s="136" t="s">
        <v>152</v>
      </c>
      <c r="G15" s="14" t="str">
        <f>T('Core Adventures'!Q51)</f>
        <v/>
      </c>
      <c r="I15" s="173" t="s">
        <v>233</v>
      </c>
      <c r="J15" s="205" t="s">
        <v>241</v>
      </c>
      <c r="K15" s="14" t="str">
        <f>T('Elective Adventures'!Q67)</f>
        <v/>
      </c>
      <c r="M15" s="136" t="s">
        <v>79</v>
      </c>
      <c r="N15" s="146" t="s">
        <v>332</v>
      </c>
      <c r="O15" s="14" t="str">
        <f>T('Elective Adventures'!Q156)</f>
        <v/>
      </c>
      <c r="Q15" s="100">
        <v>7</v>
      </c>
      <c r="R15" s="146" t="s">
        <v>408</v>
      </c>
      <c r="S15" s="14" t="str">
        <f>T('Elective Adventures'!Q242)</f>
        <v/>
      </c>
    </row>
    <row r="16" spans="2:19">
      <c r="B16" s="161" t="s">
        <v>151</v>
      </c>
      <c r="C16" s="18" t="str">
        <f>'Core Adventures'!Q61</f>
        <v xml:space="preserve"> </v>
      </c>
      <c r="D16" s="31"/>
      <c r="E16" s="98">
        <v>2</v>
      </c>
      <c r="F16" s="136" t="s">
        <v>153</v>
      </c>
      <c r="G16" s="14" t="str">
        <f>T('Core Adventures'!Q52)</f>
        <v/>
      </c>
      <c r="I16" s="173" t="s">
        <v>234</v>
      </c>
      <c r="J16" s="205" t="s">
        <v>242</v>
      </c>
      <c r="K16" s="14" t="str">
        <f>T('Elective Adventures'!Q68)</f>
        <v/>
      </c>
      <c r="M16" s="136" t="s">
        <v>304</v>
      </c>
      <c r="N16" s="146" t="s">
        <v>333</v>
      </c>
      <c r="O16" s="14" t="str">
        <f>T('Elective Adventures'!Q157)</f>
        <v/>
      </c>
      <c r="Q16" s="100">
        <v>8</v>
      </c>
      <c r="R16" s="146" t="s">
        <v>409</v>
      </c>
      <c r="S16" s="14" t="str">
        <f>T('Elective Adventures'!Q243)</f>
        <v/>
      </c>
    </row>
    <row r="17" spans="2:19">
      <c r="B17" s="161" t="s">
        <v>427</v>
      </c>
      <c r="C17" s="18" t="str">
        <f>'Core Adventures'!Q72</f>
        <v xml:space="preserve"> </v>
      </c>
      <c r="D17" s="31"/>
      <c r="E17" s="137" t="s">
        <v>76</v>
      </c>
      <c r="F17" s="136" t="s">
        <v>154</v>
      </c>
      <c r="G17" s="14" t="str">
        <f>T('Core Adventures'!Q53)</f>
        <v/>
      </c>
      <c r="I17" s="173" t="s">
        <v>235</v>
      </c>
      <c r="J17" s="205" t="s">
        <v>243</v>
      </c>
      <c r="K17" s="14" t="str">
        <f>T('Elective Adventures'!Q69)</f>
        <v/>
      </c>
      <c r="M17" s="136" t="s">
        <v>305</v>
      </c>
      <c r="N17" s="146" t="s">
        <v>334</v>
      </c>
      <c r="O17" s="14" t="str">
        <f>T('Elective Adventures'!Q158)</f>
        <v/>
      </c>
      <c r="Q17" s="208" t="s">
        <v>410</v>
      </c>
      <c r="R17" s="207"/>
      <c r="S17" s="218"/>
    </row>
    <row r="18" spans="2:19">
      <c r="B18" s="30"/>
      <c r="C18" s="31"/>
      <c r="D18" s="31"/>
      <c r="E18" s="137" t="s">
        <v>77</v>
      </c>
      <c r="F18" s="136" t="s">
        <v>155</v>
      </c>
      <c r="G18" s="14" t="str">
        <f>T('Core Adventures'!Q54)</f>
        <v/>
      </c>
      <c r="I18" s="173" t="s">
        <v>236</v>
      </c>
      <c r="J18" s="205" t="s">
        <v>244</v>
      </c>
      <c r="K18" s="14" t="str">
        <f>T('Elective Adventures'!Q70)</f>
        <v/>
      </c>
      <c r="M18" s="136" t="s">
        <v>306</v>
      </c>
      <c r="N18" s="146" t="s">
        <v>335</v>
      </c>
      <c r="O18" s="14" t="str">
        <f>T('Elective Adventures'!Q159)</f>
        <v/>
      </c>
      <c r="Q18" s="148">
        <v>1</v>
      </c>
      <c r="R18" s="159" t="s">
        <v>411</v>
      </c>
      <c r="S18" s="14" t="str">
        <f>T('Elective Adventures'!Q246)</f>
        <v/>
      </c>
    </row>
    <row r="19" spans="2:19">
      <c r="B19" s="216" t="s">
        <v>425</v>
      </c>
      <c r="C19" s="215"/>
      <c r="E19" s="137" t="s">
        <v>80</v>
      </c>
      <c r="F19" s="136" t="s">
        <v>156</v>
      </c>
      <c r="G19" s="14" t="str">
        <f>T('Core Adventures'!Q55)</f>
        <v/>
      </c>
      <c r="I19" s="173" t="s">
        <v>237</v>
      </c>
      <c r="J19" s="205" t="s">
        <v>245</v>
      </c>
      <c r="K19" s="14" t="str">
        <f>T('Elective Adventures'!Q71)</f>
        <v/>
      </c>
      <c r="M19" s="136" t="s">
        <v>307</v>
      </c>
      <c r="N19" s="146" t="s">
        <v>336</v>
      </c>
      <c r="O19" s="14" t="str">
        <f>T('Elective Adventures'!Q160)</f>
        <v/>
      </c>
      <c r="Q19" s="100">
        <v>2</v>
      </c>
      <c r="R19" s="201" t="s">
        <v>412</v>
      </c>
      <c r="S19" s="14" t="str">
        <f>T('Elective Adventures'!Q247)</f>
        <v/>
      </c>
    </row>
    <row r="20" spans="2:19">
      <c r="B20" s="161" t="s">
        <v>172</v>
      </c>
      <c r="C20" s="18" t="str">
        <f>'Elective Adventures'!Q19</f>
        <v xml:space="preserve"> </v>
      </c>
      <c r="D20" s="31"/>
      <c r="E20" s="137" t="s">
        <v>94</v>
      </c>
      <c r="F20" s="136" t="s">
        <v>157</v>
      </c>
      <c r="G20" s="14" t="str">
        <f>T('Core Adventures'!Q56)</f>
        <v/>
      </c>
      <c r="I20" s="202" t="s">
        <v>246</v>
      </c>
      <c r="J20" s="195"/>
      <c r="K20" s="218"/>
      <c r="M20" s="136" t="s">
        <v>308</v>
      </c>
      <c r="N20" s="146" t="s">
        <v>337</v>
      </c>
      <c r="O20" s="14" t="str">
        <f>T('Elective Adventures'!Q161)</f>
        <v/>
      </c>
      <c r="Q20" s="100">
        <v>3</v>
      </c>
      <c r="R20" s="146" t="s">
        <v>413</v>
      </c>
      <c r="S20" s="14" t="str">
        <f>T('Elective Adventures'!Q248)</f>
        <v/>
      </c>
    </row>
    <row r="21" spans="2:19" ht="12.75" customHeight="1">
      <c r="B21" s="161" t="s">
        <v>194</v>
      </c>
      <c r="C21" s="18" t="str">
        <f>'Elective Adventures'!Q34</f>
        <v xml:space="preserve"> </v>
      </c>
      <c r="D21" s="31"/>
      <c r="E21" s="137" t="s">
        <v>141</v>
      </c>
      <c r="F21" s="136" t="s">
        <v>158</v>
      </c>
      <c r="G21" s="14" t="str">
        <f>T('Core Adventures'!Q57)</f>
        <v/>
      </c>
      <c r="I21" s="100">
        <v>1</v>
      </c>
      <c r="J21" s="146" t="s">
        <v>247</v>
      </c>
      <c r="K21" s="14" t="str">
        <f>T('Elective Adventures'!Q75)</f>
        <v/>
      </c>
      <c r="M21" s="136" t="s">
        <v>309</v>
      </c>
      <c r="N21" s="146" t="s">
        <v>339</v>
      </c>
      <c r="O21" s="14" t="str">
        <f>T('Elective Adventures'!Q162)</f>
        <v/>
      </c>
      <c r="Q21" s="100">
        <v>4</v>
      </c>
      <c r="R21" s="201" t="s">
        <v>414</v>
      </c>
      <c r="S21" s="14" t="str">
        <f>T('Elective Adventures'!Q249)</f>
        <v/>
      </c>
    </row>
    <row r="22" spans="2:19" ht="12.75" customHeight="1">
      <c r="B22" s="161" t="s">
        <v>205</v>
      </c>
      <c r="C22" s="18" t="str">
        <f>'Elective Adventures'!Q53</f>
        <v xml:space="preserve"> </v>
      </c>
      <c r="D22" s="31"/>
      <c r="E22" s="137" t="s">
        <v>162</v>
      </c>
      <c r="F22" s="136" t="s">
        <v>159</v>
      </c>
      <c r="G22" s="14" t="str">
        <f>T('Core Adventures'!Q58)</f>
        <v/>
      </c>
      <c r="H22" s="12" t="s">
        <v>75</v>
      </c>
      <c r="I22" s="136">
        <v>2</v>
      </c>
      <c r="J22" s="146" t="s">
        <v>248</v>
      </c>
      <c r="K22" s="14" t="str">
        <f>T('Elective Adventures'!Q76)</f>
        <v/>
      </c>
      <c r="L22" s="12" t="s">
        <v>75</v>
      </c>
      <c r="M22" s="136" t="s">
        <v>310</v>
      </c>
      <c r="N22" s="146" t="s">
        <v>352</v>
      </c>
      <c r="O22" s="14" t="str">
        <f>T('Elective Adventures'!Q163)</f>
        <v/>
      </c>
      <c r="P22" s="12" t="s">
        <v>75</v>
      </c>
      <c r="Q22" s="136" t="s">
        <v>78</v>
      </c>
      <c r="R22" s="201" t="s">
        <v>415</v>
      </c>
      <c r="S22" s="14" t="str">
        <f>T('Elective Adventures'!Q250)</f>
        <v/>
      </c>
    </row>
    <row r="23" spans="2:19" ht="12.75" customHeight="1">
      <c r="B23" s="161" t="s">
        <v>421</v>
      </c>
      <c r="C23" s="18" t="str">
        <f>'Elective Adventures'!Q72</f>
        <v xml:space="preserve"> </v>
      </c>
      <c r="D23" s="31"/>
      <c r="E23" s="98">
        <v>3</v>
      </c>
      <c r="F23" s="136" t="s">
        <v>160</v>
      </c>
      <c r="G23" s="14" t="str">
        <f>T('Core Adventures'!Q59)</f>
        <v/>
      </c>
      <c r="I23" s="136">
        <v>3</v>
      </c>
      <c r="J23" s="146" t="s">
        <v>249</v>
      </c>
      <c r="K23" s="14" t="str">
        <f>T('Elective Adventures'!Q77)</f>
        <v/>
      </c>
      <c r="M23" s="136" t="s">
        <v>311</v>
      </c>
      <c r="N23" s="146" t="s">
        <v>340</v>
      </c>
      <c r="O23" s="14" t="str">
        <f>T('Elective Adventures'!Q164)</f>
        <v/>
      </c>
      <c r="Q23" s="136" t="s">
        <v>79</v>
      </c>
      <c r="R23" s="201" t="s">
        <v>416</v>
      </c>
      <c r="S23" s="14" t="str">
        <f>T('Elective Adventures'!Q251)</f>
        <v/>
      </c>
    </row>
    <row r="24" spans="2:19">
      <c r="B24" s="161" t="s">
        <v>246</v>
      </c>
      <c r="C24" s="18" t="str">
        <f>'Elective Adventures'!Q80</f>
        <v xml:space="preserve"> </v>
      </c>
      <c r="D24" s="31"/>
      <c r="E24" s="98">
        <v>4</v>
      </c>
      <c r="F24" s="136" t="s">
        <v>161</v>
      </c>
      <c r="G24" s="14" t="str">
        <f>T('Core Adventures'!Q60)</f>
        <v/>
      </c>
      <c r="I24" s="136">
        <v>4</v>
      </c>
      <c r="J24" s="201" t="s">
        <v>250</v>
      </c>
      <c r="K24" s="14" t="str">
        <f>T('Elective Adventures'!Q78)</f>
        <v/>
      </c>
      <c r="M24" s="136" t="s">
        <v>312</v>
      </c>
      <c r="N24" s="146" t="s">
        <v>341</v>
      </c>
      <c r="O24" s="14" t="str">
        <f>T('Elective Adventures'!Q165)</f>
        <v/>
      </c>
      <c r="Q24" s="136" t="s">
        <v>304</v>
      </c>
      <c r="R24" s="146" t="s">
        <v>417</v>
      </c>
      <c r="S24" s="14" t="str">
        <f>T('Elective Adventures'!Q252)</f>
        <v/>
      </c>
    </row>
    <row r="25" spans="2:19">
      <c r="B25" s="161" t="s">
        <v>252</v>
      </c>
      <c r="C25" s="18" t="str">
        <f>'Elective Adventures'!Q89</f>
        <v xml:space="preserve"> </v>
      </c>
      <c r="D25" s="31"/>
      <c r="E25" s="187" t="s">
        <v>169</v>
      </c>
      <c r="F25" s="187"/>
      <c r="G25" s="218"/>
      <c r="I25" s="136">
        <v>5</v>
      </c>
      <c r="J25" s="146" t="s">
        <v>251</v>
      </c>
      <c r="K25" s="14" t="str">
        <f>T('Elective Adventures'!Q79)</f>
        <v/>
      </c>
      <c r="M25" s="136" t="s">
        <v>313</v>
      </c>
      <c r="N25" s="146" t="s">
        <v>342</v>
      </c>
      <c r="O25" s="14" t="str">
        <f>T('Elective Adventures'!Q166)</f>
        <v/>
      </c>
    </row>
    <row r="26" spans="2:19" ht="12.75" customHeight="1">
      <c r="B26" s="162" t="s">
        <v>259</v>
      </c>
      <c r="C26" s="18" t="str">
        <f>'Elective Adventures'!Q105</f>
        <v xml:space="preserve"> </v>
      </c>
      <c r="D26" s="31"/>
      <c r="E26" s="98"/>
      <c r="F26" s="136" t="s">
        <v>118</v>
      </c>
      <c r="G26" s="14" t="str">
        <f>T('Core Adventures'!Q63)</f>
        <v/>
      </c>
      <c r="I26" s="202" t="s">
        <v>252</v>
      </c>
      <c r="J26" s="195"/>
      <c r="K26" s="218"/>
      <c r="M26" s="136" t="s">
        <v>314</v>
      </c>
      <c r="N26" s="201" t="s">
        <v>343</v>
      </c>
      <c r="O26" s="14" t="str">
        <f>T('Elective Adventures'!Q167)</f>
        <v/>
      </c>
    </row>
    <row r="27" spans="2:19" ht="12.75" customHeight="1">
      <c r="B27" s="162" t="s">
        <v>428</v>
      </c>
      <c r="C27" s="18" t="str">
        <f>'Elective Adventures'!Q132</f>
        <v xml:space="preserve"> </v>
      </c>
      <c r="D27" s="31"/>
      <c r="E27" s="98">
        <v>1</v>
      </c>
      <c r="F27" s="136" t="s">
        <v>163</v>
      </c>
      <c r="G27" s="14" t="str">
        <f>T('Core Adventures'!Q64)</f>
        <v/>
      </c>
      <c r="I27" s="100">
        <v>1</v>
      </c>
      <c r="J27" s="146" t="s">
        <v>253</v>
      </c>
      <c r="K27" s="14" t="str">
        <f>T('Elective Adventures'!Q83)</f>
        <v/>
      </c>
      <c r="M27" s="136" t="s">
        <v>315</v>
      </c>
      <c r="N27" s="146" t="s">
        <v>344</v>
      </c>
      <c r="O27" s="14" t="str">
        <f>T('Elective Adventures'!Q168)</f>
        <v/>
      </c>
    </row>
    <row r="28" spans="2:19">
      <c r="B28" s="162" t="s">
        <v>297</v>
      </c>
      <c r="C28" s="18" t="str">
        <f>'Elective Adventures'!Q142</f>
        <v xml:space="preserve"> </v>
      </c>
      <c r="D28" s="31"/>
      <c r="E28" s="98">
        <v>2</v>
      </c>
      <c r="F28" s="136" t="s">
        <v>164</v>
      </c>
      <c r="G28" s="14" t="str">
        <f>T('Core Adventures'!Q65)</f>
        <v/>
      </c>
      <c r="I28" s="100">
        <v>2</v>
      </c>
      <c r="J28" s="146" t="s">
        <v>254</v>
      </c>
      <c r="K28" s="14" t="str">
        <f>T('Elective Adventures'!Q84)</f>
        <v/>
      </c>
      <c r="M28" s="136" t="s">
        <v>316</v>
      </c>
      <c r="N28" s="146" t="s">
        <v>345</v>
      </c>
      <c r="O28" s="14" t="str">
        <f>T('Elective Adventures'!Q169)</f>
        <v/>
      </c>
      <c r="R28" s="68" t="s">
        <v>49</v>
      </c>
      <c r="S28" s="69"/>
    </row>
    <row r="29" spans="2:19">
      <c r="B29" s="162" t="s">
        <v>338</v>
      </c>
      <c r="C29" s="18" t="str">
        <f>'Elective Adventures'!Q176</f>
        <v xml:space="preserve"> </v>
      </c>
      <c r="D29" s="31"/>
      <c r="E29" s="98">
        <v>3</v>
      </c>
      <c r="F29" s="193" t="s">
        <v>165</v>
      </c>
      <c r="G29" s="14" t="str">
        <f>T('Core Adventures'!Q66)</f>
        <v/>
      </c>
      <c r="I29" s="100">
        <v>3</v>
      </c>
      <c r="J29" s="201" t="s">
        <v>255</v>
      </c>
      <c r="K29" s="14" t="str">
        <f>T('Elective Adventures'!Q85)</f>
        <v/>
      </c>
      <c r="M29" s="136" t="s">
        <v>317</v>
      </c>
      <c r="N29" s="146" t="s">
        <v>346</v>
      </c>
      <c r="O29" s="14" t="str">
        <f>T('Elective Adventures'!Q170)</f>
        <v/>
      </c>
      <c r="R29" s="70" t="s">
        <v>50</v>
      </c>
      <c r="S29" s="32"/>
    </row>
    <row r="30" spans="2:19" ht="12.75" customHeight="1">
      <c r="B30" s="162" t="s">
        <v>354</v>
      </c>
      <c r="C30" s="18" t="str">
        <f>'Elective Adventures'!Q183</f>
        <v xml:space="preserve"> </v>
      </c>
      <c r="D30" s="31"/>
      <c r="E30" s="98">
        <v>4</v>
      </c>
      <c r="F30" s="194" t="s">
        <v>170</v>
      </c>
      <c r="G30" s="14" t="str">
        <f>T('Core Adventures'!Q67)</f>
        <v/>
      </c>
      <c r="I30" s="100">
        <v>4</v>
      </c>
      <c r="J30" s="200" t="s">
        <v>256</v>
      </c>
      <c r="K30" s="14" t="str">
        <f>T('Elective Adventures'!Q86)</f>
        <v/>
      </c>
      <c r="M30" s="136" t="s">
        <v>318</v>
      </c>
      <c r="N30" s="146" t="s">
        <v>353</v>
      </c>
      <c r="O30" s="14" t="str">
        <f>T('Elective Adventures'!Q171)</f>
        <v/>
      </c>
      <c r="R30" s="70" t="s">
        <v>51</v>
      </c>
      <c r="S30" s="32"/>
    </row>
    <row r="31" spans="2:19" ht="12.75" customHeight="1">
      <c r="B31" s="162" t="s">
        <v>359</v>
      </c>
      <c r="C31" s="18" t="str">
        <f>'Elective Adventures'!Q198</f>
        <v xml:space="preserve"> </v>
      </c>
      <c r="D31" s="31"/>
      <c r="E31" s="98">
        <v>5</v>
      </c>
      <c r="F31" s="193" t="s">
        <v>166</v>
      </c>
      <c r="G31" s="14" t="str">
        <f>T('Core Adventures'!Q68)</f>
        <v/>
      </c>
      <c r="I31" s="100">
        <v>5</v>
      </c>
      <c r="J31" s="146" t="s">
        <v>257</v>
      </c>
      <c r="K31" s="14" t="str">
        <f>T('Elective Adventures'!Q87)</f>
        <v/>
      </c>
      <c r="M31" s="136" t="s">
        <v>319</v>
      </c>
      <c r="N31" s="146" t="s">
        <v>347</v>
      </c>
      <c r="O31" s="14" t="str">
        <f>T('Elective Adventures'!Q172)</f>
        <v/>
      </c>
      <c r="R31" s="71" t="s">
        <v>74</v>
      </c>
      <c r="S31" s="51"/>
    </row>
    <row r="32" spans="2:19">
      <c r="B32" s="162" t="s">
        <v>423</v>
      </c>
      <c r="C32" s="18" t="str">
        <f>'Elective Adventures'!Q208</f>
        <v xml:space="preserve"> </v>
      </c>
      <c r="D32" s="31"/>
      <c r="E32" s="98">
        <v>6</v>
      </c>
      <c r="F32" s="136" t="s">
        <v>167</v>
      </c>
      <c r="G32" s="14" t="str">
        <f>T('Core Adventures'!Q69)</f>
        <v/>
      </c>
      <c r="I32" s="100">
        <v>6</v>
      </c>
      <c r="J32" s="146" t="s">
        <v>258</v>
      </c>
      <c r="K32" s="14" t="str">
        <f>T('Elective Adventures'!Q88)</f>
        <v/>
      </c>
      <c r="M32" s="136" t="s">
        <v>320</v>
      </c>
      <c r="N32" s="146" t="s">
        <v>348</v>
      </c>
      <c r="O32" s="14" t="str">
        <f>T('Elective Adventures'!Q173)</f>
        <v/>
      </c>
    </row>
    <row r="33" spans="1:15" ht="12.75" customHeight="1">
      <c r="B33" s="162" t="s">
        <v>381</v>
      </c>
      <c r="C33" s="18" t="str">
        <f>'Elective Adventures'!Q213</f>
        <v xml:space="preserve"> </v>
      </c>
      <c r="D33" s="31"/>
      <c r="E33" s="98">
        <v>7</v>
      </c>
      <c r="F33" s="136" t="s">
        <v>171</v>
      </c>
      <c r="G33" s="14" t="str">
        <f>T('Core Adventures'!Q70)</f>
        <v/>
      </c>
      <c r="I33" s="202" t="s">
        <v>259</v>
      </c>
      <c r="J33" s="186"/>
      <c r="K33" s="218"/>
      <c r="M33" s="136" t="s">
        <v>321</v>
      </c>
      <c r="N33" s="146" t="s">
        <v>349</v>
      </c>
      <c r="O33" s="14" t="str">
        <f>T('Elective Adventures'!Q174)</f>
        <v/>
      </c>
    </row>
    <row r="34" spans="1:15" ht="12.75" customHeight="1">
      <c r="B34" s="162" t="s">
        <v>385</v>
      </c>
      <c r="C34" s="18" t="str">
        <f>'Elective Adventures'!Q228</f>
        <v xml:space="preserve"> </v>
      </c>
      <c r="D34" s="8"/>
      <c r="E34" s="98">
        <v>8</v>
      </c>
      <c r="F34" s="193" t="s">
        <v>168</v>
      </c>
      <c r="G34" s="14" t="str">
        <f>T('Core Adventures'!Q71)</f>
        <v/>
      </c>
      <c r="I34" s="136">
        <v>1</v>
      </c>
      <c r="J34" s="146" t="s">
        <v>260</v>
      </c>
      <c r="K34" s="14" t="str">
        <f>T('Elective Adventures'!Q92)</f>
        <v/>
      </c>
      <c r="M34" s="136" t="s">
        <v>322</v>
      </c>
      <c r="N34" s="146" t="s">
        <v>350</v>
      </c>
      <c r="O34" s="14" t="str">
        <f>T('Elective Adventures'!Q175)</f>
        <v/>
      </c>
    </row>
    <row r="35" spans="1:15" ht="15.75" customHeight="1">
      <c r="B35" s="162" t="s">
        <v>397</v>
      </c>
      <c r="C35" s="18" t="str">
        <f>'Elective Adventures'!Q233</f>
        <v xml:space="preserve"> </v>
      </c>
      <c r="D35" s="8"/>
      <c r="E35" s="304" t="s">
        <v>425</v>
      </c>
      <c r="F35" s="304"/>
      <c r="G35" s="304"/>
      <c r="I35" s="136" t="s">
        <v>69</v>
      </c>
      <c r="J35" s="146" t="s">
        <v>261</v>
      </c>
      <c r="K35" s="14" t="str">
        <f>T('Elective Adventures'!Q93)</f>
        <v/>
      </c>
      <c r="M35" s="202" t="s">
        <v>354</v>
      </c>
      <c r="N35" s="207"/>
      <c r="O35" s="218"/>
    </row>
    <row r="36" spans="1:15" ht="12.75" customHeight="1">
      <c r="B36" s="162" t="s">
        <v>401</v>
      </c>
      <c r="C36" s="18" t="str">
        <f>'Elective Adventures'!Q244</f>
        <v xml:space="preserve"> </v>
      </c>
      <c r="D36" s="8"/>
      <c r="E36" s="304"/>
      <c r="F36" s="304"/>
      <c r="G36" s="304"/>
      <c r="I36" s="136" t="s">
        <v>70</v>
      </c>
      <c r="J36" s="146" t="s">
        <v>262</v>
      </c>
      <c r="K36" s="14" t="str">
        <f>T('Elective Adventures'!Q94)</f>
        <v/>
      </c>
      <c r="M36" s="136">
        <v>1</v>
      </c>
      <c r="N36" s="159" t="s">
        <v>355</v>
      </c>
      <c r="O36" s="14" t="str">
        <f>T('Elective Adventures'!Q179)</f>
        <v/>
      </c>
    </row>
    <row r="37" spans="1:15">
      <c r="B37" s="162" t="s">
        <v>410</v>
      </c>
      <c r="C37" s="18" t="str">
        <f>'Elective Adventures'!Q253</f>
        <v xml:space="preserve"> </v>
      </c>
      <c r="D37" s="8"/>
      <c r="E37" s="189" t="s">
        <v>172</v>
      </c>
      <c r="F37" s="186"/>
      <c r="G37" s="215"/>
      <c r="I37" s="136" t="s">
        <v>71</v>
      </c>
      <c r="J37" s="146" t="s">
        <v>263</v>
      </c>
      <c r="K37" s="14" t="str">
        <f>T('Elective Adventures'!Q95)</f>
        <v/>
      </c>
      <c r="M37" s="136">
        <v>2</v>
      </c>
      <c r="N37" s="146" t="s">
        <v>356</v>
      </c>
      <c r="O37" s="14" t="str">
        <f>T('Elective Adventures'!Q180)</f>
        <v/>
      </c>
    </row>
    <row r="38" spans="1:15" ht="12.75" customHeight="1">
      <c r="B38" s="2"/>
      <c r="C38" s="31"/>
      <c r="D38" s="78"/>
      <c r="E38" s="100"/>
      <c r="F38" s="146" t="s">
        <v>97</v>
      </c>
      <c r="G38" s="14" t="str">
        <f>T('Elective Adventures'!Q6)</f>
        <v/>
      </c>
      <c r="I38" s="136">
        <v>2</v>
      </c>
      <c r="J38" s="146" t="s">
        <v>208</v>
      </c>
      <c r="K38" s="14" t="str">
        <f>T('Elective Adventures'!Q96)</f>
        <v/>
      </c>
      <c r="M38" s="100">
        <v>3</v>
      </c>
      <c r="N38" s="146" t="s">
        <v>357</v>
      </c>
      <c r="O38" s="14" t="str">
        <f>T('Elective Adventures'!Q181)</f>
        <v/>
      </c>
    </row>
    <row r="39" spans="1:15" ht="12.75" customHeight="1">
      <c r="A39" s="304" t="s">
        <v>426</v>
      </c>
      <c r="B39" s="304"/>
      <c r="C39" s="304"/>
      <c r="D39" s="78"/>
      <c r="E39" s="100">
        <v>1</v>
      </c>
      <c r="F39" s="146" t="s">
        <v>173</v>
      </c>
      <c r="G39" s="14" t="str">
        <f>T('Elective Adventures'!Q7)</f>
        <v/>
      </c>
      <c r="I39" s="136" t="s">
        <v>76</v>
      </c>
      <c r="J39" s="146" t="s">
        <v>264</v>
      </c>
      <c r="K39" s="14" t="str">
        <f>T('Elective Adventures'!Q97)</f>
        <v/>
      </c>
      <c r="M39" s="154">
        <v>4</v>
      </c>
      <c r="N39" s="158" t="s">
        <v>358</v>
      </c>
      <c r="O39" s="14" t="str">
        <f>T('Elective Adventures'!Q182)</f>
        <v/>
      </c>
    </row>
    <row r="40" spans="1:15" ht="12.75" customHeight="1">
      <c r="A40" s="304"/>
      <c r="B40" s="304"/>
      <c r="C40" s="304"/>
      <c r="E40" s="100">
        <v>2</v>
      </c>
      <c r="F40" s="146" t="s">
        <v>174</v>
      </c>
      <c r="G40" s="14" t="str">
        <f>T('Elective Adventures'!Q8)</f>
        <v/>
      </c>
      <c r="I40" s="136" t="s">
        <v>77</v>
      </c>
      <c r="J40" s="146" t="s">
        <v>265</v>
      </c>
      <c r="K40" s="14" t="str">
        <f>T('Elective Adventures'!Q98)</f>
        <v/>
      </c>
      <c r="M40" s="208" t="s">
        <v>359</v>
      </c>
      <c r="N40" s="207"/>
      <c r="O40" s="218"/>
    </row>
    <row r="41" spans="1:15">
      <c r="A41" s="189" t="s">
        <v>110</v>
      </c>
      <c r="B41" s="189"/>
      <c r="C41" s="217"/>
      <c r="E41" s="100">
        <v>3</v>
      </c>
      <c r="F41" s="146" t="s">
        <v>175</v>
      </c>
      <c r="G41" s="14" t="str">
        <f>T('Elective Adventures'!Q9)</f>
        <v/>
      </c>
      <c r="I41" s="136" t="s">
        <v>80</v>
      </c>
      <c r="J41" s="200" t="s">
        <v>266</v>
      </c>
      <c r="K41" s="14" t="str">
        <f>T('Elective Adventures'!Q99)</f>
        <v/>
      </c>
      <c r="M41" s="148"/>
      <c r="N41" s="159" t="s">
        <v>360</v>
      </c>
      <c r="O41" s="14" t="str">
        <f>T('Elective Adventures'!Q186)</f>
        <v/>
      </c>
    </row>
    <row r="42" spans="1:15" ht="12.75" customHeight="1">
      <c r="A42" s="98">
        <v>1</v>
      </c>
      <c r="B42" s="136" t="s">
        <v>105</v>
      </c>
      <c r="C42" s="14" t="str">
        <f>T('Core Adventures'!Q6)</f>
        <v/>
      </c>
      <c r="E42" s="173" t="s">
        <v>72</v>
      </c>
      <c r="F42" s="171" t="s">
        <v>183</v>
      </c>
      <c r="G42" s="14" t="str">
        <f>T('Elective Adventures'!Q10)</f>
        <v/>
      </c>
      <c r="I42" s="136" t="s">
        <v>94</v>
      </c>
      <c r="J42" s="146" t="s">
        <v>267</v>
      </c>
      <c r="K42" s="14" t="str">
        <f>T('Elective Adventures'!Q100)</f>
        <v/>
      </c>
      <c r="M42" s="100">
        <v>1</v>
      </c>
      <c r="N42" s="146" t="s">
        <v>363</v>
      </c>
      <c r="O42" s="14" t="str">
        <f>T('Elective Adventures'!Q187)</f>
        <v/>
      </c>
    </row>
    <row r="43" spans="1:15">
      <c r="A43" s="98">
        <v>2</v>
      </c>
      <c r="B43" s="136" t="s">
        <v>106</v>
      </c>
      <c r="C43" s="14" t="str">
        <f>T('Core Adventures'!Q7)</f>
        <v/>
      </c>
      <c r="E43" s="173" t="s">
        <v>73</v>
      </c>
      <c r="F43" s="171" t="s">
        <v>184</v>
      </c>
      <c r="G43" s="14" t="str">
        <f>T('Elective Adventures'!Q11)</f>
        <v/>
      </c>
      <c r="I43" s="136" t="s">
        <v>141</v>
      </c>
      <c r="J43" s="146" t="s">
        <v>268</v>
      </c>
      <c r="K43" s="14" t="str">
        <f>T('Elective Adventures'!Q101)</f>
        <v/>
      </c>
      <c r="M43" s="100">
        <v>2</v>
      </c>
      <c r="N43" s="146" t="s">
        <v>364</v>
      </c>
      <c r="O43" s="14" t="str">
        <f>T('Elective Adventures'!Q188)</f>
        <v/>
      </c>
    </row>
    <row r="44" spans="1:15">
      <c r="A44" s="98">
        <v>3</v>
      </c>
      <c r="B44" s="136" t="s">
        <v>107</v>
      </c>
      <c r="C44" s="14" t="str">
        <f>T('Core Adventures'!Q8)</f>
        <v/>
      </c>
      <c r="E44" s="173" t="s">
        <v>176</v>
      </c>
      <c r="F44" s="171" t="s">
        <v>185</v>
      </c>
      <c r="G44" s="14" t="str">
        <f>T('Elective Adventures'!Q12)</f>
        <v/>
      </c>
      <c r="I44" s="136" t="s">
        <v>162</v>
      </c>
      <c r="J44" s="146" t="s">
        <v>269</v>
      </c>
      <c r="K44" s="14" t="str">
        <f>T('Elective Adventures'!Q102)</f>
        <v/>
      </c>
      <c r="M44" s="100">
        <v>3</v>
      </c>
      <c r="N44" s="146" t="s">
        <v>365</v>
      </c>
      <c r="O44" s="14" t="str">
        <f>T('Elective Adventures'!Q189)</f>
        <v/>
      </c>
    </row>
    <row r="45" spans="1:15" ht="12.75" customHeight="1">
      <c r="A45" s="98">
        <v>4</v>
      </c>
      <c r="B45" s="136" t="s">
        <v>108</v>
      </c>
      <c r="C45" s="14" t="str">
        <f>T('Core Adventures'!Q9)</f>
        <v/>
      </c>
      <c r="E45" s="173" t="s">
        <v>177</v>
      </c>
      <c r="F45" s="171" t="s">
        <v>186</v>
      </c>
      <c r="G45" s="14" t="str">
        <f>T('Elective Adventures'!Q13)</f>
        <v/>
      </c>
      <c r="I45" s="136" t="s">
        <v>192</v>
      </c>
      <c r="J45" s="146" t="s">
        <v>270</v>
      </c>
      <c r="K45" s="14" t="str">
        <f>T('Elective Adventures'!Q103)</f>
        <v/>
      </c>
      <c r="M45" s="100">
        <v>4</v>
      </c>
      <c r="N45" s="146" t="s">
        <v>366</v>
      </c>
      <c r="O45" s="14" t="str">
        <f>T('Elective Adventures'!Q190)</f>
        <v/>
      </c>
    </row>
    <row r="46" spans="1:15" ht="12.75" customHeight="1">
      <c r="A46" s="98">
        <v>3</v>
      </c>
      <c r="B46" s="136" t="s">
        <v>109</v>
      </c>
      <c r="C46" s="14" t="str">
        <f>T('Core Adventures'!Q10)</f>
        <v/>
      </c>
      <c r="E46" s="173" t="s">
        <v>178</v>
      </c>
      <c r="F46" s="172" t="s">
        <v>187</v>
      </c>
      <c r="G46" s="14" t="str">
        <f>T('Elective Adventures'!Q14)</f>
        <v/>
      </c>
      <c r="I46" s="136" t="s">
        <v>193</v>
      </c>
      <c r="J46" s="201" t="s">
        <v>271</v>
      </c>
      <c r="K46" s="14" t="str">
        <f>T('Elective Adventures'!Q104)</f>
        <v/>
      </c>
      <c r="M46" s="100">
        <v>5</v>
      </c>
      <c r="N46" s="146" t="s">
        <v>367</v>
      </c>
      <c r="O46" s="14" t="str">
        <f>T('Elective Adventures'!Q191)</f>
        <v/>
      </c>
    </row>
    <row r="47" spans="1:15">
      <c r="A47" s="187" t="s">
        <v>420</v>
      </c>
      <c r="B47" s="187"/>
      <c r="C47" s="218"/>
      <c r="E47" s="173" t="s">
        <v>179</v>
      </c>
      <c r="F47" s="171" t="s">
        <v>188</v>
      </c>
      <c r="G47" s="14" t="str">
        <f>T('Elective Adventures'!Q15)</f>
        <v/>
      </c>
      <c r="I47" s="202" t="s">
        <v>428</v>
      </c>
      <c r="J47" s="186"/>
      <c r="K47" s="218"/>
      <c r="M47" s="100">
        <v>6</v>
      </c>
      <c r="N47" s="200" t="s">
        <v>368</v>
      </c>
      <c r="O47" s="14" t="str">
        <f>T('Elective Adventures'!Q192)</f>
        <v/>
      </c>
    </row>
    <row r="48" spans="1:15">
      <c r="A48" s="98"/>
      <c r="B48" s="136" t="s">
        <v>95</v>
      </c>
      <c r="C48" s="14" t="str">
        <f>T('Core Adventures'!Q14)</f>
        <v/>
      </c>
      <c r="E48" s="173" t="s">
        <v>180</v>
      </c>
      <c r="F48" s="171" t="s">
        <v>189</v>
      </c>
      <c r="G48" s="14" t="str">
        <f>T('Elective Adventures'!Q16)</f>
        <v/>
      </c>
      <c r="I48" s="100">
        <v>1</v>
      </c>
      <c r="J48" s="146" t="s">
        <v>97</v>
      </c>
      <c r="K48" s="14" t="str">
        <f>T('Elective Adventures'!Q108)</f>
        <v/>
      </c>
      <c r="M48" s="100">
        <v>7</v>
      </c>
      <c r="N48" s="146" t="s">
        <v>369</v>
      </c>
      <c r="O48" s="14" t="str">
        <f>T('Elective Adventures'!Q193)</f>
        <v/>
      </c>
    </row>
    <row r="49" spans="1:15">
      <c r="A49" s="98">
        <v>1</v>
      </c>
      <c r="B49" s="136" t="s">
        <v>96</v>
      </c>
      <c r="C49" s="14" t="str">
        <f>T('Core Adventures'!Q15)</f>
        <v/>
      </c>
      <c r="E49" s="173" t="s">
        <v>181</v>
      </c>
      <c r="F49" s="171" t="s">
        <v>190</v>
      </c>
      <c r="G49" s="14" t="str">
        <f>T('Elective Adventures'!Q17)</f>
        <v/>
      </c>
      <c r="I49" s="136" t="s">
        <v>69</v>
      </c>
      <c r="J49" s="146" t="s">
        <v>279</v>
      </c>
      <c r="K49" s="14" t="str">
        <f>T('Elective Adventures'!Q109)</f>
        <v/>
      </c>
      <c r="M49" s="100">
        <v>8</v>
      </c>
      <c r="N49" s="146" t="s">
        <v>370</v>
      </c>
      <c r="O49" s="14" t="str">
        <f>T('Elective Adventures'!Q194)</f>
        <v/>
      </c>
    </row>
    <row r="50" spans="1:15" ht="12.75" customHeight="1">
      <c r="A50" s="98"/>
      <c r="B50" s="136" t="s">
        <v>112</v>
      </c>
      <c r="C50" s="14" t="str">
        <f>T('Core Adventures'!Q16)</f>
        <v/>
      </c>
      <c r="E50" s="173" t="s">
        <v>182</v>
      </c>
      <c r="F50" s="171" t="s">
        <v>191</v>
      </c>
      <c r="G50" s="14" t="str">
        <f>T('Elective Adventures'!Q18)</f>
        <v/>
      </c>
      <c r="I50" s="136" t="s">
        <v>70</v>
      </c>
      <c r="J50" s="146" t="s">
        <v>280</v>
      </c>
      <c r="K50" s="14" t="str">
        <f>T('Elective Adventures'!Q110)</f>
        <v/>
      </c>
      <c r="M50" s="100">
        <v>9</v>
      </c>
      <c r="N50" s="146" t="s">
        <v>371</v>
      </c>
      <c r="O50" s="14" t="str">
        <f>T('Elective Adventures'!Q195)</f>
        <v/>
      </c>
    </row>
    <row r="51" spans="1:15" ht="12.75" customHeight="1">
      <c r="A51" s="137" t="s">
        <v>76</v>
      </c>
      <c r="B51" s="136" t="s">
        <v>113</v>
      </c>
      <c r="C51" s="14" t="str">
        <f>T('Core Adventures'!Q17)</f>
        <v/>
      </c>
      <c r="D51" s="84"/>
      <c r="E51" s="189" t="s">
        <v>194</v>
      </c>
      <c r="F51" s="186"/>
      <c r="G51" s="218"/>
      <c r="I51" s="136" t="s">
        <v>71</v>
      </c>
      <c r="J51" s="146" t="s">
        <v>281</v>
      </c>
      <c r="K51" s="14" t="str">
        <f>T('Elective Adventures'!Q111)</f>
        <v/>
      </c>
      <c r="M51" s="136" t="s">
        <v>361</v>
      </c>
      <c r="N51" s="146" t="s">
        <v>372</v>
      </c>
      <c r="O51" s="14" t="str">
        <f>T('Elective Adventures'!Q196)</f>
        <v/>
      </c>
    </row>
    <row r="52" spans="1:15" ht="12.75" customHeight="1">
      <c r="A52" s="137" t="s">
        <v>77</v>
      </c>
      <c r="B52" s="136" t="s">
        <v>114</v>
      </c>
      <c r="C52" s="14" t="str">
        <f>T('Core Adventures'!Q18)</f>
        <v/>
      </c>
      <c r="D52" s="84"/>
      <c r="E52" s="140"/>
      <c r="F52" s="200" t="s">
        <v>206</v>
      </c>
      <c r="G52" s="14" t="str">
        <f>T('Elective Adventures'!Q22)</f>
        <v/>
      </c>
      <c r="I52" s="100">
        <v>2</v>
      </c>
      <c r="J52" s="146" t="s">
        <v>282</v>
      </c>
      <c r="K52" s="14" t="str">
        <f>T('Elective Adventures'!Q112)</f>
        <v/>
      </c>
      <c r="M52" s="136" t="s">
        <v>362</v>
      </c>
      <c r="N52" s="146" t="s">
        <v>373</v>
      </c>
      <c r="O52" s="14" t="str">
        <f>T('Elective Adventures'!Q197)</f>
        <v/>
      </c>
    </row>
    <row r="53" spans="1:15">
      <c r="A53" s="137" t="s">
        <v>80</v>
      </c>
      <c r="B53" s="193" t="s">
        <v>115</v>
      </c>
      <c r="C53" s="14" t="str">
        <f>T('Core Adventures'!Q19)</f>
        <v/>
      </c>
      <c r="D53" s="13"/>
      <c r="E53" s="140">
        <v>1</v>
      </c>
      <c r="F53" s="200" t="s">
        <v>195</v>
      </c>
      <c r="G53" s="14" t="str">
        <f>T('Elective Adventures'!Q23)</f>
        <v/>
      </c>
      <c r="I53" s="100">
        <v>3</v>
      </c>
      <c r="J53" s="146" t="s">
        <v>97</v>
      </c>
      <c r="K53" s="14" t="str">
        <f>T('Elective Adventures'!Q113)</f>
        <v/>
      </c>
      <c r="M53" s="208" t="s">
        <v>423</v>
      </c>
      <c r="N53" s="207"/>
      <c r="O53" s="218"/>
    </row>
    <row r="54" spans="1:15" ht="12.75" customHeight="1">
      <c r="A54" s="137" t="s">
        <v>94</v>
      </c>
      <c r="B54" s="136" t="s">
        <v>116</v>
      </c>
      <c r="C54" s="14" t="str">
        <f>T('Core Adventures'!Q20)</f>
        <v/>
      </c>
      <c r="D54" s="13"/>
      <c r="E54" s="140">
        <v>2</v>
      </c>
      <c r="F54" s="200" t="s">
        <v>196</v>
      </c>
      <c r="G54" s="14" t="str">
        <f>T('Elective Adventures'!Q24)</f>
        <v/>
      </c>
      <c r="I54" s="173" t="s">
        <v>72</v>
      </c>
      <c r="J54" s="171" t="s">
        <v>283</v>
      </c>
      <c r="K54" s="14" t="str">
        <f>T('Elective Adventures'!Q114)</f>
        <v/>
      </c>
      <c r="M54" s="148">
        <v>1</v>
      </c>
      <c r="N54" s="159" t="s">
        <v>374</v>
      </c>
      <c r="O54" s="14" t="str">
        <f>T('Elective Adventures'!Q201)</f>
        <v/>
      </c>
    </row>
    <row r="55" spans="1:15" ht="12.75" customHeight="1">
      <c r="A55" s="187" t="s">
        <v>117</v>
      </c>
      <c r="B55" s="187"/>
      <c r="C55" s="218" t="str">
        <f>T('Core Adventures'!Q23)</f>
        <v/>
      </c>
      <c r="D55" s="13"/>
      <c r="E55" s="140">
        <v>3</v>
      </c>
      <c r="F55" s="146" t="s">
        <v>197</v>
      </c>
      <c r="G55" s="14" t="str">
        <f>T('Elective Adventures'!Q25)</f>
        <v/>
      </c>
      <c r="I55" s="173" t="s">
        <v>73</v>
      </c>
      <c r="J55" s="171" t="s">
        <v>284</v>
      </c>
      <c r="K55" s="14" t="str">
        <f>T('Elective Adventures'!Q115)</f>
        <v/>
      </c>
      <c r="M55" s="100">
        <v>2</v>
      </c>
      <c r="N55" s="146" t="s">
        <v>375</v>
      </c>
      <c r="O55" s="14" t="str">
        <f>T('Elective Adventures'!Q202)</f>
        <v/>
      </c>
    </row>
    <row r="56" spans="1:15">
      <c r="A56" s="98"/>
      <c r="B56" s="136" t="s">
        <v>118</v>
      </c>
      <c r="C56" s="14" t="str">
        <f>T('Core Adventures'!Q24)</f>
        <v/>
      </c>
      <c r="D56" s="13"/>
      <c r="E56" s="140">
        <v>4</v>
      </c>
      <c r="F56" s="200" t="s">
        <v>198</v>
      </c>
      <c r="G56" s="14" t="str">
        <f>T('Elective Adventures'!Q26)</f>
        <v/>
      </c>
      <c r="I56" s="173" t="s">
        <v>176</v>
      </c>
      <c r="J56" s="171" t="s">
        <v>285</v>
      </c>
      <c r="K56" s="14" t="str">
        <f>T('Elective Adventures'!Q116)</f>
        <v/>
      </c>
      <c r="M56" s="100">
        <v>3</v>
      </c>
      <c r="N56" s="146" t="s">
        <v>376</v>
      </c>
      <c r="O56" s="14" t="str">
        <f>T('Elective Adventures'!Q203)</f>
        <v/>
      </c>
    </row>
    <row r="57" spans="1:15">
      <c r="A57" s="98">
        <v>1</v>
      </c>
      <c r="B57" s="136" t="s">
        <v>119</v>
      </c>
      <c r="C57" s="14" t="str">
        <f>T('Core Adventures'!Q25)</f>
        <v/>
      </c>
      <c r="D57" s="13"/>
      <c r="E57" s="140">
        <v>5</v>
      </c>
      <c r="F57" s="146" t="s">
        <v>199</v>
      </c>
      <c r="G57" s="14" t="str">
        <f>T('Elective Adventures'!Q27)</f>
        <v/>
      </c>
      <c r="I57" s="173">
        <v>4</v>
      </c>
      <c r="J57" s="171" t="s">
        <v>97</v>
      </c>
      <c r="K57" s="14" t="str">
        <f>T('Elective Adventures'!Q117)</f>
        <v/>
      </c>
      <c r="M57" s="100">
        <v>4</v>
      </c>
      <c r="N57" s="146" t="s">
        <v>377</v>
      </c>
      <c r="O57" s="14" t="str">
        <f>T('Elective Adventures'!Q204)</f>
        <v/>
      </c>
    </row>
    <row r="58" spans="1:15">
      <c r="A58" s="98">
        <v>2</v>
      </c>
      <c r="B58" s="136" t="s">
        <v>120</v>
      </c>
      <c r="C58" s="14" t="str">
        <f>T('Core Adventures'!Q26)</f>
        <v/>
      </c>
      <c r="D58" s="13"/>
      <c r="E58" s="140"/>
      <c r="F58" s="146" t="s">
        <v>207</v>
      </c>
      <c r="G58" s="14" t="str">
        <f>T('Elective Adventures'!Q28)</f>
        <v/>
      </c>
      <c r="I58" s="173" t="s">
        <v>78</v>
      </c>
      <c r="J58" s="171" t="s">
        <v>286</v>
      </c>
      <c r="K58" s="14" t="str">
        <f>T('Elective Adventures'!Q118)</f>
        <v/>
      </c>
      <c r="M58" s="100">
        <v>5</v>
      </c>
      <c r="N58" s="200" t="s">
        <v>378</v>
      </c>
      <c r="O58" s="14" t="str">
        <f>T('Elective Adventures'!Q205)</f>
        <v/>
      </c>
    </row>
    <row r="59" spans="1:15">
      <c r="A59" s="101" t="s">
        <v>76</v>
      </c>
      <c r="B59" s="138" t="s">
        <v>121</v>
      </c>
      <c r="C59" s="14" t="str">
        <f>T('Core Adventures'!Q27)</f>
        <v/>
      </c>
      <c r="D59" s="13"/>
      <c r="E59" s="140">
        <v>6</v>
      </c>
      <c r="F59" s="201" t="s">
        <v>200</v>
      </c>
      <c r="G59" s="14" t="str">
        <f>T('Elective Adventures'!Q29)</f>
        <v/>
      </c>
      <c r="I59" s="173" t="s">
        <v>79</v>
      </c>
      <c r="J59" s="171" t="s">
        <v>287</v>
      </c>
      <c r="K59" s="14" t="str">
        <f>T('Elective Adventures'!Q119)</f>
        <v/>
      </c>
      <c r="M59" s="100">
        <v>6</v>
      </c>
      <c r="N59" s="146" t="s">
        <v>379</v>
      </c>
      <c r="O59" s="14" t="str">
        <f>T('Elective Adventures'!Q206)</f>
        <v/>
      </c>
    </row>
    <row r="60" spans="1:15" ht="12.75" customHeight="1">
      <c r="A60" s="101" t="s">
        <v>77</v>
      </c>
      <c r="B60" s="138" t="s">
        <v>122</v>
      </c>
      <c r="C60" s="14" t="str">
        <f>T('Core Adventures'!Q28)</f>
        <v/>
      </c>
      <c r="D60" s="13"/>
      <c r="E60" s="140">
        <v>7</v>
      </c>
      <c r="F60" s="146" t="s">
        <v>201</v>
      </c>
      <c r="G60" s="14" t="str">
        <f>T('Elective Adventures'!Q30)</f>
        <v/>
      </c>
      <c r="I60" s="173">
        <v>5</v>
      </c>
      <c r="J60" s="172" t="s">
        <v>288</v>
      </c>
      <c r="K60" s="14" t="str">
        <f>T('Elective Adventures'!Q120)</f>
        <v/>
      </c>
      <c r="M60" s="100">
        <v>7</v>
      </c>
      <c r="N60" s="146" t="s">
        <v>380</v>
      </c>
      <c r="O60" s="14" t="str">
        <f>T('Elective Adventures'!Q207)</f>
        <v/>
      </c>
    </row>
    <row r="61" spans="1:15" ht="12.75" customHeight="1">
      <c r="A61" s="101" t="s">
        <v>80</v>
      </c>
      <c r="B61" s="138" t="s">
        <v>123</v>
      </c>
      <c r="C61" s="14" t="str">
        <f>T('Core Adventures'!Q29)</f>
        <v/>
      </c>
      <c r="D61" s="13"/>
      <c r="E61" s="140">
        <v>8</v>
      </c>
      <c r="F61" s="201" t="s">
        <v>202</v>
      </c>
      <c r="G61" s="14" t="str">
        <f>T('Elective Adventures'!Q31)</f>
        <v/>
      </c>
      <c r="I61" s="173">
        <v>6</v>
      </c>
      <c r="J61" s="171" t="s">
        <v>97</v>
      </c>
      <c r="K61" s="14" t="str">
        <f>T('Elective Adventures'!Q121)</f>
        <v/>
      </c>
      <c r="M61" s="208" t="s">
        <v>381</v>
      </c>
      <c r="N61" s="207"/>
      <c r="O61" s="14"/>
    </row>
    <row r="62" spans="1:15">
      <c r="A62" s="139" t="s">
        <v>94</v>
      </c>
      <c r="B62" s="138" t="s">
        <v>124</v>
      </c>
      <c r="C62" s="14" t="str">
        <f>T('Core Adventures'!Q30)</f>
        <v/>
      </c>
      <c r="D62" s="13"/>
      <c r="E62" s="140">
        <v>9</v>
      </c>
      <c r="F62" s="146" t="s">
        <v>203</v>
      </c>
      <c r="G62" s="14" t="str">
        <f>T('Elective Adventures'!Q32)</f>
        <v/>
      </c>
      <c r="I62" s="173" t="s">
        <v>272</v>
      </c>
      <c r="J62" s="205" t="s">
        <v>289</v>
      </c>
      <c r="K62" s="14" t="str">
        <f>T('Elective Adventures'!Q122)</f>
        <v/>
      </c>
      <c r="M62" s="148">
        <v>1</v>
      </c>
      <c r="N62" s="159" t="s">
        <v>382</v>
      </c>
      <c r="O62" s="14" t="str">
        <f>T('Elective Adventures'!I189)</f>
        <v/>
      </c>
    </row>
    <row r="63" spans="1:15">
      <c r="A63" s="139" t="s">
        <v>141</v>
      </c>
      <c r="B63" s="138" t="s">
        <v>125</v>
      </c>
      <c r="C63" s="14" t="str">
        <f>T('Core Adventures'!Q31)</f>
        <v/>
      </c>
      <c r="D63" s="13"/>
      <c r="E63" s="140">
        <v>10</v>
      </c>
      <c r="F63" s="146" t="s">
        <v>204</v>
      </c>
      <c r="G63" s="14" t="str">
        <f>T('Elective Adventures'!Q33)</f>
        <v/>
      </c>
      <c r="I63" s="173" t="s">
        <v>273</v>
      </c>
      <c r="J63" s="205" t="s">
        <v>290</v>
      </c>
      <c r="K63" s="14" t="str">
        <f>T('Elective Adventures'!Q123)</f>
        <v/>
      </c>
      <c r="M63" s="100">
        <v>2</v>
      </c>
      <c r="N63" s="146" t="s">
        <v>383</v>
      </c>
      <c r="O63" s="14" t="str">
        <f>T('Elective Adventures'!I190)</f>
        <v/>
      </c>
    </row>
    <row r="64" spans="1:15">
      <c r="A64" s="101">
        <v>3</v>
      </c>
      <c r="B64" s="138" t="s">
        <v>126</v>
      </c>
      <c r="C64" s="14" t="str">
        <f>T('Core Adventures'!Q32)</f>
        <v/>
      </c>
      <c r="D64" s="13"/>
      <c r="E64" s="202" t="s">
        <v>205</v>
      </c>
      <c r="F64" s="186"/>
      <c r="G64" s="218"/>
      <c r="I64" s="173" t="s">
        <v>274</v>
      </c>
      <c r="J64" s="171" t="s">
        <v>291</v>
      </c>
      <c r="K64" s="14" t="str">
        <f>T('Elective Adventures'!Q124)</f>
        <v/>
      </c>
      <c r="M64" s="100">
        <v>3</v>
      </c>
      <c r="N64" s="146" t="s">
        <v>384</v>
      </c>
      <c r="O64" s="14" t="str">
        <f>T('Elective Adventures'!I197)</f>
        <v/>
      </c>
    </row>
    <row r="65" spans="1:15">
      <c r="A65" s="101">
        <v>4</v>
      </c>
      <c r="B65" s="138" t="s">
        <v>127</v>
      </c>
      <c r="C65" s="14" t="str">
        <f>T('Core Adventures'!Q33)</f>
        <v/>
      </c>
      <c r="D65" s="13"/>
      <c r="E65" s="100"/>
      <c r="F65" s="146" t="s">
        <v>208</v>
      </c>
      <c r="G65" s="14" t="str">
        <f>T('Elective Adventures'!Q37)</f>
        <v/>
      </c>
      <c r="I65" s="173">
        <v>7</v>
      </c>
      <c r="J65" s="171" t="s">
        <v>278</v>
      </c>
      <c r="K65" s="14" t="str">
        <f>T('Elective Adventures'!Q125)</f>
        <v/>
      </c>
      <c r="M65" s="208" t="s">
        <v>385</v>
      </c>
      <c r="N65" s="207"/>
      <c r="O65" s="218" t="str">
        <f>T('Elective Adventures'!I200)</f>
        <v/>
      </c>
    </row>
    <row r="66" spans="1:15">
      <c r="A66" s="101">
        <v>5</v>
      </c>
      <c r="B66" s="138" t="s">
        <v>128</v>
      </c>
      <c r="C66" s="14" t="str">
        <f>T('Core Adventures'!Q34)</f>
        <v/>
      </c>
      <c r="D66" s="13"/>
      <c r="E66" s="136">
        <v>1</v>
      </c>
      <c r="F66" s="146" t="s">
        <v>209</v>
      </c>
      <c r="G66" s="14" t="str">
        <f>T('Elective Adventures'!Q38)</f>
        <v/>
      </c>
      <c r="I66" s="173" t="s">
        <v>230</v>
      </c>
      <c r="J66" s="171" t="s">
        <v>292</v>
      </c>
      <c r="K66" s="14" t="str">
        <f>T('Elective Adventures'!Q126)</f>
        <v/>
      </c>
      <c r="M66" s="148">
        <v>1</v>
      </c>
      <c r="N66" s="159" t="s">
        <v>386</v>
      </c>
      <c r="O66" s="14" t="str">
        <f>T('Elective Adventures'!Q215)</f>
        <v/>
      </c>
    </row>
    <row r="67" spans="1:15" ht="12.75" customHeight="1">
      <c r="A67" s="139" t="s">
        <v>142</v>
      </c>
      <c r="B67" s="138" t="s">
        <v>129</v>
      </c>
      <c r="C67" s="14" t="str">
        <f>T('Core Adventures'!Q35)</f>
        <v/>
      </c>
      <c r="D67" s="13"/>
      <c r="E67" s="136">
        <v>2</v>
      </c>
      <c r="F67" s="146" t="s">
        <v>210</v>
      </c>
      <c r="G67" s="14" t="str">
        <f>T('Elective Adventures'!Q39)</f>
        <v/>
      </c>
      <c r="I67" s="173" t="s">
        <v>231</v>
      </c>
      <c r="J67" s="204" t="s">
        <v>97</v>
      </c>
      <c r="K67" s="14" t="str">
        <f>T('Elective Adventures'!Q127)</f>
        <v/>
      </c>
      <c r="M67" s="136" t="s">
        <v>69</v>
      </c>
      <c r="N67" s="146" t="s">
        <v>387</v>
      </c>
      <c r="O67" s="14" t="str">
        <f>T('Elective Adventures'!Q216)</f>
        <v/>
      </c>
    </row>
    <row r="68" spans="1:15" ht="12.75" customHeight="1">
      <c r="A68" s="139" t="s">
        <v>143</v>
      </c>
      <c r="B68" s="138" t="s">
        <v>130</v>
      </c>
      <c r="C68" s="14" t="str">
        <f>T('Core Adventures'!Q36)</f>
        <v/>
      </c>
      <c r="D68" s="13"/>
      <c r="E68" s="136">
        <v>3</v>
      </c>
      <c r="F68" s="146" t="s">
        <v>211</v>
      </c>
      <c r="G68" s="14" t="str">
        <f>T('Elective Adventures'!Q40)</f>
        <v/>
      </c>
      <c r="I68" s="173" t="s">
        <v>275</v>
      </c>
      <c r="J68" s="171" t="s">
        <v>293</v>
      </c>
      <c r="K68" s="14" t="str">
        <f>T('Elective Adventures'!Q128)</f>
        <v/>
      </c>
      <c r="M68" s="136" t="s">
        <v>70</v>
      </c>
      <c r="N68" s="146" t="s">
        <v>388</v>
      </c>
      <c r="O68" s="14" t="str">
        <f>T('Elective Adventures'!Q217)</f>
        <v/>
      </c>
    </row>
    <row r="69" spans="1:15" ht="12.75" customHeight="1">
      <c r="A69" s="139" t="s">
        <v>144</v>
      </c>
      <c r="B69" s="138" t="s">
        <v>131</v>
      </c>
      <c r="C69" s="14" t="str">
        <f>T('Core Adventures'!Q37)</f>
        <v/>
      </c>
      <c r="D69" s="13"/>
      <c r="E69" s="136" t="s">
        <v>72</v>
      </c>
      <c r="F69" s="146" t="s">
        <v>212</v>
      </c>
      <c r="G69" s="14" t="str">
        <f>T('Elective Adventures'!Q41)</f>
        <v/>
      </c>
      <c r="I69" s="173" t="s">
        <v>276</v>
      </c>
      <c r="J69" s="171" t="s">
        <v>294</v>
      </c>
      <c r="K69" s="14" t="str">
        <f>T('Elective Adventures'!Q129)</f>
        <v/>
      </c>
      <c r="M69" s="136">
        <v>2</v>
      </c>
      <c r="N69" s="146" t="s">
        <v>211</v>
      </c>
      <c r="O69" s="14" t="str">
        <f>T('Elective Adventures'!Q218)</f>
        <v/>
      </c>
    </row>
    <row r="70" spans="1:15">
      <c r="A70" s="139" t="s">
        <v>145</v>
      </c>
      <c r="B70" s="138" t="s">
        <v>132</v>
      </c>
      <c r="C70" s="14" t="str">
        <f>T('Core Adventures'!Q38)</f>
        <v/>
      </c>
      <c r="D70" s="13"/>
      <c r="E70" s="136" t="s">
        <v>73</v>
      </c>
      <c r="F70" s="146" t="s">
        <v>213</v>
      </c>
      <c r="G70" s="14" t="str">
        <f>T('Elective Adventures'!Q42)</f>
        <v/>
      </c>
      <c r="I70" s="173" t="s">
        <v>277</v>
      </c>
      <c r="J70" s="205" t="s">
        <v>295</v>
      </c>
      <c r="K70" s="14" t="str">
        <f>T('Elective Adventures'!Q130)</f>
        <v/>
      </c>
      <c r="M70" s="136" t="s">
        <v>76</v>
      </c>
      <c r="N70" s="146" t="s">
        <v>389</v>
      </c>
      <c r="O70" s="14" t="str">
        <f>T('Elective Adventures'!Q219)</f>
        <v/>
      </c>
    </row>
    <row r="71" spans="1:15">
      <c r="A71" s="139" t="s">
        <v>146</v>
      </c>
      <c r="B71" s="138" t="s">
        <v>133</v>
      </c>
      <c r="C71" s="14" t="str">
        <f>T('Core Adventures'!Q39)</f>
        <v/>
      </c>
      <c r="D71" s="13"/>
      <c r="E71" s="136" t="s">
        <v>176</v>
      </c>
      <c r="F71" s="146" t="s">
        <v>214</v>
      </c>
      <c r="G71" s="14" t="str">
        <f>T('Elective Adventures'!Q43)</f>
        <v/>
      </c>
      <c r="I71" s="173">
        <v>8</v>
      </c>
      <c r="J71" s="171" t="s">
        <v>296</v>
      </c>
      <c r="K71" s="14" t="str">
        <f>T('Elective Adventures'!Q131)</f>
        <v/>
      </c>
      <c r="M71" s="136" t="s">
        <v>77</v>
      </c>
      <c r="N71" s="146" t="s">
        <v>390</v>
      </c>
      <c r="O71" s="14" t="str">
        <f>T('Elective Adventures'!Q220)</f>
        <v/>
      </c>
    </row>
    <row r="72" spans="1:15">
      <c r="A72" s="139" t="s">
        <v>147</v>
      </c>
      <c r="B72" s="138" t="s">
        <v>134</v>
      </c>
      <c r="C72" s="14" t="str">
        <f>T('Core Adventures'!Q40)</f>
        <v/>
      </c>
      <c r="D72" s="13"/>
      <c r="E72" s="136" t="s">
        <v>177</v>
      </c>
      <c r="F72" s="146" t="s">
        <v>215</v>
      </c>
      <c r="G72" s="14" t="str">
        <f>T('Elective Adventures'!Q44)</f>
        <v/>
      </c>
      <c r="I72" s="202" t="s">
        <v>297</v>
      </c>
      <c r="J72" s="186"/>
      <c r="K72" s="218"/>
      <c r="M72" s="136" t="s">
        <v>80</v>
      </c>
      <c r="N72" s="146" t="s">
        <v>391</v>
      </c>
      <c r="O72" s="14" t="str">
        <f>T('Elective Adventures'!Q221)</f>
        <v/>
      </c>
    </row>
    <row r="73" spans="1:15">
      <c r="A73" s="139" t="s">
        <v>148</v>
      </c>
      <c r="B73" s="138" t="s">
        <v>135</v>
      </c>
      <c r="C73" s="14" t="str">
        <f>T('Core Adventures'!Q41)</f>
        <v/>
      </c>
      <c r="D73" s="13"/>
      <c r="E73" s="136" t="s">
        <v>178</v>
      </c>
      <c r="F73" s="146" t="s">
        <v>216</v>
      </c>
      <c r="G73" s="14" t="str">
        <f>T('Elective Adventures'!Q45)</f>
        <v/>
      </c>
      <c r="I73" s="100">
        <v>1</v>
      </c>
      <c r="J73" s="146" t="s">
        <v>298</v>
      </c>
      <c r="K73" s="14" t="str">
        <f>T('Elective Adventures'!Q135)</f>
        <v/>
      </c>
      <c r="M73" s="136">
        <v>3</v>
      </c>
      <c r="N73" s="146" t="s">
        <v>211</v>
      </c>
      <c r="O73" s="14" t="str">
        <f>T('Elective Adventures'!Q222)</f>
        <v/>
      </c>
    </row>
    <row r="74" spans="1:15">
      <c r="A74" s="139" t="s">
        <v>149</v>
      </c>
      <c r="B74" s="138" t="s">
        <v>136</v>
      </c>
      <c r="C74" s="14" t="str">
        <f>T('Core Adventures'!Q42)</f>
        <v/>
      </c>
      <c r="D74" s="13"/>
      <c r="E74" s="136" t="s">
        <v>179</v>
      </c>
      <c r="F74" s="146" t="s">
        <v>217</v>
      </c>
      <c r="G74" s="14" t="str">
        <f>T('Elective Adventures'!Q46)</f>
        <v/>
      </c>
      <c r="I74" s="100">
        <v>2</v>
      </c>
      <c r="J74" s="146" t="s">
        <v>97</v>
      </c>
      <c r="K74" s="14" t="str">
        <f>T('Elective Adventures'!Q136)</f>
        <v/>
      </c>
      <c r="M74" s="136" t="s">
        <v>72</v>
      </c>
      <c r="N74" s="146" t="s">
        <v>392</v>
      </c>
      <c r="O74" s="14" t="str">
        <f>T('Elective Adventures'!Q223)</f>
        <v/>
      </c>
    </row>
    <row r="75" spans="1:15">
      <c r="A75" s="139" t="s">
        <v>150</v>
      </c>
      <c r="B75" s="138" t="s">
        <v>137</v>
      </c>
      <c r="C75" s="14" t="str">
        <f>T('Core Adventures'!Q43)</f>
        <v/>
      </c>
      <c r="D75" s="13"/>
      <c r="E75" s="136" t="s">
        <v>180</v>
      </c>
      <c r="F75" s="146" t="s">
        <v>218</v>
      </c>
      <c r="G75" s="14" t="str">
        <f>T('Elective Adventures'!Q47)</f>
        <v/>
      </c>
      <c r="I75" s="136" t="s">
        <v>76</v>
      </c>
      <c r="J75" s="200" t="s">
        <v>299</v>
      </c>
      <c r="K75" s="14" t="str">
        <f>T('Elective Adventures'!Q137)</f>
        <v/>
      </c>
      <c r="M75" s="136" t="s">
        <v>73</v>
      </c>
      <c r="N75" s="146" t="s">
        <v>393</v>
      </c>
      <c r="O75" s="14" t="str">
        <f>T('Elective Adventures'!Q224)</f>
        <v/>
      </c>
    </row>
    <row r="76" spans="1:15">
      <c r="A76" s="101">
        <v>6</v>
      </c>
      <c r="B76" s="138" t="s">
        <v>138</v>
      </c>
      <c r="C76" s="14" t="str">
        <f>T('Core Adventures'!Q44)</f>
        <v/>
      </c>
      <c r="D76" s="13"/>
      <c r="E76" s="136" t="s">
        <v>181</v>
      </c>
      <c r="F76" s="146" t="s">
        <v>219</v>
      </c>
      <c r="G76" s="14" t="str">
        <f>T('Elective Adventures'!Q48)</f>
        <v/>
      </c>
      <c r="I76" s="136" t="s">
        <v>77</v>
      </c>
      <c r="J76" s="146" t="s">
        <v>300</v>
      </c>
      <c r="K76" s="14" t="str">
        <f>T('Elective Adventures'!Q138)</f>
        <v/>
      </c>
      <c r="M76" s="136" t="s">
        <v>176</v>
      </c>
      <c r="N76" s="146" t="s">
        <v>394</v>
      </c>
      <c r="O76" s="14" t="str">
        <f>T('Elective Adventures'!Q225)</f>
        <v/>
      </c>
    </row>
    <row r="77" spans="1:15">
      <c r="A77" s="101">
        <v>7</v>
      </c>
      <c r="B77" s="138" t="s">
        <v>139</v>
      </c>
      <c r="C77" s="14" t="str">
        <f>T('Core Adventures'!Q45)</f>
        <v/>
      </c>
      <c r="D77" s="13"/>
      <c r="E77" s="136" t="s">
        <v>182</v>
      </c>
      <c r="F77" s="146" t="s">
        <v>220</v>
      </c>
      <c r="G77" s="14" t="str">
        <f>T('Elective Adventures'!Q49)</f>
        <v/>
      </c>
      <c r="I77" s="136" t="s">
        <v>80</v>
      </c>
      <c r="J77" s="146" t="s">
        <v>301</v>
      </c>
      <c r="K77" s="14" t="str">
        <f>T('Elective Adventures'!Q139)</f>
        <v/>
      </c>
      <c r="M77" s="136" t="s">
        <v>177</v>
      </c>
      <c r="N77" s="146" t="s">
        <v>395</v>
      </c>
      <c r="O77" s="14" t="str">
        <f>T('Elective Adventures'!Q226)</f>
        <v/>
      </c>
    </row>
    <row r="78" spans="1:15" ht="12.75" customHeight="1">
      <c r="A78" s="98">
        <v>8</v>
      </c>
      <c r="B78" s="136" t="s">
        <v>140</v>
      </c>
      <c r="C78" s="14" t="str">
        <f>T('Core Adventures'!Q46)</f>
        <v/>
      </c>
      <c r="D78" s="13"/>
      <c r="E78" s="136">
        <v>4</v>
      </c>
      <c r="F78" s="200" t="s">
        <v>221</v>
      </c>
      <c r="G78" s="14" t="str">
        <f>T('Elective Adventures'!Q50)</f>
        <v/>
      </c>
      <c r="I78" s="136">
        <v>3</v>
      </c>
      <c r="J78" s="146" t="s">
        <v>302</v>
      </c>
      <c r="K78" s="14" t="str">
        <f>T('Elective Adventures'!Q140)</f>
        <v/>
      </c>
      <c r="M78" s="136" t="s">
        <v>178</v>
      </c>
      <c r="N78" s="146" t="s">
        <v>396</v>
      </c>
      <c r="O78" s="14" t="str">
        <f>T('Elective Adventures'!Q227)</f>
        <v/>
      </c>
    </row>
    <row r="79" spans="1:15" ht="12.75" customHeight="1">
      <c r="D79" s="13"/>
      <c r="E79" s="136" t="s">
        <v>78</v>
      </c>
      <c r="F79" s="146" t="s">
        <v>222</v>
      </c>
      <c r="G79" s="14" t="str">
        <f>T('Elective Adventures'!Q51)</f>
        <v/>
      </c>
      <c r="I79" s="136">
        <v>4</v>
      </c>
      <c r="J79" s="146" t="s">
        <v>303</v>
      </c>
      <c r="K79" s="14" t="str">
        <f>T('Elective Adventures'!Q141)</f>
        <v/>
      </c>
    </row>
    <row r="80" spans="1:15">
      <c r="D80" s="13"/>
      <c r="E80" s="219" t="s">
        <v>79</v>
      </c>
      <c r="F80" s="220" t="s">
        <v>223</v>
      </c>
      <c r="G80" s="14" t="str">
        <f>T('Elective Adventures'!Q52)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euzY/fODsqCvw8m7ZTEZPE/UkDwkFDwmGLD5MWutXRJmJDlJbCtLKaNcV+6g96f+TFqxAL4By6G9glvwkq7PSg==" saltValue="XNMJEz8VBY8Ob3DpAKi1OA=="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14" t="str">
        <f ca="1">MID(CELL("filename",B1),FIND(IF(ISERROR(FIND("]",CELL("filename",B1))),"$","]"),CELL("filename",B1))+1,256)</f>
        <v>Scout 14</v>
      </c>
      <c r="E1" s="305" t="s">
        <v>24</v>
      </c>
      <c r="F1" s="305"/>
      <c r="G1" s="305"/>
      <c r="I1" s="304" t="s">
        <v>425</v>
      </c>
      <c r="J1" s="304"/>
      <c r="K1" s="304"/>
      <c r="M1" s="304" t="s">
        <v>425</v>
      </c>
      <c r="N1" s="304"/>
      <c r="O1" s="304"/>
      <c r="Q1" s="304" t="s">
        <v>425</v>
      </c>
      <c r="R1" s="304"/>
      <c r="S1" s="304"/>
    </row>
    <row r="2" spans="2:19" ht="7.5" customHeight="1">
      <c r="E2" s="306"/>
      <c r="F2" s="306"/>
      <c r="G2" s="306"/>
      <c r="I2" s="304"/>
      <c r="J2" s="304"/>
      <c r="K2" s="304"/>
      <c r="M2" s="304"/>
      <c r="N2" s="304"/>
      <c r="O2" s="304"/>
      <c r="Q2" s="304"/>
      <c r="R2" s="304"/>
      <c r="S2" s="304"/>
    </row>
    <row r="3" spans="2:19">
      <c r="B3" s="1" t="s">
        <v>10</v>
      </c>
      <c r="E3" s="14">
        <v>1</v>
      </c>
      <c r="F3" s="89" t="s">
        <v>64</v>
      </c>
      <c r="G3" s="14" t="str">
        <f>IF(Bobcat!R6="A","A"," ")</f>
        <v xml:space="preserve"> </v>
      </c>
      <c r="H3" s="28"/>
      <c r="I3" s="202" t="s">
        <v>421</v>
      </c>
      <c r="J3" s="186"/>
      <c r="K3" s="221" t="str">
        <f>T('Elective Adventures'!R74)</f>
        <v/>
      </c>
      <c r="L3" s="28"/>
      <c r="M3" s="202" t="s">
        <v>338</v>
      </c>
      <c r="N3" s="206"/>
      <c r="O3" s="221"/>
      <c r="P3" s="28"/>
      <c r="Q3" s="189" t="s">
        <v>397</v>
      </c>
      <c r="R3" s="222"/>
      <c r="S3" s="221"/>
    </row>
    <row r="4" spans="2:19" ht="12.75" customHeight="1">
      <c r="B4" s="29" t="s">
        <v>25</v>
      </c>
      <c r="C4" s="14" t="str">
        <f>IF(COUNTIF(G3:G10,"A")&gt;6,"C",IF(COUNTIF(G3:G10,"A")&gt;0,"P"," "))</f>
        <v xml:space="preserve"> </v>
      </c>
      <c r="D4" s="13"/>
      <c r="E4" s="14">
        <v>2</v>
      </c>
      <c r="F4" s="89" t="s">
        <v>65</v>
      </c>
      <c r="G4" s="14" t="str">
        <f>IF(Bobcat!R7="A","A"," ")</f>
        <v xml:space="preserve"> </v>
      </c>
      <c r="I4" s="100"/>
      <c r="J4" s="146" t="s">
        <v>208</v>
      </c>
      <c r="K4" s="14" t="str">
        <f>T('Elective Adventures'!R56)</f>
        <v/>
      </c>
      <c r="M4" s="100">
        <v>1</v>
      </c>
      <c r="N4" s="146" t="s">
        <v>323</v>
      </c>
      <c r="O4" s="14" t="str">
        <f>T('Elective Adventures'!R145)</f>
        <v/>
      </c>
      <c r="Q4" s="148">
        <v>1</v>
      </c>
      <c r="R4" s="159" t="s">
        <v>398</v>
      </c>
      <c r="S4" s="14" t="str">
        <f>T('Elective Adventures'!R230)</f>
        <v/>
      </c>
    </row>
    <row r="5" spans="2:19">
      <c r="B5" s="15" t="s">
        <v>424</v>
      </c>
      <c r="C5" s="16" t="str">
        <f>IF(COUNTIF(C13:C17,"C")&gt;4,"C",IF(COUNTIF(C13:C17,"C")&gt;0,"P",IF(COUNTIF(C13:C17,"P")&gt;0,"P"," ")))</f>
        <v xml:space="preserve"> </v>
      </c>
      <c r="D5" s="79"/>
      <c r="E5" s="14">
        <v>3</v>
      </c>
      <c r="F5" s="89" t="s">
        <v>17</v>
      </c>
      <c r="G5" s="14" t="str">
        <f>IF(Bobcat!R8="A","A"," ")</f>
        <v xml:space="preserve"> </v>
      </c>
      <c r="I5" s="100">
        <v>1</v>
      </c>
      <c r="J5" s="146" t="s">
        <v>225</v>
      </c>
      <c r="K5" s="14" t="str">
        <f>T('Elective Adventures'!R57)</f>
        <v/>
      </c>
      <c r="M5" s="100">
        <v>2</v>
      </c>
      <c r="N5" s="146" t="s">
        <v>97</v>
      </c>
      <c r="O5" s="14" t="str">
        <f>T('Elective Adventures'!R146)</f>
        <v/>
      </c>
      <c r="Q5" s="100">
        <v>2</v>
      </c>
      <c r="R5" s="146" t="s">
        <v>399</v>
      </c>
      <c r="S5" s="14" t="str">
        <f>T('Elective Adventures'!R231)</f>
        <v/>
      </c>
    </row>
    <row r="6" spans="2:19" ht="13.5" thickBot="1">
      <c r="B6" s="174" t="s">
        <v>425</v>
      </c>
      <c r="C6" s="17" t="str">
        <f>IF(COUNTIF(C20:C37,"C")&gt;1,"C"," ")</f>
        <v xml:space="preserve"> </v>
      </c>
      <c r="D6" s="79"/>
      <c r="E6" s="14">
        <v>4</v>
      </c>
      <c r="F6" s="89" t="s">
        <v>18</v>
      </c>
      <c r="G6" s="14" t="str">
        <f>IF(Bobcat!R9="A","A"," ")</f>
        <v xml:space="preserve"> </v>
      </c>
      <c r="I6" s="100">
        <v>2</v>
      </c>
      <c r="J6" s="146" t="s">
        <v>226</v>
      </c>
      <c r="K6" s="14" t="str">
        <f>T('Elective Adventures'!R58)</f>
        <v/>
      </c>
      <c r="M6" s="136" t="s">
        <v>76</v>
      </c>
      <c r="N6" s="146" t="s">
        <v>324</v>
      </c>
      <c r="O6" s="14" t="str">
        <f>T('Elective Adventures'!R147)</f>
        <v/>
      </c>
      <c r="Q6" s="100">
        <v>3</v>
      </c>
      <c r="R6" s="146" t="s">
        <v>400</v>
      </c>
      <c r="S6" s="14" t="str">
        <f>T('Elective Adventures'!R232)</f>
        <v/>
      </c>
    </row>
    <row r="7" spans="2:19" ht="13.5" thickBot="1">
      <c r="B7" s="212" t="s">
        <v>432</v>
      </c>
      <c r="C7" s="224"/>
      <c r="D7" s="2"/>
      <c r="E7" s="14">
        <v>5</v>
      </c>
      <c r="F7" s="89" t="s">
        <v>19</v>
      </c>
      <c r="G7" s="14" t="str">
        <f>IF(Bobcat!R10="A","A"," ")</f>
        <v xml:space="preserve"> </v>
      </c>
      <c r="I7" s="100">
        <v>3</v>
      </c>
      <c r="J7" s="146" t="s">
        <v>224</v>
      </c>
      <c r="K7" s="14" t="str">
        <f>T('Elective Adventures'!R59)</f>
        <v/>
      </c>
      <c r="M7" s="136" t="s">
        <v>77</v>
      </c>
      <c r="N7" s="146" t="s">
        <v>325</v>
      </c>
      <c r="O7" s="14" t="str">
        <f>T('Elective Adventures'!R148)</f>
        <v/>
      </c>
      <c r="Q7" s="208" t="s">
        <v>401</v>
      </c>
      <c r="R7" s="207"/>
      <c r="S7" s="218"/>
    </row>
    <row r="8" spans="2:19" ht="12.75" customHeight="1" thickBot="1">
      <c r="B8" s="163" t="s">
        <v>67</v>
      </c>
      <c r="C8" s="213"/>
      <c r="D8" s="79"/>
      <c r="E8" s="14">
        <v>6</v>
      </c>
      <c r="F8" s="89" t="s">
        <v>20</v>
      </c>
      <c r="G8" s="14" t="str">
        <f>IF(Bobcat!R11="A","A"," ")</f>
        <v xml:space="preserve"> </v>
      </c>
      <c r="I8" s="100">
        <v>4</v>
      </c>
      <c r="J8" s="146" t="s">
        <v>229</v>
      </c>
      <c r="K8" s="14" t="str">
        <f>T('Elective Adventures'!R60)</f>
        <v/>
      </c>
      <c r="M8" s="136" t="s">
        <v>80</v>
      </c>
      <c r="N8" s="146" t="s">
        <v>326</v>
      </c>
      <c r="O8" s="14" t="str">
        <f>T('Elective Adventures'!R149)</f>
        <v/>
      </c>
      <c r="Q8" s="148"/>
      <c r="R8" s="159" t="s">
        <v>418</v>
      </c>
      <c r="S8" s="14" t="str">
        <f>T('Elective Adventures'!R235)</f>
        <v/>
      </c>
    </row>
    <row r="9" spans="2:19" ht="12.75" customHeight="1">
      <c r="B9" s="15" t="s">
        <v>68</v>
      </c>
      <c r="C9" s="164" t="str">
        <f>'Cyber Chip'!R10</f>
        <v xml:space="preserve"> </v>
      </c>
      <c r="D9" s="79"/>
      <c r="E9" s="76">
        <v>7</v>
      </c>
      <c r="F9" s="80" t="s">
        <v>21</v>
      </c>
      <c r="G9" s="76" t="str">
        <f>IF(Bobcat!R12="A","A"," ")</f>
        <v xml:space="preserve"> </v>
      </c>
      <c r="I9" s="100">
        <v>5</v>
      </c>
      <c r="J9" s="146" t="s">
        <v>227</v>
      </c>
      <c r="K9" s="14" t="str">
        <f>T('Elective Adventures'!R61)</f>
        <v/>
      </c>
      <c r="M9" s="100">
        <v>3</v>
      </c>
      <c r="N9" s="201" t="s">
        <v>327</v>
      </c>
      <c r="O9" s="14" t="str">
        <f>T('Elective Adventures'!R150)</f>
        <v/>
      </c>
      <c r="Q9" s="148">
        <v>1</v>
      </c>
      <c r="R9" s="209" t="s">
        <v>402</v>
      </c>
      <c r="S9" s="14" t="str">
        <f>T('Elective Adventures'!R236)</f>
        <v/>
      </c>
    </row>
    <row r="10" spans="2:19" ht="12" customHeight="1">
      <c r="B10" s="15" t="s">
        <v>419</v>
      </c>
      <c r="C10" s="17" t="str">
        <f>IF(COUNTIF(C4:C9,"C")&gt;5,"C","")</f>
        <v/>
      </c>
      <c r="D10" s="79"/>
      <c r="E10" s="77"/>
      <c r="F10" s="81"/>
      <c r="G10" s="77"/>
      <c r="I10" s="151">
        <v>6</v>
      </c>
      <c r="J10" s="200" t="s">
        <v>228</v>
      </c>
      <c r="K10" s="14" t="str">
        <f>T('Elective Adventures'!R62)</f>
        <v/>
      </c>
      <c r="M10" s="136" t="s">
        <v>72</v>
      </c>
      <c r="N10" s="146" t="s">
        <v>328</v>
      </c>
      <c r="O10" s="14" t="str">
        <f>T('Elective Adventures'!R151)</f>
        <v/>
      </c>
      <c r="Q10" s="100">
        <v>2</v>
      </c>
      <c r="R10" s="146" t="s">
        <v>403</v>
      </c>
      <c r="S10" s="14" t="str">
        <f>T('Elective Adventures'!R237)</f>
        <v/>
      </c>
    </row>
    <row r="11" spans="2:19" ht="12.75" customHeight="1">
      <c r="B11" s="82"/>
      <c r="C11" s="83"/>
      <c r="E11" s="304" t="s">
        <v>426</v>
      </c>
      <c r="F11" s="304"/>
      <c r="G11" s="304"/>
      <c r="I11" s="151">
        <v>7</v>
      </c>
      <c r="J11" s="205" t="s">
        <v>211</v>
      </c>
      <c r="K11" s="14" t="str">
        <f>T('Elective Adventures'!R63)</f>
        <v/>
      </c>
      <c r="M11" s="136" t="s">
        <v>73</v>
      </c>
      <c r="N11" s="146" t="s">
        <v>329</v>
      </c>
      <c r="O11" s="14" t="str">
        <f>T('Elective Adventures'!R152)</f>
        <v/>
      </c>
      <c r="Q11" s="100">
        <v>3</v>
      </c>
      <c r="R11" s="200" t="s">
        <v>404</v>
      </c>
      <c r="S11" s="14" t="str">
        <f>T('Elective Adventures'!R238)</f>
        <v/>
      </c>
    </row>
    <row r="12" spans="2:19" ht="12.75" customHeight="1">
      <c r="B12" s="216" t="s">
        <v>426</v>
      </c>
      <c r="C12" s="215"/>
      <c r="D12" s="31"/>
      <c r="E12" s="304"/>
      <c r="F12" s="304"/>
      <c r="G12" s="304"/>
      <c r="I12" s="173" t="s">
        <v>230</v>
      </c>
      <c r="J12" s="172" t="s">
        <v>238</v>
      </c>
      <c r="K12" s="14" t="str">
        <f>T('Elective Adventures'!R64)</f>
        <v/>
      </c>
      <c r="M12" s="136" t="s">
        <v>176</v>
      </c>
      <c r="N12" s="146" t="s">
        <v>330</v>
      </c>
      <c r="O12" s="14" t="str">
        <f>T('Elective Adventures'!R153)</f>
        <v/>
      </c>
      <c r="Q12" s="100">
        <v>4</v>
      </c>
      <c r="R12" s="146" t="s">
        <v>405</v>
      </c>
      <c r="S12" s="14" t="str">
        <f>T('Elective Adventures'!R239)</f>
        <v/>
      </c>
    </row>
    <row r="13" spans="2:19" ht="12.75" customHeight="1">
      <c r="B13" s="161" t="s">
        <v>110</v>
      </c>
      <c r="C13" s="18" t="str">
        <f>'Core Adventures'!R11</f>
        <v xml:space="preserve"> </v>
      </c>
      <c r="D13" s="31"/>
      <c r="E13" s="187" t="s">
        <v>151</v>
      </c>
      <c r="F13" s="189"/>
      <c r="G13" s="221" t="str">
        <f>T('Core Adventures'!R62)</f>
        <v/>
      </c>
      <c r="I13" s="173" t="s">
        <v>231</v>
      </c>
      <c r="J13" s="171" t="s">
        <v>239</v>
      </c>
      <c r="K13" s="14" t="str">
        <f>T('Elective Adventures'!R65)</f>
        <v/>
      </c>
      <c r="M13" s="100">
        <v>4</v>
      </c>
      <c r="N13" s="146" t="s">
        <v>331</v>
      </c>
      <c r="O13" s="14" t="str">
        <f>T('Elective Adventures'!R154)</f>
        <v/>
      </c>
      <c r="Q13" s="100">
        <v>5</v>
      </c>
      <c r="R13" s="200" t="s">
        <v>406</v>
      </c>
      <c r="S13" s="14" t="str">
        <f>T('Elective Adventures'!R240)</f>
        <v/>
      </c>
    </row>
    <row r="14" spans="2:19" ht="12.75" customHeight="1">
      <c r="B14" s="161" t="s">
        <v>420</v>
      </c>
      <c r="C14" s="18" t="str">
        <f>'Core Adventures'!R21</f>
        <v xml:space="preserve"> </v>
      </c>
      <c r="D14" s="31"/>
      <c r="E14" s="98"/>
      <c r="F14" s="136" t="s">
        <v>118</v>
      </c>
      <c r="G14" s="14" t="str">
        <f>T('Core Adventures'!R50)</f>
        <v/>
      </c>
      <c r="I14" s="173" t="s">
        <v>232</v>
      </c>
      <c r="J14" s="171" t="s">
        <v>240</v>
      </c>
      <c r="K14" s="14" t="str">
        <f>T('Elective Adventures'!R66)</f>
        <v/>
      </c>
      <c r="M14" s="136" t="s">
        <v>78</v>
      </c>
      <c r="N14" s="146" t="s">
        <v>351</v>
      </c>
      <c r="O14" s="14" t="str">
        <f>T('Elective Adventures'!R155)</f>
        <v/>
      </c>
      <c r="Q14" s="100">
        <v>6</v>
      </c>
      <c r="R14" s="146" t="s">
        <v>407</v>
      </c>
      <c r="S14" s="14" t="str">
        <f>T('Elective Adventures'!R241)</f>
        <v/>
      </c>
    </row>
    <row r="15" spans="2:19">
      <c r="B15" s="161" t="s">
        <v>117</v>
      </c>
      <c r="C15" s="18" t="str">
        <f>'Core Adventures'!R47</f>
        <v xml:space="preserve"> </v>
      </c>
      <c r="D15" s="31"/>
      <c r="E15" s="98">
        <v>1</v>
      </c>
      <c r="F15" s="136" t="s">
        <v>152</v>
      </c>
      <c r="G15" s="14" t="str">
        <f>T('Core Adventures'!R51)</f>
        <v/>
      </c>
      <c r="I15" s="173" t="s">
        <v>233</v>
      </c>
      <c r="J15" s="205" t="s">
        <v>241</v>
      </c>
      <c r="K15" s="14" t="str">
        <f>T('Elective Adventures'!R67)</f>
        <v/>
      </c>
      <c r="M15" s="136" t="s">
        <v>79</v>
      </c>
      <c r="N15" s="146" t="s">
        <v>332</v>
      </c>
      <c r="O15" s="14" t="str">
        <f>T('Elective Adventures'!R156)</f>
        <v/>
      </c>
      <c r="Q15" s="100">
        <v>7</v>
      </c>
      <c r="R15" s="146" t="s">
        <v>408</v>
      </c>
      <c r="S15" s="14" t="str">
        <f>T('Elective Adventures'!R242)</f>
        <v/>
      </c>
    </row>
    <row r="16" spans="2:19">
      <c r="B16" s="161" t="s">
        <v>151</v>
      </c>
      <c r="C16" s="18" t="str">
        <f>'Core Adventures'!R61</f>
        <v xml:space="preserve"> </v>
      </c>
      <c r="D16" s="31"/>
      <c r="E16" s="98">
        <v>2</v>
      </c>
      <c r="F16" s="136" t="s">
        <v>153</v>
      </c>
      <c r="G16" s="14" t="str">
        <f>T('Core Adventures'!R52)</f>
        <v/>
      </c>
      <c r="I16" s="173" t="s">
        <v>234</v>
      </c>
      <c r="J16" s="205" t="s">
        <v>242</v>
      </c>
      <c r="K16" s="14" t="str">
        <f>T('Elective Adventures'!R68)</f>
        <v/>
      </c>
      <c r="M16" s="136" t="s">
        <v>304</v>
      </c>
      <c r="N16" s="146" t="s">
        <v>333</v>
      </c>
      <c r="O16" s="14" t="str">
        <f>T('Elective Adventures'!R157)</f>
        <v/>
      </c>
      <c r="Q16" s="100">
        <v>8</v>
      </c>
      <c r="R16" s="146" t="s">
        <v>409</v>
      </c>
      <c r="S16" s="14" t="str">
        <f>T('Elective Adventures'!R243)</f>
        <v/>
      </c>
    </row>
    <row r="17" spans="2:19">
      <c r="B17" s="161" t="s">
        <v>427</v>
      </c>
      <c r="C17" s="18" t="str">
        <f>'Core Adventures'!R72</f>
        <v xml:space="preserve"> </v>
      </c>
      <c r="D17" s="31"/>
      <c r="E17" s="137" t="s">
        <v>76</v>
      </c>
      <c r="F17" s="136" t="s">
        <v>154</v>
      </c>
      <c r="G17" s="14" t="str">
        <f>T('Core Adventures'!R53)</f>
        <v/>
      </c>
      <c r="I17" s="173" t="s">
        <v>235</v>
      </c>
      <c r="J17" s="205" t="s">
        <v>243</v>
      </c>
      <c r="K17" s="14" t="str">
        <f>T('Elective Adventures'!R69)</f>
        <v/>
      </c>
      <c r="M17" s="136" t="s">
        <v>305</v>
      </c>
      <c r="N17" s="146" t="s">
        <v>334</v>
      </c>
      <c r="O17" s="14" t="str">
        <f>T('Elective Adventures'!R158)</f>
        <v/>
      </c>
      <c r="Q17" s="208" t="s">
        <v>410</v>
      </c>
      <c r="R17" s="207"/>
      <c r="S17" s="218"/>
    </row>
    <row r="18" spans="2:19">
      <c r="B18" s="30"/>
      <c r="C18" s="31"/>
      <c r="D18" s="31"/>
      <c r="E18" s="137" t="s">
        <v>77</v>
      </c>
      <c r="F18" s="136" t="s">
        <v>155</v>
      </c>
      <c r="G18" s="14" t="str">
        <f>T('Core Adventures'!R54)</f>
        <v/>
      </c>
      <c r="I18" s="173" t="s">
        <v>236</v>
      </c>
      <c r="J18" s="205" t="s">
        <v>244</v>
      </c>
      <c r="K18" s="14" t="str">
        <f>T('Elective Adventures'!R70)</f>
        <v/>
      </c>
      <c r="M18" s="136" t="s">
        <v>306</v>
      </c>
      <c r="N18" s="146" t="s">
        <v>335</v>
      </c>
      <c r="O18" s="14" t="str">
        <f>T('Elective Adventures'!R159)</f>
        <v/>
      </c>
      <c r="Q18" s="148">
        <v>1</v>
      </c>
      <c r="R18" s="159" t="s">
        <v>411</v>
      </c>
      <c r="S18" s="14" t="str">
        <f>T('Elective Adventures'!R246)</f>
        <v/>
      </c>
    </row>
    <row r="19" spans="2:19">
      <c r="B19" s="216" t="s">
        <v>425</v>
      </c>
      <c r="C19" s="215"/>
      <c r="E19" s="137" t="s">
        <v>80</v>
      </c>
      <c r="F19" s="136" t="s">
        <v>156</v>
      </c>
      <c r="G19" s="14" t="str">
        <f>T('Core Adventures'!R55)</f>
        <v/>
      </c>
      <c r="I19" s="173" t="s">
        <v>237</v>
      </c>
      <c r="J19" s="205" t="s">
        <v>245</v>
      </c>
      <c r="K19" s="14" t="str">
        <f>T('Elective Adventures'!R71)</f>
        <v/>
      </c>
      <c r="M19" s="136" t="s">
        <v>307</v>
      </c>
      <c r="N19" s="146" t="s">
        <v>336</v>
      </c>
      <c r="O19" s="14" t="str">
        <f>T('Elective Adventures'!R160)</f>
        <v/>
      </c>
      <c r="Q19" s="100">
        <v>2</v>
      </c>
      <c r="R19" s="201" t="s">
        <v>412</v>
      </c>
      <c r="S19" s="14" t="str">
        <f>T('Elective Adventures'!R247)</f>
        <v/>
      </c>
    </row>
    <row r="20" spans="2:19">
      <c r="B20" s="161" t="s">
        <v>172</v>
      </c>
      <c r="C20" s="18" t="str">
        <f>'Elective Adventures'!R19</f>
        <v xml:space="preserve"> </v>
      </c>
      <c r="D20" s="31"/>
      <c r="E20" s="137" t="s">
        <v>94</v>
      </c>
      <c r="F20" s="136" t="s">
        <v>157</v>
      </c>
      <c r="G20" s="14" t="str">
        <f>T('Core Adventures'!R56)</f>
        <v/>
      </c>
      <c r="I20" s="202" t="s">
        <v>246</v>
      </c>
      <c r="J20" s="195"/>
      <c r="K20" s="218"/>
      <c r="M20" s="136" t="s">
        <v>308</v>
      </c>
      <c r="N20" s="146" t="s">
        <v>337</v>
      </c>
      <c r="O20" s="14" t="str">
        <f>T('Elective Adventures'!R161)</f>
        <v/>
      </c>
      <c r="Q20" s="100">
        <v>3</v>
      </c>
      <c r="R20" s="146" t="s">
        <v>413</v>
      </c>
      <c r="S20" s="14" t="str">
        <f>T('Elective Adventures'!R248)</f>
        <v/>
      </c>
    </row>
    <row r="21" spans="2:19" ht="12.75" customHeight="1">
      <c r="B21" s="161" t="s">
        <v>194</v>
      </c>
      <c r="C21" s="18" t="str">
        <f>'Elective Adventures'!R34</f>
        <v xml:space="preserve"> </v>
      </c>
      <c r="D21" s="31"/>
      <c r="E21" s="137" t="s">
        <v>141</v>
      </c>
      <c r="F21" s="136" t="s">
        <v>158</v>
      </c>
      <c r="G21" s="14" t="str">
        <f>T('Core Adventures'!R57)</f>
        <v/>
      </c>
      <c r="I21" s="100">
        <v>1</v>
      </c>
      <c r="J21" s="146" t="s">
        <v>247</v>
      </c>
      <c r="K21" s="14" t="str">
        <f>T('Elective Adventures'!R75)</f>
        <v/>
      </c>
      <c r="M21" s="136" t="s">
        <v>309</v>
      </c>
      <c r="N21" s="146" t="s">
        <v>339</v>
      </c>
      <c r="O21" s="14" t="str">
        <f>T('Elective Adventures'!R162)</f>
        <v/>
      </c>
      <c r="Q21" s="100">
        <v>4</v>
      </c>
      <c r="R21" s="201" t="s">
        <v>414</v>
      </c>
      <c r="S21" s="14" t="str">
        <f>T('Elective Adventures'!R249)</f>
        <v/>
      </c>
    </row>
    <row r="22" spans="2:19" ht="12.75" customHeight="1">
      <c r="B22" s="161" t="s">
        <v>205</v>
      </c>
      <c r="C22" s="18" t="str">
        <f>'Elective Adventures'!R53</f>
        <v xml:space="preserve"> </v>
      </c>
      <c r="D22" s="31"/>
      <c r="E22" s="137" t="s">
        <v>162</v>
      </c>
      <c r="F22" s="136" t="s">
        <v>159</v>
      </c>
      <c r="G22" s="14" t="str">
        <f>T('Core Adventures'!R58)</f>
        <v/>
      </c>
      <c r="H22" s="12" t="s">
        <v>75</v>
      </c>
      <c r="I22" s="136">
        <v>2</v>
      </c>
      <c r="J22" s="146" t="s">
        <v>248</v>
      </c>
      <c r="K22" s="14" t="str">
        <f>T('Elective Adventures'!R76)</f>
        <v/>
      </c>
      <c r="L22" s="12" t="s">
        <v>75</v>
      </c>
      <c r="M22" s="136" t="s">
        <v>310</v>
      </c>
      <c r="N22" s="146" t="s">
        <v>352</v>
      </c>
      <c r="O22" s="14" t="str">
        <f>T('Elective Adventures'!R163)</f>
        <v/>
      </c>
      <c r="P22" s="12" t="s">
        <v>75</v>
      </c>
      <c r="Q22" s="136" t="s">
        <v>78</v>
      </c>
      <c r="R22" s="201" t="s">
        <v>415</v>
      </c>
      <c r="S22" s="14" t="str">
        <f>T('Elective Adventures'!R250)</f>
        <v/>
      </c>
    </row>
    <row r="23" spans="2:19" ht="12.75" customHeight="1">
      <c r="B23" s="161" t="s">
        <v>421</v>
      </c>
      <c r="C23" s="18" t="str">
        <f>'Elective Adventures'!R72</f>
        <v xml:space="preserve"> </v>
      </c>
      <c r="D23" s="31"/>
      <c r="E23" s="98">
        <v>3</v>
      </c>
      <c r="F23" s="136" t="s">
        <v>160</v>
      </c>
      <c r="G23" s="14" t="str">
        <f>T('Core Adventures'!R59)</f>
        <v/>
      </c>
      <c r="I23" s="136">
        <v>3</v>
      </c>
      <c r="J23" s="146" t="s">
        <v>249</v>
      </c>
      <c r="K23" s="14" t="str">
        <f>T('Elective Adventures'!R77)</f>
        <v/>
      </c>
      <c r="M23" s="136" t="s">
        <v>311</v>
      </c>
      <c r="N23" s="146" t="s">
        <v>340</v>
      </c>
      <c r="O23" s="14" t="str">
        <f>T('Elective Adventures'!R164)</f>
        <v/>
      </c>
      <c r="Q23" s="136" t="s">
        <v>79</v>
      </c>
      <c r="R23" s="201" t="s">
        <v>416</v>
      </c>
      <c r="S23" s="14" t="str">
        <f>T('Elective Adventures'!R251)</f>
        <v/>
      </c>
    </row>
    <row r="24" spans="2:19">
      <c r="B24" s="161" t="s">
        <v>246</v>
      </c>
      <c r="C24" s="18" t="str">
        <f>'Elective Adventures'!R80</f>
        <v xml:space="preserve"> </v>
      </c>
      <c r="D24" s="31"/>
      <c r="E24" s="98">
        <v>4</v>
      </c>
      <c r="F24" s="136" t="s">
        <v>161</v>
      </c>
      <c r="G24" s="14" t="str">
        <f>T('Core Adventures'!R60)</f>
        <v/>
      </c>
      <c r="I24" s="136">
        <v>4</v>
      </c>
      <c r="J24" s="201" t="s">
        <v>250</v>
      </c>
      <c r="K24" s="14" t="str">
        <f>T('Elective Adventures'!R78)</f>
        <v/>
      </c>
      <c r="M24" s="136" t="s">
        <v>312</v>
      </c>
      <c r="N24" s="146" t="s">
        <v>341</v>
      </c>
      <c r="O24" s="14" t="str">
        <f>T('Elective Adventures'!R165)</f>
        <v/>
      </c>
      <c r="Q24" s="136" t="s">
        <v>304</v>
      </c>
      <c r="R24" s="146" t="s">
        <v>417</v>
      </c>
      <c r="S24" s="14" t="str">
        <f>T('Elective Adventures'!R252)</f>
        <v/>
      </c>
    </row>
    <row r="25" spans="2:19">
      <c r="B25" s="161" t="s">
        <v>252</v>
      </c>
      <c r="C25" s="18" t="str">
        <f>'Elective Adventures'!R89</f>
        <v xml:space="preserve"> </v>
      </c>
      <c r="D25" s="31"/>
      <c r="E25" s="187" t="s">
        <v>169</v>
      </c>
      <c r="F25" s="187"/>
      <c r="G25" s="218"/>
      <c r="I25" s="136">
        <v>5</v>
      </c>
      <c r="J25" s="146" t="s">
        <v>251</v>
      </c>
      <c r="K25" s="14" t="str">
        <f>T('Elective Adventures'!R79)</f>
        <v/>
      </c>
      <c r="M25" s="136" t="s">
        <v>313</v>
      </c>
      <c r="N25" s="146" t="s">
        <v>342</v>
      </c>
      <c r="O25" s="14" t="str">
        <f>T('Elective Adventures'!R166)</f>
        <v/>
      </c>
    </row>
    <row r="26" spans="2:19" ht="12.75" customHeight="1">
      <c r="B26" s="162" t="s">
        <v>259</v>
      </c>
      <c r="C26" s="18" t="str">
        <f>'Elective Adventures'!R105</f>
        <v xml:space="preserve"> </v>
      </c>
      <c r="D26" s="31"/>
      <c r="E26" s="98"/>
      <c r="F26" s="136" t="s">
        <v>118</v>
      </c>
      <c r="G26" s="14" t="str">
        <f>T('Core Adventures'!R63)</f>
        <v/>
      </c>
      <c r="I26" s="202" t="s">
        <v>252</v>
      </c>
      <c r="J26" s="195"/>
      <c r="K26" s="218"/>
      <c r="M26" s="136" t="s">
        <v>314</v>
      </c>
      <c r="N26" s="201" t="s">
        <v>343</v>
      </c>
      <c r="O26" s="14" t="str">
        <f>T('Elective Adventures'!R167)</f>
        <v/>
      </c>
    </row>
    <row r="27" spans="2:19" ht="12.75" customHeight="1">
      <c r="B27" s="162" t="s">
        <v>428</v>
      </c>
      <c r="C27" s="18" t="str">
        <f>'Elective Adventures'!R132</f>
        <v xml:space="preserve"> </v>
      </c>
      <c r="D27" s="31"/>
      <c r="E27" s="98">
        <v>1</v>
      </c>
      <c r="F27" s="136" t="s">
        <v>163</v>
      </c>
      <c r="G27" s="14" t="str">
        <f>T('Core Adventures'!R64)</f>
        <v/>
      </c>
      <c r="I27" s="100">
        <v>1</v>
      </c>
      <c r="J27" s="146" t="s">
        <v>253</v>
      </c>
      <c r="K27" s="14" t="str">
        <f>T('Elective Adventures'!R83)</f>
        <v/>
      </c>
      <c r="M27" s="136" t="s">
        <v>315</v>
      </c>
      <c r="N27" s="146" t="s">
        <v>344</v>
      </c>
      <c r="O27" s="14" t="str">
        <f>T('Elective Adventures'!R168)</f>
        <v/>
      </c>
    </row>
    <row r="28" spans="2:19">
      <c r="B28" s="162" t="s">
        <v>297</v>
      </c>
      <c r="C28" s="18" t="str">
        <f>'Elective Adventures'!R142</f>
        <v xml:space="preserve"> </v>
      </c>
      <c r="D28" s="31"/>
      <c r="E28" s="98">
        <v>2</v>
      </c>
      <c r="F28" s="136" t="s">
        <v>164</v>
      </c>
      <c r="G28" s="14" t="str">
        <f>T('Core Adventures'!R65)</f>
        <v/>
      </c>
      <c r="I28" s="100">
        <v>2</v>
      </c>
      <c r="J28" s="146" t="s">
        <v>254</v>
      </c>
      <c r="K28" s="14" t="str">
        <f>T('Elective Adventures'!R84)</f>
        <v/>
      </c>
      <c r="M28" s="136" t="s">
        <v>316</v>
      </c>
      <c r="N28" s="146" t="s">
        <v>345</v>
      </c>
      <c r="O28" s="14" t="str">
        <f>T('Elective Adventures'!R169)</f>
        <v/>
      </c>
      <c r="R28" s="68" t="s">
        <v>49</v>
      </c>
      <c r="S28" s="69"/>
    </row>
    <row r="29" spans="2:19">
      <c r="B29" s="162" t="s">
        <v>338</v>
      </c>
      <c r="C29" s="18" t="str">
        <f>'Elective Adventures'!R176</f>
        <v xml:space="preserve"> </v>
      </c>
      <c r="D29" s="31"/>
      <c r="E29" s="98">
        <v>3</v>
      </c>
      <c r="F29" s="193" t="s">
        <v>165</v>
      </c>
      <c r="G29" s="14" t="str">
        <f>T('Core Adventures'!R66)</f>
        <v/>
      </c>
      <c r="I29" s="100">
        <v>3</v>
      </c>
      <c r="J29" s="201" t="s">
        <v>255</v>
      </c>
      <c r="K29" s="14" t="str">
        <f>T('Elective Adventures'!R85)</f>
        <v/>
      </c>
      <c r="M29" s="136" t="s">
        <v>317</v>
      </c>
      <c r="N29" s="146" t="s">
        <v>346</v>
      </c>
      <c r="O29" s="14" t="str">
        <f>T('Elective Adventures'!R170)</f>
        <v/>
      </c>
      <c r="R29" s="70" t="s">
        <v>50</v>
      </c>
      <c r="S29" s="32"/>
    </row>
    <row r="30" spans="2:19" ht="12.75" customHeight="1">
      <c r="B30" s="162" t="s">
        <v>354</v>
      </c>
      <c r="C30" s="18" t="str">
        <f>'Elective Adventures'!R183</f>
        <v xml:space="preserve"> </v>
      </c>
      <c r="D30" s="31"/>
      <c r="E30" s="98">
        <v>4</v>
      </c>
      <c r="F30" s="194" t="s">
        <v>170</v>
      </c>
      <c r="G30" s="14" t="str">
        <f>T('Core Adventures'!R67)</f>
        <v/>
      </c>
      <c r="I30" s="100">
        <v>4</v>
      </c>
      <c r="J30" s="200" t="s">
        <v>256</v>
      </c>
      <c r="K30" s="14" t="str">
        <f>T('Elective Adventures'!R86)</f>
        <v/>
      </c>
      <c r="M30" s="136" t="s">
        <v>318</v>
      </c>
      <c r="N30" s="146" t="s">
        <v>353</v>
      </c>
      <c r="O30" s="14" t="str">
        <f>T('Elective Adventures'!R171)</f>
        <v/>
      </c>
      <c r="R30" s="70" t="s">
        <v>51</v>
      </c>
      <c r="S30" s="32"/>
    </row>
    <row r="31" spans="2:19" ht="12.75" customHeight="1">
      <c r="B31" s="162" t="s">
        <v>359</v>
      </c>
      <c r="C31" s="18" t="str">
        <f>'Elective Adventures'!R198</f>
        <v xml:space="preserve"> </v>
      </c>
      <c r="D31" s="31"/>
      <c r="E31" s="98">
        <v>5</v>
      </c>
      <c r="F31" s="193" t="s">
        <v>166</v>
      </c>
      <c r="G31" s="14" t="str">
        <f>T('Core Adventures'!R68)</f>
        <v/>
      </c>
      <c r="I31" s="100">
        <v>5</v>
      </c>
      <c r="J31" s="146" t="s">
        <v>257</v>
      </c>
      <c r="K31" s="14" t="str">
        <f>T('Elective Adventures'!R87)</f>
        <v/>
      </c>
      <c r="M31" s="136" t="s">
        <v>319</v>
      </c>
      <c r="N31" s="146" t="s">
        <v>347</v>
      </c>
      <c r="O31" s="14" t="str">
        <f>T('Elective Adventures'!R172)</f>
        <v/>
      </c>
      <c r="R31" s="71" t="s">
        <v>74</v>
      </c>
      <c r="S31" s="51"/>
    </row>
    <row r="32" spans="2:19">
      <c r="B32" s="162" t="s">
        <v>423</v>
      </c>
      <c r="C32" s="18" t="str">
        <f>'Elective Adventures'!R208</f>
        <v xml:space="preserve"> </v>
      </c>
      <c r="D32" s="31"/>
      <c r="E32" s="98">
        <v>6</v>
      </c>
      <c r="F32" s="136" t="s">
        <v>167</v>
      </c>
      <c r="G32" s="14" t="str">
        <f>T('Core Adventures'!R69)</f>
        <v/>
      </c>
      <c r="I32" s="100">
        <v>6</v>
      </c>
      <c r="J32" s="146" t="s">
        <v>258</v>
      </c>
      <c r="K32" s="14" t="str">
        <f>T('Elective Adventures'!R88)</f>
        <v/>
      </c>
      <c r="M32" s="136" t="s">
        <v>320</v>
      </c>
      <c r="N32" s="146" t="s">
        <v>348</v>
      </c>
      <c r="O32" s="14" t="str">
        <f>T('Elective Adventures'!R173)</f>
        <v/>
      </c>
    </row>
    <row r="33" spans="1:15" ht="12.75" customHeight="1">
      <c r="B33" s="162" t="s">
        <v>381</v>
      </c>
      <c r="C33" s="18" t="str">
        <f>'Elective Adventures'!R213</f>
        <v xml:space="preserve"> </v>
      </c>
      <c r="D33" s="31"/>
      <c r="E33" s="98">
        <v>7</v>
      </c>
      <c r="F33" s="136" t="s">
        <v>171</v>
      </c>
      <c r="G33" s="14" t="str">
        <f>T('Core Adventures'!R70)</f>
        <v/>
      </c>
      <c r="I33" s="202" t="s">
        <v>259</v>
      </c>
      <c r="J33" s="186"/>
      <c r="K33" s="218"/>
      <c r="M33" s="136" t="s">
        <v>321</v>
      </c>
      <c r="N33" s="146" t="s">
        <v>349</v>
      </c>
      <c r="O33" s="14" t="str">
        <f>T('Elective Adventures'!R174)</f>
        <v/>
      </c>
    </row>
    <row r="34" spans="1:15" ht="12.75" customHeight="1">
      <c r="B34" s="162" t="s">
        <v>385</v>
      </c>
      <c r="C34" s="18" t="str">
        <f>'Elective Adventures'!R228</f>
        <v xml:space="preserve"> </v>
      </c>
      <c r="D34" s="8"/>
      <c r="E34" s="98">
        <v>8</v>
      </c>
      <c r="F34" s="193" t="s">
        <v>168</v>
      </c>
      <c r="G34" s="14" t="str">
        <f>T('Core Adventures'!R71)</f>
        <v/>
      </c>
      <c r="I34" s="136">
        <v>1</v>
      </c>
      <c r="J34" s="146" t="s">
        <v>260</v>
      </c>
      <c r="K34" s="14" t="str">
        <f>T('Elective Adventures'!R92)</f>
        <v/>
      </c>
      <c r="M34" s="136" t="s">
        <v>322</v>
      </c>
      <c r="N34" s="146" t="s">
        <v>350</v>
      </c>
      <c r="O34" s="14" t="str">
        <f>T('Elective Adventures'!R175)</f>
        <v/>
      </c>
    </row>
    <row r="35" spans="1:15" ht="15.75" customHeight="1">
      <c r="B35" s="162" t="s">
        <v>397</v>
      </c>
      <c r="C35" s="18" t="str">
        <f>'Elective Adventures'!R233</f>
        <v xml:space="preserve"> </v>
      </c>
      <c r="D35" s="8"/>
      <c r="E35" s="304" t="s">
        <v>425</v>
      </c>
      <c r="F35" s="304"/>
      <c r="G35" s="304"/>
      <c r="I35" s="136" t="s">
        <v>69</v>
      </c>
      <c r="J35" s="146" t="s">
        <v>261</v>
      </c>
      <c r="K35" s="14" t="str">
        <f>T('Elective Adventures'!R93)</f>
        <v/>
      </c>
      <c r="M35" s="202" t="s">
        <v>354</v>
      </c>
      <c r="N35" s="207"/>
      <c r="O35" s="218"/>
    </row>
    <row r="36" spans="1:15" ht="12.75" customHeight="1">
      <c r="B36" s="162" t="s">
        <v>401</v>
      </c>
      <c r="C36" s="18" t="str">
        <f>'Elective Adventures'!R244</f>
        <v xml:space="preserve"> </v>
      </c>
      <c r="D36" s="8"/>
      <c r="E36" s="304"/>
      <c r="F36" s="304"/>
      <c r="G36" s="304"/>
      <c r="I36" s="136" t="s">
        <v>70</v>
      </c>
      <c r="J36" s="146" t="s">
        <v>262</v>
      </c>
      <c r="K36" s="14" t="str">
        <f>T('Elective Adventures'!R94)</f>
        <v/>
      </c>
      <c r="M36" s="136">
        <v>1</v>
      </c>
      <c r="N36" s="159" t="s">
        <v>355</v>
      </c>
      <c r="O36" s="14" t="str">
        <f>T('Elective Adventures'!R179)</f>
        <v/>
      </c>
    </row>
    <row r="37" spans="1:15">
      <c r="B37" s="162" t="s">
        <v>410</v>
      </c>
      <c r="C37" s="18" t="str">
        <f>'Elective Adventures'!R253</f>
        <v xml:space="preserve"> </v>
      </c>
      <c r="D37" s="8"/>
      <c r="E37" s="189" t="s">
        <v>172</v>
      </c>
      <c r="F37" s="186"/>
      <c r="G37" s="215"/>
      <c r="I37" s="136" t="s">
        <v>71</v>
      </c>
      <c r="J37" s="146" t="s">
        <v>263</v>
      </c>
      <c r="K37" s="14" t="str">
        <f>T('Elective Adventures'!R95)</f>
        <v/>
      </c>
      <c r="M37" s="136">
        <v>2</v>
      </c>
      <c r="N37" s="146" t="s">
        <v>356</v>
      </c>
      <c r="O37" s="14" t="str">
        <f>T('Elective Adventures'!R180)</f>
        <v/>
      </c>
    </row>
    <row r="38" spans="1:15" ht="12.75" customHeight="1">
      <c r="B38" s="2"/>
      <c r="C38" s="31"/>
      <c r="D38" s="78"/>
      <c r="E38" s="100"/>
      <c r="F38" s="146" t="s">
        <v>97</v>
      </c>
      <c r="G38" s="14" t="str">
        <f>T('Elective Adventures'!R6)</f>
        <v/>
      </c>
      <c r="I38" s="136">
        <v>2</v>
      </c>
      <c r="J38" s="146" t="s">
        <v>208</v>
      </c>
      <c r="K38" s="14" t="str">
        <f>T('Elective Adventures'!R96)</f>
        <v/>
      </c>
      <c r="M38" s="100">
        <v>3</v>
      </c>
      <c r="N38" s="146" t="s">
        <v>357</v>
      </c>
      <c r="O38" s="14" t="str">
        <f>T('Elective Adventures'!R181)</f>
        <v/>
      </c>
    </row>
    <row r="39" spans="1:15" ht="12.75" customHeight="1">
      <c r="A39" s="304" t="s">
        <v>426</v>
      </c>
      <c r="B39" s="304"/>
      <c r="C39" s="304"/>
      <c r="D39" s="78"/>
      <c r="E39" s="100">
        <v>1</v>
      </c>
      <c r="F39" s="146" t="s">
        <v>173</v>
      </c>
      <c r="G39" s="14" t="str">
        <f>T('Elective Adventures'!R7)</f>
        <v/>
      </c>
      <c r="I39" s="136" t="s">
        <v>76</v>
      </c>
      <c r="J39" s="146" t="s">
        <v>264</v>
      </c>
      <c r="K39" s="14" t="str">
        <f>T('Elective Adventures'!R97)</f>
        <v/>
      </c>
      <c r="M39" s="154">
        <v>4</v>
      </c>
      <c r="N39" s="158" t="s">
        <v>358</v>
      </c>
      <c r="O39" s="14" t="str">
        <f>T('Elective Adventures'!R182)</f>
        <v/>
      </c>
    </row>
    <row r="40" spans="1:15" ht="12.75" customHeight="1">
      <c r="A40" s="304"/>
      <c r="B40" s="304"/>
      <c r="C40" s="304"/>
      <c r="E40" s="100">
        <v>2</v>
      </c>
      <c r="F40" s="146" t="s">
        <v>174</v>
      </c>
      <c r="G40" s="14" t="str">
        <f>T('Elective Adventures'!R8)</f>
        <v/>
      </c>
      <c r="I40" s="136" t="s">
        <v>77</v>
      </c>
      <c r="J40" s="146" t="s">
        <v>265</v>
      </c>
      <c r="K40" s="14" t="str">
        <f>T('Elective Adventures'!R98)</f>
        <v/>
      </c>
      <c r="M40" s="208" t="s">
        <v>359</v>
      </c>
      <c r="N40" s="207"/>
      <c r="O40" s="218"/>
    </row>
    <row r="41" spans="1:15">
      <c r="A41" s="189" t="s">
        <v>110</v>
      </c>
      <c r="B41" s="189"/>
      <c r="C41" s="217"/>
      <c r="E41" s="100">
        <v>3</v>
      </c>
      <c r="F41" s="146" t="s">
        <v>175</v>
      </c>
      <c r="G41" s="14" t="str">
        <f>T('Elective Adventures'!R9)</f>
        <v/>
      </c>
      <c r="I41" s="136" t="s">
        <v>80</v>
      </c>
      <c r="J41" s="200" t="s">
        <v>266</v>
      </c>
      <c r="K41" s="14" t="str">
        <f>T('Elective Adventures'!R99)</f>
        <v/>
      </c>
      <c r="M41" s="148"/>
      <c r="N41" s="159" t="s">
        <v>360</v>
      </c>
      <c r="O41" s="14" t="str">
        <f>T('Elective Adventures'!R186)</f>
        <v/>
      </c>
    </row>
    <row r="42" spans="1:15" ht="12.75" customHeight="1">
      <c r="A42" s="98">
        <v>1</v>
      </c>
      <c r="B42" s="136" t="s">
        <v>105</v>
      </c>
      <c r="C42" s="14" t="str">
        <f>T('Core Adventures'!R6)</f>
        <v/>
      </c>
      <c r="E42" s="173" t="s">
        <v>72</v>
      </c>
      <c r="F42" s="171" t="s">
        <v>183</v>
      </c>
      <c r="G42" s="14" t="str">
        <f>T('Elective Adventures'!R10)</f>
        <v/>
      </c>
      <c r="I42" s="136" t="s">
        <v>94</v>
      </c>
      <c r="J42" s="146" t="s">
        <v>267</v>
      </c>
      <c r="K42" s="14" t="str">
        <f>T('Elective Adventures'!R100)</f>
        <v/>
      </c>
      <c r="M42" s="100">
        <v>1</v>
      </c>
      <c r="N42" s="146" t="s">
        <v>363</v>
      </c>
      <c r="O42" s="14" t="str">
        <f>T('Elective Adventures'!R187)</f>
        <v/>
      </c>
    </row>
    <row r="43" spans="1:15">
      <c r="A43" s="98">
        <v>2</v>
      </c>
      <c r="B43" s="136" t="s">
        <v>106</v>
      </c>
      <c r="C43" s="14" t="str">
        <f>T('Core Adventures'!R7)</f>
        <v/>
      </c>
      <c r="E43" s="173" t="s">
        <v>73</v>
      </c>
      <c r="F43" s="171" t="s">
        <v>184</v>
      </c>
      <c r="G43" s="14" t="str">
        <f>T('Elective Adventures'!R11)</f>
        <v/>
      </c>
      <c r="I43" s="136" t="s">
        <v>141</v>
      </c>
      <c r="J43" s="146" t="s">
        <v>268</v>
      </c>
      <c r="K43" s="14" t="str">
        <f>T('Elective Adventures'!R101)</f>
        <v/>
      </c>
      <c r="M43" s="100">
        <v>2</v>
      </c>
      <c r="N43" s="146" t="s">
        <v>364</v>
      </c>
      <c r="O43" s="14" t="str">
        <f>T('Elective Adventures'!R188)</f>
        <v/>
      </c>
    </row>
    <row r="44" spans="1:15">
      <c r="A44" s="98">
        <v>3</v>
      </c>
      <c r="B44" s="136" t="s">
        <v>107</v>
      </c>
      <c r="C44" s="14" t="str">
        <f>T('Core Adventures'!R8)</f>
        <v/>
      </c>
      <c r="E44" s="173" t="s">
        <v>176</v>
      </c>
      <c r="F44" s="171" t="s">
        <v>185</v>
      </c>
      <c r="G44" s="14" t="str">
        <f>T('Elective Adventures'!R12)</f>
        <v/>
      </c>
      <c r="I44" s="136" t="s">
        <v>162</v>
      </c>
      <c r="J44" s="146" t="s">
        <v>269</v>
      </c>
      <c r="K44" s="14" t="str">
        <f>T('Elective Adventures'!R102)</f>
        <v/>
      </c>
      <c r="M44" s="100">
        <v>3</v>
      </c>
      <c r="N44" s="146" t="s">
        <v>365</v>
      </c>
      <c r="O44" s="14" t="str">
        <f>T('Elective Adventures'!R189)</f>
        <v/>
      </c>
    </row>
    <row r="45" spans="1:15" ht="12.75" customHeight="1">
      <c r="A45" s="98">
        <v>4</v>
      </c>
      <c r="B45" s="136" t="s">
        <v>108</v>
      </c>
      <c r="C45" s="14" t="str">
        <f>T('Core Adventures'!R9)</f>
        <v/>
      </c>
      <c r="E45" s="173" t="s">
        <v>177</v>
      </c>
      <c r="F45" s="171" t="s">
        <v>186</v>
      </c>
      <c r="G45" s="14" t="str">
        <f>T('Elective Adventures'!R13)</f>
        <v/>
      </c>
      <c r="I45" s="136" t="s">
        <v>192</v>
      </c>
      <c r="J45" s="146" t="s">
        <v>270</v>
      </c>
      <c r="K45" s="14" t="str">
        <f>T('Elective Adventures'!R103)</f>
        <v/>
      </c>
      <c r="M45" s="100">
        <v>4</v>
      </c>
      <c r="N45" s="146" t="s">
        <v>366</v>
      </c>
      <c r="O45" s="14" t="str">
        <f>T('Elective Adventures'!R190)</f>
        <v/>
      </c>
    </row>
    <row r="46" spans="1:15" ht="12.75" customHeight="1">
      <c r="A46" s="98">
        <v>3</v>
      </c>
      <c r="B46" s="136" t="s">
        <v>109</v>
      </c>
      <c r="C46" s="14" t="str">
        <f>T('Core Adventures'!R10)</f>
        <v/>
      </c>
      <c r="E46" s="173" t="s">
        <v>178</v>
      </c>
      <c r="F46" s="172" t="s">
        <v>187</v>
      </c>
      <c r="G46" s="14" t="str">
        <f>T('Elective Adventures'!R14)</f>
        <v/>
      </c>
      <c r="I46" s="136" t="s">
        <v>193</v>
      </c>
      <c r="J46" s="201" t="s">
        <v>271</v>
      </c>
      <c r="K46" s="14" t="str">
        <f>T('Elective Adventures'!R104)</f>
        <v/>
      </c>
      <c r="M46" s="100">
        <v>5</v>
      </c>
      <c r="N46" s="146" t="s">
        <v>367</v>
      </c>
      <c r="O46" s="14" t="str">
        <f>T('Elective Adventures'!R191)</f>
        <v/>
      </c>
    </row>
    <row r="47" spans="1:15">
      <c r="A47" s="187" t="s">
        <v>420</v>
      </c>
      <c r="B47" s="187"/>
      <c r="C47" s="218"/>
      <c r="E47" s="173" t="s">
        <v>179</v>
      </c>
      <c r="F47" s="171" t="s">
        <v>188</v>
      </c>
      <c r="G47" s="14" t="str">
        <f>T('Elective Adventures'!R15)</f>
        <v/>
      </c>
      <c r="I47" s="202" t="s">
        <v>428</v>
      </c>
      <c r="J47" s="186"/>
      <c r="K47" s="218"/>
      <c r="M47" s="100">
        <v>6</v>
      </c>
      <c r="N47" s="200" t="s">
        <v>368</v>
      </c>
      <c r="O47" s="14" t="str">
        <f>T('Elective Adventures'!R192)</f>
        <v/>
      </c>
    </row>
    <row r="48" spans="1:15">
      <c r="A48" s="98"/>
      <c r="B48" s="136" t="s">
        <v>95</v>
      </c>
      <c r="C48" s="14" t="str">
        <f>T('Core Adventures'!R14)</f>
        <v/>
      </c>
      <c r="E48" s="173" t="s">
        <v>180</v>
      </c>
      <c r="F48" s="171" t="s">
        <v>189</v>
      </c>
      <c r="G48" s="14" t="str">
        <f>T('Elective Adventures'!R16)</f>
        <v/>
      </c>
      <c r="I48" s="100">
        <v>1</v>
      </c>
      <c r="J48" s="146" t="s">
        <v>97</v>
      </c>
      <c r="K48" s="14" t="str">
        <f>T('Elective Adventures'!R108)</f>
        <v/>
      </c>
      <c r="M48" s="100">
        <v>7</v>
      </c>
      <c r="N48" s="146" t="s">
        <v>369</v>
      </c>
      <c r="O48" s="14" t="str">
        <f>T('Elective Adventures'!R193)</f>
        <v/>
      </c>
    </row>
    <row r="49" spans="1:15">
      <c r="A49" s="98">
        <v>1</v>
      </c>
      <c r="B49" s="136" t="s">
        <v>96</v>
      </c>
      <c r="C49" s="14" t="str">
        <f>T('Core Adventures'!R15)</f>
        <v/>
      </c>
      <c r="E49" s="173" t="s">
        <v>181</v>
      </c>
      <c r="F49" s="171" t="s">
        <v>190</v>
      </c>
      <c r="G49" s="14" t="str">
        <f>T('Elective Adventures'!R17)</f>
        <v/>
      </c>
      <c r="I49" s="136" t="s">
        <v>69</v>
      </c>
      <c r="J49" s="146" t="s">
        <v>279</v>
      </c>
      <c r="K49" s="14" t="str">
        <f>T('Elective Adventures'!R109)</f>
        <v/>
      </c>
      <c r="M49" s="100">
        <v>8</v>
      </c>
      <c r="N49" s="146" t="s">
        <v>370</v>
      </c>
      <c r="O49" s="14" t="str">
        <f>T('Elective Adventures'!R194)</f>
        <v/>
      </c>
    </row>
    <row r="50" spans="1:15" ht="12.75" customHeight="1">
      <c r="A50" s="98"/>
      <c r="B50" s="136" t="s">
        <v>112</v>
      </c>
      <c r="C50" s="14" t="str">
        <f>T('Core Adventures'!R16)</f>
        <v/>
      </c>
      <c r="E50" s="173" t="s">
        <v>182</v>
      </c>
      <c r="F50" s="171" t="s">
        <v>191</v>
      </c>
      <c r="G50" s="14" t="str">
        <f>T('Elective Adventures'!R18)</f>
        <v/>
      </c>
      <c r="I50" s="136" t="s">
        <v>70</v>
      </c>
      <c r="J50" s="146" t="s">
        <v>280</v>
      </c>
      <c r="K50" s="14" t="str">
        <f>T('Elective Adventures'!R110)</f>
        <v/>
      </c>
      <c r="M50" s="100">
        <v>9</v>
      </c>
      <c r="N50" s="146" t="s">
        <v>371</v>
      </c>
      <c r="O50" s="14" t="str">
        <f>T('Elective Adventures'!R195)</f>
        <v/>
      </c>
    </row>
    <row r="51" spans="1:15" ht="12.75" customHeight="1">
      <c r="A51" s="137" t="s">
        <v>76</v>
      </c>
      <c r="B51" s="136" t="s">
        <v>113</v>
      </c>
      <c r="C51" s="14" t="str">
        <f>T('Core Adventures'!R17)</f>
        <v/>
      </c>
      <c r="D51" s="84"/>
      <c r="E51" s="189" t="s">
        <v>194</v>
      </c>
      <c r="F51" s="186"/>
      <c r="G51" s="218"/>
      <c r="I51" s="136" t="s">
        <v>71</v>
      </c>
      <c r="J51" s="146" t="s">
        <v>281</v>
      </c>
      <c r="K51" s="14" t="str">
        <f>T('Elective Adventures'!R111)</f>
        <v/>
      </c>
      <c r="M51" s="136" t="s">
        <v>361</v>
      </c>
      <c r="N51" s="146" t="s">
        <v>372</v>
      </c>
      <c r="O51" s="14" t="str">
        <f>T('Elective Adventures'!R196)</f>
        <v/>
      </c>
    </row>
    <row r="52" spans="1:15" ht="12.75" customHeight="1">
      <c r="A52" s="137" t="s">
        <v>77</v>
      </c>
      <c r="B52" s="136" t="s">
        <v>114</v>
      </c>
      <c r="C52" s="14" t="str">
        <f>T('Core Adventures'!R18)</f>
        <v/>
      </c>
      <c r="D52" s="84"/>
      <c r="E52" s="140"/>
      <c r="F52" s="200" t="s">
        <v>206</v>
      </c>
      <c r="G52" s="14" t="str">
        <f>T('Elective Adventures'!R22)</f>
        <v/>
      </c>
      <c r="I52" s="100">
        <v>2</v>
      </c>
      <c r="J52" s="146" t="s">
        <v>282</v>
      </c>
      <c r="K52" s="14" t="str">
        <f>T('Elective Adventures'!R112)</f>
        <v/>
      </c>
      <c r="M52" s="136" t="s">
        <v>362</v>
      </c>
      <c r="N52" s="146" t="s">
        <v>373</v>
      </c>
      <c r="O52" s="14" t="str">
        <f>T('Elective Adventures'!R197)</f>
        <v/>
      </c>
    </row>
    <row r="53" spans="1:15">
      <c r="A53" s="137" t="s">
        <v>80</v>
      </c>
      <c r="B53" s="193" t="s">
        <v>115</v>
      </c>
      <c r="C53" s="14" t="str">
        <f>T('Core Adventures'!R19)</f>
        <v/>
      </c>
      <c r="D53" s="13"/>
      <c r="E53" s="140">
        <v>1</v>
      </c>
      <c r="F53" s="200" t="s">
        <v>195</v>
      </c>
      <c r="G53" s="14" t="str">
        <f>T('Elective Adventures'!R23)</f>
        <v/>
      </c>
      <c r="I53" s="100">
        <v>3</v>
      </c>
      <c r="J53" s="146" t="s">
        <v>97</v>
      </c>
      <c r="K53" s="14" t="str">
        <f>T('Elective Adventures'!R113)</f>
        <v/>
      </c>
      <c r="M53" s="208" t="s">
        <v>423</v>
      </c>
      <c r="N53" s="207"/>
      <c r="O53" s="218"/>
    </row>
    <row r="54" spans="1:15" ht="12.75" customHeight="1">
      <c r="A54" s="137" t="s">
        <v>94</v>
      </c>
      <c r="B54" s="136" t="s">
        <v>116</v>
      </c>
      <c r="C54" s="14" t="str">
        <f>T('Core Adventures'!R20)</f>
        <v/>
      </c>
      <c r="D54" s="13"/>
      <c r="E54" s="140">
        <v>2</v>
      </c>
      <c r="F54" s="200" t="s">
        <v>196</v>
      </c>
      <c r="G54" s="14" t="str">
        <f>T('Elective Adventures'!R24)</f>
        <v/>
      </c>
      <c r="I54" s="173" t="s">
        <v>72</v>
      </c>
      <c r="J54" s="171" t="s">
        <v>283</v>
      </c>
      <c r="K54" s="14" t="str">
        <f>T('Elective Adventures'!R114)</f>
        <v/>
      </c>
      <c r="M54" s="148">
        <v>1</v>
      </c>
      <c r="N54" s="159" t="s">
        <v>374</v>
      </c>
      <c r="O54" s="14" t="str">
        <f>T('Elective Adventures'!R201)</f>
        <v/>
      </c>
    </row>
    <row r="55" spans="1:15" ht="12.75" customHeight="1">
      <c r="A55" s="187" t="s">
        <v>117</v>
      </c>
      <c r="B55" s="187"/>
      <c r="C55" s="218" t="str">
        <f>T('Core Adventures'!R23)</f>
        <v/>
      </c>
      <c r="D55" s="13"/>
      <c r="E55" s="140">
        <v>3</v>
      </c>
      <c r="F55" s="146" t="s">
        <v>197</v>
      </c>
      <c r="G55" s="14" t="str">
        <f>T('Elective Adventures'!R25)</f>
        <v/>
      </c>
      <c r="I55" s="173" t="s">
        <v>73</v>
      </c>
      <c r="J55" s="171" t="s">
        <v>284</v>
      </c>
      <c r="K55" s="14" t="str">
        <f>T('Elective Adventures'!R115)</f>
        <v/>
      </c>
      <c r="M55" s="100">
        <v>2</v>
      </c>
      <c r="N55" s="146" t="s">
        <v>375</v>
      </c>
      <c r="O55" s="14" t="str">
        <f>T('Elective Adventures'!R202)</f>
        <v/>
      </c>
    </row>
    <row r="56" spans="1:15">
      <c r="A56" s="98"/>
      <c r="B56" s="136" t="s">
        <v>118</v>
      </c>
      <c r="C56" s="14" t="str">
        <f>T('Core Adventures'!R24)</f>
        <v/>
      </c>
      <c r="D56" s="13"/>
      <c r="E56" s="140">
        <v>4</v>
      </c>
      <c r="F56" s="200" t="s">
        <v>198</v>
      </c>
      <c r="G56" s="14" t="str">
        <f>T('Elective Adventures'!R26)</f>
        <v/>
      </c>
      <c r="I56" s="173" t="s">
        <v>176</v>
      </c>
      <c r="J56" s="171" t="s">
        <v>285</v>
      </c>
      <c r="K56" s="14" t="str">
        <f>T('Elective Adventures'!R116)</f>
        <v/>
      </c>
      <c r="M56" s="100">
        <v>3</v>
      </c>
      <c r="N56" s="146" t="s">
        <v>376</v>
      </c>
      <c r="O56" s="14" t="str">
        <f>T('Elective Adventures'!R203)</f>
        <v/>
      </c>
    </row>
    <row r="57" spans="1:15">
      <c r="A57" s="98">
        <v>1</v>
      </c>
      <c r="B57" s="136" t="s">
        <v>119</v>
      </c>
      <c r="C57" s="14" t="str">
        <f>T('Core Adventures'!R25)</f>
        <v/>
      </c>
      <c r="D57" s="13"/>
      <c r="E57" s="140">
        <v>5</v>
      </c>
      <c r="F57" s="146" t="s">
        <v>199</v>
      </c>
      <c r="G57" s="14" t="str">
        <f>T('Elective Adventures'!R27)</f>
        <v/>
      </c>
      <c r="I57" s="173">
        <v>4</v>
      </c>
      <c r="J57" s="171" t="s">
        <v>97</v>
      </c>
      <c r="K57" s="14" t="str">
        <f>T('Elective Adventures'!R117)</f>
        <v/>
      </c>
      <c r="M57" s="100">
        <v>4</v>
      </c>
      <c r="N57" s="146" t="s">
        <v>377</v>
      </c>
      <c r="O57" s="14" t="str">
        <f>T('Elective Adventures'!R204)</f>
        <v/>
      </c>
    </row>
    <row r="58" spans="1:15">
      <c r="A58" s="98">
        <v>2</v>
      </c>
      <c r="B58" s="136" t="s">
        <v>120</v>
      </c>
      <c r="C58" s="14" t="str">
        <f>T('Core Adventures'!R26)</f>
        <v/>
      </c>
      <c r="D58" s="13"/>
      <c r="E58" s="140"/>
      <c r="F58" s="146" t="s">
        <v>207</v>
      </c>
      <c r="G58" s="14" t="str">
        <f>T('Elective Adventures'!R28)</f>
        <v/>
      </c>
      <c r="I58" s="173" t="s">
        <v>78</v>
      </c>
      <c r="J58" s="171" t="s">
        <v>286</v>
      </c>
      <c r="K58" s="14" t="str">
        <f>T('Elective Adventures'!R118)</f>
        <v/>
      </c>
      <c r="M58" s="100">
        <v>5</v>
      </c>
      <c r="N58" s="200" t="s">
        <v>378</v>
      </c>
      <c r="O58" s="14" t="str">
        <f>T('Elective Adventures'!R205)</f>
        <v/>
      </c>
    </row>
    <row r="59" spans="1:15">
      <c r="A59" s="101" t="s">
        <v>76</v>
      </c>
      <c r="B59" s="138" t="s">
        <v>121</v>
      </c>
      <c r="C59" s="14" t="str">
        <f>T('Core Adventures'!R27)</f>
        <v/>
      </c>
      <c r="D59" s="13"/>
      <c r="E59" s="140">
        <v>6</v>
      </c>
      <c r="F59" s="201" t="s">
        <v>200</v>
      </c>
      <c r="G59" s="14" t="str">
        <f>T('Elective Adventures'!R29)</f>
        <v/>
      </c>
      <c r="I59" s="173" t="s">
        <v>79</v>
      </c>
      <c r="J59" s="171" t="s">
        <v>287</v>
      </c>
      <c r="K59" s="14" t="str">
        <f>T('Elective Adventures'!R119)</f>
        <v/>
      </c>
      <c r="M59" s="100">
        <v>6</v>
      </c>
      <c r="N59" s="146" t="s">
        <v>379</v>
      </c>
      <c r="O59" s="14" t="str">
        <f>T('Elective Adventures'!R206)</f>
        <v/>
      </c>
    </row>
    <row r="60" spans="1:15" ht="12.75" customHeight="1">
      <c r="A60" s="101" t="s">
        <v>77</v>
      </c>
      <c r="B60" s="138" t="s">
        <v>122</v>
      </c>
      <c r="C60" s="14" t="str">
        <f>T('Core Adventures'!R28)</f>
        <v/>
      </c>
      <c r="D60" s="13"/>
      <c r="E60" s="140">
        <v>7</v>
      </c>
      <c r="F60" s="146" t="s">
        <v>201</v>
      </c>
      <c r="G60" s="14" t="str">
        <f>T('Elective Adventures'!R30)</f>
        <v/>
      </c>
      <c r="I60" s="173">
        <v>5</v>
      </c>
      <c r="J60" s="172" t="s">
        <v>288</v>
      </c>
      <c r="K60" s="14" t="str">
        <f>T('Elective Adventures'!R120)</f>
        <v/>
      </c>
      <c r="M60" s="100">
        <v>7</v>
      </c>
      <c r="N60" s="146" t="s">
        <v>380</v>
      </c>
      <c r="O60" s="14" t="str">
        <f>T('Elective Adventures'!R207)</f>
        <v/>
      </c>
    </row>
    <row r="61" spans="1:15" ht="12.75" customHeight="1">
      <c r="A61" s="101" t="s">
        <v>80</v>
      </c>
      <c r="B61" s="138" t="s">
        <v>123</v>
      </c>
      <c r="C61" s="14" t="str">
        <f>T('Core Adventures'!R29)</f>
        <v/>
      </c>
      <c r="D61" s="13"/>
      <c r="E61" s="140">
        <v>8</v>
      </c>
      <c r="F61" s="201" t="s">
        <v>202</v>
      </c>
      <c r="G61" s="14" t="str">
        <f>T('Elective Adventures'!R31)</f>
        <v/>
      </c>
      <c r="I61" s="173">
        <v>6</v>
      </c>
      <c r="J61" s="171" t="s">
        <v>97</v>
      </c>
      <c r="K61" s="14" t="str">
        <f>T('Elective Adventures'!R121)</f>
        <v/>
      </c>
      <c r="M61" s="208" t="s">
        <v>381</v>
      </c>
      <c r="N61" s="207"/>
      <c r="O61" s="14"/>
    </row>
    <row r="62" spans="1:15">
      <c r="A62" s="139" t="s">
        <v>94</v>
      </c>
      <c r="B62" s="138" t="s">
        <v>124</v>
      </c>
      <c r="C62" s="14" t="str">
        <f>T('Core Adventures'!R30)</f>
        <v/>
      </c>
      <c r="D62" s="13"/>
      <c r="E62" s="140">
        <v>9</v>
      </c>
      <c r="F62" s="146" t="s">
        <v>203</v>
      </c>
      <c r="G62" s="14" t="str">
        <f>T('Elective Adventures'!R32)</f>
        <v/>
      </c>
      <c r="I62" s="173" t="s">
        <v>272</v>
      </c>
      <c r="J62" s="205" t="s">
        <v>289</v>
      </c>
      <c r="K62" s="14" t="str">
        <f>T('Elective Adventures'!R122)</f>
        <v/>
      </c>
      <c r="M62" s="148">
        <v>1</v>
      </c>
      <c r="N62" s="159" t="s">
        <v>382</v>
      </c>
      <c r="O62" s="14" t="str">
        <f>T('Elective Adventures'!I189)</f>
        <v/>
      </c>
    </row>
    <row r="63" spans="1:15">
      <c r="A63" s="139" t="s">
        <v>141</v>
      </c>
      <c r="B63" s="138" t="s">
        <v>125</v>
      </c>
      <c r="C63" s="14" t="str">
        <f>T('Core Adventures'!R31)</f>
        <v/>
      </c>
      <c r="D63" s="13"/>
      <c r="E63" s="140">
        <v>10</v>
      </c>
      <c r="F63" s="146" t="s">
        <v>204</v>
      </c>
      <c r="G63" s="14" t="str">
        <f>T('Elective Adventures'!R33)</f>
        <v/>
      </c>
      <c r="I63" s="173" t="s">
        <v>273</v>
      </c>
      <c r="J63" s="205" t="s">
        <v>290</v>
      </c>
      <c r="K63" s="14" t="str">
        <f>T('Elective Adventures'!R123)</f>
        <v/>
      </c>
      <c r="M63" s="100">
        <v>2</v>
      </c>
      <c r="N63" s="146" t="s">
        <v>383</v>
      </c>
      <c r="O63" s="14" t="str">
        <f>T('Elective Adventures'!I190)</f>
        <v/>
      </c>
    </row>
    <row r="64" spans="1:15">
      <c r="A64" s="101">
        <v>3</v>
      </c>
      <c r="B64" s="138" t="s">
        <v>126</v>
      </c>
      <c r="C64" s="14" t="str">
        <f>T('Core Adventures'!R32)</f>
        <v/>
      </c>
      <c r="D64" s="13"/>
      <c r="E64" s="202" t="s">
        <v>205</v>
      </c>
      <c r="F64" s="186"/>
      <c r="G64" s="218"/>
      <c r="I64" s="173" t="s">
        <v>274</v>
      </c>
      <c r="J64" s="171" t="s">
        <v>291</v>
      </c>
      <c r="K64" s="14" t="str">
        <f>T('Elective Adventures'!R124)</f>
        <v/>
      </c>
      <c r="M64" s="100">
        <v>3</v>
      </c>
      <c r="N64" s="146" t="s">
        <v>384</v>
      </c>
      <c r="O64" s="14" t="str">
        <f>T('Elective Adventures'!I197)</f>
        <v/>
      </c>
    </row>
    <row r="65" spans="1:15">
      <c r="A65" s="101">
        <v>4</v>
      </c>
      <c r="B65" s="138" t="s">
        <v>127</v>
      </c>
      <c r="C65" s="14" t="str">
        <f>T('Core Adventures'!R33)</f>
        <v/>
      </c>
      <c r="D65" s="13"/>
      <c r="E65" s="100"/>
      <c r="F65" s="146" t="s">
        <v>208</v>
      </c>
      <c r="G65" s="14" t="str">
        <f>T('Elective Adventures'!R37)</f>
        <v/>
      </c>
      <c r="I65" s="173">
        <v>7</v>
      </c>
      <c r="J65" s="171" t="s">
        <v>278</v>
      </c>
      <c r="K65" s="14" t="str">
        <f>T('Elective Adventures'!R125)</f>
        <v/>
      </c>
      <c r="M65" s="208" t="s">
        <v>385</v>
      </c>
      <c r="N65" s="207"/>
      <c r="O65" s="218" t="str">
        <f>T('Elective Adventures'!I200)</f>
        <v/>
      </c>
    </row>
    <row r="66" spans="1:15">
      <c r="A66" s="101">
        <v>5</v>
      </c>
      <c r="B66" s="138" t="s">
        <v>128</v>
      </c>
      <c r="C66" s="14" t="str">
        <f>T('Core Adventures'!R34)</f>
        <v/>
      </c>
      <c r="D66" s="13"/>
      <c r="E66" s="136">
        <v>1</v>
      </c>
      <c r="F66" s="146" t="s">
        <v>209</v>
      </c>
      <c r="G66" s="14" t="str">
        <f>T('Elective Adventures'!R38)</f>
        <v/>
      </c>
      <c r="I66" s="173" t="s">
        <v>230</v>
      </c>
      <c r="J66" s="171" t="s">
        <v>292</v>
      </c>
      <c r="K66" s="14" t="str">
        <f>T('Elective Adventures'!R126)</f>
        <v/>
      </c>
      <c r="M66" s="148">
        <v>1</v>
      </c>
      <c r="N66" s="159" t="s">
        <v>386</v>
      </c>
      <c r="O66" s="14" t="str">
        <f>T('Elective Adventures'!R215)</f>
        <v/>
      </c>
    </row>
    <row r="67" spans="1:15" ht="12.75" customHeight="1">
      <c r="A67" s="139" t="s">
        <v>142</v>
      </c>
      <c r="B67" s="138" t="s">
        <v>129</v>
      </c>
      <c r="C67" s="14" t="str">
        <f>T('Core Adventures'!R35)</f>
        <v/>
      </c>
      <c r="D67" s="13"/>
      <c r="E67" s="136">
        <v>2</v>
      </c>
      <c r="F67" s="146" t="s">
        <v>210</v>
      </c>
      <c r="G67" s="14" t="str">
        <f>T('Elective Adventures'!R39)</f>
        <v/>
      </c>
      <c r="I67" s="173" t="s">
        <v>231</v>
      </c>
      <c r="J67" s="204" t="s">
        <v>97</v>
      </c>
      <c r="K67" s="14" t="str">
        <f>T('Elective Adventures'!R127)</f>
        <v/>
      </c>
      <c r="M67" s="136" t="s">
        <v>69</v>
      </c>
      <c r="N67" s="146" t="s">
        <v>387</v>
      </c>
      <c r="O67" s="14" t="str">
        <f>T('Elective Adventures'!R216)</f>
        <v/>
      </c>
    </row>
    <row r="68" spans="1:15" ht="12.75" customHeight="1">
      <c r="A68" s="139" t="s">
        <v>143</v>
      </c>
      <c r="B68" s="138" t="s">
        <v>130</v>
      </c>
      <c r="C68" s="14" t="str">
        <f>T('Core Adventures'!R36)</f>
        <v/>
      </c>
      <c r="D68" s="13"/>
      <c r="E68" s="136">
        <v>3</v>
      </c>
      <c r="F68" s="146" t="s">
        <v>211</v>
      </c>
      <c r="G68" s="14" t="str">
        <f>T('Elective Adventures'!R40)</f>
        <v/>
      </c>
      <c r="I68" s="173" t="s">
        <v>275</v>
      </c>
      <c r="J68" s="171" t="s">
        <v>293</v>
      </c>
      <c r="K68" s="14" t="str">
        <f>T('Elective Adventures'!R128)</f>
        <v/>
      </c>
      <c r="M68" s="136" t="s">
        <v>70</v>
      </c>
      <c r="N68" s="146" t="s">
        <v>388</v>
      </c>
      <c r="O68" s="14" t="str">
        <f>T('Elective Adventures'!R217)</f>
        <v/>
      </c>
    </row>
    <row r="69" spans="1:15" ht="12.75" customHeight="1">
      <c r="A69" s="139" t="s">
        <v>144</v>
      </c>
      <c r="B69" s="138" t="s">
        <v>131</v>
      </c>
      <c r="C69" s="14" t="str">
        <f>T('Core Adventures'!R37)</f>
        <v/>
      </c>
      <c r="D69" s="13"/>
      <c r="E69" s="136" t="s">
        <v>72</v>
      </c>
      <c r="F69" s="146" t="s">
        <v>212</v>
      </c>
      <c r="G69" s="14" t="str">
        <f>T('Elective Adventures'!R41)</f>
        <v/>
      </c>
      <c r="I69" s="173" t="s">
        <v>276</v>
      </c>
      <c r="J69" s="171" t="s">
        <v>294</v>
      </c>
      <c r="K69" s="14" t="str">
        <f>T('Elective Adventures'!R129)</f>
        <v/>
      </c>
      <c r="M69" s="136">
        <v>2</v>
      </c>
      <c r="N69" s="146" t="s">
        <v>211</v>
      </c>
      <c r="O69" s="14" t="str">
        <f>T('Elective Adventures'!R218)</f>
        <v/>
      </c>
    </row>
    <row r="70" spans="1:15">
      <c r="A70" s="139" t="s">
        <v>145</v>
      </c>
      <c r="B70" s="138" t="s">
        <v>132</v>
      </c>
      <c r="C70" s="14" t="str">
        <f>T('Core Adventures'!R38)</f>
        <v/>
      </c>
      <c r="D70" s="13"/>
      <c r="E70" s="136" t="s">
        <v>73</v>
      </c>
      <c r="F70" s="146" t="s">
        <v>213</v>
      </c>
      <c r="G70" s="14" t="str">
        <f>T('Elective Adventures'!R42)</f>
        <v/>
      </c>
      <c r="I70" s="173" t="s">
        <v>277</v>
      </c>
      <c r="J70" s="205" t="s">
        <v>295</v>
      </c>
      <c r="K70" s="14" t="str">
        <f>T('Elective Adventures'!R130)</f>
        <v/>
      </c>
      <c r="M70" s="136" t="s">
        <v>76</v>
      </c>
      <c r="N70" s="146" t="s">
        <v>389</v>
      </c>
      <c r="O70" s="14" t="str">
        <f>T('Elective Adventures'!R219)</f>
        <v/>
      </c>
    </row>
    <row r="71" spans="1:15">
      <c r="A71" s="139" t="s">
        <v>146</v>
      </c>
      <c r="B71" s="138" t="s">
        <v>133</v>
      </c>
      <c r="C71" s="14" t="str">
        <f>T('Core Adventures'!R39)</f>
        <v/>
      </c>
      <c r="D71" s="13"/>
      <c r="E71" s="136" t="s">
        <v>176</v>
      </c>
      <c r="F71" s="146" t="s">
        <v>214</v>
      </c>
      <c r="G71" s="14" t="str">
        <f>T('Elective Adventures'!R43)</f>
        <v/>
      </c>
      <c r="I71" s="173">
        <v>8</v>
      </c>
      <c r="J71" s="171" t="s">
        <v>296</v>
      </c>
      <c r="K71" s="14" t="str">
        <f>T('Elective Adventures'!R131)</f>
        <v/>
      </c>
      <c r="M71" s="136" t="s">
        <v>77</v>
      </c>
      <c r="N71" s="146" t="s">
        <v>390</v>
      </c>
      <c r="O71" s="14" t="str">
        <f>T('Elective Adventures'!R220)</f>
        <v/>
      </c>
    </row>
    <row r="72" spans="1:15">
      <c r="A72" s="139" t="s">
        <v>147</v>
      </c>
      <c r="B72" s="138" t="s">
        <v>134</v>
      </c>
      <c r="C72" s="14" t="str">
        <f>T('Core Adventures'!R40)</f>
        <v/>
      </c>
      <c r="D72" s="13"/>
      <c r="E72" s="136" t="s">
        <v>177</v>
      </c>
      <c r="F72" s="146" t="s">
        <v>215</v>
      </c>
      <c r="G72" s="14" t="str">
        <f>T('Elective Adventures'!R44)</f>
        <v/>
      </c>
      <c r="I72" s="202" t="s">
        <v>297</v>
      </c>
      <c r="J72" s="186"/>
      <c r="K72" s="218"/>
      <c r="M72" s="136" t="s">
        <v>80</v>
      </c>
      <c r="N72" s="146" t="s">
        <v>391</v>
      </c>
      <c r="O72" s="14" t="str">
        <f>T('Elective Adventures'!R221)</f>
        <v/>
      </c>
    </row>
    <row r="73" spans="1:15">
      <c r="A73" s="139" t="s">
        <v>148</v>
      </c>
      <c r="B73" s="138" t="s">
        <v>135</v>
      </c>
      <c r="C73" s="14" t="str">
        <f>T('Core Adventures'!R41)</f>
        <v/>
      </c>
      <c r="D73" s="13"/>
      <c r="E73" s="136" t="s">
        <v>178</v>
      </c>
      <c r="F73" s="146" t="s">
        <v>216</v>
      </c>
      <c r="G73" s="14" t="str">
        <f>T('Elective Adventures'!R45)</f>
        <v/>
      </c>
      <c r="I73" s="100">
        <v>1</v>
      </c>
      <c r="J73" s="146" t="s">
        <v>298</v>
      </c>
      <c r="K73" s="14" t="str">
        <f>T('Elective Adventures'!R135)</f>
        <v/>
      </c>
      <c r="M73" s="136">
        <v>3</v>
      </c>
      <c r="N73" s="146" t="s">
        <v>211</v>
      </c>
      <c r="O73" s="14" t="str">
        <f>T('Elective Adventures'!R222)</f>
        <v/>
      </c>
    </row>
    <row r="74" spans="1:15">
      <c r="A74" s="139" t="s">
        <v>149</v>
      </c>
      <c r="B74" s="138" t="s">
        <v>136</v>
      </c>
      <c r="C74" s="14" t="str">
        <f>T('Core Adventures'!R42)</f>
        <v/>
      </c>
      <c r="D74" s="13"/>
      <c r="E74" s="136" t="s">
        <v>179</v>
      </c>
      <c r="F74" s="146" t="s">
        <v>217</v>
      </c>
      <c r="G74" s="14" t="str">
        <f>T('Elective Adventures'!R46)</f>
        <v/>
      </c>
      <c r="I74" s="100">
        <v>2</v>
      </c>
      <c r="J74" s="146" t="s">
        <v>97</v>
      </c>
      <c r="K74" s="14" t="str">
        <f>T('Elective Adventures'!R136)</f>
        <v/>
      </c>
      <c r="M74" s="136" t="s">
        <v>72</v>
      </c>
      <c r="N74" s="146" t="s">
        <v>392</v>
      </c>
      <c r="O74" s="14" t="str">
        <f>T('Elective Adventures'!R223)</f>
        <v/>
      </c>
    </row>
    <row r="75" spans="1:15">
      <c r="A75" s="139" t="s">
        <v>150</v>
      </c>
      <c r="B75" s="138" t="s">
        <v>137</v>
      </c>
      <c r="C75" s="14" t="str">
        <f>T('Core Adventures'!R43)</f>
        <v/>
      </c>
      <c r="D75" s="13"/>
      <c r="E75" s="136" t="s">
        <v>180</v>
      </c>
      <c r="F75" s="146" t="s">
        <v>218</v>
      </c>
      <c r="G75" s="14" t="str">
        <f>T('Elective Adventures'!R47)</f>
        <v/>
      </c>
      <c r="I75" s="136" t="s">
        <v>76</v>
      </c>
      <c r="J75" s="200" t="s">
        <v>299</v>
      </c>
      <c r="K75" s="14" t="str">
        <f>T('Elective Adventures'!R137)</f>
        <v/>
      </c>
      <c r="M75" s="136" t="s">
        <v>73</v>
      </c>
      <c r="N75" s="146" t="s">
        <v>393</v>
      </c>
      <c r="O75" s="14" t="str">
        <f>T('Elective Adventures'!R224)</f>
        <v/>
      </c>
    </row>
    <row r="76" spans="1:15">
      <c r="A76" s="101">
        <v>6</v>
      </c>
      <c r="B76" s="138" t="s">
        <v>138</v>
      </c>
      <c r="C76" s="14" t="str">
        <f>T('Core Adventures'!R44)</f>
        <v/>
      </c>
      <c r="D76" s="13"/>
      <c r="E76" s="136" t="s">
        <v>181</v>
      </c>
      <c r="F76" s="146" t="s">
        <v>219</v>
      </c>
      <c r="G76" s="14" t="str">
        <f>T('Elective Adventures'!R48)</f>
        <v/>
      </c>
      <c r="I76" s="136" t="s">
        <v>77</v>
      </c>
      <c r="J76" s="146" t="s">
        <v>300</v>
      </c>
      <c r="K76" s="14" t="str">
        <f>T('Elective Adventures'!R138)</f>
        <v/>
      </c>
      <c r="M76" s="136" t="s">
        <v>176</v>
      </c>
      <c r="N76" s="146" t="s">
        <v>394</v>
      </c>
      <c r="O76" s="14" t="str">
        <f>T('Elective Adventures'!R225)</f>
        <v/>
      </c>
    </row>
    <row r="77" spans="1:15">
      <c r="A77" s="101">
        <v>7</v>
      </c>
      <c r="B77" s="138" t="s">
        <v>139</v>
      </c>
      <c r="C77" s="14" t="str">
        <f>T('Core Adventures'!R45)</f>
        <v/>
      </c>
      <c r="D77" s="13"/>
      <c r="E77" s="136" t="s">
        <v>182</v>
      </c>
      <c r="F77" s="146" t="s">
        <v>220</v>
      </c>
      <c r="G77" s="14" t="str">
        <f>T('Elective Adventures'!R49)</f>
        <v/>
      </c>
      <c r="I77" s="136" t="s">
        <v>80</v>
      </c>
      <c r="J77" s="146" t="s">
        <v>301</v>
      </c>
      <c r="K77" s="14" t="str">
        <f>T('Elective Adventures'!R139)</f>
        <v/>
      </c>
      <c r="M77" s="136" t="s">
        <v>177</v>
      </c>
      <c r="N77" s="146" t="s">
        <v>395</v>
      </c>
      <c r="O77" s="14" t="str">
        <f>T('Elective Adventures'!R226)</f>
        <v/>
      </c>
    </row>
    <row r="78" spans="1:15" ht="12.75" customHeight="1">
      <c r="A78" s="98">
        <v>8</v>
      </c>
      <c r="B78" s="136" t="s">
        <v>140</v>
      </c>
      <c r="C78" s="14" t="str">
        <f>T('Core Adventures'!R46)</f>
        <v/>
      </c>
      <c r="D78" s="13"/>
      <c r="E78" s="136">
        <v>4</v>
      </c>
      <c r="F78" s="200" t="s">
        <v>221</v>
      </c>
      <c r="G78" s="14" t="str">
        <f>T('Elective Adventures'!R50)</f>
        <v/>
      </c>
      <c r="I78" s="136">
        <v>3</v>
      </c>
      <c r="J78" s="146" t="s">
        <v>302</v>
      </c>
      <c r="K78" s="14" t="str">
        <f>T('Elective Adventures'!R140)</f>
        <v/>
      </c>
      <c r="M78" s="136" t="s">
        <v>178</v>
      </c>
      <c r="N78" s="146" t="s">
        <v>396</v>
      </c>
      <c r="O78" s="14" t="str">
        <f>T('Elective Adventures'!R227)</f>
        <v/>
      </c>
    </row>
    <row r="79" spans="1:15" ht="12.75" customHeight="1">
      <c r="D79" s="13"/>
      <c r="E79" s="136" t="s">
        <v>78</v>
      </c>
      <c r="F79" s="146" t="s">
        <v>222</v>
      </c>
      <c r="G79" s="14" t="str">
        <f>T('Elective Adventures'!R51)</f>
        <v/>
      </c>
      <c r="I79" s="136">
        <v>4</v>
      </c>
      <c r="J79" s="146" t="s">
        <v>303</v>
      </c>
      <c r="K79" s="14" t="str">
        <f>T('Elective Adventures'!R141)</f>
        <v/>
      </c>
    </row>
    <row r="80" spans="1:15">
      <c r="D80" s="13"/>
      <c r="E80" s="219" t="s">
        <v>79</v>
      </c>
      <c r="F80" s="220" t="s">
        <v>223</v>
      </c>
      <c r="G80" s="14" t="str">
        <f>T('Elective Adventures'!R52)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oQZbvUrHrXTpkCnw8MqQ1YaNsbrf5qwJA8hlvR3T1d/9esV5at7cDlu6aRkbp1/N8veU9OhUHvaOH6x9XtEvzQ==" saltValue="6I8kC2SSNfUzVHrSXtScFQ=="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4"/>
  <sheetViews>
    <sheetView showGridLines="0" tabSelected="1"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 min="20" max="20" width="1.5703125" customWidth="1"/>
  </cols>
  <sheetData>
    <row r="1" spans="2:20" ht="21" customHeight="1">
      <c r="B1" s="214" t="str">
        <f ca="1">MID(CELL("filename",B1),FIND(IF(ISERROR(FIND("]",CELL("filename",B1))),"$","]"),CELL("filename",B1))+1,256)</f>
        <v>Scout 15</v>
      </c>
      <c r="E1" s="305" t="s">
        <v>24</v>
      </c>
      <c r="F1" s="305"/>
      <c r="G1" s="305"/>
      <c r="I1" s="304" t="s">
        <v>425</v>
      </c>
      <c r="J1" s="304"/>
      <c r="K1" s="304"/>
      <c r="M1" s="304" t="s">
        <v>425</v>
      </c>
      <c r="N1" s="304"/>
      <c r="O1" s="304"/>
      <c r="Q1" s="304" t="s">
        <v>425</v>
      </c>
      <c r="R1" s="304"/>
      <c r="S1" s="304"/>
    </row>
    <row r="2" spans="2:20" ht="7.5" customHeight="1">
      <c r="E2" s="306"/>
      <c r="F2" s="306"/>
      <c r="G2" s="306"/>
      <c r="I2" s="304"/>
      <c r="J2" s="304"/>
      <c r="K2" s="304"/>
      <c r="M2" s="304"/>
      <c r="N2" s="304"/>
      <c r="O2" s="304"/>
      <c r="Q2" s="304"/>
      <c r="R2" s="304"/>
      <c r="S2" s="304"/>
    </row>
    <row r="3" spans="2:20">
      <c r="B3" s="1" t="s">
        <v>10</v>
      </c>
      <c r="E3" s="14">
        <v>1</v>
      </c>
      <c r="F3" s="89" t="s">
        <v>64</v>
      </c>
      <c r="G3" s="14" t="str">
        <f>IF(Bobcat!S6="A","A"," ")</f>
        <v xml:space="preserve"> </v>
      </c>
      <c r="H3" s="28"/>
      <c r="I3" s="202" t="s">
        <v>421</v>
      </c>
      <c r="J3" s="186"/>
      <c r="K3" s="221" t="str">
        <f>T('Elective Adventures'!S74)</f>
        <v/>
      </c>
      <c r="L3" s="28"/>
      <c r="M3" s="202" t="s">
        <v>338</v>
      </c>
      <c r="N3" s="206"/>
      <c r="O3" s="221"/>
      <c r="P3" s="28"/>
      <c r="Q3" s="189" t="s">
        <v>397</v>
      </c>
      <c r="R3" s="222"/>
      <c r="S3" s="221"/>
      <c r="T3" s="28"/>
    </row>
    <row r="4" spans="2:20" ht="12.75" customHeight="1">
      <c r="B4" s="29" t="s">
        <v>25</v>
      </c>
      <c r="C4" s="14" t="str">
        <f>IF(COUNTIF(G3:G10,"A")&gt;6,"C",IF(COUNTIF(G3:G10,"A")&gt;0,"P"," "))</f>
        <v xml:space="preserve"> </v>
      </c>
      <c r="D4" s="13"/>
      <c r="E4" s="14">
        <v>2</v>
      </c>
      <c r="F4" s="89" t="s">
        <v>65</v>
      </c>
      <c r="G4" s="14" t="str">
        <f>IF(Bobcat!S7="A","A"," ")</f>
        <v xml:space="preserve"> </v>
      </c>
      <c r="I4" s="100"/>
      <c r="J4" s="146" t="s">
        <v>208</v>
      </c>
      <c r="K4" s="14" t="str">
        <f>T('Elective Adventures'!S56)</f>
        <v/>
      </c>
      <c r="M4" s="100">
        <v>1</v>
      </c>
      <c r="N4" s="146" t="s">
        <v>323</v>
      </c>
      <c r="O4" s="14" t="str">
        <f>T('Elective Adventures'!S145)</f>
        <v/>
      </c>
      <c r="Q4" s="148">
        <v>1</v>
      </c>
      <c r="R4" s="159" t="s">
        <v>398</v>
      </c>
      <c r="S4" s="14" t="str">
        <f>T('Elective Adventures'!S230)</f>
        <v/>
      </c>
    </row>
    <row r="5" spans="2:20">
      <c r="B5" s="15" t="s">
        <v>424</v>
      </c>
      <c r="C5" s="16" t="str">
        <f>IF(COUNTIF(C13:C17,"C")&gt;4,"C",IF(COUNTIF(C13:C17,"C")&gt;0,"P",IF(COUNTIF(C13:C17,"P")&gt;0,"P"," ")))</f>
        <v xml:space="preserve"> </v>
      </c>
      <c r="D5" s="79"/>
      <c r="E5" s="14">
        <v>3</v>
      </c>
      <c r="F5" s="89" t="s">
        <v>17</v>
      </c>
      <c r="G5" s="14" t="str">
        <f>IF(Bobcat!S8="A","A"," ")</f>
        <v xml:space="preserve"> </v>
      </c>
      <c r="I5" s="100">
        <v>1</v>
      </c>
      <c r="J5" s="146" t="s">
        <v>225</v>
      </c>
      <c r="K5" s="14" t="str">
        <f>T('Elective Adventures'!S57)</f>
        <v/>
      </c>
      <c r="M5" s="100">
        <v>2</v>
      </c>
      <c r="N5" s="146" t="s">
        <v>97</v>
      </c>
      <c r="O5" s="14" t="str">
        <f>T('Elective Adventures'!S146)</f>
        <v/>
      </c>
      <c r="Q5" s="100">
        <v>2</v>
      </c>
      <c r="R5" s="146" t="s">
        <v>399</v>
      </c>
      <c r="S5" s="14" t="str">
        <f>T('Elective Adventures'!S231)</f>
        <v/>
      </c>
    </row>
    <row r="6" spans="2:20" ht="13.5" thickBot="1">
      <c r="B6" s="174" t="s">
        <v>425</v>
      </c>
      <c r="C6" s="17" t="str">
        <f>IF(COUNTIF(C20:C37,"C")&gt;1,"C"," ")</f>
        <v xml:space="preserve"> </v>
      </c>
      <c r="D6" s="79"/>
      <c r="E6" s="14">
        <v>4</v>
      </c>
      <c r="F6" s="89" t="s">
        <v>18</v>
      </c>
      <c r="G6" s="14" t="str">
        <f>IF(Bobcat!S9="A","A"," ")</f>
        <v xml:space="preserve"> </v>
      </c>
      <c r="I6" s="100">
        <v>2</v>
      </c>
      <c r="J6" s="146" t="s">
        <v>226</v>
      </c>
      <c r="K6" s="14" t="str">
        <f>T('Elective Adventures'!S58)</f>
        <v/>
      </c>
      <c r="M6" s="136" t="s">
        <v>76</v>
      </c>
      <c r="N6" s="146" t="s">
        <v>324</v>
      </c>
      <c r="O6" s="14" t="str">
        <f>T('Elective Adventures'!S147)</f>
        <v/>
      </c>
      <c r="Q6" s="100">
        <v>3</v>
      </c>
      <c r="R6" s="146" t="s">
        <v>400</v>
      </c>
      <c r="S6" s="14" t="str">
        <f>T('Elective Adventures'!S232)</f>
        <v/>
      </c>
    </row>
    <row r="7" spans="2:20" ht="13.5" thickBot="1">
      <c r="B7" s="212" t="s">
        <v>432</v>
      </c>
      <c r="C7" s="224"/>
      <c r="D7" s="2"/>
      <c r="E7" s="14">
        <v>5</v>
      </c>
      <c r="F7" s="89" t="s">
        <v>19</v>
      </c>
      <c r="G7" s="14" t="str">
        <f>IF(Bobcat!S10="A","A"," ")</f>
        <v xml:space="preserve"> </v>
      </c>
      <c r="I7" s="100">
        <v>3</v>
      </c>
      <c r="J7" s="146" t="s">
        <v>224</v>
      </c>
      <c r="K7" s="14" t="str">
        <f>T('Elective Adventures'!S59)</f>
        <v/>
      </c>
      <c r="M7" s="136" t="s">
        <v>77</v>
      </c>
      <c r="N7" s="146" t="s">
        <v>325</v>
      </c>
      <c r="O7" s="14" t="str">
        <f>T('Elective Adventures'!S148)</f>
        <v/>
      </c>
      <c r="Q7" s="208" t="s">
        <v>401</v>
      </c>
      <c r="R7" s="207"/>
      <c r="S7" s="218"/>
    </row>
    <row r="8" spans="2:20" ht="12.75" customHeight="1" thickBot="1">
      <c r="B8" s="163" t="s">
        <v>67</v>
      </c>
      <c r="C8" s="223"/>
      <c r="D8" s="79"/>
      <c r="E8" s="14">
        <v>6</v>
      </c>
      <c r="F8" s="89" t="s">
        <v>20</v>
      </c>
      <c r="G8" s="14" t="str">
        <f>IF(Bobcat!S11="A","A"," ")</f>
        <v xml:space="preserve"> </v>
      </c>
      <c r="I8" s="100">
        <v>4</v>
      </c>
      <c r="J8" s="146" t="s">
        <v>229</v>
      </c>
      <c r="K8" s="14" t="str">
        <f>T('Elective Adventures'!S60)</f>
        <v/>
      </c>
      <c r="M8" s="136" t="s">
        <v>80</v>
      </c>
      <c r="N8" s="146" t="s">
        <v>326</v>
      </c>
      <c r="O8" s="14" t="str">
        <f>T('Elective Adventures'!S149)</f>
        <v/>
      </c>
      <c r="Q8" s="148"/>
      <c r="R8" s="159" t="s">
        <v>418</v>
      </c>
      <c r="S8" s="14" t="str">
        <f>T('Elective Adventures'!S235)</f>
        <v/>
      </c>
    </row>
    <row r="9" spans="2:20" ht="12.75" customHeight="1">
      <c r="B9" s="15" t="s">
        <v>68</v>
      </c>
      <c r="C9" s="164" t="str">
        <f>'Cyber Chip'!S10</f>
        <v xml:space="preserve"> </v>
      </c>
      <c r="D9" s="79"/>
      <c r="E9" s="76">
        <v>7</v>
      </c>
      <c r="F9" s="80" t="s">
        <v>21</v>
      </c>
      <c r="G9" s="76" t="str">
        <f>IF(Bobcat!S12="A","A"," ")</f>
        <v xml:space="preserve"> </v>
      </c>
      <c r="I9" s="100">
        <v>5</v>
      </c>
      <c r="J9" s="146" t="s">
        <v>227</v>
      </c>
      <c r="K9" s="14" t="str">
        <f>T('Elective Adventures'!S61)</f>
        <v/>
      </c>
      <c r="M9" s="100">
        <v>3</v>
      </c>
      <c r="N9" s="201" t="s">
        <v>327</v>
      </c>
      <c r="O9" s="14" t="str">
        <f>T('Elective Adventures'!S150)</f>
        <v/>
      </c>
      <c r="Q9" s="148">
        <v>1</v>
      </c>
      <c r="R9" s="209" t="s">
        <v>402</v>
      </c>
      <c r="S9" s="14" t="str">
        <f>T('Elective Adventures'!S236)</f>
        <v/>
      </c>
    </row>
    <row r="10" spans="2:20" ht="12" customHeight="1">
      <c r="B10" s="15" t="s">
        <v>419</v>
      </c>
      <c r="C10" s="17" t="str">
        <f>IF(COUNTIF(C4:C9,"C")&gt;5,"C","")</f>
        <v/>
      </c>
      <c r="D10" s="79"/>
      <c r="E10" s="77"/>
      <c r="F10" s="81"/>
      <c r="G10" s="77"/>
      <c r="I10" s="151">
        <v>6</v>
      </c>
      <c r="J10" s="200" t="s">
        <v>228</v>
      </c>
      <c r="K10" s="14" t="str">
        <f>T('Elective Adventures'!S62)</f>
        <v/>
      </c>
      <c r="M10" s="136" t="s">
        <v>72</v>
      </c>
      <c r="N10" s="146" t="s">
        <v>328</v>
      </c>
      <c r="O10" s="14" t="str">
        <f>T('Elective Adventures'!S151)</f>
        <v/>
      </c>
      <c r="Q10" s="100">
        <v>2</v>
      </c>
      <c r="R10" s="146" t="s">
        <v>403</v>
      </c>
      <c r="S10" s="14" t="str">
        <f>T('Elective Adventures'!S237)</f>
        <v/>
      </c>
    </row>
    <row r="11" spans="2:20" ht="12.75" customHeight="1">
      <c r="B11" s="82"/>
      <c r="C11" s="83"/>
      <c r="E11" s="304" t="s">
        <v>426</v>
      </c>
      <c r="F11" s="304"/>
      <c r="G11" s="304"/>
      <c r="I11" s="151">
        <v>7</v>
      </c>
      <c r="J11" s="205" t="s">
        <v>211</v>
      </c>
      <c r="K11" s="14" t="str">
        <f>T('Elective Adventures'!S63)</f>
        <v/>
      </c>
      <c r="M11" s="136" t="s">
        <v>73</v>
      </c>
      <c r="N11" s="146" t="s">
        <v>329</v>
      </c>
      <c r="O11" s="14" t="str">
        <f>T('Elective Adventures'!S152)</f>
        <v/>
      </c>
      <c r="Q11" s="100">
        <v>3</v>
      </c>
      <c r="R11" s="200" t="s">
        <v>404</v>
      </c>
      <c r="S11" s="14" t="str">
        <f>T('Elective Adventures'!S238)</f>
        <v/>
      </c>
    </row>
    <row r="12" spans="2:20" ht="12.75" customHeight="1">
      <c r="B12" s="216" t="s">
        <v>426</v>
      </c>
      <c r="C12" s="215"/>
      <c r="D12" s="31"/>
      <c r="E12" s="304"/>
      <c r="F12" s="304"/>
      <c r="G12" s="304"/>
      <c r="I12" s="173" t="s">
        <v>230</v>
      </c>
      <c r="J12" s="172" t="s">
        <v>238</v>
      </c>
      <c r="K12" s="14" t="str">
        <f>T('Elective Adventures'!S64)</f>
        <v/>
      </c>
      <c r="M12" s="136" t="s">
        <v>176</v>
      </c>
      <c r="N12" s="146" t="s">
        <v>330</v>
      </c>
      <c r="O12" s="14" t="str">
        <f>T('Elective Adventures'!S153)</f>
        <v/>
      </c>
      <c r="Q12" s="100">
        <v>4</v>
      </c>
      <c r="R12" s="146" t="s">
        <v>405</v>
      </c>
      <c r="S12" s="14" t="str">
        <f>T('Elective Adventures'!S239)</f>
        <v/>
      </c>
    </row>
    <row r="13" spans="2:20" ht="12.75" customHeight="1">
      <c r="B13" s="161" t="s">
        <v>110</v>
      </c>
      <c r="C13" s="18" t="str">
        <f>'Core Adventures'!S11</f>
        <v xml:space="preserve"> </v>
      </c>
      <c r="D13" s="31"/>
      <c r="E13" s="187" t="s">
        <v>151</v>
      </c>
      <c r="F13" s="189"/>
      <c r="G13" s="221" t="str">
        <f>T('Core Adventures'!S62)</f>
        <v/>
      </c>
      <c r="I13" s="173" t="s">
        <v>231</v>
      </c>
      <c r="J13" s="171" t="s">
        <v>239</v>
      </c>
      <c r="K13" s="14" t="str">
        <f>T('Elective Adventures'!S65)</f>
        <v/>
      </c>
      <c r="M13" s="100">
        <v>4</v>
      </c>
      <c r="N13" s="146" t="s">
        <v>331</v>
      </c>
      <c r="O13" s="14" t="str">
        <f>T('Elective Adventures'!S154)</f>
        <v/>
      </c>
      <c r="Q13" s="100">
        <v>5</v>
      </c>
      <c r="R13" s="200" t="s">
        <v>406</v>
      </c>
      <c r="S13" s="14" t="str">
        <f>T('Elective Adventures'!S240)</f>
        <v/>
      </c>
    </row>
    <row r="14" spans="2:20" ht="12.75" customHeight="1">
      <c r="B14" s="161" t="s">
        <v>420</v>
      </c>
      <c r="C14" s="18" t="str">
        <f>'Core Adventures'!S21</f>
        <v xml:space="preserve"> </v>
      </c>
      <c r="D14" s="31"/>
      <c r="E14" s="98"/>
      <c r="F14" s="136" t="s">
        <v>118</v>
      </c>
      <c r="G14" s="14" t="str">
        <f>T('Core Adventures'!S50)</f>
        <v/>
      </c>
      <c r="I14" s="173" t="s">
        <v>232</v>
      </c>
      <c r="J14" s="171" t="s">
        <v>240</v>
      </c>
      <c r="K14" s="14" t="str">
        <f>T('Elective Adventures'!S66)</f>
        <v/>
      </c>
      <c r="M14" s="136" t="s">
        <v>78</v>
      </c>
      <c r="N14" s="146" t="s">
        <v>351</v>
      </c>
      <c r="O14" s="14" t="str">
        <f>T('Elective Adventures'!S155)</f>
        <v/>
      </c>
      <c r="Q14" s="100">
        <v>6</v>
      </c>
      <c r="R14" s="146" t="s">
        <v>407</v>
      </c>
      <c r="S14" s="14" t="str">
        <f>T('Elective Adventures'!S241)</f>
        <v/>
      </c>
    </row>
    <row r="15" spans="2:20">
      <c r="B15" s="161" t="s">
        <v>117</v>
      </c>
      <c r="C15" s="18" t="str">
        <f>'Core Adventures'!S47</f>
        <v xml:space="preserve"> </v>
      </c>
      <c r="D15" s="31"/>
      <c r="E15" s="98">
        <v>1</v>
      </c>
      <c r="F15" s="136" t="s">
        <v>152</v>
      </c>
      <c r="G15" s="14" t="str">
        <f>T('Core Adventures'!S51)</f>
        <v/>
      </c>
      <c r="I15" s="173" t="s">
        <v>233</v>
      </c>
      <c r="J15" s="205" t="s">
        <v>241</v>
      </c>
      <c r="K15" s="14" t="str">
        <f>T('Elective Adventures'!S67)</f>
        <v/>
      </c>
      <c r="M15" s="136" t="s">
        <v>79</v>
      </c>
      <c r="N15" s="146" t="s">
        <v>332</v>
      </c>
      <c r="O15" s="14" t="str">
        <f>T('Elective Adventures'!S156)</f>
        <v/>
      </c>
      <c r="Q15" s="100">
        <v>7</v>
      </c>
      <c r="R15" s="146" t="s">
        <v>408</v>
      </c>
      <c r="S15" s="14" t="str">
        <f>T('Elective Adventures'!S242)</f>
        <v/>
      </c>
    </row>
    <row r="16" spans="2:20">
      <c r="B16" s="161" t="s">
        <v>151</v>
      </c>
      <c r="C16" s="18" t="str">
        <f>'Core Adventures'!S61</f>
        <v xml:space="preserve"> </v>
      </c>
      <c r="D16" s="31"/>
      <c r="E16" s="98">
        <v>2</v>
      </c>
      <c r="F16" s="136" t="s">
        <v>153</v>
      </c>
      <c r="G16" s="14" t="str">
        <f>T('Core Adventures'!S52)</f>
        <v/>
      </c>
      <c r="I16" s="173" t="s">
        <v>234</v>
      </c>
      <c r="J16" s="205" t="s">
        <v>242</v>
      </c>
      <c r="K16" s="14" t="str">
        <f>T('Elective Adventures'!S68)</f>
        <v/>
      </c>
      <c r="M16" s="136" t="s">
        <v>304</v>
      </c>
      <c r="N16" s="146" t="s">
        <v>333</v>
      </c>
      <c r="O16" s="14" t="str">
        <f>T('Elective Adventures'!S157)</f>
        <v/>
      </c>
      <c r="Q16" s="100">
        <v>8</v>
      </c>
      <c r="R16" s="146" t="s">
        <v>409</v>
      </c>
      <c r="S16" s="14" t="str">
        <f>T('Elective Adventures'!S243)</f>
        <v/>
      </c>
    </row>
    <row r="17" spans="2:20">
      <c r="B17" s="161" t="s">
        <v>427</v>
      </c>
      <c r="C17" s="18" t="str">
        <f>'Core Adventures'!S72</f>
        <v xml:space="preserve"> </v>
      </c>
      <c r="D17" s="31"/>
      <c r="E17" s="137" t="s">
        <v>76</v>
      </c>
      <c r="F17" s="136" t="s">
        <v>154</v>
      </c>
      <c r="G17" s="14" t="str">
        <f>T('Core Adventures'!S53)</f>
        <v/>
      </c>
      <c r="I17" s="173" t="s">
        <v>235</v>
      </c>
      <c r="J17" s="205" t="s">
        <v>243</v>
      </c>
      <c r="K17" s="14" t="str">
        <f>T('Elective Adventures'!S69)</f>
        <v/>
      </c>
      <c r="M17" s="136" t="s">
        <v>305</v>
      </c>
      <c r="N17" s="146" t="s">
        <v>334</v>
      </c>
      <c r="O17" s="14" t="str">
        <f>T('Elective Adventures'!S158)</f>
        <v/>
      </c>
      <c r="Q17" s="208" t="s">
        <v>410</v>
      </c>
      <c r="R17" s="207"/>
      <c r="S17" s="218"/>
    </row>
    <row r="18" spans="2:20">
      <c r="B18" s="30"/>
      <c r="C18" s="31"/>
      <c r="D18" s="31"/>
      <c r="E18" s="137" t="s">
        <v>77</v>
      </c>
      <c r="F18" s="136" t="s">
        <v>155</v>
      </c>
      <c r="G18" s="14" t="str">
        <f>T('Core Adventures'!S54)</f>
        <v/>
      </c>
      <c r="I18" s="173" t="s">
        <v>236</v>
      </c>
      <c r="J18" s="205" t="s">
        <v>244</v>
      </c>
      <c r="K18" s="14" t="str">
        <f>T('Elective Adventures'!S70)</f>
        <v/>
      </c>
      <c r="M18" s="136" t="s">
        <v>306</v>
      </c>
      <c r="N18" s="146" t="s">
        <v>335</v>
      </c>
      <c r="O18" s="14" t="str">
        <f>T('Elective Adventures'!S159)</f>
        <v/>
      </c>
      <c r="Q18" s="148">
        <v>1</v>
      </c>
      <c r="R18" s="159" t="s">
        <v>411</v>
      </c>
      <c r="S18" s="14" t="str">
        <f>T('Elective Adventures'!S246)</f>
        <v/>
      </c>
    </row>
    <row r="19" spans="2:20">
      <c r="B19" s="216" t="s">
        <v>425</v>
      </c>
      <c r="C19" s="215"/>
      <c r="E19" s="137" t="s">
        <v>80</v>
      </c>
      <c r="F19" s="136" t="s">
        <v>156</v>
      </c>
      <c r="G19" s="14" t="str">
        <f>T('Core Adventures'!S55)</f>
        <v/>
      </c>
      <c r="I19" s="173" t="s">
        <v>237</v>
      </c>
      <c r="J19" s="205" t="s">
        <v>245</v>
      </c>
      <c r="K19" s="14" t="str">
        <f>T('Elective Adventures'!S71)</f>
        <v/>
      </c>
      <c r="M19" s="136" t="s">
        <v>307</v>
      </c>
      <c r="N19" s="146" t="s">
        <v>336</v>
      </c>
      <c r="O19" s="14" t="str">
        <f>T('Elective Adventures'!S160)</f>
        <v/>
      </c>
      <c r="Q19" s="100">
        <v>2</v>
      </c>
      <c r="R19" s="201" t="s">
        <v>412</v>
      </c>
      <c r="S19" s="14" t="str">
        <f>T('Elective Adventures'!S247)</f>
        <v/>
      </c>
    </row>
    <row r="20" spans="2:20">
      <c r="B20" s="161" t="s">
        <v>172</v>
      </c>
      <c r="C20" s="18" t="str">
        <f>'Elective Adventures'!S19</f>
        <v xml:space="preserve"> </v>
      </c>
      <c r="D20" s="31"/>
      <c r="E20" s="137" t="s">
        <v>94</v>
      </c>
      <c r="F20" s="136" t="s">
        <v>157</v>
      </c>
      <c r="G20" s="14" t="str">
        <f>T('Core Adventures'!S56)</f>
        <v/>
      </c>
      <c r="I20" s="202" t="s">
        <v>246</v>
      </c>
      <c r="J20" s="195"/>
      <c r="K20" s="218"/>
      <c r="M20" s="136" t="s">
        <v>308</v>
      </c>
      <c r="N20" s="146" t="s">
        <v>337</v>
      </c>
      <c r="O20" s="14" t="str">
        <f>T('Elective Adventures'!S161)</f>
        <v/>
      </c>
      <c r="Q20" s="100">
        <v>3</v>
      </c>
      <c r="R20" s="146" t="s">
        <v>413</v>
      </c>
      <c r="S20" s="14" t="str">
        <f>T('Elective Adventures'!S248)</f>
        <v/>
      </c>
    </row>
    <row r="21" spans="2:20" ht="12.75" customHeight="1">
      <c r="B21" s="161" t="s">
        <v>194</v>
      </c>
      <c r="C21" s="18" t="str">
        <f>'Elective Adventures'!S34</f>
        <v xml:space="preserve"> </v>
      </c>
      <c r="D21" s="31"/>
      <c r="E21" s="137" t="s">
        <v>141</v>
      </c>
      <c r="F21" s="136" t="s">
        <v>158</v>
      </c>
      <c r="G21" s="14" t="str">
        <f>T('Core Adventures'!S57)</f>
        <v/>
      </c>
      <c r="I21" s="100">
        <v>1</v>
      </c>
      <c r="J21" s="146" t="s">
        <v>247</v>
      </c>
      <c r="K21" s="14" t="str">
        <f>T('Elective Adventures'!S75)</f>
        <v/>
      </c>
      <c r="M21" s="136" t="s">
        <v>309</v>
      </c>
      <c r="N21" s="146" t="s">
        <v>339</v>
      </c>
      <c r="O21" s="14" t="str">
        <f>T('Elective Adventures'!S162)</f>
        <v/>
      </c>
      <c r="Q21" s="100">
        <v>4</v>
      </c>
      <c r="R21" s="201" t="s">
        <v>414</v>
      </c>
      <c r="S21" s="14" t="str">
        <f>T('Elective Adventures'!S249)</f>
        <v/>
      </c>
    </row>
    <row r="22" spans="2:20" ht="12.75" customHeight="1">
      <c r="B22" s="161" t="s">
        <v>205</v>
      </c>
      <c r="C22" s="18" t="str">
        <f>'Elective Adventures'!S53</f>
        <v xml:space="preserve"> </v>
      </c>
      <c r="D22" s="31"/>
      <c r="E22" s="137" t="s">
        <v>162</v>
      </c>
      <c r="F22" s="136" t="s">
        <v>159</v>
      </c>
      <c r="G22" s="14" t="str">
        <f>T('Core Adventures'!S58)</f>
        <v/>
      </c>
      <c r="H22" s="12" t="s">
        <v>75</v>
      </c>
      <c r="I22" s="136">
        <v>2</v>
      </c>
      <c r="J22" s="146" t="s">
        <v>248</v>
      </c>
      <c r="K22" s="14" t="str">
        <f>T('Elective Adventures'!S76)</f>
        <v/>
      </c>
      <c r="L22" s="12" t="s">
        <v>75</v>
      </c>
      <c r="M22" s="136" t="s">
        <v>310</v>
      </c>
      <c r="N22" s="146" t="s">
        <v>352</v>
      </c>
      <c r="O22" s="14" t="str">
        <f>T('Elective Adventures'!S163)</f>
        <v/>
      </c>
      <c r="P22" s="12" t="s">
        <v>75</v>
      </c>
      <c r="Q22" s="136" t="s">
        <v>78</v>
      </c>
      <c r="R22" s="201" t="s">
        <v>415</v>
      </c>
      <c r="S22" s="14" t="str">
        <f>T('Elective Adventures'!S250)</f>
        <v/>
      </c>
      <c r="T22" s="12"/>
    </row>
    <row r="23" spans="2:20" ht="12.75" customHeight="1">
      <c r="B23" s="161" t="s">
        <v>421</v>
      </c>
      <c r="C23" s="18" t="str">
        <f>'Elective Adventures'!S72</f>
        <v xml:space="preserve"> </v>
      </c>
      <c r="D23" s="31"/>
      <c r="E23" s="98">
        <v>3</v>
      </c>
      <c r="F23" s="136" t="s">
        <v>160</v>
      </c>
      <c r="G23" s="14" t="str">
        <f>T('Core Adventures'!S59)</f>
        <v/>
      </c>
      <c r="I23" s="136">
        <v>3</v>
      </c>
      <c r="J23" s="146" t="s">
        <v>249</v>
      </c>
      <c r="K23" s="14" t="str">
        <f>T('Elective Adventures'!S77)</f>
        <v/>
      </c>
      <c r="M23" s="136" t="s">
        <v>311</v>
      </c>
      <c r="N23" s="146" t="s">
        <v>340</v>
      </c>
      <c r="O23" s="14" t="str">
        <f>T('Elective Adventures'!S164)</f>
        <v/>
      </c>
      <c r="Q23" s="136" t="s">
        <v>79</v>
      </c>
      <c r="R23" s="201" t="s">
        <v>416</v>
      </c>
      <c r="S23" s="14" t="str">
        <f>T('Elective Adventures'!S251)</f>
        <v/>
      </c>
    </row>
    <row r="24" spans="2:20">
      <c r="B24" s="161" t="s">
        <v>246</v>
      </c>
      <c r="C24" s="18" t="str">
        <f>'Elective Adventures'!S80</f>
        <v xml:space="preserve"> </v>
      </c>
      <c r="D24" s="31"/>
      <c r="E24" s="98">
        <v>4</v>
      </c>
      <c r="F24" s="136" t="s">
        <v>161</v>
      </c>
      <c r="G24" s="14" t="str">
        <f>T('Core Adventures'!S60)</f>
        <v/>
      </c>
      <c r="I24" s="136">
        <v>4</v>
      </c>
      <c r="J24" s="201" t="s">
        <v>250</v>
      </c>
      <c r="K24" s="14" t="str">
        <f>T('Elective Adventures'!S78)</f>
        <v/>
      </c>
      <c r="M24" s="136" t="s">
        <v>312</v>
      </c>
      <c r="N24" s="146" t="s">
        <v>341</v>
      </c>
      <c r="O24" s="14" t="str">
        <f>T('Elective Adventures'!S165)</f>
        <v/>
      </c>
      <c r="Q24" s="136" t="s">
        <v>304</v>
      </c>
      <c r="R24" s="146" t="s">
        <v>417</v>
      </c>
      <c r="S24" s="14" t="str">
        <f>T('Elective Adventures'!S252)</f>
        <v/>
      </c>
    </row>
    <row r="25" spans="2:20">
      <c r="B25" s="161" t="s">
        <v>252</v>
      </c>
      <c r="C25" s="18" t="str">
        <f>'Elective Adventures'!S89</f>
        <v xml:space="preserve"> </v>
      </c>
      <c r="D25" s="31"/>
      <c r="E25" s="187" t="s">
        <v>169</v>
      </c>
      <c r="F25" s="187"/>
      <c r="G25" s="218"/>
      <c r="I25" s="136">
        <v>5</v>
      </c>
      <c r="J25" s="146" t="s">
        <v>251</v>
      </c>
      <c r="K25" s="14" t="str">
        <f>T('Elective Adventures'!S79)</f>
        <v/>
      </c>
      <c r="M25" s="136" t="s">
        <v>313</v>
      </c>
      <c r="N25" s="146" t="s">
        <v>342</v>
      </c>
      <c r="O25" s="14" t="str">
        <f>T('Elective Adventures'!S166)</f>
        <v/>
      </c>
    </row>
    <row r="26" spans="2:20" ht="12.75" customHeight="1">
      <c r="B26" s="162" t="s">
        <v>259</v>
      </c>
      <c r="C26" s="18" t="str">
        <f>'Elective Adventures'!S105</f>
        <v xml:space="preserve"> </v>
      </c>
      <c r="D26" s="31"/>
      <c r="E26" s="98"/>
      <c r="F26" s="136" t="s">
        <v>118</v>
      </c>
      <c r="G26" s="14" t="str">
        <f>T('Core Adventures'!S63)</f>
        <v/>
      </c>
      <c r="I26" s="202" t="s">
        <v>252</v>
      </c>
      <c r="J26" s="195"/>
      <c r="K26" s="218"/>
      <c r="M26" s="136" t="s">
        <v>314</v>
      </c>
      <c r="N26" s="201" t="s">
        <v>343</v>
      </c>
      <c r="O26" s="14" t="str">
        <f>T('Elective Adventures'!S167)</f>
        <v/>
      </c>
    </row>
    <row r="27" spans="2:20" ht="12.75" customHeight="1">
      <c r="B27" s="162" t="s">
        <v>428</v>
      </c>
      <c r="C27" s="18" t="str">
        <f>'Elective Adventures'!S132</f>
        <v xml:space="preserve"> </v>
      </c>
      <c r="D27" s="31"/>
      <c r="E27" s="98">
        <v>1</v>
      </c>
      <c r="F27" s="136" t="s">
        <v>163</v>
      </c>
      <c r="G27" s="14" t="str">
        <f>T('Core Adventures'!S64)</f>
        <v/>
      </c>
      <c r="I27" s="100">
        <v>1</v>
      </c>
      <c r="J27" s="146" t="s">
        <v>253</v>
      </c>
      <c r="K27" s="14" t="str">
        <f>T('Elective Adventures'!S83)</f>
        <v/>
      </c>
      <c r="M27" s="136" t="s">
        <v>315</v>
      </c>
      <c r="N27" s="146" t="s">
        <v>344</v>
      </c>
      <c r="O27" s="14" t="str">
        <f>T('Elective Adventures'!S168)</f>
        <v/>
      </c>
    </row>
    <row r="28" spans="2:20">
      <c r="B28" s="162" t="s">
        <v>297</v>
      </c>
      <c r="C28" s="18" t="str">
        <f>'Elective Adventures'!S142</f>
        <v xml:space="preserve"> </v>
      </c>
      <c r="D28" s="31"/>
      <c r="E28" s="98">
        <v>2</v>
      </c>
      <c r="F28" s="136" t="s">
        <v>164</v>
      </c>
      <c r="G28" s="14" t="str">
        <f>T('Core Adventures'!S65)</f>
        <v/>
      </c>
      <c r="I28" s="100">
        <v>2</v>
      </c>
      <c r="J28" s="146" t="s">
        <v>254</v>
      </c>
      <c r="K28" s="14" t="str">
        <f>T('Elective Adventures'!S84)</f>
        <v/>
      </c>
      <c r="M28" s="136" t="s">
        <v>316</v>
      </c>
      <c r="N28" s="146" t="s">
        <v>345</v>
      </c>
      <c r="O28" s="14" t="str">
        <f>T('Elective Adventures'!S169)</f>
        <v/>
      </c>
      <c r="R28" s="68" t="s">
        <v>49</v>
      </c>
      <c r="S28" s="69"/>
    </row>
    <row r="29" spans="2:20">
      <c r="B29" s="162" t="s">
        <v>338</v>
      </c>
      <c r="C29" s="18" t="str">
        <f>'Elective Adventures'!S176</f>
        <v xml:space="preserve"> </v>
      </c>
      <c r="D29" s="31"/>
      <c r="E29" s="98">
        <v>3</v>
      </c>
      <c r="F29" s="193" t="s">
        <v>165</v>
      </c>
      <c r="G29" s="14" t="str">
        <f>T('Core Adventures'!S66)</f>
        <v/>
      </c>
      <c r="I29" s="100">
        <v>3</v>
      </c>
      <c r="J29" s="201" t="s">
        <v>255</v>
      </c>
      <c r="K29" s="14" t="str">
        <f>T('Elective Adventures'!S85)</f>
        <v/>
      </c>
      <c r="M29" s="136" t="s">
        <v>317</v>
      </c>
      <c r="N29" s="146" t="s">
        <v>346</v>
      </c>
      <c r="O29" s="14" t="str">
        <f>T('Elective Adventures'!S170)</f>
        <v/>
      </c>
      <c r="R29" s="70" t="s">
        <v>50</v>
      </c>
      <c r="S29" s="32"/>
    </row>
    <row r="30" spans="2:20" ht="12.75" customHeight="1">
      <c r="B30" s="162" t="s">
        <v>354</v>
      </c>
      <c r="C30" s="18" t="str">
        <f>'Elective Adventures'!S183</f>
        <v xml:space="preserve"> </v>
      </c>
      <c r="D30" s="31"/>
      <c r="E30" s="98">
        <v>4</v>
      </c>
      <c r="F30" s="194" t="s">
        <v>170</v>
      </c>
      <c r="G30" s="14" t="str">
        <f>T('Core Adventures'!S67)</f>
        <v/>
      </c>
      <c r="I30" s="100">
        <v>4</v>
      </c>
      <c r="J30" s="200" t="s">
        <v>256</v>
      </c>
      <c r="K30" s="14" t="str">
        <f>T('Elective Adventures'!S86)</f>
        <v/>
      </c>
      <c r="M30" s="136" t="s">
        <v>318</v>
      </c>
      <c r="N30" s="146" t="s">
        <v>353</v>
      </c>
      <c r="O30" s="14" t="str">
        <f>T('Elective Adventures'!S171)</f>
        <v/>
      </c>
      <c r="R30" s="70" t="s">
        <v>51</v>
      </c>
      <c r="S30" s="32"/>
    </row>
    <row r="31" spans="2:20" ht="12.75" customHeight="1">
      <c r="B31" s="162" t="s">
        <v>359</v>
      </c>
      <c r="C31" s="18" t="str">
        <f>'Elective Adventures'!S198</f>
        <v xml:space="preserve"> </v>
      </c>
      <c r="D31" s="31"/>
      <c r="E31" s="98">
        <v>5</v>
      </c>
      <c r="F31" s="193" t="s">
        <v>166</v>
      </c>
      <c r="G31" s="14" t="str">
        <f>T('Core Adventures'!S68)</f>
        <v/>
      </c>
      <c r="I31" s="100">
        <v>5</v>
      </c>
      <c r="J31" s="146" t="s">
        <v>257</v>
      </c>
      <c r="K31" s="14" t="str">
        <f>T('Elective Adventures'!S87)</f>
        <v/>
      </c>
      <c r="M31" s="136" t="s">
        <v>319</v>
      </c>
      <c r="N31" s="146" t="s">
        <v>347</v>
      </c>
      <c r="O31" s="14" t="str">
        <f>T('Elective Adventures'!S172)</f>
        <v/>
      </c>
      <c r="R31" s="71" t="s">
        <v>74</v>
      </c>
      <c r="S31" s="51"/>
    </row>
    <row r="32" spans="2:20">
      <c r="B32" s="162" t="s">
        <v>423</v>
      </c>
      <c r="C32" s="18" t="str">
        <f>'Elective Adventures'!S208</f>
        <v xml:space="preserve"> </v>
      </c>
      <c r="D32" s="31"/>
      <c r="E32" s="98">
        <v>6</v>
      </c>
      <c r="F32" s="136" t="s">
        <v>167</v>
      </c>
      <c r="G32" s="14" t="str">
        <f>T('Core Adventures'!S69)</f>
        <v/>
      </c>
      <c r="I32" s="100">
        <v>6</v>
      </c>
      <c r="J32" s="146" t="s">
        <v>258</v>
      </c>
      <c r="K32" s="14" t="str">
        <f>T('Elective Adventures'!S88)</f>
        <v/>
      </c>
      <c r="M32" s="136" t="s">
        <v>320</v>
      </c>
      <c r="N32" s="146" t="s">
        <v>348</v>
      </c>
      <c r="O32" s="14" t="str">
        <f>T('Elective Adventures'!S173)</f>
        <v/>
      </c>
    </row>
    <row r="33" spans="1:15" ht="12.75" customHeight="1">
      <c r="B33" s="162" t="s">
        <v>381</v>
      </c>
      <c r="C33" s="18" t="str">
        <f>'Elective Adventures'!S213</f>
        <v xml:space="preserve"> </v>
      </c>
      <c r="D33" s="31"/>
      <c r="E33" s="98">
        <v>7</v>
      </c>
      <c r="F33" s="136" t="s">
        <v>171</v>
      </c>
      <c r="G33" s="14" t="str">
        <f>T('Core Adventures'!S70)</f>
        <v/>
      </c>
      <c r="I33" s="202" t="s">
        <v>259</v>
      </c>
      <c r="J33" s="186"/>
      <c r="K33" s="218"/>
      <c r="M33" s="136" t="s">
        <v>321</v>
      </c>
      <c r="N33" s="146" t="s">
        <v>349</v>
      </c>
      <c r="O33" s="14" t="str">
        <f>T('Elective Adventures'!S174)</f>
        <v/>
      </c>
    </row>
    <row r="34" spans="1:15" ht="12.75" customHeight="1">
      <c r="B34" s="162" t="s">
        <v>385</v>
      </c>
      <c r="C34" s="18" t="str">
        <f>'Elective Adventures'!S228</f>
        <v xml:space="preserve"> </v>
      </c>
      <c r="D34" s="8"/>
      <c r="E34" s="98">
        <v>8</v>
      </c>
      <c r="F34" s="193" t="s">
        <v>168</v>
      </c>
      <c r="G34" s="14" t="str">
        <f>T('Core Adventures'!S71)</f>
        <v/>
      </c>
      <c r="I34" s="136">
        <v>1</v>
      </c>
      <c r="J34" s="146" t="s">
        <v>260</v>
      </c>
      <c r="K34" s="14" t="str">
        <f>T('Elective Adventures'!S92)</f>
        <v/>
      </c>
      <c r="M34" s="136" t="s">
        <v>322</v>
      </c>
      <c r="N34" s="146" t="s">
        <v>350</v>
      </c>
      <c r="O34" s="14" t="str">
        <f>T('Elective Adventures'!S175)</f>
        <v/>
      </c>
    </row>
    <row r="35" spans="1:15" ht="15.75" customHeight="1">
      <c r="B35" s="162" t="s">
        <v>397</v>
      </c>
      <c r="C35" s="18" t="str">
        <f>'Elective Adventures'!S233</f>
        <v xml:space="preserve"> </v>
      </c>
      <c r="D35" s="8"/>
      <c r="E35" s="304" t="s">
        <v>425</v>
      </c>
      <c r="F35" s="304"/>
      <c r="G35" s="304"/>
      <c r="I35" s="136" t="s">
        <v>69</v>
      </c>
      <c r="J35" s="146" t="s">
        <v>261</v>
      </c>
      <c r="K35" s="14" t="str">
        <f>T('Elective Adventures'!S93)</f>
        <v/>
      </c>
      <c r="M35" s="202" t="s">
        <v>354</v>
      </c>
      <c r="N35" s="207"/>
      <c r="O35" s="218"/>
    </row>
    <row r="36" spans="1:15" ht="12.75" customHeight="1">
      <c r="B36" s="162" t="s">
        <v>401</v>
      </c>
      <c r="C36" s="18" t="str">
        <f>'Elective Adventures'!S244</f>
        <v xml:space="preserve"> </v>
      </c>
      <c r="D36" s="8"/>
      <c r="E36" s="304"/>
      <c r="F36" s="304"/>
      <c r="G36" s="304"/>
      <c r="I36" s="136" t="s">
        <v>70</v>
      </c>
      <c r="J36" s="146" t="s">
        <v>262</v>
      </c>
      <c r="K36" s="14" t="str">
        <f>T('Elective Adventures'!S94)</f>
        <v/>
      </c>
      <c r="M36" s="136">
        <v>1</v>
      </c>
      <c r="N36" s="159" t="s">
        <v>355</v>
      </c>
      <c r="O36" s="14" t="str">
        <f>T('Elective Adventures'!S179)</f>
        <v/>
      </c>
    </row>
    <row r="37" spans="1:15">
      <c r="B37" s="162" t="s">
        <v>410</v>
      </c>
      <c r="C37" s="18" t="str">
        <f>'Elective Adventures'!S253</f>
        <v xml:space="preserve"> </v>
      </c>
      <c r="D37" s="8"/>
      <c r="E37" s="189" t="s">
        <v>172</v>
      </c>
      <c r="F37" s="186"/>
      <c r="G37" s="215"/>
      <c r="I37" s="136" t="s">
        <v>71</v>
      </c>
      <c r="J37" s="146" t="s">
        <v>263</v>
      </c>
      <c r="K37" s="14" t="str">
        <f>T('Elective Adventures'!S95)</f>
        <v/>
      </c>
      <c r="M37" s="136">
        <v>2</v>
      </c>
      <c r="N37" s="146" t="s">
        <v>356</v>
      </c>
      <c r="O37" s="14" t="str">
        <f>T('Elective Adventures'!S180)</f>
        <v/>
      </c>
    </row>
    <row r="38" spans="1:15" ht="12.75" customHeight="1">
      <c r="B38" s="2"/>
      <c r="C38" s="31"/>
      <c r="D38" s="78"/>
      <c r="E38" s="100"/>
      <c r="F38" s="146" t="s">
        <v>97</v>
      </c>
      <c r="G38" s="14" t="str">
        <f>T('Elective Adventures'!S6)</f>
        <v/>
      </c>
      <c r="I38" s="136">
        <v>2</v>
      </c>
      <c r="J38" s="146" t="s">
        <v>208</v>
      </c>
      <c r="K38" s="14" t="str">
        <f>T('Elective Adventures'!S96)</f>
        <v/>
      </c>
      <c r="M38" s="100">
        <v>3</v>
      </c>
      <c r="N38" s="146" t="s">
        <v>357</v>
      </c>
      <c r="O38" s="14" t="str">
        <f>T('Elective Adventures'!S181)</f>
        <v/>
      </c>
    </row>
    <row r="39" spans="1:15" ht="12.75" customHeight="1">
      <c r="A39" s="304" t="s">
        <v>426</v>
      </c>
      <c r="B39" s="304"/>
      <c r="C39" s="304"/>
      <c r="D39" s="78"/>
      <c r="E39" s="100">
        <v>1</v>
      </c>
      <c r="F39" s="146" t="s">
        <v>173</v>
      </c>
      <c r="G39" s="14" t="str">
        <f>T('Elective Adventures'!S7)</f>
        <v/>
      </c>
      <c r="I39" s="136" t="s">
        <v>76</v>
      </c>
      <c r="J39" s="146" t="s">
        <v>264</v>
      </c>
      <c r="K39" s="14" t="str">
        <f>T('Elective Adventures'!S97)</f>
        <v/>
      </c>
      <c r="M39" s="154">
        <v>4</v>
      </c>
      <c r="N39" s="158" t="s">
        <v>358</v>
      </c>
      <c r="O39" s="14" t="str">
        <f>T('Elective Adventures'!S182)</f>
        <v/>
      </c>
    </row>
    <row r="40" spans="1:15" ht="12.75" customHeight="1">
      <c r="A40" s="304"/>
      <c r="B40" s="304"/>
      <c r="C40" s="304"/>
      <c r="E40" s="100">
        <v>2</v>
      </c>
      <c r="F40" s="146" t="s">
        <v>174</v>
      </c>
      <c r="G40" s="14" t="str">
        <f>T('Elective Adventures'!S8)</f>
        <v/>
      </c>
      <c r="I40" s="136" t="s">
        <v>77</v>
      </c>
      <c r="J40" s="146" t="s">
        <v>265</v>
      </c>
      <c r="K40" s="14" t="str">
        <f>T('Elective Adventures'!S98)</f>
        <v/>
      </c>
      <c r="M40" s="208" t="s">
        <v>359</v>
      </c>
      <c r="N40" s="207"/>
      <c r="O40" s="218"/>
    </row>
    <row r="41" spans="1:15">
      <c r="A41" s="189" t="s">
        <v>110</v>
      </c>
      <c r="B41" s="189"/>
      <c r="C41" s="217"/>
      <c r="E41" s="100">
        <v>3</v>
      </c>
      <c r="F41" s="146" t="s">
        <v>175</v>
      </c>
      <c r="G41" s="14" t="str">
        <f>T('Elective Adventures'!S9)</f>
        <v/>
      </c>
      <c r="I41" s="136" t="s">
        <v>80</v>
      </c>
      <c r="J41" s="200" t="s">
        <v>266</v>
      </c>
      <c r="K41" s="14" t="str">
        <f>T('Elective Adventures'!S99)</f>
        <v/>
      </c>
      <c r="M41" s="148"/>
      <c r="N41" s="159" t="s">
        <v>360</v>
      </c>
      <c r="O41" s="14" t="str">
        <f>T('Elective Adventures'!S186)</f>
        <v/>
      </c>
    </row>
    <row r="42" spans="1:15" ht="12.75" customHeight="1">
      <c r="A42" s="98">
        <v>1</v>
      </c>
      <c r="B42" s="136" t="s">
        <v>105</v>
      </c>
      <c r="C42" s="14" t="str">
        <f>T('Core Adventures'!S6)</f>
        <v/>
      </c>
      <c r="E42" s="173" t="s">
        <v>72</v>
      </c>
      <c r="F42" s="171" t="s">
        <v>183</v>
      </c>
      <c r="G42" s="14" t="str">
        <f>T('Elective Adventures'!S10)</f>
        <v/>
      </c>
      <c r="I42" s="136" t="s">
        <v>94</v>
      </c>
      <c r="J42" s="146" t="s">
        <v>267</v>
      </c>
      <c r="K42" s="14" t="str">
        <f>T('Elective Adventures'!S100)</f>
        <v/>
      </c>
      <c r="M42" s="100">
        <v>1</v>
      </c>
      <c r="N42" s="146" t="s">
        <v>363</v>
      </c>
      <c r="O42" s="14" t="str">
        <f>T('Elective Adventures'!S187)</f>
        <v/>
      </c>
    </row>
    <row r="43" spans="1:15">
      <c r="A43" s="98">
        <v>2</v>
      </c>
      <c r="B43" s="136" t="s">
        <v>106</v>
      </c>
      <c r="C43" s="14" t="str">
        <f>T('Core Adventures'!S7)</f>
        <v/>
      </c>
      <c r="E43" s="173" t="s">
        <v>73</v>
      </c>
      <c r="F43" s="171" t="s">
        <v>184</v>
      </c>
      <c r="G43" s="14" t="str">
        <f>T('Elective Adventures'!S11)</f>
        <v/>
      </c>
      <c r="I43" s="136" t="s">
        <v>141</v>
      </c>
      <c r="J43" s="146" t="s">
        <v>268</v>
      </c>
      <c r="K43" s="14" t="str">
        <f>T('Elective Adventures'!S101)</f>
        <v/>
      </c>
      <c r="M43" s="100">
        <v>2</v>
      </c>
      <c r="N43" s="146" t="s">
        <v>364</v>
      </c>
      <c r="O43" s="14" t="str">
        <f>T('Elective Adventures'!S188)</f>
        <v/>
      </c>
    </row>
    <row r="44" spans="1:15">
      <c r="A44" s="98">
        <v>3</v>
      </c>
      <c r="B44" s="136" t="s">
        <v>107</v>
      </c>
      <c r="C44" s="14" t="str">
        <f>T('Core Adventures'!S8)</f>
        <v/>
      </c>
      <c r="E44" s="173" t="s">
        <v>176</v>
      </c>
      <c r="F44" s="171" t="s">
        <v>185</v>
      </c>
      <c r="G44" s="14" t="str">
        <f>T('Elective Adventures'!S12)</f>
        <v/>
      </c>
      <c r="I44" s="136" t="s">
        <v>162</v>
      </c>
      <c r="J44" s="146" t="s">
        <v>269</v>
      </c>
      <c r="K44" s="14" t="str">
        <f>T('Elective Adventures'!S102)</f>
        <v/>
      </c>
      <c r="M44" s="100">
        <v>3</v>
      </c>
      <c r="N44" s="146" t="s">
        <v>365</v>
      </c>
      <c r="O44" s="14" t="str">
        <f>T('Elective Adventures'!S189)</f>
        <v/>
      </c>
    </row>
    <row r="45" spans="1:15" ht="12.75" customHeight="1">
      <c r="A45" s="98">
        <v>4</v>
      </c>
      <c r="B45" s="136" t="s">
        <v>108</v>
      </c>
      <c r="C45" s="14" t="str">
        <f>T('Core Adventures'!S9)</f>
        <v/>
      </c>
      <c r="E45" s="173" t="s">
        <v>177</v>
      </c>
      <c r="F45" s="171" t="s">
        <v>186</v>
      </c>
      <c r="G45" s="14" t="str">
        <f>T('Elective Adventures'!S13)</f>
        <v/>
      </c>
      <c r="I45" s="136" t="s">
        <v>192</v>
      </c>
      <c r="J45" s="146" t="s">
        <v>270</v>
      </c>
      <c r="K45" s="14" t="str">
        <f>T('Elective Adventures'!S103)</f>
        <v/>
      </c>
      <c r="M45" s="100">
        <v>4</v>
      </c>
      <c r="N45" s="146" t="s">
        <v>366</v>
      </c>
      <c r="O45" s="14" t="str">
        <f>T('Elective Adventures'!S190)</f>
        <v/>
      </c>
    </row>
    <row r="46" spans="1:15" ht="12.75" customHeight="1">
      <c r="A46" s="98">
        <v>3</v>
      </c>
      <c r="B46" s="136" t="s">
        <v>109</v>
      </c>
      <c r="C46" s="14" t="str">
        <f>T('Core Adventures'!S10)</f>
        <v/>
      </c>
      <c r="E46" s="173" t="s">
        <v>178</v>
      </c>
      <c r="F46" s="172" t="s">
        <v>187</v>
      </c>
      <c r="G46" s="14" t="str">
        <f>T('Elective Adventures'!S14)</f>
        <v/>
      </c>
      <c r="I46" s="136" t="s">
        <v>193</v>
      </c>
      <c r="J46" s="201" t="s">
        <v>271</v>
      </c>
      <c r="K46" s="14" t="str">
        <f>T('Elective Adventures'!S104)</f>
        <v/>
      </c>
      <c r="M46" s="100">
        <v>5</v>
      </c>
      <c r="N46" s="146" t="s">
        <v>367</v>
      </c>
      <c r="O46" s="14" t="str">
        <f>T('Elective Adventures'!S191)</f>
        <v/>
      </c>
    </row>
    <row r="47" spans="1:15">
      <c r="A47" s="187" t="s">
        <v>420</v>
      </c>
      <c r="B47" s="187"/>
      <c r="C47" s="218"/>
      <c r="E47" s="173" t="s">
        <v>179</v>
      </c>
      <c r="F47" s="171" t="s">
        <v>188</v>
      </c>
      <c r="G47" s="14" t="str">
        <f>T('Elective Adventures'!S15)</f>
        <v/>
      </c>
      <c r="I47" s="202" t="s">
        <v>428</v>
      </c>
      <c r="J47" s="186"/>
      <c r="K47" s="218"/>
      <c r="M47" s="100">
        <v>6</v>
      </c>
      <c r="N47" s="200" t="s">
        <v>368</v>
      </c>
      <c r="O47" s="14" t="str">
        <f>T('Elective Adventures'!S192)</f>
        <v/>
      </c>
    </row>
    <row r="48" spans="1:15">
      <c r="A48" s="98"/>
      <c r="B48" s="136" t="s">
        <v>95</v>
      </c>
      <c r="C48" s="14" t="str">
        <f>T('Core Adventures'!S14)</f>
        <v/>
      </c>
      <c r="E48" s="173" t="s">
        <v>180</v>
      </c>
      <c r="F48" s="171" t="s">
        <v>189</v>
      </c>
      <c r="G48" s="14" t="str">
        <f>T('Elective Adventures'!S16)</f>
        <v/>
      </c>
      <c r="I48" s="100">
        <v>1</v>
      </c>
      <c r="J48" s="146" t="s">
        <v>97</v>
      </c>
      <c r="K48" s="14" t="str">
        <f>T('Elective Adventures'!S108)</f>
        <v/>
      </c>
      <c r="M48" s="100">
        <v>7</v>
      </c>
      <c r="N48" s="146" t="s">
        <v>369</v>
      </c>
      <c r="O48" s="14" t="str">
        <f>T('Elective Adventures'!S193)</f>
        <v/>
      </c>
    </row>
    <row r="49" spans="1:15">
      <c r="A49" s="98">
        <v>1</v>
      </c>
      <c r="B49" s="136" t="s">
        <v>96</v>
      </c>
      <c r="C49" s="14" t="str">
        <f>T('Core Adventures'!S15)</f>
        <v/>
      </c>
      <c r="E49" s="173" t="s">
        <v>181</v>
      </c>
      <c r="F49" s="171" t="s">
        <v>190</v>
      </c>
      <c r="G49" s="14" t="str">
        <f>T('Elective Adventures'!S17)</f>
        <v/>
      </c>
      <c r="I49" s="136" t="s">
        <v>69</v>
      </c>
      <c r="J49" s="146" t="s">
        <v>279</v>
      </c>
      <c r="K49" s="14" t="str">
        <f>T('Elective Adventures'!S109)</f>
        <v/>
      </c>
      <c r="M49" s="100">
        <v>8</v>
      </c>
      <c r="N49" s="146" t="s">
        <v>370</v>
      </c>
      <c r="O49" s="14" t="str">
        <f>T('Elective Adventures'!S194)</f>
        <v/>
      </c>
    </row>
    <row r="50" spans="1:15" ht="12.75" customHeight="1">
      <c r="A50" s="98"/>
      <c r="B50" s="136" t="s">
        <v>112</v>
      </c>
      <c r="C50" s="14" t="str">
        <f>T('Core Adventures'!S16)</f>
        <v/>
      </c>
      <c r="E50" s="173" t="s">
        <v>182</v>
      </c>
      <c r="F50" s="171" t="s">
        <v>191</v>
      </c>
      <c r="G50" s="14" t="str">
        <f>T('Elective Adventures'!S18)</f>
        <v/>
      </c>
      <c r="I50" s="136" t="s">
        <v>70</v>
      </c>
      <c r="J50" s="146" t="s">
        <v>280</v>
      </c>
      <c r="K50" s="14" t="str">
        <f>T('Elective Adventures'!S110)</f>
        <v/>
      </c>
      <c r="M50" s="100">
        <v>9</v>
      </c>
      <c r="N50" s="146" t="s">
        <v>371</v>
      </c>
      <c r="O50" s="14" t="str">
        <f>T('Elective Adventures'!S195)</f>
        <v/>
      </c>
    </row>
    <row r="51" spans="1:15" ht="12.75" customHeight="1">
      <c r="A51" s="137" t="s">
        <v>76</v>
      </c>
      <c r="B51" s="136" t="s">
        <v>113</v>
      </c>
      <c r="C51" s="14" t="str">
        <f>T('Core Adventures'!S17)</f>
        <v/>
      </c>
      <c r="D51" s="84"/>
      <c r="E51" s="189" t="s">
        <v>194</v>
      </c>
      <c r="F51" s="186"/>
      <c r="G51" s="218"/>
      <c r="I51" s="136" t="s">
        <v>71</v>
      </c>
      <c r="J51" s="146" t="s">
        <v>281</v>
      </c>
      <c r="K51" s="14" t="str">
        <f>T('Elective Adventures'!S111)</f>
        <v/>
      </c>
      <c r="M51" s="136" t="s">
        <v>361</v>
      </c>
      <c r="N51" s="146" t="s">
        <v>372</v>
      </c>
      <c r="O51" s="14" t="str">
        <f>T('Elective Adventures'!S196)</f>
        <v/>
      </c>
    </row>
    <row r="52" spans="1:15" ht="12.75" customHeight="1">
      <c r="A52" s="137" t="s">
        <v>77</v>
      </c>
      <c r="B52" s="136" t="s">
        <v>114</v>
      </c>
      <c r="C52" s="14" t="str">
        <f>T('Core Adventures'!S18)</f>
        <v/>
      </c>
      <c r="D52" s="84"/>
      <c r="E52" s="140"/>
      <c r="F52" s="200" t="s">
        <v>206</v>
      </c>
      <c r="G52" s="14" t="str">
        <f>T('Elective Adventures'!S22)</f>
        <v/>
      </c>
      <c r="I52" s="100">
        <v>2</v>
      </c>
      <c r="J52" s="146" t="s">
        <v>282</v>
      </c>
      <c r="K52" s="14" t="str">
        <f>T('Elective Adventures'!S112)</f>
        <v/>
      </c>
      <c r="M52" s="136" t="s">
        <v>362</v>
      </c>
      <c r="N52" s="146" t="s">
        <v>373</v>
      </c>
      <c r="O52" s="14" t="str">
        <f>T('Elective Adventures'!S197)</f>
        <v/>
      </c>
    </row>
    <row r="53" spans="1:15">
      <c r="A53" s="137" t="s">
        <v>80</v>
      </c>
      <c r="B53" s="193" t="s">
        <v>115</v>
      </c>
      <c r="C53" s="14" t="str">
        <f>T('Core Adventures'!S19)</f>
        <v/>
      </c>
      <c r="D53" s="13"/>
      <c r="E53" s="140">
        <v>1</v>
      </c>
      <c r="F53" s="200" t="s">
        <v>195</v>
      </c>
      <c r="G53" s="14" t="str">
        <f>T('Elective Adventures'!S23)</f>
        <v/>
      </c>
      <c r="I53" s="100">
        <v>3</v>
      </c>
      <c r="J53" s="146" t="s">
        <v>97</v>
      </c>
      <c r="K53" s="14" t="str">
        <f>T('Elective Adventures'!S113)</f>
        <v/>
      </c>
      <c r="M53" s="208" t="s">
        <v>423</v>
      </c>
      <c r="N53" s="207"/>
      <c r="O53" s="218"/>
    </row>
    <row r="54" spans="1:15" ht="12.75" customHeight="1">
      <c r="A54" s="137" t="s">
        <v>94</v>
      </c>
      <c r="B54" s="136" t="s">
        <v>116</v>
      </c>
      <c r="C54" s="14" t="str">
        <f>T('Core Adventures'!S20)</f>
        <v/>
      </c>
      <c r="D54" s="13"/>
      <c r="E54" s="140">
        <v>2</v>
      </c>
      <c r="F54" s="200" t="s">
        <v>196</v>
      </c>
      <c r="G54" s="14" t="str">
        <f>T('Elective Adventures'!S24)</f>
        <v/>
      </c>
      <c r="I54" s="173" t="s">
        <v>72</v>
      </c>
      <c r="J54" s="171" t="s">
        <v>283</v>
      </c>
      <c r="K54" s="14" t="str">
        <f>T('Elective Adventures'!S114)</f>
        <v/>
      </c>
      <c r="M54" s="148">
        <v>1</v>
      </c>
      <c r="N54" s="159" t="s">
        <v>374</v>
      </c>
      <c r="O54" s="14" t="str">
        <f>T('Elective Adventures'!S201)</f>
        <v/>
      </c>
    </row>
    <row r="55" spans="1:15" ht="12.75" customHeight="1">
      <c r="A55" s="187" t="s">
        <v>117</v>
      </c>
      <c r="B55" s="187"/>
      <c r="C55" s="218" t="str">
        <f>T('Core Adventures'!S23)</f>
        <v/>
      </c>
      <c r="D55" s="13"/>
      <c r="E55" s="140">
        <v>3</v>
      </c>
      <c r="F55" s="146" t="s">
        <v>197</v>
      </c>
      <c r="G55" s="14" t="str">
        <f>T('Elective Adventures'!S25)</f>
        <v/>
      </c>
      <c r="I55" s="173" t="s">
        <v>73</v>
      </c>
      <c r="J55" s="171" t="s">
        <v>284</v>
      </c>
      <c r="K55" s="14" t="str">
        <f>T('Elective Adventures'!S115)</f>
        <v/>
      </c>
      <c r="M55" s="100">
        <v>2</v>
      </c>
      <c r="N55" s="146" t="s">
        <v>375</v>
      </c>
      <c r="O55" s="14" t="str">
        <f>T('Elective Adventures'!S202)</f>
        <v/>
      </c>
    </row>
    <row r="56" spans="1:15">
      <c r="A56" s="98"/>
      <c r="B56" s="136" t="s">
        <v>118</v>
      </c>
      <c r="C56" s="14" t="str">
        <f>T('Core Adventures'!S24)</f>
        <v/>
      </c>
      <c r="D56" s="13"/>
      <c r="E56" s="140">
        <v>4</v>
      </c>
      <c r="F56" s="200" t="s">
        <v>198</v>
      </c>
      <c r="G56" s="14" t="str">
        <f>T('Elective Adventures'!S26)</f>
        <v/>
      </c>
      <c r="I56" s="173" t="s">
        <v>176</v>
      </c>
      <c r="J56" s="171" t="s">
        <v>285</v>
      </c>
      <c r="K56" s="14" t="str">
        <f>T('Elective Adventures'!S116)</f>
        <v/>
      </c>
      <c r="M56" s="100">
        <v>3</v>
      </c>
      <c r="N56" s="146" t="s">
        <v>376</v>
      </c>
      <c r="O56" s="14" t="str">
        <f>T('Elective Adventures'!S203)</f>
        <v/>
      </c>
    </row>
    <row r="57" spans="1:15">
      <c r="A57" s="98">
        <v>1</v>
      </c>
      <c r="B57" s="136" t="s">
        <v>119</v>
      </c>
      <c r="C57" s="14" t="str">
        <f>T('Core Adventures'!S25)</f>
        <v/>
      </c>
      <c r="D57" s="13"/>
      <c r="E57" s="140">
        <v>5</v>
      </c>
      <c r="F57" s="146" t="s">
        <v>199</v>
      </c>
      <c r="G57" s="14" t="str">
        <f>T('Elective Adventures'!S27)</f>
        <v/>
      </c>
      <c r="I57" s="173">
        <v>4</v>
      </c>
      <c r="J57" s="171" t="s">
        <v>97</v>
      </c>
      <c r="K57" s="14" t="str">
        <f>T('Elective Adventures'!S117)</f>
        <v/>
      </c>
      <c r="M57" s="100">
        <v>4</v>
      </c>
      <c r="N57" s="146" t="s">
        <v>377</v>
      </c>
      <c r="O57" s="14" t="str">
        <f>T('Elective Adventures'!S204)</f>
        <v/>
      </c>
    </row>
    <row r="58" spans="1:15">
      <c r="A58" s="98">
        <v>2</v>
      </c>
      <c r="B58" s="136" t="s">
        <v>120</v>
      </c>
      <c r="C58" s="14" t="str">
        <f>T('Core Adventures'!S26)</f>
        <v/>
      </c>
      <c r="D58" s="13"/>
      <c r="E58" s="140"/>
      <c r="F58" s="146" t="s">
        <v>207</v>
      </c>
      <c r="G58" s="14" t="str">
        <f>T('Elective Adventures'!S28)</f>
        <v/>
      </c>
      <c r="I58" s="173" t="s">
        <v>78</v>
      </c>
      <c r="J58" s="171" t="s">
        <v>286</v>
      </c>
      <c r="K58" s="14" t="str">
        <f>T('Elective Adventures'!S118)</f>
        <v/>
      </c>
      <c r="M58" s="100">
        <v>5</v>
      </c>
      <c r="N58" s="200" t="s">
        <v>378</v>
      </c>
      <c r="O58" s="14" t="str">
        <f>T('Elective Adventures'!S205)</f>
        <v/>
      </c>
    </row>
    <row r="59" spans="1:15">
      <c r="A59" s="101" t="s">
        <v>76</v>
      </c>
      <c r="B59" s="138" t="s">
        <v>121</v>
      </c>
      <c r="C59" s="14" t="str">
        <f>T('Core Adventures'!S27)</f>
        <v/>
      </c>
      <c r="D59" s="13"/>
      <c r="E59" s="140">
        <v>6</v>
      </c>
      <c r="F59" s="201" t="s">
        <v>200</v>
      </c>
      <c r="G59" s="14" t="str">
        <f>T('Elective Adventures'!S29)</f>
        <v/>
      </c>
      <c r="I59" s="173" t="s">
        <v>79</v>
      </c>
      <c r="J59" s="171" t="s">
        <v>287</v>
      </c>
      <c r="K59" s="14" t="str">
        <f>T('Elective Adventures'!S119)</f>
        <v/>
      </c>
      <c r="M59" s="100">
        <v>6</v>
      </c>
      <c r="N59" s="146" t="s">
        <v>379</v>
      </c>
      <c r="O59" s="14" t="str">
        <f>T('Elective Adventures'!S206)</f>
        <v/>
      </c>
    </row>
    <row r="60" spans="1:15" ht="12.75" customHeight="1">
      <c r="A60" s="101" t="s">
        <v>77</v>
      </c>
      <c r="B60" s="138" t="s">
        <v>122</v>
      </c>
      <c r="C60" s="14" t="str">
        <f>T('Core Adventures'!S28)</f>
        <v/>
      </c>
      <c r="D60" s="13"/>
      <c r="E60" s="140">
        <v>7</v>
      </c>
      <c r="F60" s="146" t="s">
        <v>201</v>
      </c>
      <c r="G60" s="14" t="str">
        <f>T('Elective Adventures'!S30)</f>
        <v/>
      </c>
      <c r="I60" s="173">
        <v>5</v>
      </c>
      <c r="J60" s="172" t="s">
        <v>288</v>
      </c>
      <c r="K60" s="14" t="str">
        <f>T('Elective Adventures'!S120)</f>
        <v/>
      </c>
      <c r="M60" s="100">
        <v>7</v>
      </c>
      <c r="N60" s="146" t="s">
        <v>380</v>
      </c>
      <c r="O60" s="14" t="str">
        <f>T('Elective Adventures'!S207)</f>
        <v/>
      </c>
    </row>
    <row r="61" spans="1:15" ht="12.75" customHeight="1">
      <c r="A61" s="101" t="s">
        <v>80</v>
      </c>
      <c r="B61" s="138" t="s">
        <v>123</v>
      </c>
      <c r="C61" s="14" t="str">
        <f>T('Core Adventures'!S29)</f>
        <v/>
      </c>
      <c r="D61" s="13"/>
      <c r="E61" s="140">
        <v>8</v>
      </c>
      <c r="F61" s="201" t="s">
        <v>202</v>
      </c>
      <c r="G61" s="14" t="str">
        <f>T('Elective Adventures'!S31)</f>
        <v/>
      </c>
      <c r="I61" s="173">
        <v>6</v>
      </c>
      <c r="J61" s="171" t="s">
        <v>97</v>
      </c>
      <c r="K61" s="14" t="str">
        <f>T('Elective Adventures'!S121)</f>
        <v/>
      </c>
      <c r="M61" s="208" t="s">
        <v>381</v>
      </c>
      <c r="N61" s="207"/>
      <c r="O61" s="14"/>
    </row>
    <row r="62" spans="1:15">
      <c r="A62" s="139" t="s">
        <v>94</v>
      </c>
      <c r="B62" s="138" t="s">
        <v>124</v>
      </c>
      <c r="C62" s="14" t="str">
        <f>T('Core Adventures'!S30)</f>
        <v/>
      </c>
      <c r="D62" s="13"/>
      <c r="E62" s="140">
        <v>9</v>
      </c>
      <c r="F62" s="146" t="s">
        <v>203</v>
      </c>
      <c r="G62" s="14" t="str">
        <f>T('Elective Adventures'!S32)</f>
        <v/>
      </c>
      <c r="I62" s="173" t="s">
        <v>272</v>
      </c>
      <c r="J62" s="205" t="s">
        <v>289</v>
      </c>
      <c r="K62" s="14" t="str">
        <f>T('Elective Adventures'!S122)</f>
        <v/>
      </c>
      <c r="M62" s="148">
        <v>1</v>
      </c>
      <c r="N62" s="159" t="s">
        <v>382</v>
      </c>
      <c r="O62" s="14" t="str">
        <f>T('Elective Adventures'!I189)</f>
        <v/>
      </c>
    </row>
    <row r="63" spans="1:15">
      <c r="A63" s="139" t="s">
        <v>141</v>
      </c>
      <c r="B63" s="138" t="s">
        <v>125</v>
      </c>
      <c r="C63" s="14" t="str">
        <f>T('Core Adventures'!S31)</f>
        <v/>
      </c>
      <c r="D63" s="13"/>
      <c r="E63" s="140">
        <v>10</v>
      </c>
      <c r="F63" s="146" t="s">
        <v>204</v>
      </c>
      <c r="G63" s="14" t="str">
        <f>T('Elective Adventures'!S33)</f>
        <v/>
      </c>
      <c r="I63" s="173" t="s">
        <v>273</v>
      </c>
      <c r="J63" s="205" t="s">
        <v>290</v>
      </c>
      <c r="K63" s="14" t="str">
        <f>T('Elective Adventures'!S123)</f>
        <v/>
      </c>
      <c r="M63" s="100">
        <v>2</v>
      </c>
      <c r="N63" s="146" t="s">
        <v>383</v>
      </c>
      <c r="O63" s="14" t="str">
        <f>T('Elective Adventures'!I190)</f>
        <v/>
      </c>
    </row>
    <row r="64" spans="1:15">
      <c r="A64" s="101">
        <v>3</v>
      </c>
      <c r="B64" s="138" t="s">
        <v>126</v>
      </c>
      <c r="C64" s="14" t="str">
        <f>T('Core Adventures'!S32)</f>
        <v/>
      </c>
      <c r="D64" s="13"/>
      <c r="E64" s="202" t="s">
        <v>205</v>
      </c>
      <c r="F64" s="186"/>
      <c r="G64" s="218"/>
      <c r="I64" s="173" t="s">
        <v>274</v>
      </c>
      <c r="J64" s="171" t="s">
        <v>291</v>
      </c>
      <c r="K64" s="14" t="str">
        <f>T('Elective Adventures'!S124)</f>
        <v/>
      </c>
      <c r="M64" s="100">
        <v>3</v>
      </c>
      <c r="N64" s="146" t="s">
        <v>384</v>
      </c>
      <c r="O64" s="14" t="str">
        <f>T('Elective Adventures'!I197)</f>
        <v/>
      </c>
    </row>
    <row r="65" spans="1:15">
      <c r="A65" s="101">
        <v>4</v>
      </c>
      <c r="B65" s="138" t="s">
        <v>127</v>
      </c>
      <c r="C65" s="14" t="str">
        <f>T('Core Adventures'!S33)</f>
        <v/>
      </c>
      <c r="D65" s="13"/>
      <c r="E65" s="100"/>
      <c r="F65" s="146" t="s">
        <v>208</v>
      </c>
      <c r="G65" s="14" t="str">
        <f>T('Elective Adventures'!S37)</f>
        <v/>
      </c>
      <c r="I65" s="173">
        <v>7</v>
      </c>
      <c r="J65" s="171" t="s">
        <v>278</v>
      </c>
      <c r="K65" s="14" t="str">
        <f>T('Elective Adventures'!S125)</f>
        <v/>
      </c>
      <c r="M65" s="208" t="s">
        <v>385</v>
      </c>
      <c r="N65" s="207"/>
      <c r="O65" s="218" t="str">
        <f>T('Elective Adventures'!I200)</f>
        <v/>
      </c>
    </row>
    <row r="66" spans="1:15">
      <c r="A66" s="101">
        <v>5</v>
      </c>
      <c r="B66" s="138" t="s">
        <v>128</v>
      </c>
      <c r="C66" s="14" t="str">
        <f>T('Core Adventures'!S34)</f>
        <v/>
      </c>
      <c r="D66" s="13"/>
      <c r="E66" s="136">
        <v>1</v>
      </c>
      <c r="F66" s="146" t="s">
        <v>209</v>
      </c>
      <c r="G66" s="14" t="str">
        <f>T('Elective Adventures'!S38)</f>
        <v/>
      </c>
      <c r="I66" s="173" t="s">
        <v>230</v>
      </c>
      <c r="J66" s="171" t="s">
        <v>292</v>
      </c>
      <c r="K66" s="14" t="str">
        <f>T('Elective Adventures'!S126)</f>
        <v/>
      </c>
      <c r="M66" s="148">
        <v>1</v>
      </c>
      <c r="N66" s="159" t="s">
        <v>386</v>
      </c>
      <c r="O66" s="14" t="str">
        <f>T('Elective Adventures'!S215)</f>
        <v/>
      </c>
    </row>
    <row r="67" spans="1:15" ht="12.75" customHeight="1">
      <c r="A67" s="139" t="s">
        <v>142</v>
      </c>
      <c r="B67" s="138" t="s">
        <v>129</v>
      </c>
      <c r="C67" s="14" t="str">
        <f>T('Core Adventures'!S35)</f>
        <v/>
      </c>
      <c r="D67" s="13"/>
      <c r="E67" s="136">
        <v>2</v>
      </c>
      <c r="F67" s="146" t="s">
        <v>210</v>
      </c>
      <c r="G67" s="14" t="str">
        <f>T('Elective Adventures'!S39)</f>
        <v/>
      </c>
      <c r="I67" s="173" t="s">
        <v>231</v>
      </c>
      <c r="J67" s="204" t="s">
        <v>97</v>
      </c>
      <c r="K67" s="14" t="str">
        <f>T('Elective Adventures'!S127)</f>
        <v/>
      </c>
      <c r="M67" s="136" t="s">
        <v>69</v>
      </c>
      <c r="N67" s="146" t="s">
        <v>387</v>
      </c>
      <c r="O67" s="14" t="str">
        <f>T('Elective Adventures'!S216)</f>
        <v/>
      </c>
    </row>
    <row r="68" spans="1:15" ht="12.75" customHeight="1">
      <c r="A68" s="139" t="s">
        <v>143</v>
      </c>
      <c r="B68" s="138" t="s">
        <v>130</v>
      </c>
      <c r="C68" s="14" t="str">
        <f>T('Core Adventures'!S36)</f>
        <v/>
      </c>
      <c r="D68" s="13"/>
      <c r="E68" s="136">
        <v>3</v>
      </c>
      <c r="F68" s="146" t="s">
        <v>211</v>
      </c>
      <c r="G68" s="14" t="str">
        <f>T('Elective Adventures'!S40)</f>
        <v/>
      </c>
      <c r="I68" s="173" t="s">
        <v>275</v>
      </c>
      <c r="J68" s="171" t="s">
        <v>293</v>
      </c>
      <c r="K68" s="14" t="str">
        <f>T('Elective Adventures'!S128)</f>
        <v/>
      </c>
      <c r="M68" s="136" t="s">
        <v>70</v>
      </c>
      <c r="N68" s="146" t="s">
        <v>388</v>
      </c>
      <c r="O68" s="14" t="str">
        <f>T('Elective Adventures'!S217)</f>
        <v/>
      </c>
    </row>
    <row r="69" spans="1:15" ht="12.75" customHeight="1">
      <c r="A69" s="139" t="s">
        <v>144</v>
      </c>
      <c r="B69" s="138" t="s">
        <v>131</v>
      </c>
      <c r="C69" s="14" t="str">
        <f>T('Core Adventures'!S37)</f>
        <v/>
      </c>
      <c r="D69" s="13"/>
      <c r="E69" s="136" t="s">
        <v>72</v>
      </c>
      <c r="F69" s="146" t="s">
        <v>212</v>
      </c>
      <c r="G69" s="14" t="str">
        <f>T('Elective Adventures'!S41)</f>
        <v/>
      </c>
      <c r="I69" s="173" t="s">
        <v>276</v>
      </c>
      <c r="J69" s="171" t="s">
        <v>294</v>
      </c>
      <c r="K69" s="14" t="str">
        <f>T('Elective Adventures'!S129)</f>
        <v/>
      </c>
      <c r="M69" s="136">
        <v>2</v>
      </c>
      <c r="N69" s="146" t="s">
        <v>211</v>
      </c>
      <c r="O69" s="14" t="str">
        <f>T('Elective Adventures'!S218)</f>
        <v/>
      </c>
    </row>
    <row r="70" spans="1:15">
      <c r="A70" s="139" t="s">
        <v>145</v>
      </c>
      <c r="B70" s="138" t="s">
        <v>132</v>
      </c>
      <c r="C70" s="14" t="str">
        <f>T('Core Adventures'!S38)</f>
        <v/>
      </c>
      <c r="D70" s="13"/>
      <c r="E70" s="136" t="s">
        <v>73</v>
      </c>
      <c r="F70" s="146" t="s">
        <v>213</v>
      </c>
      <c r="G70" s="14" t="str">
        <f>T('Elective Adventures'!S42)</f>
        <v/>
      </c>
      <c r="I70" s="173" t="s">
        <v>277</v>
      </c>
      <c r="J70" s="205" t="s">
        <v>295</v>
      </c>
      <c r="K70" s="14" t="str">
        <f>T('Elective Adventures'!S130)</f>
        <v/>
      </c>
      <c r="M70" s="136" t="s">
        <v>76</v>
      </c>
      <c r="N70" s="146" t="s">
        <v>389</v>
      </c>
      <c r="O70" s="14" t="str">
        <f>T('Elective Adventures'!S219)</f>
        <v/>
      </c>
    </row>
    <row r="71" spans="1:15">
      <c r="A71" s="139" t="s">
        <v>146</v>
      </c>
      <c r="B71" s="138" t="s">
        <v>133</v>
      </c>
      <c r="C71" s="14" t="str">
        <f>T('Core Adventures'!S39)</f>
        <v/>
      </c>
      <c r="D71" s="13"/>
      <c r="E71" s="136" t="s">
        <v>176</v>
      </c>
      <c r="F71" s="146" t="s">
        <v>214</v>
      </c>
      <c r="G71" s="14" t="str">
        <f>T('Elective Adventures'!S43)</f>
        <v/>
      </c>
      <c r="I71" s="173">
        <v>8</v>
      </c>
      <c r="J71" s="171" t="s">
        <v>296</v>
      </c>
      <c r="K71" s="14" t="str">
        <f>T('Elective Adventures'!S131)</f>
        <v/>
      </c>
      <c r="M71" s="136" t="s">
        <v>77</v>
      </c>
      <c r="N71" s="146" t="s">
        <v>390</v>
      </c>
      <c r="O71" s="14" t="str">
        <f>T('Elective Adventures'!S220)</f>
        <v/>
      </c>
    </row>
    <row r="72" spans="1:15">
      <c r="A72" s="139" t="s">
        <v>147</v>
      </c>
      <c r="B72" s="138" t="s">
        <v>134</v>
      </c>
      <c r="C72" s="14" t="str">
        <f>T('Core Adventures'!S40)</f>
        <v/>
      </c>
      <c r="D72" s="13"/>
      <c r="E72" s="136" t="s">
        <v>177</v>
      </c>
      <c r="F72" s="146" t="s">
        <v>215</v>
      </c>
      <c r="G72" s="14" t="str">
        <f>T('Elective Adventures'!S44)</f>
        <v/>
      </c>
      <c r="I72" s="202" t="s">
        <v>297</v>
      </c>
      <c r="J72" s="186"/>
      <c r="K72" s="218"/>
      <c r="M72" s="136" t="s">
        <v>80</v>
      </c>
      <c r="N72" s="146" t="s">
        <v>391</v>
      </c>
      <c r="O72" s="14" t="str">
        <f>T('Elective Adventures'!S221)</f>
        <v/>
      </c>
    </row>
    <row r="73" spans="1:15">
      <c r="A73" s="139" t="s">
        <v>148</v>
      </c>
      <c r="B73" s="138" t="s">
        <v>135</v>
      </c>
      <c r="C73" s="14" t="str">
        <f>T('Core Adventures'!S41)</f>
        <v/>
      </c>
      <c r="D73" s="13"/>
      <c r="E73" s="136" t="s">
        <v>178</v>
      </c>
      <c r="F73" s="146" t="s">
        <v>216</v>
      </c>
      <c r="G73" s="14" t="str">
        <f>T('Elective Adventures'!S45)</f>
        <v/>
      </c>
      <c r="I73" s="100">
        <v>1</v>
      </c>
      <c r="J73" s="146" t="s">
        <v>298</v>
      </c>
      <c r="K73" s="14" t="str">
        <f>T('Elective Adventures'!S135)</f>
        <v/>
      </c>
      <c r="M73" s="136">
        <v>3</v>
      </c>
      <c r="N73" s="146" t="s">
        <v>211</v>
      </c>
      <c r="O73" s="14" t="str">
        <f>T('Elective Adventures'!S222)</f>
        <v/>
      </c>
    </row>
    <row r="74" spans="1:15">
      <c r="A74" s="139" t="s">
        <v>149</v>
      </c>
      <c r="B74" s="138" t="s">
        <v>136</v>
      </c>
      <c r="C74" s="14" t="str">
        <f>T('Core Adventures'!S42)</f>
        <v/>
      </c>
      <c r="D74" s="13"/>
      <c r="E74" s="136" t="s">
        <v>179</v>
      </c>
      <c r="F74" s="146" t="s">
        <v>217</v>
      </c>
      <c r="G74" s="14" t="str">
        <f>T('Elective Adventures'!S46)</f>
        <v/>
      </c>
      <c r="I74" s="100">
        <v>2</v>
      </c>
      <c r="J74" s="146" t="s">
        <v>97</v>
      </c>
      <c r="K74" s="14" t="str">
        <f>T('Elective Adventures'!S136)</f>
        <v/>
      </c>
      <c r="M74" s="136" t="s">
        <v>72</v>
      </c>
      <c r="N74" s="146" t="s">
        <v>392</v>
      </c>
      <c r="O74" s="14" t="str">
        <f>T('Elective Adventures'!S223)</f>
        <v/>
      </c>
    </row>
    <row r="75" spans="1:15">
      <c r="A75" s="139" t="s">
        <v>150</v>
      </c>
      <c r="B75" s="138" t="s">
        <v>137</v>
      </c>
      <c r="C75" s="14" t="str">
        <f>T('Core Adventures'!S43)</f>
        <v/>
      </c>
      <c r="D75" s="13"/>
      <c r="E75" s="136" t="s">
        <v>180</v>
      </c>
      <c r="F75" s="146" t="s">
        <v>218</v>
      </c>
      <c r="G75" s="14" t="str">
        <f>T('Elective Adventures'!S47)</f>
        <v/>
      </c>
      <c r="I75" s="136" t="s">
        <v>76</v>
      </c>
      <c r="J75" s="200" t="s">
        <v>299</v>
      </c>
      <c r="K75" s="14" t="str">
        <f>T('Elective Adventures'!S137)</f>
        <v/>
      </c>
      <c r="M75" s="136" t="s">
        <v>73</v>
      </c>
      <c r="N75" s="146" t="s">
        <v>393</v>
      </c>
      <c r="O75" s="14" t="str">
        <f>T('Elective Adventures'!S224)</f>
        <v/>
      </c>
    </row>
    <row r="76" spans="1:15">
      <c r="A76" s="101">
        <v>6</v>
      </c>
      <c r="B76" s="138" t="s">
        <v>138</v>
      </c>
      <c r="C76" s="14" t="str">
        <f>T('Core Adventures'!S44)</f>
        <v/>
      </c>
      <c r="D76" s="13"/>
      <c r="E76" s="136" t="s">
        <v>181</v>
      </c>
      <c r="F76" s="146" t="s">
        <v>219</v>
      </c>
      <c r="G76" s="14" t="str">
        <f>T('Elective Adventures'!S48)</f>
        <v/>
      </c>
      <c r="I76" s="136" t="s">
        <v>77</v>
      </c>
      <c r="J76" s="146" t="s">
        <v>300</v>
      </c>
      <c r="K76" s="14" t="str">
        <f>T('Elective Adventures'!S138)</f>
        <v/>
      </c>
      <c r="M76" s="136" t="s">
        <v>176</v>
      </c>
      <c r="N76" s="146" t="s">
        <v>394</v>
      </c>
      <c r="O76" s="14" t="str">
        <f>T('Elective Adventures'!S225)</f>
        <v/>
      </c>
    </row>
    <row r="77" spans="1:15">
      <c r="A77" s="101">
        <v>7</v>
      </c>
      <c r="B77" s="138" t="s">
        <v>139</v>
      </c>
      <c r="C77" s="14" t="str">
        <f>T('Core Adventures'!S45)</f>
        <v/>
      </c>
      <c r="D77" s="13"/>
      <c r="E77" s="136" t="s">
        <v>182</v>
      </c>
      <c r="F77" s="146" t="s">
        <v>220</v>
      </c>
      <c r="G77" s="14" t="str">
        <f>T('Elective Adventures'!S49)</f>
        <v/>
      </c>
      <c r="I77" s="136" t="s">
        <v>80</v>
      </c>
      <c r="J77" s="146" t="s">
        <v>301</v>
      </c>
      <c r="K77" s="14" t="str">
        <f>T('Elective Adventures'!S139)</f>
        <v/>
      </c>
      <c r="M77" s="136" t="s">
        <v>177</v>
      </c>
      <c r="N77" s="146" t="s">
        <v>395</v>
      </c>
      <c r="O77" s="14" t="str">
        <f>T('Elective Adventures'!S226)</f>
        <v/>
      </c>
    </row>
    <row r="78" spans="1:15" ht="12.75" customHeight="1">
      <c r="A78" s="98">
        <v>8</v>
      </c>
      <c r="B78" s="136" t="s">
        <v>140</v>
      </c>
      <c r="C78" s="14" t="str">
        <f>T('Core Adventures'!S46)</f>
        <v/>
      </c>
      <c r="D78" s="13"/>
      <c r="E78" s="136">
        <v>4</v>
      </c>
      <c r="F78" s="200" t="s">
        <v>221</v>
      </c>
      <c r="G78" s="14" t="str">
        <f>T('Elective Adventures'!S50)</f>
        <v/>
      </c>
      <c r="I78" s="136">
        <v>3</v>
      </c>
      <c r="J78" s="146" t="s">
        <v>302</v>
      </c>
      <c r="K78" s="14" t="str">
        <f>T('Elective Adventures'!S140)</f>
        <v/>
      </c>
      <c r="M78" s="136" t="s">
        <v>178</v>
      </c>
      <c r="N78" s="146" t="s">
        <v>396</v>
      </c>
      <c r="O78" s="14" t="str">
        <f>T('Elective Adventures'!S227)</f>
        <v/>
      </c>
    </row>
    <row r="79" spans="1:15" ht="12.75" customHeight="1">
      <c r="D79" s="13"/>
      <c r="E79" s="136" t="s">
        <v>78</v>
      </c>
      <c r="F79" s="146" t="s">
        <v>222</v>
      </c>
      <c r="G79" s="14" t="str">
        <f>T('Elective Adventures'!S51)</f>
        <v/>
      </c>
      <c r="I79" s="136">
        <v>4</v>
      </c>
      <c r="J79" s="146" t="s">
        <v>303</v>
      </c>
      <c r="K79" s="14" t="str">
        <f>T('Elective Adventures'!S141)</f>
        <v/>
      </c>
    </row>
    <row r="80" spans="1:15">
      <c r="D80" s="13"/>
      <c r="E80" s="219" t="s">
        <v>79</v>
      </c>
      <c r="F80" s="220" t="s">
        <v>223</v>
      </c>
      <c r="G80" s="14" t="str">
        <f>T('Elective Adventures'!S52)</f>
        <v/>
      </c>
    </row>
    <row r="81" spans="4:5">
      <c r="D81" s="13"/>
      <c r="E81" s="160"/>
    </row>
    <row r="82" spans="4:5">
      <c r="D82" s="13"/>
      <c r="E82" s="160"/>
    </row>
    <row r="83" spans="4:5">
      <c r="D83" s="13"/>
      <c r="E83" s="160"/>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X03zAjYTKJ2Udz+zNIFzD2rCOyhsI+pmaJ1b16gOBbWbKvYq/KxOXj4I8HYgBng8BNWZnEqb6VLmk9zgCVYPFw==" saltValue="sTv9E6PyFBUED6g7GzWRbw==" spinCount="100000" sheet="1" objects="1" scenarios="1" selectLockedCells="1"/>
  <mergeCells count="7">
    <mergeCell ref="M1:O2"/>
    <mergeCell ref="Q1:S2"/>
    <mergeCell ref="E35:G36"/>
    <mergeCell ref="A39:C40"/>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&amp;C&amp;"Arial,Bold"&amp;14Webelos Advancement
&amp;12&amp;D</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05"/>
  <sheetViews>
    <sheetView showGridLines="0" zoomScaleNormal="100" workbookViewId="0">
      <selection activeCell="C29" sqref="C29"/>
    </sheetView>
  </sheetViews>
  <sheetFormatPr defaultRowHeight="12.75"/>
  <cols>
    <col min="1" max="1" width="3.140625" style="10" customWidth="1"/>
    <col min="2" max="2" width="10.85546875" style="10" customWidth="1"/>
    <col min="3" max="3" width="53" style="10" customWidth="1"/>
    <col min="4" max="18" width="3.42578125" style="10" customWidth="1"/>
    <col min="19" max="19" width="3.140625" style="10" customWidth="1"/>
    <col min="20" max="16384" width="9.140625" style="10"/>
  </cols>
  <sheetData>
    <row r="1" spans="1:19" ht="12.75" customHeight="1">
      <c r="A1" s="254" t="s">
        <v>38</v>
      </c>
      <c r="B1" s="49"/>
      <c r="C1" s="50"/>
      <c r="D1" s="247" t="str">
        <f ca="1">'Scout 1'!$B1</f>
        <v>Scout 1</v>
      </c>
      <c r="E1" s="247" t="str">
        <f ca="1">'Scout 2'!B1</f>
        <v>Scout 2</v>
      </c>
      <c r="F1" s="247" t="str">
        <f ca="1">'Scout 3'!$B$1</f>
        <v>Scout 3</v>
      </c>
      <c r="G1" s="247" t="str">
        <f ca="1">'Scout 4'!$B$1</f>
        <v>Scout 4</v>
      </c>
      <c r="H1" s="247" t="str">
        <f ca="1">'Scout 5'!$B$1</f>
        <v>Scout 5</v>
      </c>
      <c r="I1" s="247" t="str">
        <f ca="1">'Scout 6'!$B$1</f>
        <v>Scout 6</v>
      </c>
      <c r="J1" s="247" t="str">
        <f ca="1">'Scout 7'!$B$1</f>
        <v>Scout 7</v>
      </c>
      <c r="K1" s="247" t="str">
        <f ca="1">'Scout 8'!$B$1</f>
        <v>Scout 8</v>
      </c>
      <c r="L1" s="247" t="str">
        <f ca="1">'Scout 9'!$B$1</f>
        <v>Scout 9</v>
      </c>
      <c r="M1" s="247" t="str">
        <f ca="1">'Scout 10'!$B$1</f>
        <v>Scout 10</v>
      </c>
      <c r="N1" s="247" t="str">
        <f ca="1">'Scout 11'!$B$1</f>
        <v>Scout 11</v>
      </c>
      <c r="O1" s="247" t="str">
        <f ca="1">'Scout 12'!$B$1</f>
        <v>Scout 12</v>
      </c>
      <c r="P1" s="247" t="str">
        <f ca="1">'Scout 13'!$B$1</f>
        <v>Scout 13</v>
      </c>
      <c r="Q1" s="247" t="str">
        <f ca="1">'Scout 14'!$B$1</f>
        <v>Scout 14</v>
      </c>
      <c r="R1" s="247" t="str">
        <f ca="1">'Scout 15'!$B$1</f>
        <v>Scout 15</v>
      </c>
      <c r="S1" s="246" t="s">
        <v>38</v>
      </c>
    </row>
    <row r="2" spans="1:19" ht="12.75" customHeight="1">
      <c r="A2" s="254"/>
      <c r="B2" s="252" t="s">
        <v>39</v>
      </c>
      <c r="C2" s="253"/>
      <c r="D2" s="248"/>
      <c r="E2" s="248"/>
      <c r="F2" s="248"/>
      <c r="G2" s="248"/>
      <c r="H2" s="248"/>
      <c r="I2" s="248"/>
      <c r="J2" s="248"/>
      <c r="K2" s="248"/>
      <c r="L2" s="248"/>
      <c r="M2" s="248"/>
      <c r="N2" s="248"/>
      <c r="O2" s="248"/>
      <c r="P2" s="248"/>
      <c r="Q2" s="248"/>
      <c r="R2" s="248"/>
      <c r="S2" s="246"/>
    </row>
    <row r="3" spans="1:19" ht="12.75" customHeight="1">
      <c r="A3" s="254"/>
      <c r="B3" s="250" t="s">
        <v>40</v>
      </c>
      <c r="C3" s="251"/>
      <c r="D3" s="248"/>
      <c r="E3" s="248"/>
      <c r="F3" s="248"/>
      <c r="G3" s="248"/>
      <c r="H3" s="248"/>
      <c r="I3" s="248"/>
      <c r="J3" s="248"/>
      <c r="K3" s="248"/>
      <c r="L3" s="248"/>
      <c r="M3" s="248"/>
      <c r="N3" s="248"/>
      <c r="O3" s="248"/>
      <c r="P3" s="248"/>
      <c r="Q3" s="248"/>
      <c r="R3" s="248"/>
      <c r="S3" s="246"/>
    </row>
    <row r="4" spans="1:19">
      <c r="A4" s="254"/>
      <c r="B4" s="27"/>
      <c r="C4" s="51"/>
      <c r="D4" s="248"/>
      <c r="E4" s="248"/>
      <c r="F4" s="248"/>
      <c r="G4" s="248"/>
      <c r="H4" s="248"/>
      <c r="I4" s="248"/>
      <c r="J4" s="248"/>
      <c r="K4" s="248"/>
      <c r="L4" s="248"/>
      <c r="M4" s="248"/>
      <c r="N4" s="248"/>
      <c r="O4" s="248"/>
      <c r="P4" s="248"/>
      <c r="Q4" s="248"/>
      <c r="R4" s="248"/>
      <c r="S4" s="246"/>
    </row>
    <row r="5" spans="1:19" ht="12.75" customHeight="1">
      <c r="A5" s="254"/>
      <c r="B5" s="52" t="s">
        <v>41</v>
      </c>
      <c r="C5" s="48" t="s">
        <v>42</v>
      </c>
      <c r="D5" s="249"/>
      <c r="E5" s="249"/>
      <c r="F5" s="249"/>
      <c r="G5" s="249"/>
      <c r="H5" s="249"/>
      <c r="I5" s="249"/>
      <c r="J5" s="249"/>
      <c r="K5" s="249"/>
      <c r="L5" s="249"/>
      <c r="M5" s="249"/>
      <c r="N5" s="249"/>
      <c r="O5" s="249"/>
      <c r="P5" s="249"/>
      <c r="Q5" s="249"/>
      <c r="R5" s="249"/>
      <c r="S5" s="246"/>
    </row>
    <row r="6" spans="1:19">
      <c r="A6" s="254"/>
      <c r="B6" s="65"/>
      <c r="C6" s="53"/>
      <c r="D6" s="41"/>
      <c r="E6" s="41"/>
      <c r="F6" s="41"/>
      <c r="G6" s="41"/>
      <c r="H6" s="41"/>
      <c r="I6" s="41"/>
      <c r="J6" s="41"/>
      <c r="K6" s="41"/>
      <c r="L6" s="41"/>
      <c r="M6" s="41"/>
      <c r="N6" s="41"/>
      <c r="O6" s="41"/>
      <c r="P6" s="41"/>
      <c r="Q6" s="41"/>
      <c r="R6" s="41"/>
      <c r="S6" s="246"/>
    </row>
    <row r="7" spans="1:19">
      <c r="A7" s="254"/>
      <c r="B7" s="65"/>
      <c r="C7" s="53"/>
      <c r="D7" s="41"/>
      <c r="E7" s="41"/>
      <c r="F7" s="41"/>
      <c r="G7" s="41"/>
      <c r="H7" s="41"/>
      <c r="I7" s="41"/>
      <c r="J7" s="41"/>
      <c r="K7" s="41"/>
      <c r="L7" s="41"/>
      <c r="M7" s="41"/>
      <c r="N7" s="19"/>
      <c r="O7" s="19"/>
      <c r="P7" s="19"/>
      <c r="Q7" s="19"/>
      <c r="R7" s="19"/>
      <c r="S7" s="246"/>
    </row>
    <row r="8" spans="1:19">
      <c r="A8" s="254"/>
      <c r="B8" s="65"/>
      <c r="C8" s="53"/>
      <c r="D8" s="41"/>
      <c r="E8" s="41"/>
      <c r="F8" s="41"/>
      <c r="G8" s="41"/>
      <c r="H8" s="41"/>
      <c r="I8" s="41"/>
      <c r="J8" s="41"/>
      <c r="K8" s="41"/>
      <c r="L8" s="41"/>
      <c r="M8" s="41"/>
      <c r="N8" s="19"/>
      <c r="O8" s="19"/>
      <c r="P8" s="19"/>
      <c r="Q8" s="19"/>
      <c r="R8" s="19"/>
      <c r="S8" s="246"/>
    </row>
    <row r="9" spans="1:19">
      <c r="A9" s="254"/>
      <c r="B9" s="65"/>
      <c r="C9" s="54"/>
      <c r="D9" s="41"/>
      <c r="E9" s="41"/>
      <c r="F9" s="41"/>
      <c r="G9" s="41"/>
      <c r="H9" s="41"/>
      <c r="I9" s="41"/>
      <c r="J9" s="41"/>
      <c r="K9" s="41"/>
      <c r="L9" s="41"/>
      <c r="M9" s="41"/>
      <c r="N9" s="19"/>
      <c r="O9" s="19"/>
      <c r="P9" s="19"/>
      <c r="Q9" s="19"/>
      <c r="R9" s="19"/>
      <c r="S9" s="246"/>
    </row>
    <row r="10" spans="1:19">
      <c r="A10" s="254"/>
      <c r="B10" s="65"/>
      <c r="C10" s="54"/>
      <c r="D10" s="19"/>
      <c r="E10" s="19"/>
      <c r="F10" s="41"/>
      <c r="G10" s="19"/>
      <c r="H10" s="19"/>
      <c r="I10" s="41"/>
      <c r="J10" s="41"/>
      <c r="K10" s="19"/>
      <c r="L10" s="41"/>
      <c r="M10" s="41"/>
      <c r="N10" s="19"/>
      <c r="O10" s="19"/>
      <c r="P10" s="19"/>
      <c r="Q10" s="19"/>
      <c r="R10" s="19"/>
      <c r="S10" s="246"/>
    </row>
    <row r="11" spans="1:19">
      <c r="A11" s="254"/>
      <c r="B11" s="65"/>
      <c r="C11" s="54"/>
      <c r="D11" s="19"/>
      <c r="E11" s="19"/>
      <c r="F11" s="41"/>
      <c r="G11" s="19"/>
      <c r="H11" s="41"/>
      <c r="I11" s="41"/>
      <c r="J11" s="19"/>
      <c r="K11" s="19"/>
      <c r="L11" s="41"/>
      <c r="M11" s="19"/>
      <c r="N11" s="19"/>
      <c r="O11" s="19"/>
      <c r="P11" s="19"/>
      <c r="Q11" s="19"/>
      <c r="R11" s="19"/>
      <c r="S11" s="246"/>
    </row>
    <row r="12" spans="1:19">
      <c r="A12" s="254"/>
      <c r="B12" s="65"/>
      <c r="C12" s="54"/>
      <c r="D12" s="19"/>
      <c r="E12" s="19"/>
      <c r="F12" s="19"/>
      <c r="G12" s="19"/>
      <c r="H12" s="19"/>
      <c r="I12" s="19"/>
      <c r="J12" s="19"/>
      <c r="K12" s="19"/>
      <c r="L12" s="19"/>
      <c r="M12" s="19"/>
      <c r="N12" s="19"/>
      <c r="O12" s="19"/>
      <c r="P12" s="19"/>
      <c r="Q12" s="19"/>
      <c r="R12" s="19"/>
      <c r="S12" s="246"/>
    </row>
    <row r="13" spans="1:19">
      <c r="A13" s="254"/>
      <c r="B13" s="65"/>
      <c r="C13" s="54"/>
      <c r="D13" s="19"/>
      <c r="E13" s="19"/>
      <c r="F13" s="19"/>
      <c r="G13" s="19"/>
      <c r="H13" s="19"/>
      <c r="I13" s="19"/>
      <c r="J13" s="19"/>
      <c r="K13" s="19"/>
      <c r="L13" s="19"/>
      <c r="M13" s="19"/>
      <c r="N13" s="19"/>
      <c r="O13" s="19"/>
      <c r="P13" s="19"/>
      <c r="Q13" s="19"/>
      <c r="R13" s="19"/>
      <c r="S13" s="246"/>
    </row>
    <row r="14" spans="1:19">
      <c r="A14" s="254"/>
      <c r="B14" s="65"/>
      <c r="C14" s="53"/>
      <c r="D14" s="19"/>
      <c r="E14" s="19"/>
      <c r="F14" s="19"/>
      <c r="G14" s="19"/>
      <c r="H14" s="19"/>
      <c r="I14" s="19"/>
      <c r="J14" s="19"/>
      <c r="K14" s="19"/>
      <c r="L14" s="19"/>
      <c r="M14" s="19"/>
      <c r="N14" s="19"/>
      <c r="O14" s="19"/>
      <c r="P14" s="19"/>
      <c r="Q14" s="19"/>
      <c r="R14" s="19"/>
      <c r="S14" s="246"/>
    </row>
    <row r="15" spans="1:19">
      <c r="A15" s="254"/>
      <c r="B15" s="65"/>
      <c r="C15" s="54"/>
      <c r="D15" s="19"/>
      <c r="E15" s="19"/>
      <c r="F15" s="19"/>
      <c r="G15" s="19"/>
      <c r="H15" s="19"/>
      <c r="I15" s="19"/>
      <c r="J15" s="19"/>
      <c r="K15" s="19"/>
      <c r="L15" s="19"/>
      <c r="M15" s="19"/>
      <c r="N15" s="19"/>
      <c r="O15" s="19"/>
      <c r="P15" s="19"/>
      <c r="Q15" s="19"/>
      <c r="R15" s="19"/>
      <c r="S15" s="246"/>
    </row>
    <row r="16" spans="1:19">
      <c r="A16" s="254"/>
      <c r="B16" s="65"/>
      <c r="C16" s="54"/>
      <c r="D16" s="19"/>
      <c r="E16" s="19"/>
      <c r="F16" s="19"/>
      <c r="G16" s="19"/>
      <c r="H16" s="19"/>
      <c r="I16" s="19"/>
      <c r="J16" s="19"/>
      <c r="K16" s="19"/>
      <c r="L16" s="19"/>
      <c r="M16" s="19"/>
      <c r="N16" s="19"/>
      <c r="O16" s="19"/>
      <c r="P16" s="19"/>
      <c r="Q16" s="19"/>
      <c r="R16" s="19"/>
      <c r="S16" s="246"/>
    </row>
    <row r="17" spans="1:19">
      <c r="A17" s="254"/>
      <c r="B17" s="65"/>
      <c r="C17" s="54"/>
      <c r="D17" s="19"/>
      <c r="E17" s="19"/>
      <c r="F17" s="19"/>
      <c r="G17" s="19"/>
      <c r="H17" s="19"/>
      <c r="I17" s="19"/>
      <c r="J17" s="19"/>
      <c r="K17" s="19"/>
      <c r="L17" s="19"/>
      <c r="M17" s="19"/>
      <c r="N17" s="19"/>
      <c r="O17" s="19"/>
      <c r="P17" s="19"/>
      <c r="Q17" s="19"/>
      <c r="R17" s="19"/>
      <c r="S17" s="246"/>
    </row>
    <row r="18" spans="1:19">
      <c r="A18" s="254"/>
      <c r="B18" s="65"/>
      <c r="C18" s="54"/>
      <c r="D18" s="19"/>
      <c r="E18" s="19"/>
      <c r="F18" s="19"/>
      <c r="G18" s="19"/>
      <c r="H18" s="19"/>
      <c r="I18" s="19"/>
      <c r="J18" s="19"/>
      <c r="K18" s="19"/>
      <c r="L18" s="19"/>
      <c r="M18" s="19"/>
      <c r="N18" s="19"/>
      <c r="O18" s="19"/>
      <c r="P18" s="19"/>
      <c r="Q18" s="19"/>
      <c r="R18" s="19"/>
      <c r="S18" s="246"/>
    </row>
    <row r="19" spans="1:19">
      <c r="A19" s="254"/>
      <c r="B19" s="65"/>
      <c r="C19" s="53"/>
      <c r="D19" s="55"/>
      <c r="E19" s="55"/>
      <c r="F19" s="55"/>
      <c r="G19" s="55"/>
      <c r="H19" s="55"/>
      <c r="I19" s="55"/>
      <c r="J19" s="55"/>
      <c r="K19" s="55"/>
      <c r="L19" s="55"/>
      <c r="M19" s="55"/>
      <c r="N19" s="55"/>
      <c r="O19" s="55"/>
      <c r="P19" s="55"/>
      <c r="Q19" s="55"/>
      <c r="R19" s="55"/>
      <c r="S19" s="246"/>
    </row>
    <row r="20" spans="1:19">
      <c r="A20" s="254"/>
      <c r="B20" s="65"/>
      <c r="C20" s="54"/>
      <c r="D20" s="19"/>
      <c r="E20" s="20"/>
      <c r="F20" s="20"/>
      <c r="G20" s="20"/>
      <c r="H20" s="20"/>
      <c r="I20" s="20"/>
      <c r="J20" s="20"/>
      <c r="K20" s="20"/>
      <c r="L20" s="20"/>
      <c r="M20" s="20"/>
      <c r="N20" s="20"/>
      <c r="O20" s="20"/>
      <c r="P20" s="20"/>
      <c r="Q20" s="20"/>
      <c r="R20" s="19"/>
      <c r="S20" s="246"/>
    </row>
    <row r="21" spans="1:19">
      <c r="A21" s="254"/>
      <c r="B21" s="65"/>
      <c r="C21" s="54"/>
      <c r="D21" s="56"/>
      <c r="E21" s="56"/>
      <c r="F21" s="56"/>
      <c r="G21" s="56"/>
      <c r="H21" s="56"/>
      <c r="I21" s="56"/>
      <c r="J21" s="56"/>
      <c r="K21" s="56"/>
      <c r="L21" s="56"/>
      <c r="M21" s="56"/>
      <c r="N21" s="56"/>
      <c r="O21" s="56"/>
      <c r="P21" s="56"/>
      <c r="Q21" s="56"/>
      <c r="R21" s="56"/>
      <c r="S21" s="246"/>
    </row>
    <row r="22" spans="1:19">
      <c r="A22" s="254"/>
      <c r="B22" s="65"/>
      <c r="C22" s="57"/>
      <c r="D22" s="58"/>
      <c r="E22" s="58"/>
      <c r="F22" s="58"/>
      <c r="G22" s="58"/>
      <c r="H22" s="58"/>
      <c r="I22" s="58"/>
      <c r="J22" s="58"/>
      <c r="K22" s="58"/>
      <c r="L22" s="58"/>
      <c r="M22" s="58"/>
      <c r="N22" s="58"/>
      <c r="O22" s="58"/>
      <c r="P22" s="58"/>
      <c r="Q22" s="58"/>
      <c r="R22" s="58"/>
      <c r="S22" s="246"/>
    </row>
    <row r="23" spans="1:19">
      <c r="A23" s="254"/>
      <c r="B23" s="65"/>
      <c r="C23" s="57"/>
      <c r="D23" s="58"/>
      <c r="E23" s="58"/>
      <c r="F23" s="58"/>
      <c r="G23" s="58"/>
      <c r="H23" s="58"/>
      <c r="I23" s="58"/>
      <c r="J23" s="58"/>
      <c r="K23" s="58"/>
      <c r="L23" s="58"/>
      <c r="M23" s="58"/>
      <c r="N23" s="58"/>
      <c r="O23" s="58"/>
      <c r="P23" s="58"/>
      <c r="Q23" s="58"/>
      <c r="R23" s="58"/>
      <c r="S23" s="246"/>
    </row>
    <row r="24" spans="1:19">
      <c r="A24" s="254"/>
      <c r="B24" s="65"/>
      <c r="C24" s="59"/>
      <c r="D24" s="19"/>
      <c r="E24" s="19"/>
      <c r="F24" s="19"/>
      <c r="G24" s="19"/>
      <c r="H24" s="19"/>
      <c r="I24" s="19"/>
      <c r="J24" s="19"/>
      <c r="K24" s="19"/>
      <c r="L24" s="19"/>
      <c r="M24" s="19"/>
      <c r="N24" s="19"/>
      <c r="O24" s="19"/>
      <c r="P24" s="19"/>
      <c r="Q24" s="19"/>
      <c r="R24" s="19"/>
      <c r="S24" s="246"/>
    </row>
    <row r="25" spans="1:19">
      <c r="A25" s="254"/>
      <c r="B25" s="65"/>
      <c r="C25" s="57"/>
      <c r="D25" s="19"/>
      <c r="E25" s="19"/>
      <c r="F25" s="19"/>
      <c r="G25" s="19"/>
      <c r="H25" s="19"/>
      <c r="I25" s="19"/>
      <c r="J25" s="19"/>
      <c r="K25" s="19"/>
      <c r="L25" s="19"/>
      <c r="M25" s="19"/>
      <c r="N25" s="19"/>
      <c r="O25" s="19"/>
      <c r="P25" s="19"/>
      <c r="Q25" s="19"/>
      <c r="R25" s="19"/>
      <c r="S25" s="246"/>
    </row>
    <row r="26" spans="1:19">
      <c r="A26" s="254"/>
      <c r="B26" s="65"/>
      <c r="C26" s="54"/>
      <c r="D26" s="19"/>
      <c r="E26" s="19"/>
      <c r="F26" s="19"/>
      <c r="G26" s="19"/>
      <c r="H26" s="19"/>
      <c r="I26" s="19"/>
      <c r="J26" s="19"/>
      <c r="K26" s="19"/>
      <c r="L26" s="19"/>
      <c r="M26" s="19"/>
      <c r="N26" s="19"/>
      <c r="O26" s="19"/>
      <c r="P26" s="19"/>
      <c r="Q26" s="19"/>
      <c r="R26" s="19"/>
      <c r="S26" s="246"/>
    </row>
    <row r="27" spans="1:19">
      <c r="A27" s="254"/>
      <c r="B27" s="65"/>
      <c r="C27" s="60"/>
      <c r="D27" s="19"/>
      <c r="E27" s="19"/>
      <c r="F27" s="19"/>
      <c r="G27" s="19"/>
      <c r="H27" s="19"/>
      <c r="I27" s="19"/>
      <c r="J27" s="19"/>
      <c r="K27" s="19"/>
      <c r="L27" s="19"/>
      <c r="M27" s="19"/>
      <c r="N27" s="19"/>
      <c r="O27" s="19"/>
      <c r="P27" s="19"/>
      <c r="Q27" s="19"/>
      <c r="R27" s="19"/>
      <c r="S27" s="246"/>
    </row>
    <row r="28" spans="1:19">
      <c r="A28" s="254"/>
      <c r="B28" s="65"/>
      <c r="C28" s="54"/>
      <c r="D28" s="19"/>
      <c r="E28" s="19"/>
      <c r="F28" s="19"/>
      <c r="G28" s="19"/>
      <c r="H28" s="19"/>
      <c r="I28" s="19"/>
      <c r="J28" s="19"/>
      <c r="K28" s="19"/>
      <c r="L28" s="19"/>
      <c r="M28" s="19"/>
      <c r="N28" s="19"/>
      <c r="O28" s="19"/>
      <c r="P28" s="19"/>
      <c r="Q28" s="19"/>
      <c r="R28" s="19"/>
      <c r="S28" s="246"/>
    </row>
    <row r="29" spans="1:19">
      <c r="A29" s="254"/>
      <c r="B29" s="65"/>
      <c r="C29" s="60"/>
      <c r="D29" s="19"/>
      <c r="E29" s="19"/>
      <c r="F29" s="19"/>
      <c r="G29" s="19"/>
      <c r="H29" s="19"/>
      <c r="I29" s="19"/>
      <c r="J29" s="19"/>
      <c r="K29" s="19"/>
      <c r="L29" s="19"/>
      <c r="M29" s="19"/>
      <c r="N29" s="19"/>
      <c r="O29" s="19"/>
      <c r="P29" s="19"/>
      <c r="Q29" s="19"/>
      <c r="R29" s="19"/>
      <c r="S29" s="246"/>
    </row>
    <row r="30" spans="1:19">
      <c r="A30" s="254"/>
      <c r="B30" s="65"/>
      <c r="C30" s="61"/>
      <c r="D30" s="19"/>
      <c r="E30" s="19"/>
      <c r="F30" s="19"/>
      <c r="G30" s="19"/>
      <c r="H30" s="19"/>
      <c r="I30" s="19"/>
      <c r="J30" s="19"/>
      <c r="K30" s="19"/>
      <c r="L30" s="19"/>
      <c r="M30" s="19"/>
      <c r="N30" s="19"/>
      <c r="O30" s="19"/>
      <c r="P30" s="19"/>
      <c r="Q30" s="19"/>
      <c r="R30" s="19"/>
      <c r="S30" s="246"/>
    </row>
    <row r="31" spans="1:19">
      <c r="A31" s="254"/>
      <c r="B31" s="65"/>
      <c r="C31" s="54"/>
      <c r="D31" s="19"/>
      <c r="E31" s="19"/>
      <c r="F31" s="19"/>
      <c r="G31" s="19"/>
      <c r="H31" s="19"/>
      <c r="I31" s="19"/>
      <c r="J31" s="19"/>
      <c r="K31" s="19"/>
      <c r="L31" s="19"/>
      <c r="M31" s="19"/>
      <c r="N31" s="19"/>
      <c r="O31" s="19"/>
      <c r="P31" s="19"/>
      <c r="Q31" s="19"/>
      <c r="R31" s="19"/>
      <c r="S31" s="246"/>
    </row>
    <row r="32" spans="1:19">
      <c r="A32" s="254"/>
      <c r="B32" s="65"/>
      <c r="C32" s="54"/>
      <c r="D32" s="19"/>
      <c r="E32" s="19"/>
      <c r="F32" s="19"/>
      <c r="G32" s="19"/>
      <c r="H32" s="19"/>
      <c r="I32" s="19"/>
      <c r="J32" s="19"/>
      <c r="K32" s="19"/>
      <c r="L32" s="19"/>
      <c r="M32" s="19"/>
      <c r="N32" s="19"/>
      <c r="O32" s="19"/>
      <c r="P32" s="19"/>
      <c r="Q32" s="19"/>
      <c r="R32" s="19"/>
      <c r="S32" s="246"/>
    </row>
    <row r="33" spans="1:19">
      <c r="A33" s="254"/>
      <c r="B33" s="65"/>
      <c r="C33" s="54"/>
      <c r="D33" s="19"/>
      <c r="E33" s="19"/>
      <c r="F33" s="19"/>
      <c r="G33" s="19"/>
      <c r="H33" s="19"/>
      <c r="I33" s="19"/>
      <c r="J33" s="19"/>
      <c r="K33" s="19"/>
      <c r="L33" s="19"/>
      <c r="M33" s="19"/>
      <c r="N33" s="19"/>
      <c r="O33" s="19"/>
      <c r="P33" s="19"/>
      <c r="Q33" s="19"/>
      <c r="R33" s="19"/>
      <c r="S33" s="246"/>
    </row>
    <row r="34" spans="1:19">
      <c r="A34" s="254"/>
      <c r="B34" s="65"/>
      <c r="C34" s="61"/>
      <c r="D34" s="19"/>
      <c r="E34" s="19"/>
      <c r="F34" s="19"/>
      <c r="G34" s="19"/>
      <c r="H34" s="19"/>
      <c r="I34" s="19"/>
      <c r="J34" s="19"/>
      <c r="K34" s="19"/>
      <c r="L34" s="19"/>
      <c r="M34" s="19"/>
      <c r="N34" s="19"/>
      <c r="O34" s="19"/>
      <c r="P34" s="19"/>
      <c r="Q34" s="19"/>
      <c r="R34" s="19"/>
      <c r="S34" s="246"/>
    </row>
    <row r="35" spans="1:19">
      <c r="A35" s="254"/>
      <c r="B35" s="65"/>
      <c r="C35" s="54"/>
      <c r="D35" s="19"/>
      <c r="E35" s="19"/>
      <c r="F35" s="19"/>
      <c r="G35" s="19"/>
      <c r="H35" s="19"/>
      <c r="I35" s="19"/>
      <c r="J35" s="19"/>
      <c r="K35" s="19"/>
      <c r="L35" s="19"/>
      <c r="M35" s="19"/>
      <c r="N35" s="19"/>
      <c r="O35" s="19"/>
      <c r="P35" s="19"/>
      <c r="Q35" s="19"/>
      <c r="R35" s="19"/>
      <c r="S35" s="246"/>
    </row>
    <row r="36" spans="1:19">
      <c r="A36" s="254"/>
      <c r="B36" s="65"/>
      <c r="C36" s="54"/>
      <c r="D36" s="19"/>
      <c r="E36" s="19"/>
      <c r="F36" s="19"/>
      <c r="G36" s="19"/>
      <c r="H36" s="19"/>
      <c r="I36" s="19"/>
      <c r="J36" s="19"/>
      <c r="K36" s="19"/>
      <c r="L36" s="19"/>
      <c r="M36" s="19"/>
      <c r="N36" s="19"/>
      <c r="O36" s="19"/>
      <c r="P36" s="19"/>
      <c r="Q36" s="19"/>
      <c r="R36" s="19"/>
      <c r="S36" s="246"/>
    </row>
    <row r="37" spans="1:19">
      <c r="A37" s="254"/>
      <c r="B37" s="65"/>
      <c r="C37" s="54"/>
      <c r="D37" s="19"/>
      <c r="E37" s="19"/>
      <c r="F37" s="19"/>
      <c r="G37" s="19"/>
      <c r="H37" s="19"/>
      <c r="I37" s="19"/>
      <c r="J37" s="19"/>
      <c r="K37" s="19"/>
      <c r="L37" s="19"/>
      <c r="M37" s="19"/>
      <c r="N37" s="19"/>
      <c r="O37" s="19"/>
      <c r="P37" s="19"/>
      <c r="Q37" s="19"/>
      <c r="R37" s="19"/>
      <c r="S37" s="246"/>
    </row>
    <row r="38" spans="1:19">
      <c r="A38" s="254"/>
      <c r="B38" s="65"/>
      <c r="C38" s="54"/>
      <c r="D38" s="19"/>
      <c r="E38" s="19"/>
      <c r="F38" s="19"/>
      <c r="G38" s="19"/>
      <c r="H38" s="19"/>
      <c r="I38" s="19"/>
      <c r="J38" s="19"/>
      <c r="K38" s="19"/>
      <c r="L38" s="19"/>
      <c r="M38" s="19"/>
      <c r="N38" s="19"/>
      <c r="O38" s="19"/>
      <c r="P38" s="19"/>
      <c r="Q38" s="19"/>
      <c r="R38" s="19"/>
      <c r="S38" s="246"/>
    </row>
    <row r="39" spans="1:19">
      <c r="A39" s="254"/>
      <c r="B39" s="65"/>
      <c r="C39" s="54"/>
      <c r="D39" s="19"/>
      <c r="E39" s="19"/>
      <c r="F39" s="19"/>
      <c r="G39" s="19"/>
      <c r="H39" s="19"/>
      <c r="I39" s="19"/>
      <c r="J39" s="19"/>
      <c r="K39" s="19"/>
      <c r="L39" s="19"/>
      <c r="M39" s="19"/>
      <c r="N39" s="19"/>
      <c r="O39" s="19"/>
      <c r="P39" s="19"/>
      <c r="Q39" s="19"/>
      <c r="R39" s="19"/>
      <c r="S39" s="246"/>
    </row>
    <row r="40" spans="1:19">
      <c r="A40" s="254"/>
      <c r="B40" s="65"/>
      <c r="C40" s="54"/>
      <c r="D40" s="19"/>
      <c r="E40" s="19"/>
      <c r="F40" s="19"/>
      <c r="G40" s="19"/>
      <c r="H40" s="19"/>
      <c r="I40" s="19"/>
      <c r="J40" s="19"/>
      <c r="K40" s="19"/>
      <c r="L40" s="19"/>
      <c r="M40" s="19"/>
      <c r="N40" s="19"/>
      <c r="O40" s="19"/>
      <c r="P40" s="19"/>
      <c r="Q40" s="19"/>
      <c r="R40" s="19"/>
      <c r="S40" s="246"/>
    </row>
    <row r="41" spans="1:19">
      <c r="A41" s="254"/>
      <c r="B41" s="65"/>
      <c r="C41" s="54"/>
      <c r="D41" s="19"/>
      <c r="E41" s="19"/>
      <c r="F41" s="19"/>
      <c r="G41" s="19"/>
      <c r="H41" s="19"/>
      <c r="I41" s="19"/>
      <c r="J41" s="19"/>
      <c r="K41" s="19"/>
      <c r="L41" s="19"/>
      <c r="M41" s="19"/>
      <c r="N41" s="19"/>
      <c r="O41" s="19"/>
      <c r="P41" s="19"/>
      <c r="Q41" s="19"/>
      <c r="R41" s="19"/>
      <c r="S41" s="246"/>
    </row>
    <row r="42" spans="1:19">
      <c r="A42" s="254"/>
      <c r="B42" s="65"/>
      <c r="C42" s="54"/>
      <c r="D42" s="19"/>
      <c r="E42" s="19"/>
      <c r="F42" s="19"/>
      <c r="G42" s="19"/>
      <c r="H42" s="19"/>
      <c r="I42" s="19"/>
      <c r="J42" s="19"/>
      <c r="K42" s="19"/>
      <c r="L42" s="19"/>
      <c r="M42" s="19"/>
      <c r="N42" s="19"/>
      <c r="O42" s="19"/>
      <c r="P42" s="19"/>
      <c r="Q42" s="19"/>
      <c r="R42" s="19"/>
      <c r="S42" s="246"/>
    </row>
    <row r="43" spans="1:19">
      <c r="A43" s="254"/>
      <c r="B43" s="65"/>
      <c r="C43" s="54"/>
      <c r="D43" s="19"/>
      <c r="E43" s="19"/>
      <c r="F43" s="19"/>
      <c r="G43" s="19"/>
      <c r="H43" s="19"/>
      <c r="I43" s="19"/>
      <c r="J43" s="19"/>
      <c r="K43" s="19"/>
      <c r="L43" s="19"/>
      <c r="M43" s="19"/>
      <c r="N43" s="19"/>
      <c r="O43" s="19"/>
      <c r="P43" s="19"/>
      <c r="Q43" s="19"/>
      <c r="R43" s="19"/>
      <c r="S43" s="246"/>
    </row>
    <row r="44" spans="1:19">
      <c r="A44" s="254"/>
      <c r="B44" s="65"/>
      <c r="C44" s="54"/>
      <c r="D44" s="19"/>
      <c r="E44" s="19"/>
      <c r="F44" s="19"/>
      <c r="G44" s="19"/>
      <c r="H44" s="19"/>
      <c r="I44" s="19"/>
      <c r="J44" s="19"/>
      <c r="K44" s="19"/>
      <c r="L44" s="19"/>
      <c r="M44" s="19"/>
      <c r="N44" s="19"/>
      <c r="O44" s="19"/>
      <c r="P44" s="19"/>
      <c r="Q44" s="19"/>
      <c r="R44" s="19"/>
      <c r="S44" s="246"/>
    </row>
    <row r="45" spans="1:19">
      <c r="A45" s="254"/>
      <c r="B45" s="65"/>
      <c r="C45" s="54"/>
      <c r="D45" s="19"/>
      <c r="E45" s="19"/>
      <c r="F45" s="19"/>
      <c r="G45" s="19"/>
      <c r="H45" s="19"/>
      <c r="I45" s="19"/>
      <c r="J45" s="19"/>
      <c r="K45" s="19"/>
      <c r="L45" s="19"/>
      <c r="M45" s="19"/>
      <c r="N45" s="19"/>
      <c r="O45" s="19"/>
      <c r="P45" s="19"/>
      <c r="Q45" s="19"/>
      <c r="R45" s="19"/>
      <c r="S45" s="246"/>
    </row>
    <row r="46" spans="1:19">
      <c r="A46" s="254"/>
      <c r="B46" s="65"/>
      <c r="C46" s="54"/>
      <c r="D46" s="19"/>
      <c r="E46" s="19"/>
      <c r="F46" s="19"/>
      <c r="G46" s="19"/>
      <c r="H46" s="19"/>
      <c r="I46" s="19"/>
      <c r="J46" s="19"/>
      <c r="K46" s="19"/>
      <c r="L46" s="19"/>
      <c r="M46" s="19"/>
      <c r="N46" s="19"/>
      <c r="O46" s="19"/>
      <c r="P46" s="19"/>
      <c r="Q46" s="19"/>
      <c r="R46" s="19"/>
      <c r="S46" s="246"/>
    </row>
    <row r="47" spans="1:19">
      <c r="A47" s="254"/>
      <c r="B47" s="65"/>
      <c r="C47" s="54"/>
      <c r="D47" s="19"/>
      <c r="E47" s="19"/>
      <c r="F47" s="19"/>
      <c r="G47" s="19"/>
      <c r="H47" s="19"/>
      <c r="I47" s="19"/>
      <c r="J47" s="19"/>
      <c r="K47" s="19"/>
      <c r="L47" s="19"/>
      <c r="M47" s="19"/>
      <c r="N47" s="19"/>
      <c r="O47" s="19"/>
      <c r="P47" s="19"/>
      <c r="Q47" s="19"/>
      <c r="R47" s="19"/>
      <c r="S47" s="246"/>
    </row>
    <row r="48" spans="1:19">
      <c r="A48" s="254"/>
      <c r="B48" s="65"/>
      <c r="C48" s="54"/>
      <c r="D48" s="19"/>
      <c r="E48" s="19"/>
      <c r="F48" s="19"/>
      <c r="G48" s="19"/>
      <c r="H48" s="19"/>
      <c r="I48" s="19"/>
      <c r="J48" s="19"/>
      <c r="K48" s="19"/>
      <c r="L48" s="19"/>
      <c r="M48" s="19"/>
      <c r="N48" s="19"/>
      <c r="O48" s="19"/>
      <c r="P48" s="19"/>
      <c r="Q48" s="19"/>
      <c r="R48" s="19"/>
      <c r="S48" s="246"/>
    </row>
    <row r="49" spans="1:19">
      <c r="A49" s="254"/>
      <c r="B49" s="65"/>
      <c r="C49" s="54"/>
      <c r="D49" s="19"/>
      <c r="E49" s="19"/>
      <c r="F49" s="19"/>
      <c r="G49" s="19"/>
      <c r="H49" s="19"/>
      <c r="I49" s="19"/>
      <c r="J49" s="19"/>
      <c r="K49" s="19"/>
      <c r="L49" s="19"/>
      <c r="M49" s="19"/>
      <c r="N49" s="19"/>
      <c r="O49" s="19"/>
      <c r="P49" s="19"/>
      <c r="Q49" s="19"/>
      <c r="R49" s="19"/>
      <c r="S49" s="246"/>
    </row>
    <row r="50" spans="1:19">
      <c r="A50" s="254"/>
      <c r="B50" s="65"/>
      <c r="C50" s="54"/>
      <c r="D50" s="19"/>
      <c r="E50" s="19"/>
      <c r="F50" s="19"/>
      <c r="G50" s="19"/>
      <c r="H50" s="19"/>
      <c r="I50" s="19"/>
      <c r="J50" s="19"/>
      <c r="K50" s="19"/>
      <c r="L50" s="19"/>
      <c r="M50" s="19"/>
      <c r="N50" s="19"/>
      <c r="O50" s="19"/>
      <c r="P50" s="19"/>
      <c r="Q50" s="19"/>
      <c r="R50" s="19"/>
      <c r="S50" s="246"/>
    </row>
    <row r="51" spans="1:19">
      <c r="A51" s="254"/>
      <c r="B51" s="65"/>
      <c r="C51" s="54"/>
      <c r="D51" s="19"/>
      <c r="E51" s="19"/>
      <c r="F51" s="19"/>
      <c r="G51" s="19"/>
      <c r="H51" s="19"/>
      <c r="I51" s="19"/>
      <c r="J51" s="19"/>
      <c r="K51" s="19"/>
      <c r="L51" s="19"/>
      <c r="M51" s="19"/>
      <c r="N51" s="19"/>
      <c r="O51" s="19"/>
      <c r="P51" s="19"/>
      <c r="Q51" s="19"/>
      <c r="R51" s="19"/>
      <c r="S51" s="246"/>
    </row>
    <row r="52" spans="1:19">
      <c r="A52" s="254"/>
      <c r="B52" s="65"/>
      <c r="C52" s="54"/>
      <c r="D52" s="19"/>
      <c r="E52" s="19"/>
      <c r="F52" s="19"/>
      <c r="G52" s="19"/>
      <c r="H52" s="19"/>
      <c r="I52" s="19"/>
      <c r="J52" s="19"/>
      <c r="K52" s="19"/>
      <c r="L52" s="19"/>
      <c r="M52" s="19"/>
      <c r="N52" s="19"/>
      <c r="O52" s="19"/>
      <c r="P52" s="19"/>
      <c r="Q52" s="19"/>
      <c r="R52" s="19"/>
      <c r="S52" s="246"/>
    </row>
    <row r="53" spans="1:19">
      <c r="A53" s="254"/>
      <c r="B53" s="65"/>
      <c r="C53" s="54"/>
      <c r="D53" s="19"/>
      <c r="E53" s="19"/>
      <c r="F53" s="19"/>
      <c r="G53" s="19"/>
      <c r="H53" s="19"/>
      <c r="I53" s="19"/>
      <c r="J53" s="19"/>
      <c r="K53" s="19"/>
      <c r="L53" s="19"/>
      <c r="M53" s="19"/>
      <c r="N53" s="19"/>
      <c r="O53" s="19"/>
      <c r="P53" s="19"/>
      <c r="Q53" s="19"/>
      <c r="R53" s="19"/>
      <c r="S53" s="246"/>
    </row>
    <row r="54" spans="1:19">
      <c r="A54" s="254"/>
      <c r="B54" s="65"/>
      <c r="C54" s="54"/>
      <c r="D54" s="19"/>
      <c r="E54" s="19"/>
      <c r="F54" s="19"/>
      <c r="G54" s="19"/>
      <c r="H54" s="19"/>
      <c r="I54" s="19"/>
      <c r="J54" s="19"/>
      <c r="K54" s="19"/>
      <c r="L54" s="19"/>
      <c r="M54" s="19"/>
      <c r="N54" s="19"/>
      <c r="O54" s="19"/>
      <c r="P54" s="19"/>
      <c r="Q54" s="19"/>
      <c r="R54" s="19"/>
      <c r="S54" s="246"/>
    </row>
    <row r="55" spans="1:19">
      <c r="A55" s="254"/>
      <c r="B55" s="65"/>
      <c r="C55" s="54"/>
      <c r="D55" s="19"/>
      <c r="E55" s="19"/>
      <c r="F55" s="19"/>
      <c r="G55" s="19"/>
      <c r="H55" s="19"/>
      <c r="I55" s="19"/>
      <c r="J55" s="19"/>
      <c r="K55" s="19"/>
      <c r="L55" s="19"/>
      <c r="M55" s="19"/>
      <c r="N55" s="19"/>
      <c r="O55" s="19"/>
      <c r="P55" s="19"/>
      <c r="Q55" s="19"/>
      <c r="R55" s="19"/>
      <c r="S55" s="246"/>
    </row>
    <row r="56" spans="1:19">
      <c r="A56" s="254"/>
      <c r="B56" s="65"/>
      <c r="C56" s="54"/>
      <c r="D56" s="19"/>
      <c r="E56" s="19"/>
      <c r="F56" s="19"/>
      <c r="G56" s="19"/>
      <c r="H56" s="19"/>
      <c r="I56" s="19"/>
      <c r="J56" s="19"/>
      <c r="K56" s="19"/>
      <c r="L56" s="19"/>
      <c r="M56" s="19"/>
      <c r="N56" s="19"/>
      <c r="O56" s="19"/>
      <c r="P56" s="19"/>
      <c r="Q56" s="19"/>
      <c r="R56" s="19"/>
      <c r="S56" s="246"/>
    </row>
    <row r="57" spans="1:19">
      <c r="A57" s="254"/>
      <c r="B57" s="65"/>
      <c r="C57" s="54"/>
      <c r="D57" s="19"/>
      <c r="E57" s="19"/>
      <c r="F57" s="19"/>
      <c r="G57" s="19"/>
      <c r="H57" s="19"/>
      <c r="I57" s="19"/>
      <c r="J57" s="19"/>
      <c r="K57" s="19"/>
      <c r="L57" s="19"/>
      <c r="M57" s="19"/>
      <c r="N57" s="19"/>
      <c r="O57" s="19"/>
      <c r="P57" s="19"/>
      <c r="Q57" s="19"/>
      <c r="R57" s="19"/>
      <c r="S57" s="246"/>
    </row>
    <row r="58" spans="1:19">
      <c r="A58" s="254"/>
      <c r="B58" s="65"/>
      <c r="C58" s="54"/>
      <c r="D58" s="19"/>
      <c r="E58" s="19"/>
      <c r="F58" s="19"/>
      <c r="G58" s="19"/>
      <c r="H58" s="19"/>
      <c r="I58" s="19"/>
      <c r="J58" s="19"/>
      <c r="K58" s="19"/>
      <c r="L58" s="19"/>
      <c r="M58" s="19"/>
      <c r="N58" s="19"/>
      <c r="O58" s="19"/>
      <c r="P58" s="19"/>
      <c r="Q58" s="19"/>
      <c r="R58" s="19"/>
      <c r="S58" s="246"/>
    </row>
    <row r="59" spans="1:19">
      <c r="A59" s="254"/>
      <c r="B59" s="65"/>
      <c r="C59" s="54"/>
      <c r="D59" s="19"/>
      <c r="E59" s="19"/>
      <c r="F59" s="19"/>
      <c r="G59" s="19"/>
      <c r="H59" s="19"/>
      <c r="I59" s="19"/>
      <c r="J59" s="19"/>
      <c r="K59" s="19"/>
      <c r="L59" s="19"/>
      <c r="M59" s="19"/>
      <c r="N59" s="19"/>
      <c r="O59" s="19"/>
      <c r="P59" s="19"/>
      <c r="Q59" s="19"/>
      <c r="R59" s="19"/>
      <c r="S59" s="246"/>
    </row>
    <row r="60" spans="1:19">
      <c r="A60" s="254"/>
      <c r="B60" s="65"/>
      <c r="C60" s="54"/>
      <c r="D60" s="19"/>
      <c r="E60" s="19"/>
      <c r="F60" s="19"/>
      <c r="G60" s="19"/>
      <c r="H60" s="19"/>
      <c r="I60" s="19"/>
      <c r="J60" s="19"/>
      <c r="K60" s="19"/>
      <c r="L60" s="19"/>
      <c r="M60" s="19"/>
      <c r="N60" s="19"/>
      <c r="O60" s="19"/>
      <c r="P60" s="19"/>
      <c r="Q60" s="19"/>
      <c r="R60" s="19"/>
      <c r="S60" s="246"/>
    </row>
    <row r="61" spans="1:19">
      <c r="A61" s="254"/>
      <c r="B61" s="65"/>
      <c r="C61" s="62"/>
      <c r="D61" s="19"/>
      <c r="E61" s="19"/>
      <c r="F61" s="19"/>
      <c r="G61" s="19"/>
      <c r="H61" s="19"/>
      <c r="I61" s="19"/>
      <c r="J61" s="19"/>
      <c r="K61" s="19"/>
      <c r="L61" s="19"/>
      <c r="M61" s="19"/>
      <c r="N61" s="19"/>
      <c r="O61" s="19"/>
      <c r="P61" s="19"/>
      <c r="Q61" s="19"/>
      <c r="R61" s="19"/>
      <c r="S61" s="246"/>
    </row>
    <row r="62" spans="1:19">
      <c r="A62" s="254"/>
      <c r="B62" s="65"/>
      <c r="C62" s="63"/>
      <c r="D62" s="58"/>
      <c r="E62" s="58"/>
      <c r="F62" s="58"/>
      <c r="G62" s="58"/>
      <c r="H62" s="58"/>
      <c r="I62" s="58"/>
      <c r="J62" s="58"/>
      <c r="K62" s="58"/>
      <c r="L62" s="58"/>
      <c r="M62" s="58"/>
      <c r="N62" s="58"/>
      <c r="O62" s="58"/>
      <c r="P62" s="58"/>
      <c r="Q62" s="58"/>
      <c r="R62" s="58"/>
      <c r="S62" s="246"/>
    </row>
    <row r="63" spans="1:19">
      <c r="A63" s="254"/>
      <c r="B63" s="65"/>
      <c r="C63" s="63"/>
      <c r="D63" s="58"/>
      <c r="E63" s="58"/>
      <c r="F63" s="58"/>
      <c r="G63" s="58"/>
      <c r="H63" s="58"/>
      <c r="I63" s="58"/>
      <c r="J63" s="58"/>
      <c r="K63" s="58"/>
      <c r="L63" s="58"/>
      <c r="M63" s="58"/>
      <c r="N63" s="58"/>
      <c r="O63" s="58"/>
      <c r="P63" s="58"/>
      <c r="Q63" s="58"/>
      <c r="R63" s="58"/>
      <c r="S63" s="246"/>
    </row>
    <row r="64" spans="1:19">
      <c r="A64" s="254"/>
      <c r="B64" s="65"/>
      <c r="C64" s="63"/>
      <c r="D64" s="58"/>
      <c r="E64" s="58"/>
      <c r="F64" s="58"/>
      <c r="G64" s="58"/>
      <c r="H64" s="58"/>
      <c r="I64" s="58"/>
      <c r="J64" s="58"/>
      <c r="K64" s="58"/>
      <c r="L64" s="58"/>
      <c r="M64" s="58"/>
      <c r="N64" s="58"/>
      <c r="O64" s="58"/>
      <c r="P64" s="58"/>
      <c r="Q64" s="58"/>
      <c r="R64" s="58"/>
      <c r="S64" s="246"/>
    </row>
    <row r="65" spans="1:19">
      <c r="A65" s="254"/>
      <c r="B65" s="65"/>
      <c r="C65" s="63"/>
      <c r="D65" s="58"/>
      <c r="E65" s="58"/>
      <c r="F65" s="58"/>
      <c r="G65" s="58"/>
      <c r="H65" s="58"/>
      <c r="I65" s="58"/>
      <c r="J65" s="58"/>
      <c r="K65" s="58"/>
      <c r="L65" s="58"/>
      <c r="M65" s="58"/>
      <c r="N65" s="58"/>
      <c r="O65" s="58"/>
      <c r="P65" s="58"/>
      <c r="Q65" s="58"/>
      <c r="R65" s="58"/>
      <c r="S65" s="246"/>
    </row>
    <row r="66" spans="1:19">
      <c r="A66" s="254"/>
      <c r="B66" s="65"/>
      <c r="C66" s="63"/>
      <c r="D66" s="58"/>
      <c r="E66" s="58"/>
      <c r="F66" s="58"/>
      <c r="G66" s="58"/>
      <c r="H66" s="58"/>
      <c r="I66" s="58"/>
      <c r="J66" s="58"/>
      <c r="K66" s="58"/>
      <c r="L66" s="58"/>
      <c r="M66" s="58"/>
      <c r="N66" s="58"/>
      <c r="O66" s="58"/>
      <c r="P66" s="58"/>
      <c r="Q66" s="58"/>
      <c r="R66" s="58"/>
      <c r="S66" s="246"/>
    </row>
    <row r="67" spans="1:19">
      <c r="A67" s="254"/>
      <c r="B67" s="65"/>
      <c r="C67" s="63"/>
      <c r="D67" s="58"/>
      <c r="E67" s="58"/>
      <c r="F67" s="58"/>
      <c r="G67" s="58"/>
      <c r="H67" s="58"/>
      <c r="I67" s="58"/>
      <c r="J67" s="58"/>
      <c r="K67" s="58"/>
      <c r="L67" s="58"/>
      <c r="M67" s="58"/>
      <c r="N67" s="58"/>
      <c r="O67" s="58"/>
      <c r="P67" s="58"/>
      <c r="Q67" s="58"/>
      <c r="R67" s="58"/>
      <c r="S67" s="246"/>
    </row>
    <row r="68" spans="1:19">
      <c r="A68" s="254"/>
      <c r="B68" s="65"/>
      <c r="C68" s="63"/>
      <c r="D68" s="58"/>
      <c r="E68" s="58"/>
      <c r="F68" s="58"/>
      <c r="G68" s="58"/>
      <c r="H68" s="58"/>
      <c r="I68" s="58"/>
      <c r="J68" s="58"/>
      <c r="K68" s="58"/>
      <c r="L68" s="58"/>
      <c r="M68" s="58"/>
      <c r="N68" s="58"/>
      <c r="O68" s="58"/>
      <c r="P68" s="58"/>
      <c r="Q68" s="58"/>
      <c r="R68" s="58"/>
      <c r="S68" s="246"/>
    </row>
    <row r="69" spans="1:19">
      <c r="A69" s="254"/>
      <c r="B69" s="65"/>
      <c r="C69" s="63"/>
      <c r="D69" s="58"/>
      <c r="E69" s="58"/>
      <c r="F69" s="58"/>
      <c r="G69" s="58"/>
      <c r="H69" s="58"/>
      <c r="I69" s="58"/>
      <c r="J69" s="58"/>
      <c r="K69" s="58"/>
      <c r="L69" s="58"/>
      <c r="M69" s="58"/>
      <c r="N69" s="58"/>
      <c r="O69" s="58"/>
      <c r="P69" s="58"/>
      <c r="Q69" s="58"/>
      <c r="R69" s="58"/>
      <c r="S69" s="246"/>
    </row>
    <row r="70" spans="1:19">
      <c r="A70" s="254"/>
      <c r="B70" s="65"/>
      <c r="C70" s="63"/>
      <c r="D70" s="58"/>
      <c r="E70" s="58"/>
      <c r="F70" s="58"/>
      <c r="G70" s="58"/>
      <c r="H70" s="58"/>
      <c r="I70" s="58"/>
      <c r="J70" s="58"/>
      <c r="K70" s="58"/>
      <c r="L70" s="58"/>
      <c r="M70" s="58"/>
      <c r="N70" s="58"/>
      <c r="O70" s="58"/>
      <c r="P70" s="58"/>
      <c r="Q70" s="58"/>
      <c r="R70" s="58"/>
      <c r="S70" s="246"/>
    </row>
    <row r="71" spans="1:19">
      <c r="A71" s="254"/>
      <c r="B71" s="65"/>
      <c r="C71" s="63"/>
      <c r="D71" s="58"/>
      <c r="E71" s="58"/>
      <c r="F71" s="58"/>
      <c r="G71" s="58"/>
      <c r="H71" s="58"/>
      <c r="I71" s="58"/>
      <c r="J71" s="58"/>
      <c r="K71" s="58"/>
      <c r="L71" s="58"/>
      <c r="M71" s="58"/>
      <c r="N71" s="58"/>
      <c r="O71" s="58"/>
      <c r="P71" s="58"/>
      <c r="Q71" s="58"/>
      <c r="R71" s="58"/>
      <c r="S71" s="246"/>
    </row>
    <row r="72" spans="1:19">
      <c r="A72" s="254"/>
      <c r="B72" s="65"/>
      <c r="C72" s="63"/>
      <c r="D72" s="58"/>
      <c r="E72" s="58"/>
      <c r="F72" s="58"/>
      <c r="G72" s="58"/>
      <c r="H72" s="58"/>
      <c r="I72" s="58"/>
      <c r="J72" s="58"/>
      <c r="K72" s="58"/>
      <c r="L72" s="58"/>
      <c r="M72" s="58"/>
      <c r="N72" s="58"/>
      <c r="O72" s="58"/>
      <c r="P72" s="58"/>
      <c r="Q72" s="58"/>
      <c r="R72" s="58"/>
      <c r="S72" s="246"/>
    </row>
    <row r="73" spans="1:19">
      <c r="A73" s="254"/>
      <c r="B73" s="65"/>
      <c r="C73" s="63"/>
      <c r="D73" s="58"/>
      <c r="E73" s="58"/>
      <c r="F73" s="58"/>
      <c r="G73" s="58"/>
      <c r="H73" s="58"/>
      <c r="I73" s="58"/>
      <c r="J73" s="58"/>
      <c r="K73" s="58"/>
      <c r="L73" s="58"/>
      <c r="M73" s="58"/>
      <c r="N73" s="58"/>
      <c r="O73" s="58"/>
      <c r="P73" s="58"/>
      <c r="Q73" s="58"/>
      <c r="R73" s="58"/>
      <c r="S73" s="246"/>
    </row>
    <row r="74" spans="1:19">
      <c r="A74" s="254"/>
      <c r="B74" s="65"/>
      <c r="C74" s="63"/>
      <c r="D74" s="58"/>
      <c r="E74" s="58"/>
      <c r="F74" s="58"/>
      <c r="G74" s="58"/>
      <c r="H74" s="58"/>
      <c r="I74" s="58"/>
      <c r="J74" s="58"/>
      <c r="K74" s="58"/>
      <c r="L74" s="58"/>
      <c r="M74" s="58"/>
      <c r="N74" s="58"/>
      <c r="O74" s="58"/>
      <c r="P74" s="58"/>
      <c r="Q74" s="58"/>
      <c r="R74" s="58"/>
      <c r="S74" s="246"/>
    </row>
    <row r="75" spans="1:19">
      <c r="A75" s="254"/>
      <c r="B75" s="65"/>
      <c r="C75" s="63"/>
      <c r="D75" s="58"/>
      <c r="E75" s="58"/>
      <c r="F75" s="58"/>
      <c r="G75" s="58"/>
      <c r="H75" s="58"/>
      <c r="I75" s="58"/>
      <c r="J75" s="58"/>
      <c r="K75" s="58"/>
      <c r="L75" s="58"/>
      <c r="M75" s="58"/>
      <c r="N75" s="58"/>
      <c r="O75" s="58"/>
      <c r="P75" s="58"/>
      <c r="Q75" s="58"/>
      <c r="R75" s="58"/>
      <c r="S75" s="246"/>
    </row>
    <row r="76" spans="1:19">
      <c r="A76" s="254"/>
      <c r="B76" s="65"/>
      <c r="C76" s="63"/>
      <c r="D76" s="58"/>
      <c r="E76" s="58"/>
      <c r="F76" s="58"/>
      <c r="G76" s="58"/>
      <c r="H76" s="58"/>
      <c r="I76" s="58"/>
      <c r="J76" s="58"/>
      <c r="K76" s="58"/>
      <c r="L76" s="58"/>
      <c r="M76" s="58"/>
      <c r="N76" s="58"/>
      <c r="O76" s="58"/>
      <c r="P76" s="58"/>
      <c r="Q76" s="58"/>
      <c r="R76" s="58"/>
      <c r="S76" s="246"/>
    </row>
    <row r="77" spans="1:19">
      <c r="A77" s="254"/>
      <c r="B77" s="65"/>
      <c r="C77" s="63"/>
      <c r="D77" s="58"/>
      <c r="E77" s="58"/>
      <c r="F77" s="58"/>
      <c r="G77" s="58"/>
      <c r="H77" s="58"/>
      <c r="I77" s="58"/>
      <c r="J77" s="58"/>
      <c r="K77" s="58"/>
      <c r="L77" s="58"/>
      <c r="M77" s="58"/>
      <c r="N77" s="58"/>
      <c r="O77" s="58"/>
      <c r="P77" s="58"/>
      <c r="Q77" s="58"/>
      <c r="R77" s="58"/>
      <c r="S77" s="246"/>
    </row>
    <row r="78" spans="1:19">
      <c r="A78" s="254"/>
      <c r="B78" s="65"/>
      <c r="C78" s="63"/>
      <c r="D78" s="58"/>
      <c r="E78" s="58"/>
      <c r="F78" s="58"/>
      <c r="G78" s="58"/>
      <c r="H78" s="58"/>
      <c r="I78" s="58"/>
      <c r="J78" s="58"/>
      <c r="K78" s="58"/>
      <c r="L78" s="58"/>
      <c r="M78" s="58"/>
      <c r="N78" s="58"/>
      <c r="O78" s="58"/>
      <c r="P78" s="58"/>
      <c r="Q78" s="58"/>
      <c r="R78" s="58"/>
      <c r="S78" s="246"/>
    </row>
    <row r="79" spans="1:19">
      <c r="A79" s="254"/>
      <c r="B79" s="65"/>
      <c r="C79" s="63"/>
      <c r="D79" s="58"/>
      <c r="E79" s="58"/>
      <c r="F79" s="58"/>
      <c r="G79" s="58"/>
      <c r="H79" s="58"/>
      <c r="I79" s="58"/>
      <c r="J79" s="58"/>
      <c r="K79" s="58"/>
      <c r="L79" s="58"/>
      <c r="M79" s="58"/>
      <c r="N79" s="58"/>
      <c r="O79" s="58"/>
      <c r="P79" s="58"/>
      <c r="Q79" s="58"/>
      <c r="R79" s="58"/>
      <c r="S79" s="246"/>
    </row>
    <row r="80" spans="1:19">
      <c r="A80" s="254"/>
      <c r="B80" s="65"/>
      <c r="C80" s="63"/>
      <c r="D80" s="58"/>
      <c r="E80" s="58"/>
      <c r="F80" s="58"/>
      <c r="G80" s="58"/>
      <c r="H80" s="58"/>
      <c r="I80" s="58"/>
      <c r="J80" s="58"/>
      <c r="K80" s="58"/>
      <c r="L80" s="58"/>
      <c r="M80" s="58"/>
      <c r="N80" s="58"/>
      <c r="O80" s="58"/>
      <c r="P80" s="58"/>
      <c r="Q80" s="58"/>
      <c r="R80" s="58"/>
      <c r="S80" s="246"/>
    </row>
    <row r="81" spans="1:19">
      <c r="A81" s="254"/>
      <c r="B81" s="65"/>
      <c r="C81" s="63"/>
      <c r="D81" s="58"/>
      <c r="E81" s="58"/>
      <c r="F81" s="58"/>
      <c r="G81" s="58"/>
      <c r="H81" s="58"/>
      <c r="I81" s="58"/>
      <c r="J81" s="58"/>
      <c r="K81" s="58"/>
      <c r="L81" s="58"/>
      <c r="M81" s="58"/>
      <c r="N81" s="58"/>
      <c r="O81" s="58"/>
      <c r="P81" s="58"/>
      <c r="Q81" s="58"/>
      <c r="R81" s="58"/>
      <c r="S81" s="246"/>
    </row>
    <row r="82" spans="1:19">
      <c r="A82" s="254"/>
      <c r="B82" s="65"/>
      <c r="C82" s="63"/>
      <c r="D82" s="58"/>
      <c r="E82" s="58"/>
      <c r="F82" s="58"/>
      <c r="G82" s="58"/>
      <c r="H82" s="58"/>
      <c r="I82" s="58"/>
      <c r="J82" s="58"/>
      <c r="K82" s="58"/>
      <c r="L82" s="58"/>
      <c r="M82" s="58"/>
      <c r="N82" s="58"/>
      <c r="O82" s="58"/>
      <c r="P82" s="58"/>
      <c r="Q82" s="58"/>
      <c r="R82" s="58"/>
      <c r="S82" s="246"/>
    </row>
    <row r="83" spans="1:19">
      <c r="A83" s="254"/>
      <c r="B83" s="65"/>
      <c r="C83" s="63"/>
      <c r="D83" s="58"/>
      <c r="E83" s="58"/>
      <c r="F83" s="58"/>
      <c r="G83" s="58"/>
      <c r="H83" s="58"/>
      <c r="I83" s="58"/>
      <c r="J83" s="58"/>
      <c r="K83" s="58"/>
      <c r="L83" s="58"/>
      <c r="M83" s="58"/>
      <c r="N83" s="58"/>
      <c r="O83" s="58"/>
      <c r="P83" s="58"/>
      <c r="Q83" s="58"/>
      <c r="R83" s="58"/>
      <c r="S83" s="246"/>
    </row>
    <row r="84" spans="1:19">
      <c r="A84" s="254"/>
      <c r="B84" s="65"/>
      <c r="C84" s="63"/>
      <c r="D84" s="58"/>
      <c r="E84" s="58"/>
      <c r="F84" s="58"/>
      <c r="G84" s="58"/>
      <c r="H84" s="58"/>
      <c r="I84" s="58"/>
      <c r="J84" s="58"/>
      <c r="K84" s="58"/>
      <c r="L84" s="58"/>
      <c r="M84" s="58"/>
      <c r="N84" s="58"/>
      <c r="O84" s="58"/>
      <c r="P84" s="58"/>
      <c r="Q84" s="58"/>
      <c r="R84" s="58"/>
      <c r="S84" s="246"/>
    </row>
    <row r="85" spans="1:19">
      <c r="A85" s="254"/>
      <c r="B85" s="65"/>
      <c r="C85" s="63"/>
      <c r="D85" s="58"/>
      <c r="E85" s="58"/>
      <c r="F85" s="58"/>
      <c r="G85" s="58"/>
      <c r="H85" s="58"/>
      <c r="I85" s="58"/>
      <c r="J85" s="58"/>
      <c r="K85" s="58"/>
      <c r="L85" s="58"/>
      <c r="M85" s="58"/>
      <c r="N85" s="58"/>
      <c r="O85" s="58"/>
      <c r="P85" s="58"/>
      <c r="Q85" s="58"/>
      <c r="R85" s="58"/>
      <c r="S85" s="246"/>
    </row>
    <row r="86" spans="1:19">
      <c r="A86" s="254"/>
      <c r="B86" s="65"/>
      <c r="C86" s="63"/>
      <c r="D86" s="58"/>
      <c r="E86" s="58"/>
      <c r="F86" s="58"/>
      <c r="G86" s="58"/>
      <c r="H86" s="58"/>
      <c r="I86" s="58"/>
      <c r="J86" s="58"/>
      <c r="K86" s="58"/>
      <c r="L86" s="58"/>
      <c r="M86" s="58"/>
      <c r="N86" s="58"/>
      <c r="O86" s="58"/>
      <c r="P86" s="58"/>
      <c r="Q86" s="58"/>
      <c r="R86" s="58"/>
      <c r="S86" s="246"/>
    </row>
    <row r="87" spans="1:19">
      <c r="A87" s="254"/>
      <c r="B87" s="65"/>
      <c r="C87" s="63"/>
      <c r="D87" s="58"/>
      <c r="E87" s="58"/>
      <c r="F87" s="58"/>
      <c r="G87" s="58"/>
      <c r="H87" s="58"/>
      <c r="I87" s="58"/>
      <c r="J87" s="58"/>
      <c r="K87" s="58"/>
      <c r="L87" s="58"/>
      <c r="M87" s="58"/>
      <c r="N87" s="58"/>
      <c r="O87" s="58"/>
      <c r="P87" s="58"/>
      <c r="Q87" s="58"/>
      <c r="R87" s="58"/>
      <c r="S87" s="246"/>
    </row>
    <row r="88" spans="1:19">
      <c r="A88" s="254"/>
      <c r="B88" s="65"/>
      <c r="C88" s="63"/>
      <c r="D88" s="58"/>
      <c r="E88" s="58"/>
      <c r="F88" s="58"/>
      <c r="G88" s="58"/>
      <c r="H88" s="58"/>
      <c r="I88" s="58"/>
      <c r="J88" s="58"/>
      <c r="K88" s="58"/>
      <c r="L88" s="58"/>
      <c r="M88" s="58"/>
      <c r="N88" s="58"/>
      <c r="O88" s="58"/>
      <c r="P88" s="58"/>
      <c r="Q88" s="58"/>
      <c r="R88" s="58"/>
      <c r="S88" s="246"/>
    </row>
    <row r="89" spans="1:19">
      <c r="A89" s="254"/>
      <c r="B89" s="65"/>
      <c r="C89" s="63"/>
      <c r="D89" s="58"/>
      <c r="E89" s="58"/>
      <c r="F89" s="58"/>
      <c r="G89" s="58"/>
      <c r="H89" s="58"/>
      <c r="I89" s="58"/>
      <c r="J89" s="58"/>
      <c r="K89" s="58"/>
      <c r="L89" s="58"/>
      <c r="M89" s="58"/>
      <c r="N89" s="58"/>
      <c r="O89" s="58"/>
      <c r="P89" s="58"/>
      <c r="Q89" s="58"/>
      <c r="R89" s="58"/>
      <c r="S89" s="246"/>
    </row>
    <row r="90" spans="1:19">
      <c r="A90" s="254"/>
      <c r="B90" s="65"/>
      <c r="C90" s="63"/>
      <c r="D90" s="58"/>
      <c r="E90" s="58"/>
      <c r="F90" s="58"/>
      <c r="G90" s="58"/>
      <c r="H90" s="58"/>
      <c r="I90" s="58"/>
      <c r="J90" s="58"/>
      <c r="K90" s="58"/>
      <c r="L90" s="58"/>
      <c r="M90" s="58"/>
      <c r="N90" s="58"/>
      <c r="O90" s="58"/>
      <c r="P90" s="58"/>
      <c r="Q90" s="58"/>
      <c r="R90" s="58"/>
      <c r="S90" s="246"/>
    </row>
    <row r="91" spans="1:19">
      <c r="A91" s="254"/>
      <c r="B91" s="65"/>
      <c r="C91" s="63"/>
      <c r="D91" s="58"/>
      <c r="E91" s="58"/>
      <c r="F91" s="58"/>
      <c r="G91" s="58"/>
      <c r="H91" s="58"/>
      <c r="I91" s="58"/>
      <c r="J91" s="58"/>
      <c r="K91" s="58"/>
      <c r="L91" s="58"/>
      <c r="M91" s="58"/>
      <c r="N91" s="58"/>
      <c r="O91" s="58"/>
      <c r="P91" s="58"/>
      <c r="Q91" s="58"/>
      <c r="R91" s="58"/>
      <c r="S91" s="246"/>
    </row>
    <row r="92" spans="1:19">
      <c r="A92" s="254"/>
      <c r="B92" s="65"/>
      <c r="C92" s="63"/>
      <c r="D92" s="58"/>
      <c r="E92" s="58"/>
      <c r="F92" s="58"/>
      <c r="G92" s="58"/>
      <c r="H92" s="58"/>
      <c r="I92" s="58"/>
      <c r="J92" s="58"/>
      <c r="K92" s="58"/>
      <c r="L92" s="58"/>
      <c r="M92" s="58"/>
      <c r="N92" s="58"/>
      <c r="O92" s="58"/>
      <c r="P92" s="58"/>
      <c r="Q92" s="58"/>
      <c r="R92" s="58"/>
      <c r="S92" s="246"/>
    </row>
    <row r="93" spans="1:19">
      <c r="A93" s="254"/>
      <c r="B93" s="65"/>
      <c r="C93" s="63"/>
      <c r="D93" s="58"/>
      <c r="E93" s="58"/>
      <c r="F93" s="58"/>
      <c r="G93" s="58"/>
      <c r="H93" s="58"/>
      <c r="I93" s="58"/>
      <c r="J93" s="58"/>
      <c r="K93" s="58"/>
      <c r="L93" s="58"/>
      <c r="M93" s="58"/>
      <c r="N93" s="58"/>
      <c r="O93" s="58"/>
      <c r="P93" s="58"/>
      <c r="Q93" s="58"/>
      <c r="R93" s="58"/>
      <c r="S93" s="246"/>
    </row>
    <row r="94" spans="1:19">
      <c r="A94" s="254"/>
      <c r="B94" s="65"/>
      <c r="C94" s="63"/>
      <c r="D94" s="58"/>
      <c r="E94" s="58"/>
      <c r="F94" s="58"/>
      <c r="G94" s="58"/>
      <c r="H94" s="58"/>
      <c r="I94" s="58"/>
      <c r="J94" s="58"/>
      <c r="K94" s="58"/>
      <c r="L94" s="58"/>
      <c r="M94" s="58"/>
      <c r="N94" s="58"/>
      <c r="O94" s="58"/>
      <c r="P94" s="58"/>
      <c r="Q94" s="58"/>
      <c r="R94" s="58"/>
      <c r="S94" s="246"/>
    </row>
    <row r="95" spans="1:19">
      <c r="A95" s="254"/>
      <c r="B95" s="65"/>
      <c r="C95" s="63"/>
      <c r="D95" s="58"/>
      <c r="E95" s="58"/>
      <c r="F95" s="58"/>
      <c r="G95" s="58"/>
      <c r="H95" s="58"/>
      <c r="I95" s="58"/>
      <c r="J95" s="58"/>
      <c r="K95" s="58"/>
      <c r="L95" s="58"/>
      <c r="M95" s="58"/>
      <c r="N95" s="58"/>
      <c r="O95" s="58"/>
      <c r="P95" s="58"/>
      <c r="Q95" s="58"/>
      <c r="R95" s="58"/>
      <c r="S95" s="246"/>
    </row>
    <row r="96" spans="1:19">
      <c r="A96" s="254"/>
      <c r="B96" s="65"/>
      <c r="C96" s="63"/>
      <c r="D96" s="58"/>
      <c r="E96" s="58"/>
      <c r="F96" s="58"/>
      <c r="G96" s="58"/>
      <c r="H96" s="58"/>
      <c r="I96" s="58"/>
      <c r="J96" s="58"/>
      <c r="K96" s="58"/>
      <c r="L96" s="58"/>
      <c r="M96" s="58"/>
      <c r="N96" s="58"/>
      <c r="O96" s="58"/>
      <c r="P96" s="58"/>
      <c r="Q96" s="58"/>
      <c r="R96" s="58"/>
      <c r="S96" s="246"/>
    </row>
    <row r="97" spans="1:19">
      <c r="A97" s="254"/>
      <c r="B97" s="65"/>
      <c r="C97" s="63"/>
      <c r="D97" s="58"/>
      <c r="E97" s="58"/>
      <c r="F97" s="58"/>
      <c r="G97" s="58"/>
      <c r="H97" s="58"/>
      <c r="I97" s="58"/>
      <c r="J97" s="58"/>
      <c r="K97" s="58"/>
      <c r="L97" s="58"/>
      <c r="M97" s="58"/>
      <c r="N97" s="58"/>
      <c r="O97" s="58"/>
      <c r="P97" s="58"/>
      <c r="Q97" s="58"/>
      <c r="R97" s="58"/>
      <c r="S97" s="246"/>
    </row>
    <row r="98" spans="1:19">
      <c r="A98" s="254"/>
      <c r="B98" s="65"/>
      <c r="C98" s="63"/>
      <c r="D98" s="58"/>
      <c r="E98" s="58"/>
      <c r="F98" s="58"/>
      <c r="G98" s="58"/>
      <c r="H98" s="58"/>
      <c r="I98" s="58"/>
      <c r="J98" s="58"/>
      <c r="K98" s="58"/>
      <c r="L98" s="58"/>
      <c r="M98" s="58"/>
      <c r="N98" s="58"/>
      <c r="O98" s="58"/>
      <c r="P98" s="58"/>
      <c r="Q98" s="58"/>
      <c r="R98" s="58"/>
      <c r="S98" s="246"/>
    </row>
    <row r="99" spans="1:19">
      <c r="A99" s="254"/>
      <c r="B99" s="65"/>
      <c r="C99" s="63"/>
      <c r="D99" s="58"/>
      <c r="E99" s="58"/>
      <c r="F99" s="58"/>
      <c r="G99" s="58"/>
      <c r="H99" s="58"/>
      <c r="I99" s="58"/>
      <c r="J99" s="58"/>
      <c r="K99" s="58"/>
      <c r="L99" s="58"/>
      <c r="M99" s="58"/>
      <c r="N99" s="58"/>
      <c r="O99" s="58"/>
      <c r="P99" s="58"/>
      <c r="Q99" s="58"/>
      <c r="R99" s="58"/>
      <c r="S99" s="246"/>
    </row>
    <row r="100" spans="1:19">
      <c r="A100" s="254"/>
      <c r="B100" s="65"/>
      <c r="C100" s="63"/>
      <c r="D100" s="58"/>
      <c r="E100" s="58"/>
      <c r="F100" s="58"/>
      <c r="G100" s="58"/>
      <c r="H100" s="58"/>
      <c r="I100" s="58"/>
      <c r="J100" s="58"/>
      <c r="K100" s="58"/>
      <c r="L100" s="58"/>
      <c r="M100" s="58"/>
      <c r="N100" s="58"/>
      <c r="O100" s="58"/>
      <c r="P100" s="58"/>
      <c r="Q100" s="58"/>
      <c r="R100" s="58"/>
      <c r="S100" s="246"/>
    </row>
    <row r="101" spans="1:19">
      <c r="A101" s="254"/>
      <c r="B101" s="65"/>
      <c r="C101" s="63"/>
      <c r="D101" s="58"/>
      <c r="E101" s="58"/>
      <c r="F101" s="58"/>
      <c r="G101" s="58"/>
      <c r="H101" s="58"/>
      <c r="I101" s="58"/>
      <c r="J101" s="58"/>
      <c r="K101" s="58"/>
      <c r="L101" s="58"/>
      <c r="M101" s="58"/>
      <c r="N101" s="58"/>
      <c r="O101" s="58"/>
      <c r="P101" s="58"/>
      <c r="Q101" s="58"/>
      <c r="R101" s="58"/>
      <c r="S101" s="246"/>
    </row>
    <row r="102" spans="1:19">
      <c r="A102" s="254"/>
      <c r="B102" s="65"/>
      <c r="C102" s="63"/>
      <c r="D102" s="58"/>
      <c r="E102" s="58"/>
      <c r="F102" s="58"/>
      <c r="G102" s="58"/>
      <c r="H102" s="58"/>
      <c r="I102" s="58"/>
      <c r="J102" s="58"/>
      <c r="K102" s="58"/>
      <c r="L102" s="58"/>
      <c r="M102" s="58"/>
      <c r="N102" s="58"/>
      <c r="O102" s="58"/>
      <c r="P102" s="58"/>
      <c r="Q102" s="58"/>
      <c r="R102" s="58"/>
      <c r="S102" s="246"/>
    </row>
    <row r="103" spans="1:19">
      <c r="A103" s="254"/>
      <c r="B103" s="65"/>
      <c r="C103" s="63"/>
      <c r="D103" s="58"/>
      <c r="E103" s="58"/>
      <c r="F103" s="58"/>
      <c r="G103" s="58"/>
      <c r="H103" s="58"/>
      <c r="I103" s="58"/>
      <c r="J103" s="58"/>
      <c r="K103" s="58"/>
      <c r="L103" s="58"/>
      <c r="M103" s="58"/>
      <c r="N103" s="58"/>
      <c r="O103" s="58"/>
      <c r="P103" s="58"/>
      <c r="Q103" s="58"/>
      <c r="R103" s="58"/>
      <c r="S103" s="246"/>
    </row>
    <row r="104" spans="1:19">
      <c r="A104" s="254"/>
      <c r="B104" s="65"/>
      <c r="C104" s="63"/>
      <c r="D104" s="58"/>
      <c r="E104" s="58"/>
      <c r="F104" s="58"/>
      <c r="G104" s="58"/>
      <c r="H104" s="58"/>
      <c r="I104" s="58"/>
      <c r="J104" s="58"/>
      <c r="K104" s="58"/>
      <c r="L104" s="58"/>
      <c r="M104" s="58"/>
      <c r="N104" s="58"/>
      <c r="O104" s="58"/>
      <c r="P104" s="58"/>
      <c r="Q104" s="58"/>
      <c r="R104" s="58"/>
      <c r="S104" s="246"/>
    </row>
    <row r="105" spans="1:19">
      <c r="A105" s="254"/>
      <c r="B105" s="65"/>
      <c r="C105" s="63"/>
      <c r="D105" s="58"/>
      <c r="E105" s="58"/>
      <c r="F105" s="58"/>
      <c r="G105" s="58"/>
      <c r="H105" s="58"/>
      <c r="I105" s="58"/>
      <c r="J105" s="58"/>
      <c r="K105" s="58"/>
      <c r="L105" s="58"/>
      <c r="M105" s="58"/>
      <c r="N105" s="58"/>
      <c r="O105" s="58"/>
      <c r="P105" s="58"/>
      <c r="Q105" s="58"/>
      <c r="R105" s="58"/>
      <c r="S105" s="246"/>
    </row>
  </sheetData>
  <sheetProtection algorithmName="SHA-512" hashValue="rpToSXy6Ks+qn1oCi/OUdb4ParAQFMxx9v3wBs2NBwO60tPWxIuVXZOAvnsaUw+fB0gfwcugSvUOO1iqGYbgtw==" saltValue="8C7ax0mQWxERItZoTDcZ6w==" spinCount="100000" sheet="1" objects="1" scenarios="1" selectLockedCells="1"/>
  <mergeCells count="19">
    <mergeCell ref="B3:C3"/>
    <mergeCell ref="B2:C2"/>
    <mergeCell ref="E1:E5"/>
    <mergeCell ref="N1:N5"/>
    <mergeCell ref="A1:A105"/>
    <mergeCell ref="S1:S105"/>
    <mergeCell ref="D1:D5"/>
    <mergeCell ref="I1:I5"/>
    <mergeCell ref="G1:G5"/>
    <mergeCell ref="Q1:Q5"/>
    <mergeCell ref="K1:K5"/>
    <mergeCell ref="L1:L5"/>
    <mergeCell ref="P1:P5"/>
    <mergeCell ref="R1:R5"/>
    <mergeCell ref="O1:O5"/>
    <mergeCell ref="F1:F5"/>
    <mergeCell ref="H1:H5"/>
    <mergeCell ref="M1:M5"/>
    <mergeCell ref="J1:J5"/>
  </mergeCells>
  <phoneticPr fontId="2" type="noConversion"/>
  <pageMargins left="0.5" right="0.5" top="1" bottom="1" header="0.5" footer="0.5"/>
  <pageSetup scale="80" fitToHeight="2" orientation="portrait" r:id="rId1"/>
  <headerFooter alignWithMargins="0">
    <oddHeader>&amp;C&amp;"Arial,Bold"&amp;14Webelos Advancement &amp;12
Events Attended -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showGridLines="0" zoomScaleNormal="100" workbookViewId="0">
      <selection activeCell="H5" sqref="H5"/>
    </sheetView>
  </sheetViews>
  <sheetFormatPr defaultRowHeight="12.75"/>
  <cols>
    <col min="1" max="1" width="3.42578125" customWidth="1"/>
    <col min="2" max="2" width="3" customWidth="1"/>
    <col min="3" max="3" width="12" customWidth="1"/>
    <col min="4" max="4" width="12.7109375" customWidth="1"/>
    <col min="5" max="20" width="3.42578125" customWidth="1"/>
  </cols>
  <sheetData>
    <row r="1" spans="1:20" ht="12.75" customHeight="1">
      <c r="A1" s="255" t="s">
        <v>52</v>
      </c>
      <c r="B1" s="73"/>
      <c r="C1" s="264" t="str">
        <f>CONCATENATE("Pack ",Instructions!F3)</f>
        <v xml:space="preserve">Pack </v>
      </c>
      <c r="D1" s="265"/>
      <c r="E1" s="247" t="str">
        <f ca="1">'Scout 1'!$B1</f>
        <v>Scout 1</v>
      </c>
      <c r="F1" s="247" t="str">
        <f ca="1">'Scout 2'!B1</f>
        <v>Scout 2</v>
      </c>
      <c r="G1" s="247" t="str">
        <f ca="1">'Scout 3'!B1</f>
        <v>Scout 3</v>
      </c>
      <c r="H1" s="247" t="str">
        <f ca="1">'Scout 4'!B1</f>
        <v>Scout 4</v>
      </c>
      <c r="I1" s="247" t="str">
        <f ca="1">'Scout 5'!B1</f>
        <v>Scout 5</v>
      </c>
      <c r="J1" s="247" t="str">
        <f ca="1">'Scout 6'!B1</f>
        <v>Scout 6</v>
      </c>
      <c r="K1" s="247" t="str">
        <f ca="1">'Scout 7'!B1</f>
        <v>Scout 7</v>
      </c>
      <c r="L1" s="247" t="str">
        <f ca="1">'Scout 8'!B1</f>
        <v>Scout 8</v>
      </c>
      <c r="M1" s="247" t="str">
        <f ca="1">'Scout 9'!B1</f>
        <v>Scout 9</v>
      </c>
      <c r="N1" s="247" t="str">
        <f ca="1">'Scout 10'!B1</f>
        <v>Scout 10</v>
      </c>
      <c r="O1" s="247" t="str">
        <f ca="1">'Scout 11'!B1</f>
        <v>Scout 11</v>
      </c>
      <c r="P1" s="247" t="str">
        <f ca="1">'Scout 12'!B1</f>
        <v>Scout 12</v>
      </c>
      <c r="Q1" s="247" t="str">
        <f ca="1">'Scout 13'!B1</f>
        <v>Scout 13</v>
      </c>
      <c r="R1" s="247" t="str">
        <f ca="1">'Scout 14'!B1</f>
        <v>Scout 14</v>
      </c>
      <c r="S1" s="247" t="str">
        <f ca="1">'Scout 15'!B1</f>
        <v>Scout 15</v>
      </c>
      <c r="T1" s="255" t="s">
        <v>52</v>
      </c>
    </row>
    <row r="2" spans="1:20">
      <c r="A2" s="256"/>
      <c r="C2" s="266" t="str">
        <f>CONCATENATE("Den ",Instructions!F5)</f>
        <v xml:space="preserve">Den </v>
      </c>
      <c r="D2" s="267"/>
      <c r="E2" s="248"/>
      <c r="F2" s="248"/>
      <c r="G2" s="248"/>
      <c r="H2" s="248"/>
      <c r="I2" s="248"/>
      <c r="J2" s="248"/>
      <c r="K2" s="248"/>
      <c r="L2" s="248"/>
      <c r="M2" s="248"/>
      <c r="N2" s="248"/>
      <c r="O2" s="248"/>
      <c r="P2" s="248"/>
      <c r="Q2" s="248"/>
      <c r="R2" s="248"/>
      <c r="S2" s="248"/>
      <c r="T2" s="256"/>
    </row>
    <row r="3" spans="1:20">
      <c r="A3" s="256"/>
      <c r="E3" s="248"/>
      <c r="F3" s="248"/>
      <c r="G3" s="248"/>
      <c r="H3" s="248"/>
      <c r="I3" s="248"/>
      <c r="J3" s="248"/>
      <c r="K3" s="248"/>
      <c r="L3" s="248"/>
      <c r="M3" s="248"/>
      <c r="N3" s="248"/>
      <c r="O3" s="248"/>
      <c r="P3" s="248"/>
      <c r="Q3" s="248"/>
      <c r="R3" s="248"/>
      <c r="S3" s="248"/>
      <c r="T3" s="256"/>
    </row>
    <row r="4" spans="1:20">
      <c r="A4" s="256"/>
      <c r="B4" s="262" t="s">
        <v>53</v>
      </c>
      <c r="C4" s="263"/>
      <c r="D4" s="263"/>
      <c r="E4" s="249"/>
      <c r="F4" s="249"/>
      <c r="G4" s="249"/>
      <c r="H4" s="249"/>
      <c r="I4" s="249"/>
      <c r="J4" s="249"/>
      <c r="K4" s="249"/>
      <c r="L4" s="249"/>
      <c r="M4" s="249"/>
      <c r="N4" s="249"/>
      <c r="O4" s="249"/>
      <c r="P4" s="249"/>
      <c r="Q4" s="249"/>
      <c r="R4" s="249"/>
      <c r="S4" s="249"/>
      <c r="T4" s="256"/>
    </row>
    <row r="5" spans="1:20">
      <c r="A5" s="256"/>
      <c r="B5">
        <v>1</v>
      </c>
      <c r="C5" s="258" t="s">
        <v>54</v>
      </c>
      <c r="D5" s="258"/>
      <c r="E5" s="58"/>
      <c r="F5" s="58"/>
      <c r="G5" s="58"/>
      <c r="H5" s="58"/>
      <c r="I5" s="58"/>
      <c r="J5" s="58"/>
      <c r="K5" s="58"/>
      <c r="L5" s="58"/>
      <c r="M5" s="58"/>
      <c r="N5" s="58"/>
      <c r="O5" s="58"/>
      <c r="P5" s="58"/>
      <c r="Q5" s="58"/>
      <c r="R5" s="58"/>
      <c r="S5" s="74"/>
      <c r="T5" s="256"/>
    </row>
    <row r="6" spans="1:20">
      <c r="A6" s="256"/>
      <c r="B6">
        <v>2</v>
      </c>
      <c r="C6" s="258" t="s">
        <v>55</v>
      </c>
      <c r="D6" s="258"/>
      <c r="E6" s="58"/>
      <c r="F6" s="58"/>
      <c r="G6" s="58"/>
      <c r="H6" s="58"/>
      <c r="I6" s="58"/>
      <c r="J6" s="58"/>
      <c r="K6" s="58"/>
      <c r="L6" s="58"/>
      <c r="M6" s="58"/>
      <c r="N6" s="58"/>
      <c r="O6" s="58"/>
      <c r="P6" s="58"/>
      <c r="Q6" s="58"/>
      <c r="R6" s="58"/>
      <c r="S6" s="74"/>
      <c r="T6" s="256"/>
    </row>
    <row r="7" spans="1:20">
      <c r="A7" s="256"/>
      <c r="B7">
        <v>3</v>
      </c>
      <c r="C7" s="258" t="s">
        <v>56</v>
      </c>
      <c r="D7" s="258"/>
      <c r="E7" s="58"/>
      <c r="F7" s="58"/>
      <c r="G7" s="58"/>
      <c r="H7" s="58"/>
      <c r="I7" s="58"/>
      <c r="J7" s="58"/>
      <c r="K7" s="58"/>
      <c r="L7" s="58"/>
      <c r="M7" s="58"/>
      <c r="N7" s="58"/>
      <c r="O7" s="58"/>
      <c r="P7" s="58"/>
      <c r="Q7" s="58"/>
      <c r="R7" s="58"/>
      <c r="S7" s="74"/>
      <c r="T7" s="256"/>
    </row>
    <row r="8" spans="1:20">
      <c r="A8" s="256"/>
      <c r="B8">
        <v>4</v>
      </c>
      <c r="C8" s="261" t="s">
        <v>57</v>
      </c>
      <c r="D8" s="261"/>
      <c r="E8" s="58"/>
      <c r="F8" s="58"/>
      <c r="G8" s="58"/>
      <c r="H8" s="58"/>
      <c r="I8" s="58"/>
      <c r="J8" s="58"/>
      <c r="K8" s="58"/>
      <c r="L8" s="58"/>
      <c r="M8" s="58"/>
      <c r="N8" s="58"/>
      <c r="O8" s="58"/>
      <c r="P8" s="58"/>
      <c r="Q8" s="58"/>
      <c r="R8" s="58"/>
      <c r="S8" s="74"/>
      <c r="T8" s="256"/>
    </row>
    <row r="9" spans="1:20">
      <c r="A9" s="256"/>
      <c r="T9" s="256"/>
    </row>
    <row r="10" spans="1:20">
      <c r="A10" s="256"/>
      <c r="T10" s="256"/>
    </row>
    <row r="11" spans="1:20">
      <c r="A11" s="256"/>
      <c r="T11" s="256"/>
    </row>
    <row r="12" spans="1:20" s="75" customFormat="1" ht="15.75" customHeight="1">
      <c r="A12" s="256"/>
      <c r="C12" s="259" t="s">
        <v>58</v>
      </c>
      <c r="D12" s="259"/>
      <c r="E12" s="259"/>
      <c r="F12" s="259"/>
      <c r="G12" s="260"/>
      <c r="H12" s="260"/>
      <c r="I12" s="260"/>
      <c r="T12" s="256"/>
    </row>
    <row r="13" spans="1:20" s="75" customFormat="1" ht="15.75" customHeight="1">
      <c r="A13" s="256"/>
      <c r="C13" s="259" t="s">
        <v>59</v>
      </c>
      <c r="D13" s="259"/>
      <c r="E13" s="259"/>
      <c r="F13" s="259"/>
      <c r="G13" s="268"/>
      <c r="H13" s="268"/>
      <c r="I13" s="268"/>
      <c r="T13" s="256"/>
    </row>
    <row r="14" spans="1:20" s="75" customFormat="1" ht="15.75" customHeight="1">
      <c r="A14" s="256"/>
      <c r="C14" s="259" t="s">
        <v>60</v>
      </c>
      <c r="D14" s="259"/>
      <c r="E14" s="259"/>
      <c r="F14" s="259"/>
      <c r="G14" s="268"/>
      <c r="H14" s="268"/>
      <c r="I14" s="268"/>
      <c r="T14" s="256"/>
    </row>
    <row r="15" spans="1:20" s="75" customFormat="1" ht="15.75" customHeight="1">
      <c r="A15" s="257"/>
      <c r="C15" s="259" t="s">
        <v>61</v>
      </c>
      <c r="D15" s="259"/>
      <c r="E15" s="259"/>
      <c r="F15" s="259"/>
      <c r="G15" s="268"/>
      <c r="H15" s="268"/>
      <c r="I15" s="268"/>
      <c r="T15" s="257"/>
    </row>
  </sheetData>
  <sheetProtection algorithmName="SHA-512" hashValue="zg5/gmwZBlx/jGPXdCGFl8Y7y4JdlxFjPprV+4VXPhgjNc1gsj+vMWFdqghAPk15rdA7aKTOEiVefc98MsxK1Q==" saltValue="OnyYTC4dEwcxtY4+3Nt4zw==" spinCount="100000" sheet="1" objects="1" scenarios="1" selectLockedCells="1"/>
  <mergeCells count="32">
    <mergeCell ref="T1:T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 ref="C1:D1"/>
    <mergeCell ref="C2:D2"/>
  </mergeCells>
  <phoneticPr fontId="2" type="noConversion"/>
  <printOptions horizontalCentered="1"/>
  <pageMargins left="0.75" right="0.75" top="1.1599999999999999" bottom="1" header="0.5" footer="0.5"/>
  <pageSetup orientation="landscape" horizontalDpi="4294967293" verticalDpi="4294967293" r:id="rId1"/>
  <headerFooter alignWithMargins="0">
    <oddHeader>&amp;C&amp;"Arial,Bold"&amp;14Webelos Advancement &amp;"Arial,Regular"&amp;10
&amp;"Arial,Bold"&amp;12Recharter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zoomScaleNormal="100" workbookViewId="0">
      <selection activeCell="S6" sqref="S6:S12"/>
    </sheetView>
  </sheetViews>
  <sheetFormatPr defaultRowHeight="12.75"/>
  <cols>
    <col min="1" max="1" width="3.140625" style="10" customWidth="1"/>
    <col min="2" max="2" width="2.5703125" style="10" customWidth="1"/>
    <col min="3" max="3" width="13.5703125" style="10" customWidth="1"/>
    <col min="4" max="4" width="15.140625" style="10" customWidth="1"/>
    <col min="5" max="19" width="3.42578125" style="10" customWidth="1"/>
    <col min="20" max="20" width="3.140625" style="10" customWidth="1"/>
    <col min="21" max="16384" width="9.140625" style="10"/>
  </cols>
  <sheetData>
    <row r="1" spans="1:20" ht="12.75" customHeight="1">
      <c r="A1" s="283" t="str">
        <f>REPT("Bobcat  ",4)</f>
        <v xml:space="preserve">Bobcat  Bobcat  Bobcat  Bobcat  </v>
      </c>
      <c r="B1" s="4"/>
      <c r="C1" s="264" t="str">
        <f>CONCATENATE("Pack ",Instructions!F3)</f>
        <v xml:space="preserve">Pack </v>
      </c>
      <c r="D1" s="265"/>
      <c r="E1" s="247" t="str">
        <f ca="1">'Scout 1'!$B1</f>
        <v>Scout 1</v>
      </c>
      <c r="F1" s="247" t="str">
        <f ca="1">'Scout 2'!B1</f>
        <v>Scout 2</v>
      </c>
      <c r="G1" s="247" t="str">
        <f ca="1">'Scout 3'!B1</f>
        <v>Scout 3</v>
      </c>
      <c r="H1" s="247" t="str">
        <f ca="1">'Scout 4'!B1</f>
        <v>Scout 4</v>
      </c>
      <c r="I1" s="247" t="str">
        <f ca="1">'Scout 5'!B1</f>
        <v>Scout 5</v>
      </c>
      <c r="J1" s="247" t="str">
        <f ca="1">'Scout 6'!B1</f>
        <v>Scout 6</v>
      </c>
      <c r="K1" s="247" t="str">
        <f ca="1">'Scout 7'!B1</f>
        <v>Scout 7</v>
      </c>
      <c r="L1" s="247" t="str">
        <f ca="1">'Scout 8'!B1</f>
        <v>Scout 8</v>
      </c>
      <c r="M1" s="247" t="str">
        <f ca="1">'Scout 9'!B1</f>
        <v>Scout 9</v>
      </c>
      <c r="N1" s="247" t="str">
        <f ca="1">'Scout 10'!B1</f>
        <v>Scout 10</v>
      </c>
      <c r="O1" s="247" t="str">
        <f ca="1">'Scout 11'!B1</f>
        <v>Scout 11</v>
      </c>
      <c r="P1" s="247" t="str">
        <f ca="1">'Scout 12'!B1</f>
        <v>Scout 12</v>
      </c>
      <c r="Q1" s="247" t="str">
        <f ca="1">'Scout 13'!B1</f>
        <v>Scout 13</v>
      </c>
      <c r="R1" s="247" t="str">
        <f ca="1">'Scout 14'!B1</f>
        <v>Scout 14</v>
      </c>
      <c r="S1" s="247" t="str">
        <f ca="1">'Scout 15'!B1</f>
        <v>Scout 15</v>
      </c>
      <c r="T1" s="283" t="str">
        <f>REPT("Bobcat  ",4)</f>
        <v xml:space="preserve">Bobcat  Bobcat  Bobcat  Bobcat  </v>
      </c>
    </row>
    <row r="2" spans="1:20" ht="12.75" customHeight="1">
      <c r="A2" s="283"/>
      <c r="B2" s="6"/>
      <c r="C2" s="266" t="str">
        <f>CONCATENATE("Den ",Instructions!F5)</f>
        <v xml:space="preserve">Den </v>
      </c>
      <c r="D2" s="267"/>
      <c r="E2" s="248"/>
      <c r="F2" s="248"/>
      <c r="G2" s="248"/>
      <c r="H2" s="248"/>
      <c r="I2" s="248"/>
      <c r="J2" s="248"/>
      <c r="K2" s="248"/>
      <c r="L2" s="248"/>
      <c r="M2" s="248"/>
      <c r="N2" s="248"/>
      <c r="O2" s="248"/>
      <c r="P2" s="248"/>
      <c r="Q2" s="248"/>
      <c r="R2" s="248"/>
      <c r="S2" s="248"/>
      <c r="T2" s="283"/>
    </row>
    <row r="3" spans="1:20">
      <c r="A3" s="283"/>
      <c r="B3" s="277"/>
      <c r="C3" s="278"/>
      <c r="D3" s="279"/>
      <c r="E3" s="248"/>
      <c r="F3" s="248"/>
      <c r="G3" s="248"/>
      <c r="H3" s="248"/>
      <c r="I3" s="248"/>
      <c r="J3" s="248"/>
      <c r="K3" s="248"/>
      <c r="L3" s="248"/>
      <c r="M3" s="248"/>
      <c r="N3" s="248"/>
      <c r="O3" s="248"/>
      <c r="P3" s="248"/>
      <c r="Q3" s="248"/>
      <c r="R3" s="248"/>
      <c r="S3" s="248"/>
      <c r="T3" s="283"/>
    </row>
    <row r="4" spans="1:20" ht="12.75" customHeight="1">
      <c r="A4" s="283"/>
      <c r="B4" s="280" t="s">
        <v>1</v>
      </c>
      <c r="C4" s="281"/>
      <c r="D4" s="282"/>
      <c r="E4" s="249"/>
      <c r="F4" s="249"/>
      <c r="G4" s="249"/>
      <c r="H4" s="249"/>
      <c r="I4" s="249"/>
      <c r="J4" s="249"/>
      <c r="K4" s="249"/>
      <c r="L4" s="249"/>
      <c r="M4" s="249"/>
      <c r="N4" s="249"/>
      <c r="O4" s="249"/>
      <c r="P4" s="249"/>
      <c r="Q4" s="249"/>
      <c r="R4" s="249"/>
      <c r="S4" s="249"/>
      <c r="T4" s="283"/>
    </row>
    <row r="5" spans="1:20" ht="5.25" customHeight="1">
      <c r="A5" s="283"/>
      <c r="B5" s="184"/>
      <c r="C5" s="184"/>
      <c r="D5" s="185"/>
      <c r="E5" s="185"/>
      <c r="F5" s="185"/>
      <c r="G5" s="184"/>
      <c r="H5" s="184"/>
      <c r="I5" s="184"/>
      <c r="J5" s="184"/>
      <c r="K5" s="275"/>
      <c r="L5" s="276"/>
      <c r="M5" s="276"/>
      <c r="N5" s="276"/>
      <c r="O5" s="276"/>
      <c r="P5" s="276"/>
      <c r="Q5" s="276"/>
      <c r="R5" s="276"/>
      <c r="S5" s="276"/>
      <c r="T5" s="283"/>
    </row>
    <row r="6" spans="1:20">
      <c r="A6" s="283"/>
      <c r="B6" s="36">
        <v>1</v>
      </c>
      <c r="C6" s="269" t="s">
        <v>66</v>
      </c>
      <c r="D6" s="270"/>
      <c r="E6" s="19"/>
      <c r="F6" s="106"/>
      <c r="G6" s="19"/>
      <c r="H6" s="19"/>
      <c r="I6" s="19"/>
      <c r="J6" s="19"/>
      <c r="K6" s="19"/>
      <c r="L6" s="19"/>
      <c r="M6" s="19"/>
      <c r="N6" s="19"/>
      <c r="O6" s="19"/>
      <c r="P6" s="106"/>
      <c r="Q6" s="19"/>
      <c r="R6" s="19"/>
      <c r="S6" s="106"/>
      <c r="T6" s="283"/>
    </row>
    <row r="7" spans="1:20">
      <c r="A7" s="283"/>
      <c r="B7" s="37">
        <v>2</v>
      </c>
      <c r="C7" s="269" t="s">
        <v>65</v>
      </c>
      <c r="D7" s="270"/>
      <c r="E7" s="19"/>
      <c r="F7" s="106"/>
      <c r="G7" s="19"/>
      <c r="H7" s="19"/>
      <c r="I7" s="19"/>
      <c r="J7" s="19"/>
      <c r="K7" s="19"/>
      <c r="L7" s="19"/>
      <c r="M7" s="19"/>
      <c r="N7" s="19"/>
      <c r="O7" s="19"/>
      <c r="P7" s="106"/>
      <c r="Q7" s="19"/>
      <c r="R7" s="19"/>
      <c r="S7" s="106"/>
      <c r="T7" s="283"/>
    </row>
    <row r="8" spans="1:20">
      <c r="A8" s="283"/>
      <c r="B8" s="36">
        <v>3</v>
      </c>
      <c r="C8" s="269" t="s">
        <v>17</v>
      </c>
      <c r="D8" s="270"/>
      <c r="E8" s="19"/>
      <c r="F8" s="106"/>
      <c r="G8" s="19"/>
      <c r="H8" s="19"/>
      <c r="I8" s="19"/>
      <c r="J8" s="19"/>
      <c r="K8" s="19"/>
      <c r="L8" s="19"/>
      <c r="M8" s="19"/>
      <c r="N8" s="19"/>
      <c r="O8" s="19"/>
      <c r="P8" s="106"/>
      <c r="Q8" s="19"/>
      <c r="R8" s="19"/>
      <c r="S8" s="106"/>
      <c r="T8" s="283"/>
    </row>
    <row r="9" spans="1:20">
      <c r="A9" s="283"/>
      <c r="B9" s="36">
        <v>4</v>
      </c>
      <c r="C9" s="269" t="s">
        <v>18</v>
      </c>
      <c r="D9" s="270"/>
      <c r="E9" s="19"/>
      <c r="F9" s="106"/>
      <c r="G9" s="19"/>
      <c r="H9" s="19"/>
      <c r="I9" s="19"/>
      <c r="J9" s="19"/>
      <c r="K9" s="19"/>
      <c r="L9" s="19"/>
      <c r="M9" s="19"/>
      <c r="N9" s="19"/>
      <c r="O9" s="19"/>
      <c r="P9" s="106"/>
      <c r="Q9" s="19"/>
      <c r="R9" s="19"/>
      <c r="S9" s="106"/>
      <c r="T9" s="283"/>
    </row>
    <row r="10" spans="1:20">
      <c r="A10" s="283"/>
      <c r="B10" s="36">
        <v>5</v>
      </c>
      <c r="C10" s="269" t="s">
        <v>19</v>
      </c>
      <c r="D10" s="270"/>
      <c r="E10" s="19"/>
      <c r="F10" s="106"/>
      <c r="G10" s="19"/>
      <c r="H10" s="19"/>
      <c r="I10" s="19"/>
      <c r="J10" s="19"/>
      <c r="K10" s="19"/>
      <c r="L10" s="19"/>
      <c r="M10" s="19"/>
      <c r="N10" s="19"/>
      <c r="O10" s="19"/>
      <c r="P10" s="106"/>
      <c r="Q10" s="19"/>
      <c r="R10" s="19"/>
      <c r="S10" s="106"/>
      <c r="T10" s="283"/>
    </row>
    <row r="11" spans="1:20">
      <c r="A11" s="283"/>
      <c r="B11" s="36">
        <v>6</v>
      </c>
      <c r="C11" s="269" t="s">
        <v>20</v>
      </c>
      <c r="D11" s="270"/>
      <c r="E11" s="19"/>
      <c r="F11" s="106"/>
      <c r="G11" s="19"/>
      <c r="H11" s="19"/>
      <c r="I11" s="19"/>
      <c r="J11" s="19"/>
      <c r="K11" s="19"/>
      <c r="L11" s="19"/>
      <c r="M11" s="19"/>
      <c r="N11" s="19"/>
      <c r="O11" s="19"/>
      <c r="P11" s="106"/>
      <c r="Q11" s="19"/>
      <c r="R11" s="19"/>
      <c r="S11" s="106"/>
      <c r="T11" s="283"/>
    </row>
    <row r="12" spans="1:20" ht="27" customHeight="1" thickBot="1">
      <c r="A12" s="283"/>
      <c r="B12" s="36">
        <v>7</v>
      </c>
      <c r="C12" s="271" t="s">
        <v>91</v>
      </c>
      <c r="D12" s="272"/>
      <c r="E12" s="19"/>
      <c r="F12" s="106"/>
      <c r="G12" s="19"/>
      <c r="H12" s="19"/>
      <c r="I12" s="19"/>
      <c r="J12" s="19"/>
      <c r="K12" s="19"/>
      <c r="L12" s="19"/>
      <c r="M12" s="19"/>
      <c r="N12" s="19"/>
      <c r="O12" s="19"/>
      <c r="P12" s="106"/>
      <c r="Q12" s="19"/>
      <c r="R12" s="19"/>
      <c r="S12" s="106"/>
      <c r="T12" s="283"/>
    </row>
    <row r="13" spans="1:20" ht="13.5" thickBot="1">
      <c r="A13" s="283"/>
      <c r="B13" s="36"/>
      <c r="C13" s="273" t="s">
        <v>0</v>
      </c>
      <c r="D13" s="274"/>
      <c r="E13" s="33" t="str">
        <f t="shared" ref="E13:S13" si="0">IF(COUNTIF(E6:E12,"A")&gt;6,"C",IF(COUNTIF(E6:E12,"A")&gt;0,"P"," "))</f>
        <v xml:space="preserve"> </v>
      </c>
      <c r="F13" s="33" t="str">
        <f t="shared" si="0"/>
        <v xml:space="preserve"> </v>
      </c>
      <c r="G13" s="33" t="str">
        <f t="shared" si="0"/>
        <v xml:space="preserve"> </v>
      </c>
      <c r="H13" s="33" t="str">
        <f t="shared" si="0"/>
        <v xml:space="preserve"> </v>
      </c>
      <c r="I13" s="33" t="str">
        <f t="shared" si="0"/>
        <v xml:space="preserve"> </v>
      </c>
      <c r="J13" s="33" t="str">
        <f t="shared" si="0"/>
        <v xml:space="preserve"> </v>
      </c>
      <c r="K13" s="33" t="str">
        <f t="shared" si="0"/>
        <v xml:space="preserve"> </v>
      </c>
      <c r="L13" s="33" t="str">
        <f t="shared" si="0"/>
        <v xml:space="preserve"> </v>
      </c>
      <c r="M13" s="33" t="str">
        <f t="shared" si="0"/>
        <v xml:space="preserve"> </v>
      </c>
      <c r="N13" s="33" t="str">
        <f t="shared" si="0"/>
        <v xml:space="preserve"> </v>
      </c>
      <c r="O13" s="33" t="str">
        <f t="shared" si="0"/>
        <v xml:space="preserve"> </v>
      </c>
      <c r="P13" s="33" t="str">
        <f t="shared" si="0"/>
        <v xml:space="preserve"> </v>
      </c>
      <c r="Q13" s="33" t="str">
        <f t="shared" si="0"/>
        <v xml:space="preserve"> </v>
      </c>
      <c r="R13" s="33" t="str">
        <f t="shared" si="0"/>
        <v xml:space="preserve"> </v>
      </c>
      <c r="S13" s="33" t="str">
        <f t="shared" si="0"/>
        <v xml:space="preserve"> </v>
      </c>
      <c r="T13" s="283"/>
    </row>
    <row r="14" spans="1:20">
      <c r="A14" s="283"/>
      <c r="B14" s="107"/>
      <c r="C14" s="8"/>
      <c r="D14" s="8"/>
      <c r="E14" s="8"/>
      <c r="F14" s="8"/>
      <c r="G14" s="8"/>
      <c r="H14" s="8"/>
      <c r="I14" s="8"/>
      <c r="J14" s="8"/>
      <c r="K14" s="8"/>
      <c r="L14" s="8"/>
      <c r="M14" s="8"/>
      <c r="N14" s="8"/>
      <c r="O14" s="8"/>
      <c r="P14" s="8"/>
      <c r="Q14" s="8"/>
      <c r="R14" s="8"/>
      <c r="S14" s="8"/>
      <c r="T14" s="283"/>
    </row>
    <row r="15" spans="1:20">
      <c r="A15" s="8"/>
      <c r="B15" s="8"/>
      <c r="C15" s="8"/>
      <c r="D15" s="8"/>
      <c r="E15" s="8"/>
      <c r="F15" s="8"/>
      <c r="G15" s="8"/>
      <c r="H15" s="8"/>
      <c r="I15" s="8"/>
      <c r="J15" s="8"/>
      <c r="K15" s="8"/>
      <c r="L15" s="8"/>
      <c r="M15" s="8"/>
      <c r="N15" s="8"/>
      <c r="O15" s="8"/>
      <c r="P15" s="8"/>
      <c r="Q15" s="8"/>
      <c r="R15" s="8"/>
      <c r="S15" s="8"/>
      <c r="T15" s="38"/>
    </row>
    <row r="16" spans="1:20">
      <c r="A16" s="8"/>
      <c r="B16" s="8"/>
      <c r="C16" s="8"/>
      <c r="D16" s="8"/>
      <c r="E16" s="8"/>
      <c r="F16" s="8"/>
      <c r="G16" s="8"/>
      <c r="H16" s="8"/>
      <c r="I16" s="8"/>
      <c r="J16" s="8"/>
      <c r="K16" s="8"/>
      <c r="L16" s="8"/>
      <c r="M16" s="8"/>
      <c r="N16" s="8"/>
      <c r="O16" s="8"/>
      <c r="P16" s="8"/>
      <c r="Q16" s="8"/>
      <c r="R16" s="8"/>
      <c r="S16" s="8"/>
    </row>
    <row r="17" spans="1:19">
      <c r="A17" s="8"/>
      <c r="B17" s="8"/>
      <c r="C17" s="8"/>
      <c r="D17" s="8"/>
      <c r="E17" s="8"/>
      <c r="F17" s="8"/>
      <c r="G17" s="8"/>
      <c r="H17" s="8"/>
      <c r="I17" s="8"/>
      <c r="J17" s="8"/>
      <c r="K17" s="8"/>
      <c r="L17" s="8"/>
      <c r="M17" s="8"/>
      <c r="N17" s="8"/>
      <c r="O17" s="8"/>
      <c r="P17" s="8"/>
      <c r="Q17" s="8"/>
      <c r="R17" s="8"/>
      <c r="S17" s="8"/>
    </row>
    <row r="18" spans="1:19">
      <c r="A18" s="8"/>
      <c r="B18" s="8"/>
    </row>
    <row r="19" spans="1:19">
      <c r="A19" s="8"/>
      <c r="B19" s="8"/>
    </row>
    <row r="20" spans="1:19">
      <c r="A20" s="8"/>
      <c r="B20" s="8"/>
    </row>
  </sheetData>
  <sheetProtection algorithmName="SHA-512" hashValue="WrVfsTvKeK7PUrv2bXiposD5o4gjWDmtzYASnnKZl2Iow/7gRsPDgt3YliOMpRBPNdVroQRoJSmm0sVktuqAmg==" saltValue="zC9U48oUdJRdg7sgFawNeQ==" spinCount="100000" sheet="1" objects="1" scenarios="1" selectLockedCells="1"/>
  <mergeCells count="30">
    <mergeCell ref="T1:T14"/>
    <mergeCell ref="A1:A14"/>
    <mergeCell ref="C2:D2"/>
    <mergeCell ref="F1:F4"/>
    <mergeCell ref="S1:S4"/>
    <mergeCell ref="G1:G4"/>
    <mergeCell ref="I1:I4"/>
    <mergeCell ref="K1:K4"/>
    <mergeCell ref="Q1:Q4"/>
    <mergeCell ref="N1:N4"/>
    <mergeCell ref="P1:P4"/>
    <mergeCell ref="M1:M4"/>
    <mergeCell ref="O1:O4"/>
    <mergeCell ref="J1:J4"/>
    <mergeCell ref="H1:H4"/>
    <mergeCell ref="L1:L4"/>
    <mergeCell ref="B3:D3"/>
    <mergeCell ref="B4:D4"/>
    <mergeCell ref="C7:D7"/>
    <mergeCell ref="C9:D9"/>
    <mergeCell ref="R1:R4"/>
    <mergeCell ref="E1:E4"/>
    <mergeCell ref="C1:D1"/>
    <mergeCell ref="C11:D11"/>
    <mergeCell ref="C12:D12"/>
    <mergeCell ref="C13:D13"/>
    <mergeCell ref="C10:D10"/>
    <mergeCell ref="K5:S5"/>
    <mergeCell ref="C6:D6"/>
    <mergeCell ref="C8:D8"/>
  </mergeCells>
  <phoneticPr fontId="2" type="noConversion"/>
  <pageMargins left="0.75" right="0.7" top="1" bottom="1" header="0.5" footer="0.5"/>
  <pageSetup orientation="landscape" r:id="rId1"/>
  <headerFooter alignWithMargins="0">
    <oddHeader>&amp;C&amp;"Arial,Bold"&amp;14Webelos Advancement 
&amp;12Bobcat -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showGridLines="0" zoomScaleNormal="100" workbookViewId="0">
      <selection activeCell="S8" sqref="S8"/>
    </sheetView>
  </sheetViews>
  <sheetFormatPr defaultRowHeight="12.75"/>
  <cols>
    <col min="1" max="1" width="3.140625" style="10" customWidth="1"/>
    <col min="2" max="2" width="2.5703125" style="10" customWidth="1"/>
    <col min="3" max="4" width="28.140625" style="10" customWidth="1"/>
    <col min="5" max="19" width="3.42578125" style="10" customWidth="1"/>
    <col min="20" max="20" width="3.140625" style="10" customWidth="1"/>
    <col min="21" max="16384" width="9.140625" style="10"/>
  </cols>
  <sheetData>
    <row r="1" spans="1:20" ht="12.75" customHeight="1">
      <c r="A1" s="283" t="str">
        <f>REPT("Cyber Chip  ",4)</f>
        <v xml:space="preserve">Cyber Chip  Cyber Chip  Cyber Chip  Cyber Chip  </v>
      </c>
      <c r="B1" s="4"/>
      <c r="C1" s="264" t="str">
        <f>CONCATENATE("Pack ",Instructions!F3)</f>
        <v xml:space="preserve">Pack </v>
      </c>
      <c r="D1" s="265"/>
      <c r="E1" s="247" t="str">
        <f ca="1">'Scout 1'!$B1</f>
        <v>Scout 1</v>
      </c>
      <c r="F1" s="247" t="str">
        <f ca="1">'Scout 2'!B1</f>
        <v>Scout 2</v>
      </c>
      <c r="G1" s="247" t="str">
        <f ca="1">'Scout 3'!B1</f>
        <v>Scout 3</v>
      </c>
      <c r="H1" s="247" t="str">
        <f ca="1">'Scout 4'!B1</f>
        <v>Scout 4</v>
      </c>
      <c r="I1" s="247" t="str">
        <f ca="1">'Scout 5'!B1</f>
        <v>Scout 5</v>
      </c>
      <c r="J1" s="247" t="str">
        <f ca="1">'Scout 6'!B1</f>
        <v>Scout 6</v>
      </c>
      <c r="K1" s="247" t="str">
        <f ca="1">'Scout 7'!B1</f>
        <v>Scout 7</v>
      </c>
      <c r="L1" s="247" t="str">
        <f ca="1">'Scout 8'!B1</f>
        <v>Scout 8</v>
      </c>
      <c r="M1" s="247" t="str">
        <f ca="1">'Scout 9'!B1</f>
        <v>Scout 9</v>
      </c>
      <c r="N1" s="247" t="str">
        <f ca="1">'Scout 10'!B1</f>
        <v>Scout 10</v>
      </c>
      <c r="O1" s="247" t="str">
        <f ca="1">'Scout 11'!B1</f>
        <v>Scout 11</v>
      </c>
      <c r="P1" s="247" t="str">
        <f ca="1">'Scout 12'!B1</f>
        <v>Scout 12</v>
      </c>
      <c r="Q1" s="247" t="str">
        <f ca="1">'Scout 13'!B1</f>
        <v>Scout 13</v>
      </c>
      <c r="R1" s="247" t="str">
        <f ca="1">'Scout 14'!B1</f>
        <v>Scout 14</v>
      </c>
      <c r="S1" s="247" t="str">
        <f ca="1">'Scout 15'!B1</f>
        <v>Scout 15</v>
      </c>
      <c r="T1" s="283" t="str">
        <f>REPT("Cyber Chip  ",4)</f>
        <v xml:space="preserve">Cyber Chip  Cyber Chip  Cyber Chip  Cyber Chip  </v>
      </c>
    </row>
    <row r="2" spans="1:20" ht="12.75" customHeight="1">
      <c r="A2" s="283"/>
      <c r="B2" s="6"/>
      <c r="C2" s="266" t="str">
        <f>CONCATENATE("Den ",Instructions!F5)</f>
        <v xml:space="preserve">Den </v>
      </c>
      <c r="D2" s="267"/>
      <c r="E2" s="248"/>
      <c r="F2" s="248"/>
      <c r="G2" s="248"/>
      <c r="H2" s="248"/>
      <c r="I2" s="248"/>
      <c r="J2" s="248"/>
      <c r="K2" s="248"/>
      <c r="L2" s="248"/>
      <c r="M2" s="248"/>
      <c r="N2" s="248"/>
      <c r="O2" s="248"/>
      <c r="P2" s="248"/>
      <c r="Q2" s="248"/>
      <c r="R2" s="248"/>
      <c r="S2" s="248"/>
      <c r="T2" s="283"/>
    </row>
    <row r="3" spans="1:20">
      <c r="A3" s="283"/>
      <c r="B3" s="277"/>
      <c r="C3" s="278"/>
      <c r="D3" s="279"/>
      <c r="E3" s="248"/>
      <c r="F3" s="248"/>
      <c r="G3" s="248"/>
      <c r="H3" s="248"/>
      <c r="I3" s="248"/>
      <c r="J3" s="248"/>
      <c r="K3" s="248"/>
      <c r="L3" s="248"/>
      <c r="M3" s="248"/>
      <c r="N3" s="248"/>
      <c r="O3" s="248"/>
      <c r="P3" s="248"/>
      <c r="Q3" s="248"/>
      <c r="R3" s="248"/>
      <c r="S3" s="248"/>
      <c r="T3" s="283"/>
    </row>
    <row r="4" spans="1:20" ht="12.75" customHeight="1">
      <c r="A4" s="283"/>
      <c r="B4" s="280" t="s">
        <v>1</v>
      </c>
      <c r="C4" s="281"/>
      <c r="D4" s="282"/>
      <c r="E4" s="249"/>
      <c r="F4" s="249"/>
      <c r="G4" s="249"/>
      <c r="H4" s="249"/>
      <c r="I4" s="249"/>
      <c r="J4" s="249"/>
      <c r="K4" s="249"/>
      <c r="L4" s="249"/>
      <c r="M4" s="249"/>
      <c r="N4" s="249"/>
      <c r="O4" s="249"/>
      <c r="P4" s="249"/>
      <c r="Q4" s="249"/>
      <c r="R4" s="249"/>
      <c r="S4" s="249"/>
      <c r="T4" s="283"/>
    </row>
    <row r="5" spans="1:20" ht="20.25" customHeight="1">
      <c r="A5" s="283"/>
      <c r="B5" s="34"/>
      <c r="C5" s="34"/>
      <c r="D5" s="35"/>
      <c r="E5" s="35"/>
      <c r="F5" s="35"/>
      <c r="G5" s="34"/>
      <c r="H5" s="34"/>
      <c r="I5" s="34"/>
      <c r="J5" s="34"/>
      <c r="K5" s="284"/>
      <c r="L5" s="285"/>
      <c r="M5" s="285"/>
      <c r="N5" s="285"/>
      <c r="O5" s="285"/>
      <c r="P5" s="285"/>
      <c r="Q5" s="285"/>
      <c r="R5" s="285"/>
      <c r="S5" s="285"/>
      <c r="T5" s="283"/>
    </row>
    <row r="6" spans="1:20" s="96" customFormat="1" ht="33" customHeight="1">
      <c r="A6" s="283"/>
      <c r="B6" s="94"/>
      <c r="C6" s="286" t="s">
        <v>84</v>
      </c>
      <c r="D6" s="287"/>
      <c r="E6" s="95"/>
      <c r="F6" s="165"/>
      <c r="G6" s="95"/>
      <c r="H6" s="95"/>
      <c r="I6" s="95"/>
      <c r="J6" s="95"/>
      <c r="K6" s="95"/>
      <c r="L6" s="95"/>
      <c r="M6" s="95"/>
      <c r="N6" s="95"/>
      <c r="O6" s="95"/>
      <c r="P6" s="165"/>
      <c r="Q6" s="95"/>
      <c r="R6" s="95"/>
      <c r="S6" s="165"/>
      <c r="T6" s="283"/>
    </row>
    <row r="7" spans="1:20" s="96" customFormat="1" ht="33" customHeight="1">
      <c r="A7" s="283"/>
      <c r="B7" s="97"/>
      <c r="C7" s="286" t="s">
        <v>85</v>
      </c>
      <c r="D7" s="287"/>
      <c r="E7" s="95"/>
      <c r="F7" s="165"/>
      <c r="G7" s="95"/>
      <c r="H7" s="95"/>
      <c r="I7" s="95"/>
      <c r="J7" s="95"/>
      <c r="K7" s="95"/>
      <c r="L7" s="95"/>
      <c r="M7" s="95"/>
      <c r="N7" s="95"/>
      <c r="O7" s="95"/>
      <c r="P7" s="165"/>
      <c r="Q7" s="95"/>
      <c r="R7" s="95"/>
      <c r="S7" s="165"/>
      <c r="T7" s="283"/>
    </row>
    <row r="8" spans="1:20" s="96" customFormat="1" ht="42" customHeight="1">
      <c r="A8" s="283"/>
      <c r="B8" s="94"/>
      <c r="C8" s="288" t="s">
        <v>86</v>
      </c>
      <c r="D8" s="289"/>
      <c r="E8" s="95"/>
      <c r="F8" s="165"/>
      <c r="G8" s="95"/>
      <c r="H8" s="95"/>
      <c r="I8" s="95"/>
      <c r="J8" s="95"/>
      <c r="K8" s="95"/>
      <c r="L8" s="95"/>
      <c r="M8" s="95"/>
      <c r="N8" s="95"/>
      <c r="O8" s="95"/>
      <c r="P8" s="165"/>
      <c r="Q8" s="95"/>
      <c r="R8" s="95"/>
      <c r="S8" s="165"/>
      <c r="T8" s="283"/>
    </row>
    <row r="9" spans="1:20" s="96" customFormat="1" ht="33" customHeight="1" thickBot="1">
      <c r="A9" s="283"/>
      <c r="B9" s="94"/>
      <c r="C9" s="290" t="s">
        <v>87</v>
      </c>
      <c r="D9" s="291"/>
      <c r="E9" s="95"/>
      <c r="F9" s="165"/>
      <c r="G9" s="95"/>
      <c r="H9" s="95"/>
      <c r="I9" s="95"/>
      <c r="J9" s="95"/>
      <c r="K9" s="95"/>
      <c r="L9" s="95"/>
      <c r="M9" s="95"/>
      <c r="N9" s="95"/>
      <c r="O9" s="95"/>
      <c r="P9" s="165"/>
      <c r="Q9" s="95"/>
      <c r="R9" s="95"/>
      <c r="S9" s="165"/>
      <c r="T9" s="283"/>
    </row>
    <row r="10" spans="1:20" ht="13.5" thickBot="1">
      <c r="A10" s="283"/>
      <c r="B10" s="36"/>
      <c r="C10" s="266" t="s">
        <v>0</v>
      </c>
      <c r="D10" s="266"/>
      <c r="E10" s="33" t="str">
        <f>IF(COUNTIF(E6:E9,"A")&gt;3,"C",IF(COUNTIF(E6:E9,"A")&gt;0,"P"," "))</f>
        <v xml:space="preserve"> </v>
      </c>
      <c r="F10" s="33" t="str">
        <f t="shared" ref="F10:S10" si="0">IF(COUNTIF(F6:F9,"A")&gt;3,"C",IF(COUNTIF(F6:F9,"A")&gt;0,"P"," "))</f>
        <v xml:space="preserve"> </v>
      </c>
      <c r="G10" s="33" t="str">
        <f t="shared" si="0"/>
        <v xml:space="preserve"> </v>
      </c>
      <c r="H10" s="33" t="str">
        <f t="shared" si="0"/>
        <v xml:space="preserve"> </v>
      </c>
      <c r="I10" s="33" t="str">
        <f t="shared" si="0"/>
        <v xml:space="preserve"> </v>
      </c>
      <c r="J10" s="33" t="str">
        <f t="shared" si="0"/>
        <v xml:space="preserve"> </v>
      </c>
      <c r="K10" s="33" t="str">
        <f t="shared" si="0"/>
        <v xml:space="preserve"> </v>
      </c>
      <c r="L10" s="33" t="str">
        <f t="shared" si="0"/>
        <v xml:space="preserve"> </v>
      </c>
      <c r="M10" s="33" t="str">
        <f t="shared" si="0"/>
        <v xml:space="preserve"> </v>
      </c>
      <c r="N10" s="33" t="str">
        <f t="shared" si="0"/>
        <v xml:space="preserve"> </v>
      </c>
      <c r="O10" s="33" t="str">
        <f t="shared" si="0"/>
        <v xml:space="preserve"> </v>
      </c>
      <c r="P10" s="33" t="str">
        <f t="shared" si="0"/>
        <v xml:space="preserve"> </v>
      </c>
      <c r="Q10" s="33" t="str">
        <f t="shared" si="0"/>
        <v xml:space="preserve"> </v>
      </c>
      <c r="R10" s="33" t="str">
        <f t="shared" si="0"/>
        <v xml:space="preserve"> </v>
      </c>
      <c r="S10" s="33" t="str">
        <f t="shared" si="0"/>
        <v xml:space="preserve"> </v>
      </c>
      <c r="T10" s="283"/>
    </row>
    <row r="11" spans="1:20" ht="49.5" customHeight="1">
      <c r="A11" s="283"/>
      <c r="B11" s="36"/>
      <c r="C11" s="228" t="s">
        <v>88</v>
      </c>
      <c r="D11" s="228"/>
      <c r="E11" s="228"/>
      <c r="F11" s="228"/>
      <c r="G11" s="228"/>
      <c r="H11" s="228"/>
      <c r="I11" s="228"/>
      <c r="J11" s="228"/>
      <c r="K11" s="228"/>
      <c r="L11" s="228"/>
      <c r="M11" s="228"/>
      <c r="N11" s="228"/>
      <c r="O11" s="228"/>
      <c r="P11" s="228"/>
      <c r="Q11" s="228"/>
      <c r="R11" s="228"/>
      <c r="S11" s="228"/>
      <c r="T11" s="283"/>
    </row>
    <row r="12" spans="1:20">
      <c r="A12" s="283"/>
      <c r="B12" s="36"/>
      <c r="C12" s="8"/>
      <c r="D12" s="8"/>
      <c r="E12" s="8"/>
      <c r="F12" s="8"/>
      <c r="G12" s="8"/>
      <c r="H12" s="8"/>
      <c r="I12" s="8"/>
      <c r="J12" s="8"/>
      <c r="K12" s="8"/>
      <c r="L12" s="8"/>
      <c r="M12" s="8"/>
      <c r="N12" s="8"/>
      <c r="O12" s="8"/>
      <c r="P12" s="8"/>
      <c r="Q12" s="8"/>
      <c r="R12" s="8"/>
      <c r="S12" s="8"/>
      <c r="T12" s="283"/>
    </row>
    <row r="13" spans="1:20">
      <c r="A13" s="283"/>
      <c r="C13" s="8"/>
      <c r="D13" s="8"/>
      <c r="E13" s="8"/>
      <c r="F13" s="8"/>
      <c r="G13" s="8"/>
      <c r="H13" s="8"/>
      <c r="I13" s="8"/>
      <c r="J13" s="8"/>
      <c r="K13" s="8"/>
      <c r="L13" s="8"/>
      <c r="M13" s="8"/>
      <c r="N13" s="8"/>
      <c r="O13" s="8"/>
      <c r="P13" s="8"/>
      <c r="Q13" s="8"/>
      <c r="R13" s="8"/>
      <c r="S13" s="8"/>
      <c r="T13" s="283"/>
    </row>
    <row r="14" spans="1:20">
      <c r="A14" s="8"/>
      <c r="B14" s="8"/>
      <c r="C14" s="8"/>
      <c r="D14" s="8"/>
      <c r="E14" s="8"/>
      <c r="F14" s="8"/>
      <c r="G14" s="8"/>
      <c r="H14" s="8"/>
      <c r="I14" s="8"/>
      <c r="J14" s="8"/>
      <c r="K14" s="8"/>
      <c r="L14" s="8"/>
      <c r="M14" s="8"/>
      <c r="N14" s="8"/>
      <c r="O14" s="8"/>
      <c r="P14" s="8"/>
      <c r="Q14" s="8"/>
      <c r="R14" s="8"/>
      <c r="S14" s="8"/>
      <c r="T14" s="38"/>
    </row>
    <row r="15" spans="1:20">
      <c r="A15" s="8"/>
      <c r="B15" s="8"/>
      <c r="C15" s="99"/>
    </row>
    <row r="16" spans="1:20" s="96" customFormat="1" ht="51.75" customHeight="1"/>
  </sheetData>
  <sheetProtection algorithmName="SHA-512" hashValue="DhzodYCBHFHkGOp9k1mGbDT4bWBJ2IuChgl1MNbEZiEVIXISq7EAL95Ceb3+u6CVzOq5X0dUKWfAVoelLZxcqg==" saltValue="Qeu2yioEwqzfiB+Gh+79Ng==" spinCount="100000" sheet="1" objects="1" scenarios="1" selectLockedCells="1"/>
  <mergeCells count="28">
    <mergeCell ref="H1:H4"/>
    <mergeCell ref="C2:D2"/>
    <mergeCell ref="B3:D3"/>
    <mergeCell ref="B4:D4"/>
    <mergeCell ref="C6:D6"/>
    <mergeCell ref="A1:A13"/>
    <mergeCell ref="C1:D1"/>
    <mergeCell ref="E1:E4"/>
    <mergeCell ref="F1:F4"/>
    <mergeCell ref="G1:G4"/>
    <mergeCell ref="C10:D10"/>
    <mergeCell ref="C9:D9"/>
    <mergeCell ref="T1:T13"/>
    <mergeCell ref="K5:S5"/>
    <mergeCell ref="I1:I4"/>
    <mergeCell ref="J1:J4"/>
    <mergeCell ref="K1:K4"/>
    <mergeCell ref="L1:L4"/>
    <mergeCell ref="M1:M4"/>
    <mergeCell ref="N1:N4"/>
    <mergeCell ref="O1:O4"/>
    <mergeCell ref="P1:P4"/>
    <mergeCell ref="Q1:Q4"/>
    <mergeCell ref="R1:R4"/>
    <mergeCell ref="S1:S4"/>
    <mergeCell ref="C11:S11"/>
    <mergeCell ref="C7:D7"/>
    <mergeCell ref="C8:D8"/>
  </mergeCells>
  <pageMargins left="0.75" right="0.7" top="1" bottom="1" header="0.5" footer="0.5"/>
  <pageSetup orientation="landscape" r:id="rId1"/>
  <headerFooter alignWithMargins="0">
    <oddHeader>&amp;C&amp;"Arial,Bold"&amp;14Webelos Advancement
&amp;12Cyber Chip - &amp;D</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4"/>
  <sheetViews>
    <sheetView showGridLines="0" workbookViewId="0">
      <pane ySplit="4" topLeftCell="A47" activePane="bottomLeft" state="frozen"/>
      <selection pane="bottomLeft" activeCell="E20" sqref="E20"/>
    </sheetView>
  </sheetViews>
  <sheetFormatPr defaultRowHeight="12.75"/>
  <cols>
    <col min="1" max="1" width="3.140625" style="10" customWidth="1"/>
    <col min="2" max="2" width="4.28515625" style="10" customWidth="1"/>
    <col min="3" max="3" width="41.7109375" style="10" customWidth="1"/>
    <col min="4" max="4" width="1" style="10" customWidth="1"/>
    <col min="5" max="19" width="3.42578125" style="10" customWidth="1"/>
    <col min="20" max="20" width="3.140625" style="10" customWidth="1"/>
    <col min="21" max="16384" width="9.140625" style="10"/>
  </cols>
  <sheetData>
    <row r="1" spans="1:20" ht="12.75" customHeight="1">
      <c r="A1" s="293" t="str">
        <f>REPT("Webelos Core Adventures  ",6)</f>
        <v xml:space="preserve">Webelos Core Adventures  Webelos Core Adventures  Webelos Core Adventures  Webelos Core Adventures  Webelos Core Adventures  Webelos Core Adventures  </v>
      </c>
      <c r="B1" s="4"/>
      <c r="C1" s="91" t="str">
        <f>CONCATENATE("Pack ",Instructions!F3)</f>
        <v xml:space="preserve">Pack </v>
      </c>
      <c r="D1" s="5"/>
      <c r="E1" s="247" t="str">
        <f ca="1">'Scout 1'!$B1</f>
        <v>Scout 1</v>
      </c>
      <c r="F1" s="247" t="str">
        <f ca="1">'Scout 2'!B1</f>
        <v>Scout 2</v>
      </c>
      <c r="G1" s="247" t="str">
        <f ca="1">'Scout 3'!B1</f>
        <v>Scout 3</v>
      </c>
      <c r="H1" s="247" t="str">
        <f ca="1">'Scout 4'!B1</f>
        <v>Scout 4</v>
      </c>
      <c r="I1" s="247" t="str">
        <f ca="1">'Scout 5'!B1</f>
        <v>Scout 5</v>
      </c>
      <c r="J1" s="247" t="str">
        <f ca="1">'Scout 6'!B1</f>
        <v>Scout 6</v>
      </c>
      <c r="K1" s="247" t="str">
        <f ca="1">'Scout 7'!B1</f>
        <v>Scout 7</v>
      </c>
      <c r="L1" s="247" t="str">
        <f ca="1">'Scout 8'!B1</f>
        <v>Scout 8</v>
      </c>
      <c r="M1" s="247" t="str">
        <f ca="1">'Scout 9'!B1</f>
        <v>Scout 9</v>
      </c>
      <c r="N1" s="247" t="str">
        <f ca="1">'Scout 10'!B1</f>
        <v>Scout 10</v>
      </c>
      <c r="O1" s="247" t="str">
        <f ca="1">'Scout 11'!B1</f>
        <v>Scout 11</v>
      </c>
      <c r="P1" s="247" t="str">
        <f ca="1">'Scout 12'!B1</f>
        <v>Scout 12</v>
      </c>
      <c r="Q1" s="247" t="str">
        <f ca="1">'Scout 13'!B1</f>
        <v>Scout 13</v>
      </c>
      <c r="R1" s="247" t="str">
        <f ca="1">'Scout 14'!B1</f>
        <v>Scout 14</v>
      </c>
      <c r="S1" s="247" t="str">
        <f ca="1">'Scout 15'!B1</f>
        <v>Scout 15</v>
      </c>
      <c r="T1" s="293" t="str">
        <f>REPT("Webelos Core Adventures  ",6)</f>
        <v xml:space="preserve">Webelos Core Adventures  Webelos Core Adventures  Webelos Core Adventures  Webelos Core Adventures  Webelos Core Adventures  Webelos Core Adventures  </v>
      </c>
    </row>
    <row r="2" spans="1:20" ht="12.75" customHeight="1">
      <c r="A2" s="293"/>
      <c r="B2" s="6"/>
      <c r="C2" s="92" t="str">
        <f>CONCATENATE("Den ",Instructions!F5)</f>
        <v xml:space="preserve">Den </v>
      </c>
      <c r="D2" s="7"/>
      <c r="E2" s="248"/>
      <c r="F2" s="248"/>
      <c r="G2" s="248"/>
      <c r="H2" s="248"/>
      <c r="I2" s="248"/>
      <c r="J2" s="248"/>
      <c r="K2" s="248"/>
      <c r="L2" s="248"/>
      <c r="M2" s="248"/>
      <c r="N2" s="248"/>
      <c r="O2" s="248"/>
      <c r="P2" s="248"/>
      <c r="Q2" s="248"/>
      <c r="R2" s="248"/>
      <c r="S2" s="248"/>
      <c r="T2" s="293"/>
    </row>
    <row r="3" spans="1:20">
      <c r="A3" s="293"/>
      <c r="B3" s="6"/>
      <c r="C3" s="8"/>
      <c r="D3" s="32"/>
      <c r="E3" s="248"/>
      <c r="F3" s="248"/>
      <c r="G3" s="248"/>
      <c r="H3" s="248"/>
      <c r="I3" s="248"/>
      <c r="J3" s="248"/>
      <c r="K3" s="248"/>
      <c r="L3" s="248"/>
      <c r="M3" s="248"/>
      <c r="N3" s="248"/>
      <c r="O3" s="248"/>
      <c r="P3" s="248"/>
      <c r="Q3" s="248"/>
      <c r="R3" s="248"/>
      <c r="S3" s="248"/>
      <c r="T3" s="293"/>
    </row>
    <row r="4" spans="1:20" ht="12.75" customHeight="1">
      <c r="A4" s="293"/>
      <c r="B4" s="280" t="s">
        <v>1</v>
      </c>
      <c r="C4" s="281"/>
      <c r="D4" s="282"/>
      <c r="E4" s="249"/>
      <c r="F4" s="249"/>
      <c r="G4" s="249"/>
      <c r="H4" s="249"/>
      <c r="I4" s="249"/>
      <c r="J4" s="249"/>
      <c r="K4" s="249"/>
      <c r="L4" s="249"/>
      <c r="M4" s="249"/>
      <c r="N4" s="249"/>
      <c r="O4" s="249"/>
      <c r="P4" s="249"/>
      <c r="Q4" s="249"/>
      <c r="R4" s="249"/>
      <c r="S4" s="249"/>
      <c r="T4" s="293"/>
    </row>
    <row r="5" spans="1:20" ht="12.75" customHeight="1">
      <c r="A5" s="293"/>
      <c r="B5" s="189" t="s">
        <v>110</v>
      </c>
      <c r="C5" s="189"/>
      <c r="D5" s="185"/>
      <c r="E5" s="185"/>
      <c r="F5" s="185"/>
      <c r="G5" s="190"/>
      <c r="H5" s="190"/>
      <c r="I5" s="190"/>
      <c r="J5" s="190"/>
      <c r="K5" s="294"/>
      <c r="L5" s="295"/>
      <c r="M5" s="295"/>
      <c r="N5" s="295"/>
      <c r="O5" s="295"/>
      <c r="P5" s="295"/>
      <c r="Q5" s="295"/>
      <c r="R5" s="295"/>
      <c r="S5" s="295"/>
      <c r="T5" s="293"/>
    </row>
    <row r="6" spans="1:20" ht="12.75" customHeight="1">
      <c r="A6" s="293"/>
      <c r="B6" s="98">
        <v>1</v>
      </c>
      <c r="C6" s="136" t="s">
        <v>105</v>
      </c>
      <c r="D6" s="191"/>
      <c r="E6" s="106"/>
      <c r="F6" s="106"/>
      <c r="G6" s="106"/>
      <c r="H6" s="106"/>
      <c r="I6" s="106"/>
      <c r="J6" s="106"/>
      <c r="K6" s="19"/>
      <c r="L6" s="19"/>
      <c r="M6" s="19"/>
      <c r="N6" s="19"/>
      <c r="O6" s="19"/>
      <c r="P6" s="106"/>
      <c r="Q6" s="19"/>
      <c r="R6" s="19"/>
      <c r="S6" s="106"/>
      <c r="T6" s="293"/>
    </row>
    <row r="7" spans="1:20" ht="12.75" customHeight="1">
      <c r="A7" s="293"/>
      <c r="B7" s="98">
        <v>2</v>
      </c>
      <c r="C7" s="136" t="s">
        <v>106</v>
      </c>
      <c r="D7" s="191"/>
      <c r="E7" s="106"/>
      <c r="F7" s="106"/>
      <c r="G7" s="106"/>
      <c r="H7" s="106"/>
      <c r="I7" s="106"/>
      <c r="J7" s="106"/>
      <c r="K7" s="19"/>
      <c r="L7" s="19"/>
      <c r="M7" s="19"/>
      <c r="N7" s="19"/>
      <c r="O7" s="19"/>
      <c r="P7" s="106"/>
      <c r="Q7" s="19"/>
      <c r="R7" s="19"/>
      <c r="S7" s="106"/>
      <c r="T7" s="293"/>
    </row>
    <row r="8" spans="1:20" ht="12.75" customHeight="1">
      <c r="A8" s="293"/>
      <c r="B8" s="98">
        <v>3</v>
      </c>
      <c r="C8" s="136" t="s">
        <v>107</v>
      </c>
      <c r="D8" s="191"/>
      <c r="E8" s="106"/>
      <c r="F8" s="106"/>
      <c r="G8" s="106"/>
      <c r="H8" s="106"/>
      <c r="I8" s="106"/>
      <c r="J8" s="106"/>
      <c r="K8" s="19"/>
      <c r="L8" s="19"/>
      <c r="M8" s="19"/>
      <c r="N8" s="19"/>
      <c r="O8" s="19"/>
      <c r="P8" s="106"/>
      <c r="Q8" s="19"/>
      <c r="R8" s="19"/>
      <c r="S8" s="106"/>
      <c r="T8" s="293"/>
    </row>
    <row r="9" spans="1:20" ht="12.75" customHeight="1">
      <c r="A9" s="293"/>
      <c r="B9" s="98">
        <v>4</v>
      </c>
      <c r="C9" s="136" t="s">
        <v>108</v>
      </c>
      <c r="D9" s="191"/>
      <c r="E9" s="106"/>
      <c r="F9" s="106"/>
      <c r="G9" s="106"/>
      <c r="H9" s="106"/>
      <c r="I9" s="106"/>
      <c r="J9" s="106"/>
      <c r="K9" s="19"/>
      <c r="L9" s="19"/>
      <c r="M9" s="19"/>
      <c r="N9" s="19"/>
      <c r="O9" s="19"/>
      <c r="P9" s="106"/>
      <c r="Q9" s="19"/>
      <c r="R9" s="19"/>
      <c r="S9" s="106"/>
      <c r="T9" s="293"/>
    </row>
    <row r="10" spans="1:20" ht="12.75" customHeight="1" thickBot="1">
      <c r="A10" s="293"/>
      <c r="B10" s="98">
        <v>5</v>
      </c>
      <c r="C10" s="136" t="s">
        <v>109</v>
      </c>
      <c r="D10" s="191"/>
      <c r="E10" s="106"/>
      <c r="F10" s="106"/>
      <c r="G10" s="106"/>
      <c r="H10" s="106"/>
      <c r="I10" s="106"/>
      <c r="J10" s="106"/>
      <c r="K10" s="19"/>
      <c r="L10" s="19"/>
      <c r="M10" s="19"/>
      <c r="N10" s="19"/>
      <c r="O10" s="19"/>
      <c r="P10" s="106"/>
      <c r="Q10" s="19"/>
      <c r="R10" s="19"/>
      <c r="S10" s="106"/>
      <c r="T10" s="293"/>
    </row>
    <row r="11" spans="1:20" ht="12.75" customHeight="1" thickBot="1">
      <c r="A11" s="293"/>
      <c r="B11" s="102"/>
      <c r="C11" s="103" t="s">
        <v>81</v>
      </c>
      <c r="D11" s="192"/>
      <c r="E11" s="33" t="str">
        <f>IF(COUNTIF(E6:E10,"A")&gt;4,"C",IF(COUNTIF(E6:E10,"A")&gt;0,"P"," "))</f>
        <v xml:space="preserve"> </v>
      </c>
      <c r="F11" s="33" t="str">
        <f t="shared" ref="F11:S11" si="0">IF(COUNTIF(F6:F10,"A")&gt;4,"C",IF(COUNTIF(F6:F10,"A")&gt;0,"P"," "))</f>
        <v xml:space="preserve"> </v>
      </c>
      <c r="G11" s="33" t="str">
        <f t="shared" si="0"/>
        <v xml:space="preserve"> </v>
      </c>
      <c r="H11" s="33" t="str">
        <f t="shared" si="0"/>
        <v xml:space="preserve"> </v>
      </c>
      <c r="I11" s="33" t="str">
        <f t="shared" si="0"/>
        <v xml:space="preserve"> </v>
      </c>
      <c r="J11" s="33" t="str">
        <f t="shared" si="0"/>
        <v xml:space="preserve"> </v>
      </c>
      <c r="K11" s="33" t="str">
        <f t="shared" si="0"/>
        <v xml:space="preserve"> </v>
      </c>
      <c r="L11" s="33" t="str">
        <f t="shared" si="0"/>
        <v xml:space="preserve"> </v>
      </c>
      <c r="M11" s="33" t="str">
        <f t="shared" si="0"/>
        <v xml:space="preserve"> </v>
      </c>
      <c r="N11" s="33" t="str">
        <f t="shared" si="0"/>
        <v xml:space="preserve"> </v>
      </c>
      <c r="O11" s="33" t="str">
        <f t="shared" si="0"/>
        <v xml:space="preserve"> </v>
      </c>
      <c r="P11" s="33" t="str">
        <f t="shared" si="0"/>
        <v xml:space="preserve"> </v>
      </c>
      <c r="Q11" s="33" t="str">
        <f t="shared" si="0"/>
        <v xml:space="preserve"> </v>
      </c>
      <c r="R11" s="33" t="str">
        <f t="shared" si="0"/>
        <v xml:space="preserve"> </v>
      </c>
      <c r="S11" s="33" t="str">
        <f t="shared" si="0"/>
        <v xml:space="preserve"> </v>
      </c>
      <c r="T11" s="293"/>
    </row>
    <row r="12" spans="1:20" ht="12.75" customHeight="1">
      <c r="A12" s="293"/>
      <c r="B12" s="102"/>
      <c r="C12" s="104"/>
      <c r="D12" s="192"/>
      <c r="E12" s="92"/>
      <c r="F12" s="92"/>
      <c r="G12" s="92"/>
      <c r="H12" s="92"/>
      <c r="I12" s="92"/>
      <c r="J12" s="92"/>
      <c r="K12" s="92"/>
      <c r="L12" s="92"/>
      <c r="M12" s="92"/>
      <c r="N12" s="92"/>
      <c r="O12" s="92"/>
      <c r="P12" s="92"/>
      <c r="Q12" s="92"/>
      <c r="R12" s="92"/>
      <c r="S12" s="92"/>
      <c r="T12" s="293"/>
    </row>
    <row r="13" spans="1:20" ht="12.75" customHeight="1">
      <c r="A13" s="293"/>
      <c r="B13" s="187" t="s">
        <v>111</v>
      </c>
      <c r="C13" s="187"/>
      <c r="D13" s="188"/>
      <c r="E13" s="188"/>
      <c r="F13" s="188"/>
      <c r="G13" s="188"/>
      <c r="H13" s="188"/>
      <c r="I13" s="188"/>
      <c r="J13" s="188"/>
      <c r="K13" s="188"/>
      <c r="L13" s="188"/>
      <c r="M13" s="188"/>
      <c r="N13" s="188"/>
      <c r="O13" s="188"/>
      <c r="P13" s="188"/>
      <c r="Q13" s="188"/>
      <c r="R13" s="188"/>
      <c r="S13" s="188"/>
      <c r="T13" s="293"/>
    </row>
    <row r="14" spans="1:20" ht="12.75" customHeight="1">
      <c r="A14" s="293"/>
      <c r="B14" s="98"/>
      <c r="C14" s="136" t="s">
        <v>95</v>
      </c>
      <c r="D14" s="186"/>
      <c r="E14" s="141"/>
      <c r="F14" s="177"/>
      <c r="G14" s="142"/>
      <c r="H14" s="142"/>
      <c r="I14" s="142"/>
      <c r="J14" s="142"/>
      <c r="K14" s="142"/>
      <c r="L14" s="142"/>
      <c r="M14" s="142"/>
      <c r="N14" s="142"/>
      <c r="O14" s="142"/>
      <c r="P14" s="142"/>
      <c r="Q14" s="142"/>
      <c r="R14" s="142"/>
      <c r="S14" s="142"/>
      <c r="T14" s="293"/>
    </row>
    <row r="15" spans="1:20" ht="12.75" customHeight="1">
      <c r="A15" s="293"/>
      <c r="B15" s="98">
        <v>1</v>
      </c>
      <c r="C15" s="136" t="s">
        <v>96</v>
      </c>
      <c r="D15" s="186"/>
      <c r="E15" s="106"/>
      <c r="F15" s="106"/>
      <c r="G15" s="19"/>
      <c r="H15" s="19"/>
      <c r="I15" s="19"/>
      <c r="J15" s="19"/>
      <c r="K15" s="19"/>
      <c r="L15" s="19"/>
      <c r="M15" s="19"/>
      <c r="N15" s="19"/>
      <c r="O15" s="19"/>
      <c r="P15" s="106"/>
      <c r="Q15" s="19"/>
      <c r="R15" s="19"/>
      <c r="S15" s="106"/>
      <c r="T15" s="293"/>
    </row>
    <row r="16" spans="1:20" ht="12.75" customHeight="1">
      <c r="A16" s="293"/>
      <c r="B16" s="98"/>
      <c r="C16" s="136" t="s">
        <v>112</v>
      </c>
      <c r="D16" s="186"/>
      <c r="E16" s="141"/>
      <c r="F16" s="177"/>
      <c r="G16" s="142"/>
      <c r="H16" s="142"/>
      <c r="I16" s="142"/>
      <c r="J16" s="142"/>
      <c r="K16" s="142"/>
      <c r="L16" s="142"/>
      <c r="M16" s="142"/>
      <c r="N16" s="142"/>
      <c r="O16" s="142"/>
      <c r="P16" s="142"/>
      <c r="Q16" s="142"/>
      <c r="R16" s="142"/>
      <c r="S16" s="142"/>
      <c r="T16" s="293"/>
    </row>
    <row r="17" spans="1:20" ht="12.75" customHeight="1">
      <c r="A17" s="293"/>
      <c r="B17" s="137" t="s">
        <v>76</v>
      </c>
      <c r="C17" s="136" t="s">
        <v>113</v>
      </c>
      <c r="D17" s="188"/>
      <c r="E17" s="106"/>
      <c r="F17" s="106"/>
      <c r="G17" s="19"/>
      <c r="H17" s="19"/>
      <c r="I17" s="19"/>
      <c r="J17" s="19"/>
      <c r="K17" s="19"/>
      <c r="L17" s="19"/>
      <c r="M17" s="19"/>
      <c r="N17" s="19"/>
      <c r="O17" s="19"/>
      <c r="P17" s="106"/>
      <c r="Q17" s="19"/>
      <c r="R17" s="19"/>
      <c r="S17" s="106"/>
      <c r="T17" s="293"/>
    </row>
    <row r="18" spans="1:20" ht="12.75" customHeight="1">
      <c r="A18" s="293"/>
      <c r="B18" s="137" t="s">
        <v>77</v>
      </c>
      <c r="C18" s="136" t="s">
        <v>114</v>
      </c>
      <c r="D18" s="188"/>
      <c r="E18" s="106"/>
      <c r="F18" s="106"/>
      <c r="G18" s="19"/>
      <c r="H18" s="19"/>
      <c r="I18" s="19"/>
      <c r="J18" s="19"/>
      <c r="K18" s="19"/>
      <c r="L18" s="19"/>
      <c r="M18" s="19"/>
      <c r="N18" s="19"/>
      <c r="O18" s="19"/>
      <c r="P18" s="106"/>
      <c r="Q18" s="19"/>
      <c r="R18" s="19"/>
      <c r="S18" s="106"/>
      <c r="T18" s="293"/>
    </row>
    <row r="19" spans="1:20" ht="12.75" customHeight="1">
      <c r="A19" s="293"/>
      <c r="B19" s="137" t="s">
        <v>80</v>
      </c>
      <c r="C19" s="193" t="s">
        <v>115</v>
      </c>
      <c r="D19" s="188"/>
      <c r="E19" s="106"/>
      <c r="F19" s="106"/>
      <c r="G19" s="19"/>
      <c r="H19" s="19"/>
      <c r="I19" s="19"/>
      <c r="J19" s="19"/>
      <c r="K19" s="19"/>
      <c r="L19" s="19"/>
      <c r="M19" s="19"/>
      <c r="N19" s="19"/>
      <c r="O19" s="19"/>
      <c r="P19" s="106"/>
      <c r="Q19" s="19"/>
      <c r="R19" s="19"/>
      <c r="S19" s="106"/>
      <c r="T19" s="293"/>
    </row>
    <row r="20" spans="1:20" ht="12.75" customHeight="1" thickBot="1">
      <c r="A20" s="293"/>
      <c r="B20" s="137" t="s">
        <v>94</v>
      </c>
      <c r="C20" s="136" t="s">
        <v>116</v>
      </c>
      <c r="D20" s="188"/>
      <c r="E20" s="106"/>
      <c r="F20" s="106"/>
      <c r="G20" s="19"/>
      <c r="H20" s="19"/>
      <c r="I20" s="19"/>
      <c r="J20" s="19"/>
      <c r="K20" s="19"/>
      <c r="L20" s="19"/>
      <c r="M20" s="19"/>
      <c r="N20" s="19"/>
      <c r="O20" s="19"/>
      <c r="P20" s="106"/>
      <c r="Q20" s="19"/>
      <c r="R20" s="19"/>
      <c r="S20" s="106"/>
      <c r="T20" s="293"/>
    </row>
    <row r="21" spans="1:20" ht="12.75" customHeight="1" thickBot="1">
      <c r="A21" s="293"/>
      <c r="B21" s="102"/>
      <c r="C21" s="103" t="s">
        <v>81</v>
      </c>
      <c r="D21" s="188"/>
      <c r="E21" s="33" t="str">
        <f>IF(OR(E15="A",(COUNTIF(E17:E20,"A")&gt;2)),"C",IF(COUNTIF(E17:E20,"A")&gt;0,"P"," "))</f>
        <v xml:space="preserve"> </v>
      </c>
      <c r="F21" s="33" t="str">
        <f t="shared" ref="F21:S21" si="1">IF(OR(F15="A",(COUNTIF(F17:F20,"A")&gt;2)),"C",IF(COUNTIF(F17:F20,"A")&gt;0,"P"," "))</f>
        <v xml:space="preserve"> </v>
      </c>
      <c r="G21" s="33" t="str">
        <f t="shared" si="1"/>
        <v xml:space="preserve"> </v>
      </c>
      <c r="H21" s="33" t="str">
        <f t="shared" si="1"/>
        <v xml:space="preserve"> </v>
      </c>
      <c r="I21" s="33" t="str">
        <f t="shared" si="1"/>
        <v xml:space="preserve"> </v>
      </c>
      <c r="J21" s="33" t="str">
        <f t="shared" si="1"/>
        <v xml:space="preserve"> </v>
      </c>
      <c r="K21" s="33" t="str">
        <f t="shared" si="1"/>
        <v xml:space="preserve"> </v>
      </c>
      <c r="L21" s="33" t="str">
        <f t="shared" si="1"/>
        <v xml:space="preserve"> </v>
      </c>
      <c r="M21" s="33" t="str">
        <f t="shared" si="1"/>
        <v xml:space="preserve"> </v>
      </c>
      <c r="N21" s="33" t="str">
        <f t="shared" si="1"/>
        <v xml:space="preserve"> </v>
      </c>
      <c r="O21" s="33" t="str">
        <f t="shared" si="1"/>
        <v xml:space="preserve"> </v>
      </c>
      <c r="P21" s="33" t="str">
        <f t="shared" si="1"/>
        <v xml:space="preserve"> </v>
      </c>
      <c r="Q21" s="33" t="str">
        <f t="shared" si="1"/>
        <v xml:space="preserve"> </v>
      </c>
      <c r="R21" s="33" t="str">
        <f t="shared" si="1"/>
        <v xml:space="preserve"> </v>
      </c>
      <c r="S21" s="33" t="str">
        <f t="shared" si="1"/>
        <v xml:space="preserve"> </v>
      </c>
      <c r="T21" s="293"/>
    </row>
    <row r="22" spans="1:20" ht="12.75" customHeight="1">
      <c r="A22" s="293"/>
      <c r="B22" s="102"/>
      <c r="C22" s="104"/>
      <c r="D22" s="188"/>
      <c r="E22" s="8"/>
      <c r="F22" s="8"/>
      <c r="G22" s="8"/>
      <c r="H22" s="8"/>
      <c r="I22" s="8"/>
      <c r="J22" s="8"/>
      <c r="K22" s="8"/>
      <c r="L22" s="8"/>
      <c r="M22" s="8"/>
      <c r="N22" s="8"/>
      <c r="O22" s="8"/>
      <c r="P22" s="8"/>
      <c r="Q22" s="8"/>
      <c r="R22" s="8"/>
      <c r="S22" s="8"/>
      <c r="T22" s="293"/>
    </row>
    <row r="23" spans="1:20" ht="12.75" customHeight="1">
      <c r="A23" s="293"/>
      <c r="B23" s="187" t="s">
        <v>117</v>
      </c>
      <c r="C23" s="187"/>
      <c r="D23" s="188"/>
      <c r="E23" s="188"/>
      <c r="F23" s="188"/>
      <c r="G23" s="188"/>
      <c r="H23" s="188"/>
      <c r="I23" s="188"/>
      <c r="J23" s="188"/>
      <c r="K23" s="188"/>
      <c r="L23" s="188"/>
      <c r="M23" s="188"/>
      <c r="N23" s="188"/>
      <c r="O23" s="188"/>
      <c r="P23" s="188"/>
      <c r="Q23" s="188"/>
      <c r="R23" s="188"/>
      <c r="S23" s="188"/>
      <c r="T23" s="293"/>
    </row>
    <row r="24" spans="1:20" ht="12.75" customHeight="1">
      <c r="A24" s="293"/>
      <c r="B24" s="98"/>
      <c r="C24" s="136" t="s">
        <v>118</v>
      </c>
      <c r="D24" s="186"/>
      <c r="E24" s="141"/>
      <c r="F24" s="177"/>
      <c r="G24" s="142"/>
      <c r="H24" s="142"/>
      <c r="I24" s="142"/>
      <c r="J24" s="142"/>
      <c r="K24" s="142"/>
      <c r="L24" s="142"/>
      <c r="M24" s="142"/>
      <c r="N24" s="142"/>
      <c r="O24" s="142"/>
      <c r="P24" s="142"/>
      <c r="Q24" s="142"/>
      <c r="R24" s="142"/>
      <c r="S24" s="142"/>
      <c r="T24" s="293"/>
    </row>
    <row r="25" spans="1:20" ht="12.75" customHeight="1">
      <c r="A25" s="293"/>
      <c r="B25" s="98">
        <v>1</v>
      </c>
      <c r="C25" s="136" t="s">
        <v>119</v>
      </c>
      <c r="D25" s="186"/>
      <c r="E25" s="106"/>
      <c r="F25" s="106"/>
      <c r="G25" s="19"/>
      <c r="H25" s="19"/>
      <c r="I25" s="19"/>
      <c r="J25" s="19"/>
      <c r="K25" s="19"/>
      <c r="L25" s="19"/>
      <c r="M25" s="19"/>
      <c r="N25" s="19"/>
      <c r="O25" s="19"/>
      <c r="P25" s="106"/>
      <c r="Q25" s="19"/>
      <c r="R25" s="19"/>
      <c r="S25" s="106"/>
      <c r="T25" s="293"/>
    </row>
    <row r="26" spans="1:20" ht="12.75" customHeight="1">
      <c r="A26" s="293"/>
      <c r="B26" s="98">
        <v>2</v>
      </c>
      <c r="C26" s="136" t="s">
        <v>120</v>
      </c>
      <c r="D26" s="186"/>
      <c r="E26" s="141"/>
      <c r="F26" s="177"/>
      <c r="G26" s="142"/>
      <c r="H26" s="142"/>
      <c r="I26" s="142"/>
      <c r="J26" s="142"/>
      <c r="K26" s="142"/>
      <c r="L26" s="142"/>
      <c r="M26" s="142"/>
      <c r="N26" s="142"/>
      <c r="O26" s="142"/>
      <c r="P26" s="142"/>
      <c r="Q26" s="142"/>
      <c r="R26" s="142"/>
      <c r="S26" s="142"/>
      <c r="T26" s="293"/>
    </row>
    <row r="27" spans="1:20" ht="12.75" customHeight="1">
      <c r="A27" s="293"/>
      <c r="B27" s="101" t="s">
        <v>76</v>
      </c>
      <c r="C27" s="138" t="s">
        <v>121</v>
      </c>
      <c r="D27" s="186"/>
      <c r="E27" s="106"/>
      <c r="F27" s="106"/>
      <c r="G27" s="19"/>
      <c r="H27" s="19"/>
      <c r="I27" s="19"/>
      <c r="J27" s="19"/>
      <c r="K27" s="19"/>
      <c r="L27" s="19"/>
      <c r="M27" s="19"/>
      <c r="N27" s="19"/>
      <c r="O27" s="19"/>
      <c r="P27" s="106"/>
      <c r="Q27" s="19"/>
      <c r="R27" s="19"/>
      <c r="S27" s="106"/>
      <c r="T27" s="293"/>
    </row>
    <row r="28" spans="1:20" ht="12.75" customHeight="1">
      <c r="A28" s="293"/>
      <c r="B28" s="101" t="s">
        <v>77</v>
      </c>
      <c r="C28" s="138" t="s">
        <v>122</v>
      </c>
      <c r="D28" s="186"/>
      <c r="E28" s="106"/>
      <c r="F28" s="106"/>
      <c r="G28" s="19"/>
      <c r="H28" s="19"/>
      <c r="I28" s="19"/>
      <c r="J28" s="19"/>
      <c r="K28" s="19"/>
      <c r="L28" s="19"/>
      <c r="M28" s="19"/>
      <c r="N28" s="19"/>
      <c r="O28" s="19"/>
      <c r="P28" s="19"/>
      <c r="Q28" s="19"/>
      <c r="R28" s="19"/>
      <c r="S28" s="106"/>
      <c r="T28" s="293"/>
    </row>
    <row r="29" spans="1:20" ht="12.75" customHeight="1">
      <c r="A29" s="293"/>
      <c r="B29" s="101" t="s">
        <v>80</v>
      </c>
      <c r="C29" s="138" t="s">
        <v>123</v>
      </c>
      <c r="D29" s="186"/>
      <c r="E29" s="106"/>
      <c r="F29" s="106"/>
      <c r="G29" s="19"/>
      <c r="H29" s="19"/>
      <c r="I29" s="19"/>
      <c r="J29" s="19"/>
      <c r="K29" s="19"/>
      <c r="L29" s="19"/>
      <c r="M29" s="19"/>
      <c r="N29" s="19"/>
      <c r="O29" s="19"/>
      <c r="P29" s="106"/>
      <c r="Q29" s="19"/>
      <c r="R29" s="19"/>
      <c r="S29" s="106"/>
      <c r="T29" s="293"/>
    </row>
    <row r="30" spans="1:20" ht="12.75" customHeight="1">
      <c r="A30" s="293"/>
      <c r="B30" s="139" t="s">
        <v>94</v>
      </c>
      <c r="C30" s="138" t="s">
        <v>124</v>
      </c>
      <c r="D30" s="186"/>
      <c r="E30" s="106"/>
      <c r="F30" s="106"/>
      <c r="G30" s="19"/>
      <c r="H30" s="19"/>
      <c r="I30" s="19"/>
      <c r="J30" s="19"/>
      <c r="K30" s="19"/>
      <c r="L30" s="19"/>
      <c r="M30" s="19"/>
      <c r="N30" s="19"/>
      <c r="O30" s="19"/>
      <c r="P30" s="106"/>
      <c r="Q30" s="19"/>
      <c r="R30" s="19"/>
      <c r="S30" s="106"/>
      <c r="T30" s="293"/>
    </row>
    <row r="31" spans="1:20" ht="12.75" customHeight="1">
      <c r="A31" s="293"/>
      <c r="B31" s="139" t="s">
        <v>141</v>
      </c>
      <c r="C31" s="138" t="s">
        <v>125</v>
      </c>
      <c r="D31" s="186"/>
      <c r="E31" s="106"/>
      <c r="F31" s="106"/>
      <c r="G31" s="19"/>
      <c r="H31" s="19"/>
      <c r="I31" s="19"/>
      <c r="J31" s="19"/>
      <c r="K31" s="19"/>
      <c r="L31" s="19"/>
      <c r="M31" s="19"/>
      <c r="N31" s="19"/>
      <c r="O31" s="19"/>
      <c r="P31" s="106"/>
      <c r="Q31" s="19"/>
      <c r="R31" s="19"/>
      <c r="S31" s="106"/>
      <c r="T31" s="293"/>
    </row>
    <row r="32" spans="1:20" ht="12.75" customHeight="1">
      <c r="A32" s="293"/>
      <c r="B32" s="101">
        <v>3</v>
      </c>
      <c r="C32" s="138" t="s">
        <v>126</v>
      </c>
      <c r="D32" s="186"/>
      <c r="E32" s="106"/>
      <c r="F32" s="106"/>
      <c r="G32" s="19"/>
      <c r="H32" s="19"/>
      <c r="I32" s="19"/>
      <c r="J32" s="19"/>
      <c r="K32" s="19"/>
      <c r="L32" s="19"/>
      <c r="M32" s="19"/>
      <c r="N32" s="19"/>
      <c r="O32" s="19"/>
      <c r="P32" s="106"/>
      <c r="Q32" s="19"/>
      <c r="R32" s="19"/>
      <c r="S32" s="106"/>
      <c r="T32" s="293"/>
    </row>
    <row r="33" spans="1:20" ht="12.75" customHeight="1">
      <c r="A33" s="293"/>
      <c r="B33" s="101">
        <v>4</v>
      </c>
      <c r="C33" s="138" t="s">
        <v>127</v>
      </c>
      <c r="D33" s="186"/>
      <c r="E33" s="106"/>
      <c r="F33" s="106"/>
      <c r="G33" s="19"/>
      <c r="H33" s="19"/>
      <c r="I33" s="19"/>
      <c r="J33" s="19"/>
      <c r="K33" s="19"/>
      <c r="L33" s="19"/>
      <c r="M33" s="19"/>
      <c r="N33" s="19"/>
      <c r="O33" s="19"/>
      <c r="P33" s="106"/>
      <c r="Q33" s="19"/>
      <c r="R33" s="19"/>
      <c r="S33" s="106"/>
      <c r="T33" s="293"/>
    </row>
    <row r="34" spans="1:20" ht="12.75" customHeight="1">
      <c r="A34" s="293"/>
      <c r="B34" s="101">
        <v>5</v>
      </c>
      <c r="C34" s="138" t="s">
        <v>128</v>
      </c>
      <c r="D34" s="186"/>
      <c r="E34" s="141"/>
      <c r="F34" s="177"/>
      <c r="G34" s="142"/>
      <c r="H34" s="142"/>
      <c r="I34" s="142"/>
      <c r="J34" s="142"/>
      <c r="K34" s="142"/>
      <c r="L34" s="142"/>
      <c r="M34" s="142"/>
      <c r="N34" s="142"/>
      <c r="O34" s="142"/>
      <c r="P34" s="142"/>
      <c r="Q34" s="142"/>
      <c r="R34" s="142"/>
      <c r="S34" s="142"/>
      <c r="T34" s="293"/>
    </row>
    <row r="35" spans="1:20" ht="12.75" customHeight="1">
      <c r="A35" s="293"/>
      <c r="B35" s="139" t="s">
        <v>142</v>
      </c>
      <c r="C35" s="138" t="s">
        <v>129</v>
      </c>
      <c r="D35" s="186"/>
      <c r="E35" s="106"/>
      <c r="F35" s="106"/>
      <c r="G35" s="19"/>
      <c r="H35" s="19"/>
      <c r="I35" s="19"/>
      <c r="J35" s="19"/>
      <c r="K35" s="19"/>
      <c r="L35" s="19"/>
      <c r="M35" s="19"/>
      <c r="N35" s="19"/>
      <c r="O35" s="19"/>
      <c r="P35" s="106"/>
      <c r="Q35" s="19"/>
      <c r="R35" s="19"/>
      <c r="S35" s="106"/>
      <c r="T35" s="293"/>
    </row>
    <row r="36" spans="1:20" ht="12.75" customHeight="1">
      <c r="A36" s="293"/>
      <c r="B36" s="139" t="s">
        <v>143</v>
      </c>
      <c r="C36" s="138" t="s">
        <v>130</v>
      </c>
      <c r="D36" s="186"/>
      <c r="E36" s="106"/>
      <c r="F36" s="106"/>
      <c r="G36" s="19"/>
      <c r="H36" s="19"/>
      <c r="I36" s="19"/>
      <c r="J36" s="19"/>
      <c r="K36" s="19"/>
      <c r="L36" s="19"/>
      <c r="M36" s="19"/>
      <c r="N36" s="19"/>
      <c r="O36" s="19"/>
      <c r="P36" s="106"/>
      <c r="Q36" s="19"/>
      <c r="R36" s="19"/>
      <c r="S36" s="106"/>
      <c r="T36" s="293"/>
    </row>
    <row r="37" spans="1:20" ht="12.75" customHeight="1">
      <c r="A37" s="293"/>
      <c r="B37" s="139" t="s">
        <v>144</v>
      </c>
      <c r="C37" s="138" t="s">
        <v>131</v>
      </c>
      <c r="D37" s="186"/>
      <c r="E37" s="106"/>
      <c r="F37" s="106"/>
      <c r="G37" s="19"/>
      <c r="H37" s="19"/>
      <c r="I37" s="19"/>
      <c r="J37" s="19"/>
      <c r="K37" s="19"/>
      <c r="L37" s="19"/>
      <c r="M37" s="19"/>
      <c r="N37" s="19"/>
      <c r="O37" s="19"/>
      <c r="P37" s="106"/>
      <c r="Q37" s="19"/>
      <c r="R37" s="19"/>
      <c r="S37" s="106"/>
      <c r="T37" s="293"/>
    </row>
    <row r="38" spans="1:20" ht="12.75" customHeight="1">
      <c r="A38" s="293"/>
      <c r="B38" s="139" t="s">
        <v>145</v>
      </c>
      <c r="C38" s="138" t="s">
        <v>132</v>
      </c>
      <c r="D38" s="186"/>
      <c r="E38" s="106"/>
      <c r="F38" s="106"/>
      <c r="G38" s="19"/>
      <c r="H38" s="19"/>
      <c r="I38" s="19"/>
      <c r="J38" s="19"/>
      <c r="K38" s="19"/>
      <c r="L38" s="19"/>
      <c r="M38" s="19"/>
      <c r="N38" s="19"/>
      <c r="O38" s="19"/>
      <c r="P38" s="106"/>
      <c r="Q38" s="19"/>
      <c r="R38" s="19"/>
      <c r="S38" s="106"/>
      <c r="T38" s="293"/>
    </row>
    <row r="39" spans="1:20" ht="12.75" customHeight="1">
      <c r="A39" s="293"/>
      <c r="B39" s="139" t="s">
        <v>146</v>
      </c>
      <c r="C39" s="138" t="s">
        <v>133</v>
      </c>
      <c r="D39" s="186"/>
      <c r="E39" s="106"/>
      <c r="F39" s="106"/>
      <c r="G39" s="19"/>
      <c r="H39" s="19"/>
      <c r="I39" s="19"/>
      <c r="J39" s="19"/>
      <c r="K39" s="19"/>
      <c r="L39" s="19"/>
      <c r="M39" s="19"/>
      <c r="N39" s="19"/>
      <c r="O39" s="19"/>
      <c r="P39" s="106"/>
      <c r="Q39" s="19"/>
      <c r="R39" s="19"/>
      <c r="S39" s="106"/>
      <c r="T39" s="293"/>
    </row>
    <row r="40" spans="1:20" ht="12.75" customHeight="1">
      <c r="A40" s="293"/>
      <c r="B40" s="139" t="s">
        <v>147</v>
      </c>
      <c r="C40" s="138" t="s">
        <v>134</v>
      </c>
      <c r="D40" s="186"/>
      <c r="E40" s="106"/>
      <c r="F40" s="106"/>
      <c r="G40" s="19"/>
      <c r="H40" s="19"/>
      <c r="I40" s="19"/>
      <c r="J40" s="19"/>
      <c r="K40" s="19"/>
      <c r="L40" s="19"/>
      <c r="M40" s="19"/>
      <c r="N40" s="19"/>
      <c r="O40" s="19"/>
      <c r="P40" s="106"/>
      <c r="Q40" s="19"/>
      <c r="R40" s="19"/>
      <c r="S40" s="106"/>
      <c r="T40" s="293"/>
    </row>
    <row r="41" spans="1:20" ht="12.75" customHeight="1">
      <c r="A41" s="293"/>
      <c r="B41" s="139" t="s">
        <v>148</v>
      </c>
      <c r="C41" s="138" t="s">
        <v>135</v>
      </c>
      <c r="D41" s="186"/>
      <c r="E41" s="106"/>
      <c r="F41" s="106"/>
      <c r="G41" s="19"/>
      <c r="H41" s="19"/>
      <c r="I41" s="19"/>
      <c r="J41" s="19"/>
      <c r="K41" s="19"/>
      <c r="L41" s="19"/>
      <c r="M41" s="19"/>
      <c r="N41" s="19"/>
      <c r="O41" s="19"/>
      <c r="P41" s="106"/>
      <c r="Q41" s="19"/>
      <c r="R41" s="19"/>
      <c r="S41" s="106"/>
      <c r="T41" s="293"/>
    </row>
    <row r="42" spans="1:20" ht="12.75" customHeight="1">
      <c r="A42" s="293"/>
      <c r="B42" s="139" t="s">
        <v>149</v>
      </c>
      <c r="C42" s="138" t="s">
        <v>136</v>
      </c>
      <c r="D42" s="186"/>
      <c r="E42" s="106"/>
      <c r="F42" s="106"/>
      <c r="G42" s="19"/>
      <c r="H42" s="19"/>
      <c r="I42" s="19"/>
      <c r="J42" s="19"/>
      <c r="K42" s="19"/>
      <c r="L42" s="19"/>
      <c r="M42" s="19"/>
      <c r="N42" s="19"/>
      <c r="O42" s="19"/>
      <c r="P42" s="106"/>
      <c r="Q42" s="19"/>
      <c r="R42" s="19"/>
      <c r="S42" s="106"/>
      <c r="T42" s="293"/>
    </row>
    <row r="43" spans="1:20" ht="12.75" customHeight="1">
      <c r="A43" s="293"/>
      <c r="B43" s="139" t="s">
        <v>150</v>
      </c>
      <c r="C43" s="138" t="s">
        <v>137</v>
      </c>
      <c r="D43" s="186"/>
      <c r="E43" s="106"/>
      <c r="F43" s="106"/>
      <c r="G43" s="19"/>
      <c r="H43" s="19"/>
      <c r="I43" s="19"/>
      <c r="J43" s="19"/>
      <c r="K43" s="19"/>
      <c r="L43" s="19"/>
      <c r="M43" s="19"/>
      <c r="N43" s="19"/>
      <c r="O43" s="19"/>
      <c r="P43" s="106"/>
      <c r="Q43" s="19"/>
      <c r="R43" s="19"/>
      <c r="S43" s="106"/>
      <c r="T43" s="293"/>
    </row>
    <row r="44" spans="1:20" ht="12.75" customHeight="1">
      <c r="A44" s="293"/>
      <c r="B44" s="101">
        <v>6</v>
      </c>
      <c r="C44" s="138" t="s">
        <v>138</v>
      </c>
      <c r="D44" s="186"/>
      <c r="E44" s="106"/>
      <c r="F44" s="106"/>
      <c r="G44" s="19"/>
      <c r="H44" s="19"/>
      <c r="I44" s="19"/>
      <c r="J44" s="19"/>
      <c r="K44" s="19"/>
      <c r="L44" s="19"/>
      <c r="M44" s="19"/>
      <c r="N44" s="19"/>
      <c r="O44" s="19"/>
      <c r="P44" s="106"/>
      <c r="Q44" s="19"/>
      <c r="R44" s="19"/>
      <c r="S44" s="106"/>
      <c r="T44" s="293"/>
    </row>
    <row r="45" spans="1:20" ht="12.75" customHeight="1">
      <c r="A45" s="293"/>
      <c r="B45" s="101">
        <v>7</v>
      </c>
      <c r="C45" s="138" t="s">
        <v>139</v>
      </c>
      <c r="D45" s="186"/>
      <c r="E45" s="106"/>
      <c r="F45" s="106"/>
      <c r="G45" s="19"/>
      <c r="H45" s="19"/>
      <c r="I45" s="19"/>
      <c r="J45" s="19"/>
      <c r="K45" s="19"/>
      <c r="L45" s="19"/>
      <c r="M45" s="19"/>
      <c r="N45" s="19"/>
      <c r="O45" s="19"/>
      <c r="P45" s="106"/>
      <c r="Q45" s="19"/>
      <c r="R45" s="19"/>
      <c r="S45" s="106"/>
      <c r="T45" s="293"/>
    </row>
    <row r="46" spans="1:20" ht="12.75" customHeight="1" thickBot="1">
      <c r="A46" s="293"/>
      <c r="B46" s="101">
        <v>8</v>
      </c>
      <c r="C46" s="138" t="s">
        <v>140</v>
      </c>
      <c r="D46" s="186"/>
      <c r="E46" s="106"/>
      <c r="F46" s="106"/>
      <c r="G46" s="19"/>
      <c r="H46" s="19"/>
      <c r="I46" s="19"/>
      <c r="J46" s="19"/>
      <c r="K46" s="19"/>
      <c r="L46" s="19"/>
      <c r="M46" s="19"/>
      <c r="N46" s="19"/>
      <c r="O46" s="19"/>
      <c r="P46" s="106"/>
      <c r="Q46" s="19"/>
      <c r="R46" s="19"/>
      <c r="S46" s="106"/>
      <c r="T46" s="293"/>
    </row>
    <row r="47" spans="1:20" ht="12.75" customHeight="1" thickBot="1">
      <c r="A47" s="293"/>
      <c r="B47" s="102"/>
      <c r="C47" s="103" t="s">
        <v>81</v>
      </c>
      <c r="D47" s="186"/>
      <c r="E47" s="33" t="str">
        <f>IF(COUNTIF(E24:E46,"A")&gt;19,"C",IF(COUNTIF(E24:E46,"A")&gt;0,"P"," "))</f>
        <v xml:space="preserve"> </v>
      </c>
      <c r="F47" s="33" t="str">
        <f t="shared" ref="F47:S47" si="2">IF(COUNTIF(F24:F46,"A")&gt;19,"C",IF(COUNTIF(F24:F46,"A")&gt;0,"P"," "))</f>
        <v xml:space="preserve"> </v>
      </c>
      <c r="G47" s="33" t="str">
        <f t="shared" si="2"/>
        <v xml:space="preserve"> </v>
      </c>
      <c r="H47" s="33" t="str">
        <f t="shared" si="2"/>
        <v xml:space="preserve"> </v>
      </c>
      <c r="I47" s="33" t="str">
        <f t="shared" si="2"/>
        <v xml:space="preserve"> </v>
      </c>
      <c r="J47" s="33" t="str">
        <f t="shared" si="2"/>
        <v xml:space="preserve"> </v>
      </c>
      <c r="K47" s="33" t="str">
        <f t="shared" si="2"/>
        <v xml:space="preserve"> </v>
      </c>
      <c r="L47" s="33" t="str">
        <f t="shared" si="2"/>
        <v xml:space="preserve"> </v>
      </c>
      <c r="M47" s="33" t="str">
        <f t="shared" si="2"/>
        <v xml:space="preserve"> </v>
      </c>
      <c r="N47" s="33" t="str">
        <f t="shared" si="2"/>
        <v xml:space="preserve"> </v>
      </c>
      <c r="O47" s="33" t="str">
        <f t="shared" si="2"/>
        <v xml:space="preserve"> </v>
      </c>
      <c r="P47" s="33" t="str">
        <f t="shared" si="2"/>
        <v xml:space="preserve"> </v>
      </c>
      <c r="Q47" s="33" t="str">
        <f t="shared" si="2"/>
        <v xml:space="preserve"> </v>
      </c>
      <c r="R47" s="33" t="str">
        <f t="shared" si="2"/>
        <v xml:space="preserve"> </v>
      </c>
      <c r="S47" s="33" t="str">
        <f t="shared" si="2"/>
        <v xml:space="preserve"> </v>
      </c>
      <c r="T47" s="293"/>
    </row>
    <row r="48" spans="1:20" ht="12.75" customHeight="1">
      <c r="A48" s="293"/>
      <c r="B48" s="102"/>
      <c r="C48" s="104"/>
      <c r="D48" s="186"/>
      <c r="T48" s="293"/>
    </row>
    <row r="49" spans="1:20" ht="12.75" customHeight="1">
      <c r="A49" s="293"/>
      <c r="B49" s="187" t="s">
        <v>151</v>
      </c>
      <c r="C49" s="187"/>
      <c r="D49" s="186"/>
      <c r="E49" s="186"/>
      <c r="F49" s="186"/>
      <c r="G49" s="186"/>
      <c r="H49" s="186"/>
      <c r="I49" s="186"/>
      <c r="J49" s="186"/>
      <c r="K49" s="186"/>
      <c r="L49" s="186"/>
      <c r="M49" s="186"/>
      <c r="N49" s="186"/>
      <c r="O49" s="186"/>
      <c r="P49" s="186"/>
      <c r="Q49" s="186"/>
      <c r="R49" s="186"/>
      <c r="S49" s="186"/>
      <c r="T49" s="293"/>
    </row>
    <row r="50" spans="1:20" ht="12.75" customHeight="1">
      <c r="A50" s="293"/>
      <c r="B50" s="98"/>
      <c r="C50" s="136" t="s">
        <v>118</v>
      </c>
      <c r="D50" s="186"/>
      <c r="E50" s="141"/>
      <c r="F50" s="177"/>
      <c r="G50" s="142"/>
      <c r="H50" s="142"/>
      <c r="I50" s="142"/>
      <c r="J50" s="142"/>
      <c r="K50" s="142"/>
      <c r="L50" s="142"/>
      <c r="M50" s="142"/>
      <c r="N50" s="142"/>
      <c r="O50" s="142"/>
      <c r="P50" s="142"/>
      <c r="Q50" s="142"/>
      <c r="R50" s="142"/>
      <c r="S50" s="142"/>
      <c r="T50" s="293"/>
    </row>
    <row r="51" spans="1:20" ht="12.75" customHeight="1">
      <c r="A51" s="293"/>
      <c r="B51" s="98">
        <v>1</v>
      </c>
      <c r="C51" s="136" t="s">
        <v>152</v>
      </c>
      <c r="D51" s="186"/>
      <c r="E51" s="106"/>
      <c r="F51" s="106"/>
      <c r="G51" s="19"/>
      <c r="H51" s="19"/>
      <c r="I51" s="19"/>
      <c r="J51" s="19"/>
      <c r="K51" s="19"/>
      <c r="L51" s="19"/>
      <c r="M51" s="19"/>
      <c r="N51" s="19"/>
      <c r="O51" s="19"/>
      <c r="P51" s="106"/>
      <c r="Q51" s="19"/>
      <c r="R51" s="19"/>
      <c r="S51" s="106"/>
      <c r="T51" s="293"/>
    </row>
    <row r="52" spans="1:20" ht="12.75" customHeight="1">
      <c r="A52" s="293"/>
      <c r="B52" s="98">
        <v>2</v>
      </c>
      <c r="C52" s="136" t="s">
        <v>153</v>
      </c>
      <c r="D52" s="186"/>
      <c r="E52" s="141"/>
      <c r="F52" s="177"/>
      <c r="G52" s="142"/>
      <c r="H52" s="142"/>
      <c r="I52" s="142"/>
      <c r="J52" s="142"/>
      <c r="K52" s="142"/>
      <c r="L52" s="142"/>
      <c r="M52" s="142"/>
      <c r="N52" s="142"/>
      <c r="O52" s="142"/>
      <c r="P52" s="142"/>
      <c r="Q52" s="142"/>
      <c r="R52" s="142"/>
      <c r="S52" s="142"/>
      <c r="T52" s="293"/>
    </row>
    <row r="53" spans="1:20" ht="12.75" customHeight="1">
      <c r="A53" s="293"/>
      <c r="B53" s="137" t="s">
        <v>76</v>
      </c>
      <c r="C53" s="136" t="s">
        <v>154</v>
      </c>
      <c r="D53" s="186"/>
      <c r="E53" s="106"/>
      <c r="F53" s="106"/>
      <c r="G53" s="19"/>
      <c r="H53" s="19"/>
      <c r="I53" s="19"/>
      <c r="J53" s="19"/>
      <c r="K53" s="19"/>
      <c r="L53" s="19"/>
      <c r="M53" s="19"/>
      <c r="N53" s="19"/>
      <c r="O53" s="19"/>
      <c r="P53" s="106"/>
      <c r="Q53" s="19"/>
      <c r="R53" s="19"/>
      <c r="S53" s="106"/>
      <c r="T53" s="293"/>
    </row>
    <row r="54" spans="1:20" ht="12.75" customHeight="1">
      <c r="A54" s="293"/>
      <c r="B54" s="137" t="s">
        <v>77</v>
      </c>
      <c r="C54" s="136" t="s">
        <v>155</v>
      </c>
      <c r="D54" s="186"/>
      <c r="E54" s="106"/>
      <c r="F54" s="106"/>
      <c r="G54" s="19"/>
      <c r="H54" s="19"/>
      <c r="I54" s="19"/>
      <c r="J54" s="19"/>
      <c r="K54" s="19"/>
      <c r="L54" s="19"/>
      <c r="M54" s="19"/>
      <c r="N54" s="19"/>
      <c r="O54" s="19"/>
      <c r="P54" s="106"/>
      <c r="Q54" s="19"/>
      <c r="R54" s="19"/>
      <c r="S54" s="106"/>
      <c r="T54" s="293"/>
    </row>
    <row r="55" spans="1:20" ht="12.75" customHeight="1">
      <c r="A55" s="293"/>
      <c r="B55" s="137" t="s">
        <v>80</v>
      </c>
      <c r="C55" s="136" t="s">
        <v>156</v>
      </c>
      <c r="D55" s="186"/>
      <c r="E55" s="106"/>
      <c r="F55" s="106"/>
      <c r="G55" s="19"/>
      <c r="H55" s="19"/>
      <c r="I55" s="19"/>
      <c r="J55" s="19"/>
      <c r="K55" s="19"/>
      <c r="L55" s="19"/>
      <c r="M55" s="19"/>
      <c r="N55" s="19"/>
      <c r="O55" s="19"/>
      <c r="P55" s="106"/>
      <c r="Q55" s="19"/>
      <c r="R55" s="19"/>
      <c r="S55" s="106"/>
      <c r="T55" s="293"/>
    </row>
    <row r="56" spans="1:20" ht="12.75" customHeight="1">
      <c r="A56" s="293"/>
      <c r="B56" s="137" t="s">
        <v>94</v>
      </c>
      <c r="C56" s="136" t="s">
        <v>157</v>
      </c>
      <c r="D56" s="186"/>
      <c r="E56" s="106"/>
      <c r="F56" s="106"/>
      <c r="G56" s="19"/>
      <c r="H56" s="19"/>
      <c r="I56" s="19"/>
      <c r="J56" s="19"/>
      <c r="K56" s="19"/>
      <c r="L56" s="19"/>
      <c r="M56" s="19"/>
      <c r="N56" s="19"/>
      <c r="O56" s="19"/>
      <c r="P56" s="106"/>
      <c r="Q56" s="19"/>
      <c r="R56" s="19"/>
      <c r="S56" s="106"/>
      <c r="T56" s="293"/>
    </row>
    <row r="57" spans="1:20" ht="12.75" customHeight="1">
      <c r="A57" s="293"/>
      <c r="B57" s="137" t="s">
        <v>141</v>
      </c>
      <c r="C57" s="136" t="s">
        <v>158</v>
      </c>
      <c r="D57" s="186"/>
      <c r="E57" s="106"/>
      <c r="F57" s="106"/>
      <c r="G57" s="19"/>
      <c r="H57" s="19"/>
      <c r="I57" s="19"/>
      <c r="J57" s="19"/>
      <c r="K57" s="19"/>
      <c r="L57" s="19"/>
      <c r="M57" s="19"/>
      <c r="N57" s="19"/>
      <c r="O57" s="19"/>
      <c r="P57" s="106"/>
      <c r="Q57" s="19"/>
      <c r="R57" s="19"/>
      <c r="S57" s="106"/>
      <c r="T57" s="293"/>
    </row>
    <row r="58" spans="1:20" ht="12.75" customHeight="1">
      <c r="A58" s="293"/>
      <c r="B58" s="137" t="s">
        <v>162</v>
      </c>
      <c r="C58" s="136" t="s">
        <v>159</v>
      </c>
      <c r="D58" s="186"/>
      <c r="E58" s="106"/>
      <c r="F58" s="106"/>
      <c r="G58" s="19"/>
      <c r="H58" s="19"/>
      <c r="I58" s="19"/>
      <c r="J58" s="19"/>
      <c r="K58" s="19"/>
      <c r="L58" s="19"/>
      <c r="M58" s="19"/>
      <c r="N58" s="19"/>
      <c r="O58" s="19"/>
      <c r="P58" s="106"/>
      <c r="Q58" s="19"/>
      <c r="R58" s="19"/>
      <c r="S58" s="106"/>
      <c r="T58" s="293"/>
    </row>
    <row r="59" spans="1:20" ht="12.75" customHeight="1">
      <c r="A59" s="293"/>
      <c r="B59" s="98">
        <v>3</v>
      </c>
      <c r="C59" s="136" t="s">
        <v>160</v>
      </c>
      <c r="D59" s="186"/>
      <c r="E59" s="106"/>
      <c r="F59" s="106"/>
      <c r="G59" s="19"/>
      <c r="H59" s="19"/>
      <c r="I59" s="19"/>
      <c r="J59" s="19"/>
      <c r="K59" s="19"/>
      <c r="L59" s="19"/>
      <c r="M59" s="19"/>
      <c r="N59" s="19"/>
      <c r="O59" s="19"/>
      <c r="P59" s="106"/>
      <c r="Q59" s="19"/>
      <c r="R59" s="19"/>
      <c r="S59" s="106"/>
      <c r="T59" s="293"/>
    </row>
    <row r="60" spans="1:20" ht="12.75" customHeight="1" thickBot="1">
      <c r="A60" s="293"/>
      <c r="B60" s="98">
        <v>4</v>
      </c>
      <c r="C60" s="136" t="s">
        <v>161</v>
      </c>
      <c r="D60" s="186"/>
      <c r="E60" s="106"/>
      <c r="F60" s="106"/>
      <c r="G60" s="19"/>
      <c r="H60" s="19"/>
      <c r="I60" s="19"/>
      <c r="J60" s="19"/>
      <c r="K60" s="19"/>
      <c r="L60" s="19"/>
      <c r="M60" s="19"/>
      <c r="N60" s="19"/>
      <c r="O60" s="19"/>
      <c r="P60" s="106"/>
      <c r="Q60" s="19"/>
      <c r="R60" s="19"/>
      <c r="S60" s="106"/>
      <c r="T60" s="293"/>
    </row>
    <row r="61" spans="1:20" ht="12.75" customHeight="1" thickBot="1">
      <c r="A61" s="293"/>
      <c r="B61" s="105"/>
      <c r="C61" s="103" t="s">
        <v>81</v>
      </c>
      <c r="D61" s="186"/>
      <c r="E61" s="33" t="str">
        <f>IF(COUNTIF(E50:E60,"A")&gt;8,"C",IF(COUNTIF(E50:E60,"A")&gt;0,"P"," "))</f>
        <v xml:space="preserve"> </v>
      </c>
      <c r="F61" s="33" t="str">
        <f t="shared" ref="F61:S61" si="3">IF(COUNTIF(F50:F60,"A")&gt;8,"C",IF(COUNTIF(F50:F60,"A")&gt;0,"P"," "))</f>
        <v xml:space="preserve"> </v>
      </c>
      <c r="G61" s="33" t="str">
        <f t="shared" si="3"/>
        <v xml:space="preserve"> </v>
      </c>
      <c r="H61" s="33" t="str">
        <f t="shared" si="3"/>
        <v xml:space="preserve"> </v>
      </c>
      <c r="I61" s="33" t="str">
        <f t="shared" si="3"/>
        <v xml:space="preserve"> </v>
      </c>
      <c r="J61" s="33" t="str">
        <f t="shared" si="3"/>
        <v xml:space="preserve"> </v>
      </c>
      <c r="K61" s="33" t="str">
        <f t="shared" si="3"/>
        <v xml:space="preserve"> </v>
      </c>
      <c r="L61" s="33" t="str">
        <f t="shared" si="3"/>
        <v xml:space="preserve"> </v>
      </c>
      <c r="M61" s="33" t="str">
        <f t="shared" si="3"/>
        <v xml:space="preserve"> </v>
      </c>
      <c r="N61" s="33" t="str">
        <f t="shared" si="3"/>
        <v xml:space="preserve"> </v>
      </c>
      <c r="O61" s="33" t="str">
        <f t="shared" si="3"/>
        <v xml:space="preserve"> </v>
      </c>
      <c r="P61" s="33" t="str">
        <f t="shared" si="3"/>
        <v xml:space="preserve"> </v>
      </c>
      <c r="Q61" s="33" t="str">
        <f t="shared" si="3"/>
        <v xml:space="preserve"> </v>
      </c>
      <c r="R61" s="33" t="str">
        <f t="shared" si="3"/>
        <v xml:space="preserve"> </v>
      </c>
      <c r="S61" s="33" t="str">
        <f t="shared" si="3"/>
        <v xml:space="preserve"> </v>
      </c>
      <c r="T61" s="293"/>
    </row>
    <row r="62" spans="1:20" ht="12.75" customHeight="1">
      <c r="A62" s="293"/>
      <c r="B62" s="187" t="s">
        <v>169</v>
      </c>
      <c r="C62" s="187"/>
      <c r="D62" s="186"/>
      <c r="E62" s="186"/>
      <c r="F62" s="186"/>
      <c r="G62" s="186"/>
      <c r="H62" s="186"/>
      <c r="I62" s="186"/>
      <c r="J62" s="186"/>
      <c r="K62" s="186"/>
      <c r="L62" s="186"/>
      <c r="M62" s="186"/>
      <c r="N62" s="186"/>
      <c r="O62" s="186"/>
      <c r="P62" s="186"/>
      <c r="Q62" s="186"/>
      <c r="R62" s="186"/>
      <c r="S62" s="186"/>
      <c r="T62" s="293"/>
    </row>
    <row r="63" spans="1:20" ht="12.75" customHeight="1">
      <c r="A63" s="293"/>
      <c r="B63" s="98"/>
      <c r="C63" s="136" t="s">
        <v>118</v>
      </c>
      <c r="D63" s="186"/>
      <c r="E63" s="141"/>
      <c r="F63" s="177"/>
      <c r="G63" s="142"/>
      <c r="H63" s="142"/>
      <c r="I63" s="142"/>
      <c r="J63" s="142"/>
      <c r="K63" s="142"/>
      <c r="L63" s="142"/>
      <c r="M63" s="142"/>
      <c r="N63" s="142"/>
      <c r="O63" s="142"/>
      <c r="P63" s="142"/>
      <c r="Q63" s="142"/>
      <c r="R63" s="142"/>
      <c r="S63" s="142"/>
      <c r="T63" s="293"/>
    </row>
    <row r="64" spans="1:20" ht="12.75" customHeight="1">
      <c r="A64" s="293"/>
      <c r="B64" s="98">
        <v>1</v>
      </c>
      <c r="C64" s="136" t="s">
        <v>163</v>
      </c>
      <c r="D64" s="186"/>
      <c r="E64" s="106"/>
      <c r="F64" s="106"/>
      <c r="G64" s="19"/>
      <c r="H64" s="19"/>
      <c r="I64" s="19"/>
      <c r="J64" s="19"/>
      <c r="K64" s="19"/>
      <c r="L64" s="19"/>
      <c r="M64" s="19"/>
      <c r="N64" s="19"/>
      <c r="O64" s="19"/>
      <c r="P64" s="106"/>
      <c r="Q64" s="19"/>
      <c r="R64" s="19"/>
      <c r="S64" s="106"/>
      <c r="T64" s="293"/>
    </row>
    <row r="65" spans="1:20" ht="12.75" customHeight="1">
      <c r="A65" s="293"/>
      <c r="B65" s="98">
        <v>2</v>
      </c>
      <c r="C65" s="136" t="s">
        <v>164</v>
      </c>
      <c r="D65" s="186"/>
      <c r="E65" s="106"/>
      <c r="F65" s="106"/>
      <c r="G65" s="19"/>
      <c r="H65" s="19"/>
      <c r="I65" s="19"/>
      <c r="J65" s="19"/>
      <c r="K65" s="19"/>
      <c r="L65" s="19"/>
      <c r="M65" s="19"/>
      <c r="N65" s="19"/>
      <c r="O65" s="19"/>
      <c r="P65" s="106"/>
      <c r="Q65" s="19"/>
      <c r="R65" s="19"/>
      <c r="S65" s="106"/>
      <c r="T65" s="293"/>
    </row>
    <row r="66" spans="1:20" ht="12.75" customHeight="1">
      <c r="A66" s="292" t="s">
        <v>430</v>
      </c>
      <c r="B66" s="98">
        <v>3</v>
      </c>
      <c r="C66" s="193" t="s">
        <v>165</v>
      </c>
      <c r="D66" s="186"/>
      <c r="E66" s="106"/>
      <c r="F66" s="106"/>
      <c r="G66" s="19"/>
      <c r="H66" s="19"/>
      <c r="I66" s="19"/>
      <c r="J66" s="19"/>
      <c r="K66" s="19"/>
      <c r="L66" s="19"/>
      <c r="M66" s="19"/>
      <c r="N66" s="19"/>
      <c r="O66" s="19"/>
      <c r="P66" s="106"/>
      <c r="Q66" s="19"/>
      <c r="R66" s="19"/>
      <c r="S66" s="106"/>
      <c r="T66" s="292" t="s">
        <v>430</v>
      </c>
    </row>
    <row r="67" spans="1:20">
      <c r="A67" s="292"/>
      <c r="B67" s="98">
        <v>4</v>
      </c>
      <c r="C67" s="194" t="s">
        <v>170</v>
      </c>
      <c r="D67" s="186"/>
      <c r="E67" s="106"/>
      <c r="F67" s="106"/>
      <c r="G67" s="19"/>
      <c r="H67" s="19"/>
      <c r="I67" s="19"/>
      <c r="J67" s="19"/>
      <c r="K67" s="19"/>
      <c r="L67" s="19"/>
      <c r="M67" s="19"/>
      <c r="N67" s="19"/>
      <c r="O67" s="19"/>
      <c r="P67" s="106"/>
      <c r="Q67" s="19"/>
      <c r="R67" s="19"/>
      <c r="S67" s="106"/>
      <c r="T67" s="292"/>
    </row>
    <row r="68" spans="1:20">
      <c r="A68" s="292"/>
      <c r="B68" s="98">
        <v>5</v>
      </c>
      <c r="C68" s="193" t="s">
        <v>166</v>
      </c>
      <c r="D68" s="186"/>
      <c r="E68" s="106"/>
      <c r="F68" s="106"/>
      <c r="G68" s="19"/>
      <c r="H68" s="19"/>
      <c r="I68" s="19"/>
      <c r="J68" s="19"/>
      <c r="K68" s="19"/>
      <c r="L68" s="19"/>
      <c r="M68" s="19"/>
      <c r="N68" s="19"/>
      <c r="O68" s="19"/>
      <c r="P68" s="106"/>
      <c r="Q68" s="19"/>
      <c r="R68" s="19"/>
      <c r="S68" s="106"/>
      <c r="T68" s="292"/>
    </row>
    <row r="69" spans="1:20">
      <c r="A69" s="292"/>
      <c r="B69" s="98">
        <v>6</v>
      </c>
      <c r="C69" s="136" t="s">
        <v>167</v>
      </c>
      <c r="D69" s="186"/>
      <c r="E69" s="106"/>
      <c r="F69" s="106"/>
      <c r="G69" s="19"/>
      <c r="H69" s="19"/>
      <c r="I69" s="19"/>
      <c r="J69" s="19"/>
      <c r="K69" s="19"/>
      <c r="L69" s="19"/>
      <c r="M69" s="19"/>
      <c r="N69" s="19"/>
      <c r="O69" s="19"/>
      <c r="P69" s="106"/>
      <c r="Q69" s="19"/>
      <c r="R69" s="19"/>
      <c r="S69" s="106"/>
      <c r="T69" s="292"/>
    </row>
    <row r="70" spans="1:20">
      <c r="A70" s="292"/>
      <c r="B70" s="98">
        <v>7</v>
      </c>
      <c r="C70" s="136" t="s">
        <v>171</v>
      </c>
      <c r="D70" s="186"/>
      <c r="E70" s="106"/>
      <c r="F70" s="106"/>
      <c r="G70" s="19"/>
      <c r="H70" s="19"/>
      <c r="I70" s="19"/>
      <c r="J70" s="19"/>
      <c r="K70" s="19"/>
      <c r="L70" s="19"/>
      <c r="M70" s="19"/>
      <c r="N70" s="19"/>
      <c r="O70" s="19"/>
      <c r="P70" s="106"/>
      <c r="Q70" s="19"/>
      <c r="R70" s="19"/>
      <c r="S70" s="106"/>
      <c r="T70" s="292"/>
    </row>
    <row r="71" spans="1:20" ht="13.5" thickBot="1">
      <c r="A71" s="292"/>
      <c r="B71" s="98">
        <v>8</v>
      </c>
      <c r="C71" s="193" t="s">
        <v>168</v>
      </c>
      <c r="D71" s="186"/>
      <c r="E71" s="106"/>
      <c r="F71" s="106"/>
      <c r="G71" s="19"/>
      <c r="H71" s="19"/>
      <c r="I71" s="19"/>
      <c r="J71" s="19"/>
      <c r="K71" s="19"/>
      <c r="L71" s="19"/>
      <c r="M71" s="19"/>
      <c r="N71" s="19"/>
      <c r="O71" s="19"/>
      <c r="P71" s="106"/>
      <c r="Q71" s="19"/>
      <c r="R71" s="19"/>
      <c r="S71" s="106"/>
      <c r="T71" s="292"/>
    </row>
    <row r="72" spans="1:20" ht="13.5" thickBot="1">
      <c r="B72" s="102"/>
      <c r="C72" s="103" t="s">
        <v>81</v>
      </c>
      <c r="D72" s="186"/>
      <c r="E72" s="33" t="str">
        <f>IF(COUNTIF(E63:E71,"A")&gt;7,"C",IF(COUNTIF(E63:E71,"A")&gt;0,"P"," "))</f>
        <v xml:space="preserve"> </v>
      </c>
      <c r="F72" s="33" t="str">
        <f t="shared" ref="F72:S72" si="4">IF(COUNTIF(F63:F71,"A")&gt;7,"C",IF(COUNTIF(F63:F71,"A")&gt;0,"P"," "))</f>
        <v xml:space="preserve"> </v>
      </c>
      <c r="G72" s="33" t="str">
        <f t="shared" si="4"/>
        <v xml:space="preserve"> </v>
      </c>
      <c r="H72" s="33" t="str">
        <f t="shared" si="4"/>
        <v xml:space="preserve"> </v>
      </c>
      <c r="I72" s="33" t="str">
        <f t="shared" si="4"/>
        <v xml:space="preserve"> </v>
      </c>
      <c r="J72" s="33" t="str">
        <f t="shared" si="4"/>
        <v xml:space="preserve"> </v>
      </c>
      <c r="K72" s="33" t="str">
        <f t="shared" si="4"/>
        <v xml:space="preserve"> </v>
      </c>
      <c r="L72" s="33" t="str">
        <f t="shared" si="4"/>
        <v xml:space="preserve"> </v>
      </c>
      <c r="M72" s="33" t="str">
        <f t="shared" si="4"/>
        <v xml:space="preserve"> </v>
      </c>
      <c r="N72" s="33" t="str">
        <f t="shared" si="4"/>
        <v xml:space="preserve"> </v>
      </c>
      <c r="O72" s="33" t="str">
        <f t="shared" si="4"/>
        <v xml:space="preserve"> </v>
      </c>
      <c r="P72" s="33" t="str">
        <f t="shared" si="4"/>
        <v xml:space="preserve"> </v>
      </c>
      <c r="Q72" s="33" t="str">
        <f t="shared" si="4"/>
        <v xml:space="preserve"> </v>
      </c>
      <c r="R72" s="33" t="str">
        <f t="shared" si="4"/>
        <v xml:space="preserve"> </v>
      </c>
      <c r="S72" s="33" t="str">
        <f t="shared" si="4"/>
        <v xml:space="preserve"> </v>
      </c>
    </row>
    <row r="73" spans="1:20">
      <c r="B73" s="8"/>
      <c r="C73" s="8"/>
    </row>
    <row r="74" spans="1:20">
      <c r="B74" s="8"/>
      <c r="C74" s="8"/>
    </row>
  </sheetData>
  <sheetProtection algorithmName="SHA-512" hashValue="xJig6p54bo3mjpbewU09QWDTXPiZaja5LkKS/mOIQ0HhQUvY9DD7zSDD4QOdyGd/DHgHO1/H2rcXoVmEilKS8A==" saltValue="pIA5P1AYrNGPW2WgqU1ZwQ==" spinCount="100000" sheet="1" objects="1" scenarios="1" selectLockedCells="1"/>
  <mergeCells count="21">
    <mergeCell ref="A66:A71"/>
    <mergeCell ref="T66:T71"/>
    <mergeCell ref="A1:A65"/>
    <mergeCell ref="T1:T65"/>
    <mergeCell ref="S1:S4"/>
    <mergeCell ref="P1:P4"/>
    <mergeCell ref="M1:M4"/>
    <mergeCell ref="O1:O4"/>
    <mergeCell ref="Q1:Q4"/>
    <mergeCell ref="N1:N4"/>
    <mergeCell ref="R1:R4"/>
    <mergeCell ref="K5:S5"/>
    <mergeCell ref="L1:L4"/>
    <mergeCell ref="K1:K4"/>
    <mergeCell ref="J1:J4"/>
    <mergeCell ref="H1:H4"/>
    <mergeCell ref="E1:E4"/>
    <mergeCell ref="B4:D4"/>
    <mergeCell ref="G1:G4"/>
    <mergeCell ref="I1:I4"/>
    <mergeCell ref="F1:F4"/>
  </mergeCells>
  <phoneticPr fontId="2" type="noConversion"/>
  <pageMargins left="0.75" right="0.7" top="1" bottom="1" header="0.5" footer="0.5"/>
  <pageSetup scale="76" orientation="portrait" r:id="rId1"/>
  <headerFooter alignWithMargins="0">
    <oddHeader>&amp;C&amp;"Arial,Bold"&amp;14Webelos Advancement&amp;12
Core Adventures - &amp;D</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53"/>
  <sheetViews>
    <sheetView showGridLines="0" zoomScale="85" zoomScaleNormal="85" workbookViewId="0">
      <pane ySplit="4" topLeftCell="A179" activePane="bottomLeft" state="frozen"/>
      <selection pane="bottomLeft" activeCell="E201" sqref="E201"/>
    </sheetView>
  </sheetViews>
  <sheetFormatPr defaultRowHeight="12.75"/>
  <cols>
    <col min="1" max="1" width="3.28515625" style="10" customWidth="1"/>
    <col min="2" max="2" width="5" style="143" customWidth="1"/>
    <col min="3" max="3" width="38.7109375" style="10" customWidth="1"/>
    <col min="4" max="4" width="1.28515625" style="170" customWidth="1"/>
    <col min="5" max="19" width="3.7109375" style="10" customWidth="1"/>
    <col min="20" max="20" width="3.140625" style="10" customWidth="1"/>
    <col min="21" max="16384" width="9.140625" style="10"/>
  </cols>
  <sheetData>
    <row r="1" spans="1:23" ht="12.75" hidden="1" customHeight="1">
      <c r="A1" s="300" t="str">
        <f>REPT(" Webelos Elective Adventures ",12)</f>
        <v xml:space="preserve"> 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v>
      </c>
      <c r="B1" s="150"/>
      <c r="C1" s="91" t="str">
        <f>CONCATENATE("Pack ",Instructions!F3)</f>
        <v xml:space="preserve">Pack </v>
      </c>
      <c r="D1" s="166"/>
      <c r="E1" s="247" t="str">
        <f ca="1">'Scout 1'!$B1</f>
        <v>Scout 1</v>
      </c>
      <c r="F1" s="247" t="str">
        <f ca="1">'Scout 2'!B1</f>
        <v>Scout 2</v>
      </c>
      <c r="G1" s="247" t="str">
        <f ca="1">'Scout 3'!B1</f>
        <v>Scout 3</v>
      </c>
      <c r="H1" s="247" t="str">
        <f ca="1">'Scout 4'!B1</f>
        <v>Scout 4</v>
      </c>
      <c r="I1" s="247" t="str">
        <f ca="1">'Scout 5'!B1</f>
        <v>Scout 5</v>
      </c>
      <c r="J1" s="247" t="str">
        <f ca="1">'Scout 6'!B1</f>
        <v>Scout 6</v>
      </c>
      <c r="K1" s="247" t="str">
        <f ca="1">'Scout 7'!B1</f>
        <v>Scout 7</v>
      </c>
      <c r="L1" s="247" t="str">
        <f ca="1">'Scout 8'!B1</f>
        <v>Scout 8</v>
      </c>
      <c r="M1" s="247" t="str">
        <f ca="1">'Scout 9'!B1</f>
        <v>Scout 9</v>
      </c>
      <c r="N1" s="247" t="str">
        <f ca="1">'Scout 10'!B1</f>
        <v>Scout 10</v>
      </c>
      <c r="O1" s="247" t="str">
        <f ca="1">'Scout 11'!B1</f>
        <v>Scout 11</v>
      </c>
      <c r="P1" s="247" t="str">
        <f ca="1">'Scout 12'!B1</f>
        <v>Scout 12</v>
      </c>
      <c r="Q1" s="247" t="str">
        <f ca="1">'Scout 13'!B1</f>
        <v>Scout 13</v>
      </c>
      <c r="R1" s="247" t="str">
        <f ca="1">'Scout 14'!B1</f>
        <v>Scout 14</v>
      </c>
      <c r="S1" s="247" t="str">
        <f ca="1">'Scout 15'!B1</f>
        <v>Scout 15</v>
      </c>
      <c r="T1" s="300" t="str">
        <f>REPT("Webelos Elective Adventures   ",12)</f>
        <v xml:space="preserve">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Webelos Elective Adventures   </v>
      </c>
      <c r="U1" s="298"/>
      <c r="V1" s="298"/>
      <c r="W1" s="299"/>
    </row>
    <row r="2" spans="1:23" ht="12.75" customHeight="1">
      <c r="A2" s="300"/>
      <c r="B2" s="144"/>
      <c r="C2" s="92" t="str">
        <f>CONCATENATE("Den ",Instructions!F5)</f>
        <v xml:space="preserve">Den </v>
      </c>
      <c r="D2" s="167"/>
      <c r="E2" s="248"/>
      <c r="F2" s="248"/>
      <c r="G2" s="248"/>
      <c r="H2" s="248"/>
      <c r="I2" s="248"/>
      <c r="J2" s="248"/>
      <c r="K2" s="248"/>
      <c r="L2" s="248"/>
      <c r="M2" s="248"/>
      <c r="N2" s="248"/>
      <c r="O2" s="248"/>
      <c r="P2" s="248"/>
      <c r="Q2" s="248"/>
      <c r="R2" s="248"/>
      <c r="S2" s="248"/>
      <c r="T2" s="300"/>
      <c r="U2" s="298"/>
      <c r="V2" s="298"/>
      <c r="W2" s="299"/>
    </row>
    <row r="3" spans="1:23">
      <c r="A3" s="300"/>
      <c r="B3" s="144"/>
      <c r="C3" s="25"/>
      <c r="D3" s="168"/>
      <c r="E3" s="248"/>
      <c r="F3" s="248"/>
      <c r="G3" s="248"/>
      <c r="H3" s="248"/>
      <c r="I3" s="248"/>
      <c r="J3" s="248"/>
      <c r="K3" s="248"/>
      <c r="L3" s="248"/>
      <c r="M3" s="248"/>
      <c r="N3" s="248"/>
      <c r="O3" s="248"/>
      <c r="P3" s="248"/>
      <c r="Q3" s="248"/>
      <c r="R3" s="248"/>
      <c r="S3" s="248"/>
      <c r="T3" s="300"/>
      <c r="U3" s="298"/>
      <c r="V3" s="298"/>
      <c r="W3" s="299"/>
    </row>
    <row r="4" spans="1:23" ht="12.75" customHeight="1">
      <c r="A4" s="300"/>
      <c r="B4" s="145" t="s">
        <v>1</v>
      </c>
      <c r="C4" s="24"/>
      <c r="D4" s="169"/>
      <c r="E4" s="249"/>
      <c r="F4" s="249"/>
      <c r="G4" s="249"/>
      <c r="H4" s="249"/>
      <c r="I4" s="249"/>
      <c r="J4" s="249"/>
      <c r="K4" s="249"/>
      <c r="L4" s="249"/>
      <c r="M4" s="249"/>
      <c r="N4" s="249"/>
      <c r="O4" s="249"/>
      <c r="P4" s="249"/>
      <c r="Q4" s="249"/>
      <c r="R4" s="249"/>
      <c r="S4" s="249"/>
      <c r="T4" s="300"/>
      <c r="U4" s="298"/>
      <c r="V4" s="298"/>
      <c r="W4" s="299"/>
    </row>
    <row r="5" spans="1:23" ht="12.75" customHeight="1">
      <c r="A5" s="300"/>
      <c r="B5" s="189" t="s">
        <v>172</v>
      </c>
      <c r="C5" s="186"/>
      <c r="D5" s="195"/>
      <c r="E5" s="196"/>
      <c r="F5" s="196"/>
      <c r="G5" s="196"/>
      <c r="H5" s="196"/>
      <c r="I5" s="196"/>
      <c r="J5" s="196"/>
      <c r="K5" s="196"/>
      <c r="L5" s="196"/>
      <c r="M5" s="196"/>
      <c r="N5" s="196"/>
      <c r="O5" s="196"/>
      <c r="P5" s="196"/>
      <c r="Q5" s="196"/>
      <c r="R5" s="196"/>
      <c r="S5" s="196"/>
      <c r="T5" s="300"/>
      <c r="U5" s="9"/>
      <c r="V5" s="9"/>
      <c r="W5" s="93"/>
    </row>
    <row r="6" spans="1:23" ht="12.75" customHeight="1">
      <c r="A6" s="300"/>
      <c r="B6" s="100"/>
      <c r="C6" s="146" t="s">
        <v>97</v>
      </c>
      <c r="D6" s="197"/>
      <c r="E6" s="198"/>
      <c r="F6" s="147"/>
      <c r="G6" s="147"/>
      <c r="H6" s="147"/>
      <c r="I6" s="147"/>
      <c r="J6" s="147"/>
      <c r="K6" s="147"/>
      <c r="L6" s="147"/>
      <c r="M6" s="147"/>
      <c r="N6" s="147"/>
      <c r="O6" s="147"/>
      <c r="P6" s="147"/>
      <c r="Q6" s="147"/>
      <c r="R6" s="147"/>
      <c r="S6" s="147"/>
      <c r="T6" s="300"/>
      <c r="W6" s="26"/>
    </row>
    <row r="7" spans="1:23" ht="12.75" customHeight="1">
      <c r="A7" s="300"/>
      <c r="B7" s="100">
        <v>1</v>
      </c>
      <c r="C7" s="146" t="s">
        <v>173</v>
      </c>
      <c r="D7" s="197"/>
      <c r="E7" s="149"/>
      <c r="F7" s="149"/>
      <c r="G7" s="3"/>
      <c r="H7" s="3"/>
      <c r="I7" s="3"/>
      <c r="J7" s="3"/>
      <c r="K7" s="3"/>
      <c r="L7" s="3"/>
      <c r="M7" s="3"/>
      <c r="N7" s="3"/>
      <c r="O7" s="3"/>
      <c r="P7" s="3"/>
      <c r="Q7" s="3"/>
      <c r="R7" s="3"/>
      <c r="S7" s="149"/>
      <c r="T7" s="300"/>
    </row>
    <row r="8" spans="1:23" ht="12.75" customHeight="1">
      <c r="A8" s="300"/>
      <c r="B8" s="100">
        <v>2</v>
      </c>
      <c r="C8" s="146" t="s">
        <v>174</v>
      </c>
      <c r="D8" s="197"/>
      <c r="E8" s="149"/>
      <c r="F8" s="149"/>
      <c r="G8" s="3"/>
      <c r="H8" s="3"/>
      <c r="I8" s="3"/>
      <c r="J8" s="3"/>
      <c r="K8" s="3"/>
      <c r="L8" s="3"/>
      <c r="M8" s="3"/>
      <c r="N8" s="3"/>
      <c r="O8" s="3"/>
      <c r="P8" s="3"/>
      <c r="Q8" s="3"/>
      <c r="R8" s="3"/>
      <c r="S8" s="149"/>
      <c r="T8" s="300"/>
    </row>
    <row r="9" spans="1:23" ht="12.75" customHeight="1">
      <c r="A9" s="300"/>
      <c r="B9" s="100">
        <v>3</v>
      </c>
      <c r="C9" s="146" t="s">
        <v>175</v>
      </c>
      <c r="D9" s="197"/>
      <c r="E9" s="198"/>
      <c r="F9" s="147"/>
      <c r="G9" s="147"/>
      <c r="H9" s="147"/>
      <c r="I9" s="147"/>
      <c r="J9" s="147"/>
      <c r="K9" s="147"/>
      <c r="L9" s="147"/>
      <c r="M9" s="147"/>
      <c r="N9" s="147"/>
      <c r="O9" s="147"/>
      <c r="P9" s="147"/>
      <c r="Q9" s="147"/>
      <c r="R9" s="147"/>
      <c r="S9" s="147"/>
      <c r="T9" s="300"/>
    </row>
    <row r="10" spans="1:23" ht="12.75" customHeight="1">
      <c r="A10" s="300"/>
      <c r="B10" s="173" t="s">
        <v>72</v>
      </c>
      <c r="C10" s="171" t="s">
        <v>183</v>
      </c>
      <c r="D10" s="199"/>
      <c r="E10" s="149"/>
      <c r="F10" s="149"/>
      <c r="G10" s="3"/>
      <c r="H10" s="3"/>
      <c r="I10" s="3"/>
      <c r="J10" s="3"/>
      <c r="K10" s="3"/>
      <c r="L10" s="3"/>
      <c r="M10" s="3"/>
      <c r="N10" s="3"/>
      <c r="O10" s="3"/>
      <c r="P10" s="3"/>
      <c r="Q10" s="3"/>
      <c r="R10" s="3"/>
      <c r="S10" s="149"/>
      <c r="T10" s="300"/>
    </row>
    <row r="11" spans="1:23" ht="12.75" customHeight="1">
      <c r="A11" s="300"/>
      <c r="B11" s="173" t="s">
        <v>73</v>
      </c>
      <c r="C11" s="171" t="s">
        <v>184</v>
      </c>
      <c r="D11" s="199"/>
      <c r="E11" s="149"/>
      <c r="F11" s="149"/>
      <c r="G11" s="3"/>
      <c r="H11" s="3"/>
      <c r="I11" s="3"/>
      <c r="J11" s="3"/>
      <c r="K11" s="3"/>
      <c r="L11" s="3"/>
      <c r="M11" s="3"/>
      <c r="N11" s="3"/>
      <c r="O11" s="3"/>
      <c r="P11" s="3"/>
      <c r="Q11" s="3"/>
      <c r="R11" s="3"/>
      <c r="S11" s="149"/>
      <c r="T11" s="300"/>
    </row>
    <row r="12" spans="1:23" ht="12.75" customHeight="1">
      <c r="A12" s="300"/>
      <c r="B12" s="173" t="s">
        <v>176</v>
      </c>
      <c r="C12" s="171" t="s">
        <v>185</v>
      </c>
      <c r="D12" s="199"/>
      <c r="E12" s="149"/>
      <c r="F12" s="149"/>
      <c r="G12" s="3"/>
      <c r="H12" s="3"/>
      <c r="I12" s="3"/>
      <c r="J12" s="3"/>
      <c r="K12" s="3"/>
      <c r="L12" s="3"/>
      <c r="M12" s="3"/>
      <c r="N12" s="3"/>
      <c r="O12" s="3"/>
      <c r="P12" s="3"/>
      <c r="Q12" s="3"/>
      <c r="R12" s="3"/>
      <c r="S12" s="149"/>
      <c r="T12" s="300"/>
    </row>
    <row r="13" spans="1:23" ht="12.75" customHeight="1">
      <c r="A13" s="300"/>
      <c r="B13" s="173" t="s">
        <v>177</v>
      </c>
      <c r="C13" s="171" t="s">
        <v>186</v>
      </c>
      <c r="D13" s="199"/>
      <c r="E13" s="149"/>
      <c r="F13" s="149"/>
      <c r="G13" s="3"/>
      <c r="H13" s="3"/>
      <c r="I13" s="3"/>
      <c r="J13" s="3"/>
      <c r="K13" s="3"/>
      <c r="L13" s="3"/>
      <c r="M13" s="3"/>
      <c r="N13" s="3"/>
      <c r="O13" s="3"/>
      <c r="P13" s="3"/>
      <c r="Q13" s="3"/>
      <c r="R13" s="3"/>
      <c r="S13" s="149"/>
      <c r="T13" s="300"/>
    </row>
    <row r="14" spans="1:23" ht="12.75" customHeight="1">
      <c r="A14" s="300"/>
      <c r="B14" s="173" t="s">
        <v>178</v>
      </c>
      <c r="C14" s="172" t="s">
        <v>187</v>
      </c>
      <c r="D14" s="199"/>
      <c r="E14" s="149"/>
      <c r="F14" s="149"/>
      <c r="G14" s="3"/>
      <c r="H14" s="3"/>
      <c r="I14" s="3"/>
      <c r="J14" s="3"/>
      <c r="K14" s="3"/>
      <c r="L14" s="3"/>
      <c r="M14" s="3"/>
      <c r="N14" s="3"/>
      <c r="O14" s="3"/>
      <c r="P14" s="3"/>
      <c r="Q14" s="3"/>
      <c r="R14" s="3"/>
      <c r="S14" s="149"/>
      <c r="T14" s="300"/>
    </row>
    <row r="15" spans="1:23" ht="12.75" customHeight="1">
      <c r="A15" s="300"/>
      <c r="B15" s="173" t="s">
        <v>179</v>
      </c>
      <c r="C15" s="171" t="s">
        <v>188</v>
      </c>
      <c r="D15" s="199"/>
      <c r="E15" s="149"/>
      <c r="F15" s="149"/>
      <c r="G15" s="3"/>
      <c r="H15" s="3"/>
      <c r="I15" s="3"/>
      <c r="J15" s="3"/>
      <c r="K15" s="3"/>
      <c r="L15" s="3"/>
      <c r="M15" s="3"/>
      <c r="N15" s="3"/>
      <c r="O15" s="3"/>
      <c r="P15" s="3"/>
      <c r="Q15" s="3"/>
      <c r="R15" s="3"/>
      <c r="S15" s="149"/>
      <c r="T15" s="300"/>
    </row>
    <row r="16" spans="1:23" ht="12.75" customHeight="1">
      <c r="A16" s="300"/>
      <c r="B16" s="173" t="s">
        <v>180</v>
      </c>
      <c r="C16" s="171" t="s">
        <v>189</v>
      </c>
      <c r="D16" s="199"/>
      <c r="E16" s="149"/>
      <c r="F16" s="149"/>
      <c r="G16" s="3"/>
      <c r="H16" s="3"/>
      <c r="I16" s="3"/>
      <c r="J16" s="3"/>
      <c r="K16" s="3"/>
      <c r="L16" s="3"/>
      <c r="M16" s="3"/>
      <c r="N16" s="3"/>
      <c r="O16" s="3"/>
      <c r="P16" s="3"/>
      <c r="Q16" s="3"/>
      <c r="R16" s="3"/>
      <c r="S16" s="149"/>
      <c r="T16" s="300"/>
    </row>
    <row r="17" spans="1:20" ht="12.75" customHeight="1">
      <c r="A17" s="300"/>
      <c r="B17" s="173" t="s">
        <v>181</v>
      </c>
      <c r="C17" s="171" t="s">
        <v>190</v>
      </c>
      <c r="D17" s="199"/>
      <c r="E17" s="149"/>
      <c r="F17" s="149"/>
      <c r="G17" s="3"/>
      <c r="H17" s="3"/>
      <c r="I17" s="3"/>
      <c r="J17" s="3"/>
      <c r="K17" s="3"/>
      <c r="L17" s="3"/>
      <c r="M17" s="3"/>
      <c r="N17" s="3"/>
      <c r="O17" s="3"/>
      <c r="P17" s="3"/>
      <c r="Q17" s="3"/>
      <c r="R17" s="3"/>
      <c r="S17" s="149"/>
      <c r="T17" s="300"/>
    </row>
    <row r="18" spans="1:20" ht="12.75" customHeight="1" thickBot="1">
      <c r="A18" s="300"/>
      <c r="B18" s="173" t="s">
        <v>182</v>
      </c>
      <c r="C18" s="171" t="s">
        <v>191</v>
      </c>
      <c r="D18" s="199"/>
      <c r="E18" s="149"/>
      <c r="F18" s="149"/>
      <c r="G18" s="3"/>
      <c r="H18" s="3"/>
      <c r="I18" s="3"/>
      <c r="J18" s="3"/>
      <c r="K18" s="3"/>
      <c r="L18" s="3"/>
      <c r="M18" s="3"/>
      <c r="N18" s="3"/>
      <c r="O18" s="3"/>
      <c r="P18" s="3"/>
      <c r="Q18" s="3"/>
      <c r="R18" s="3"/>
      <c r="S18" s="149"/>
      <c r="T18" s="300"/>
    </row>
    <row r="19" spans="1:20" ht="12.75" customHeight="1" thickBot="1">
      <c r="A19" s="300"/>
      <c r="B19" s="173"/>
      <c r="C19" s="119" t="s">
        <v>81</v>
      </c>
      <c r="D19" s="192"/>
      <c r="E19" s="33" t="str">
        <f>IF(AND((COUNTIF(E7:E8,"A")&gt;1),COUNTIF(E10:E18,"A")&gt;3),"C",IF(COUNTIF(E7:E18,"A")&gt;0,"P"," "))</f>
        <v xml:space="preserve"> </v>
      </c>
      <c r="F19" s="33" t="str">
        <f t="shared" ref="F19:S19" si="0">IF(AND((COUNTIF(F7:F8,"A")&gt;1),COUNTIF(F10:F18,"A")&gt;3),"C",IF(COUNTIF(F7:F18,"A")&gt;0,"P"," "))</f>
        <v xml:space="preserve"> </v>
      </c>
      <c r="G19" s="33" t="str">
        <f t="shared" si="0"/>
        <v xml:space="preserve"> </v>
      </c>
      <c r="H19" s="33" t="str">
        <f t="shared" si="0"/>
        <v xml:space="preserve"> </v>
      </c>
      <c r="I19" s="33" t="str">
        <f t="shared" si="0"/>
        <v xml:space="preserve"> </v>
      </c>
      <c r="J19" s="33" t="str">
        <f t="shared" si="0"/>
        <v xml:space="preserve"> </v>
      </c>
      <c r="K19" s="33" t="str">
        <f t="shared" si="0"/>
        <v xml:space="preserve"> </v>
      </c>
      <c r="L19" s="33" t="str">
        <f t="shared" si="0"/>
        <v xml:space="preserve"> </v>
      </c>
      <c r="M19" s="33" t="str">
        <f t="shared" si="0"/>
        <v xml:space="preserve"> </v>
      </c>
      <c r="N19" s="33" t="str">
        <f t="shared" si="0"/>
        <v xml:space="preserve"> </v>
      </c>
      <c r="O19" s="33" t="str">
        <f t="shared" si="0"/>
        <v xml:space="preserve"> </v>
      </c>
      <c r="P19" s="33" t="str">
        <f t="shared" si="0"/>
        <v xml:space="preserve"> </v>
      </c>
      <c r="Q19" s="33" t="str">
        <f t="shared" si="0"/>
        <v xml:space="preserve"> </v>
      </c>
      <c r="R19" s="33" t="str">
        <f t="shared" si="0"/>
        <v xml:space="preserve"> </v>
      </c>
      <c r="S19" s="33" t="str">
        <f t="shared" si="0"/>
        <v xml:space="preserve"> </v>
      </c>
      <c r="T19" s="300"/>
    </row>
    <row r="20" spans="1:20" ht="12.75" customHeight="1">
      <c r="A20" s="300"/>
      <c r="B20" s="104"/>
      <c r="C20" s="121"/>
      <c r="T20" s="300"/>
    </row>
    <row r="21" spans="1:20" ht="12.75" customHeight="1">
      <c r="A21" s="300"/>
      <c r="B21" s="189" t="s">
        <v>194</v>
      </c>
      <c r="C21" s="186"/>
      <c r="D21" s="186"/>
      <c r="E21" s="186"/>
      <c r="F21" s="186"/>
      <c r="G21" s="186"/>
      <c r="H21" s="186"/>
      <c r="I21" s="186"/>
      <c r="J21" s="186"/>
      <c r="K21" s="186"/>
      <c r="L21" s="186"/>
      <c r="M21" s="186"/>
      <c r="N21" s="186"/>
      <c r="O21" s="186"/>
      <c r="P21" s="186"/>
      <c r="Q21" s="186"/>
      <c r="R21" s="186"/>
      <c r="S21" s="186"/>
      <c r="T21" s="300"/>
    </row>
    <row r="22" spans="1:20" ht="12.75" customHeight="1">
      <c r="A22" s="300"/>
      <c r="B22" s="140"/>
      <c r="C22" s="200" t="s">
        <v>206</v>
      </c>
      <c r="D22" s="197"/>
      <c r="E22" s="147"/>
      <c r="F22" s="147"/>
      <c r="G22" s="147"/>
      <c r="H22" s="147"/>
      <c r="I22" s="147"/>
      <c r="J22" s="147"/>
      <c r="K22" s="147"/>
      <c r="L22" s="147"/>
      <c r="M22" s="147"/>
      <c r="N22" s="147"/>
      <c r="O22" s="147"/>
      <c r="P22" s="147"/>
      <c r="Q22" s="147"/>
      <c r="R22" s="147"/>
      <c r="S22" s="147"/>
      <c r="T22" s="300"/>
    </row>
    <row r="23" spans="1:20" ht="12.75" customHeight="1">
      <c r="A23" s="300"/>
      <c r="B23" s="140">
        <v>1</v>
      </c>
      <c r="C23" s="200" t="s">
        <v>195</v>
      </c>
      <c r="D23" s="197"/>
      <c r="E23" s="149"/>
      <c r="F23" s="149"/>
      <c r="G23" s="3"/>
      <c r="H23" s="3"/>
      <c r="I23" s="3"/>
      <c r="J23" s="3"/>
      <c r="K23" s="3"/>
      <c r="L23" s="3"/>
      <c r="M23" s="3"/>
      <c r="N23" s="3"/>
      <c r="O23" s="3"/>
      <c r="P23" s="3"/>
      <c r="Q23" s="3"/>
      <c r="R23" s="3"/>
      <c r="S23" s="149"/>
      <c r="T23" s="300"/>
    </row>
    <row r="24" spans="1:20" ht="12.75" customHeight="1">
      <c r="A24" s="300"/>
      <c r="B24" s="140">
        <v>2</v>
      </c>
      <c r="C24" s="200" t="s">
        <v>196</v>
      </c>
      <c r="D24" s="197"/>
      <c r="E24" s="149"/>
      <c r="F24" s="149"/>
      <c r="G24" s="3"/>
      <c r="H24" s="3"/>
      <c r="I24" s="3"/>
      <c r="J24" s="3"/>
      <c r="K24" s="3"/>
      <c r="L24" s="3"/>
      <c r="M24" s="3"/>
      <c r="N24" s="3"/>
      <c r="O24" s="3"/>
      <c r="P24" s="3"/>
      <c r="Q24" s="3"/>
      <c r="R24" s="3"/>
      <c r="S24" s="149"/>
      <c r="T24" s="300"/>
    </row>
    <row r="25" spans="1:20" ht="12.75" customHeight="1">
      <c r="A25" s="300"/>
      <c r="B25" s="140">
        <v>3</v>
      </c>
      <c r="C25" s="146" t="s">
        <v>197</v>
      </c>
      <c r="D25" s="197"/>
      <c r="E25" s="149"/>
      <c r="F25" s="149"/>
      <c r="G25" s="3"/>
      <c r="H25" s="3"/>
      <c r="I25" s="3"/>
      <c r="J25" s="3"/>
      <c r="K25" s="3"/>
      <c r="L25" s="3"/>
      <c r="M25" s="3"/>
      <c r="N25" s="3"/>
      <c r="O25" s="3"/>
      <c r="P25" s="3"/>
      <c r="Q25" s="3"/>
      <c r="R25" s="3"/>
      <c r="S25" s="149"/>
      <c r="T25" s="300"/>
    </row>
    <row r="26" spans="1:20" ht="12.75" customHeight="1">
      <c r="A26" s="300"/>
      <c r="B26" s="140">
        <v>4</v>
      </c>
      <c r="C26" s="200" t="s">
        <v>198</v>
      </c>
      <c r="D26" s="197"/>
      <c r="E26" s="149"/>
      <c r="F26" s="149"/>
      <c r="G26" s="3"/>
      <c r="H26" s="3"/>
      <c r="I26" s="3"/>
      <c r="J26" s="3"/>
      <c r="K26" s="3"/>
      <c r="L26" s="3"/>
      <c r="M26" s="3"/>
      <c r="N26" s="3"/>
      <c r="O26" s="3"/>
      <c r="P26" s="3"/>
      <c r="Q26" s="3"/>
      <c r="R26" s="3"/>
      <c r="S26" s="149"/>
      <c r="T26" s="300"/>
    </row>
    <row r="27" spans="1:20" ht="12.75" customHeight="1">
      <c r="A27" s="300"/>
      <c r="B27" s="140">
        <v>5</v>
      </c>
      <c r="C27" s="146" t="s">
        <v>199</v>
      </c>
      <c r="D27" s="197"/>
      <c r="E27" s="149"/>
      <c r="F27" s="149"/>
      <c r="G27" s="3"/>
      <c r="H27" s="3"/>
      <c r="I27" s="3"/>
      <c r="J27" s="3"/>
      <c r="K27" s="3"/>
      <c r="L27" s="3"/>
      <c r="M27" s="3"/>
      <c r="N27" s="3"/>
      <c r="O27" s="3"/>
      <c r="P27" s="3"/>
      <c r="Q27" s="3"/>
      <c r="R27" s="3"/>
      <c r="S27" s="149"/>
      <c r="T27" s="300"/>
    </row>
    <row r="28" spans="1:20" ht="12.75" customHeight="1">
      <c r="A28" s="300"/>
      <c r="B28" s="140"/>
      <c r="C28" s="146" t="s">
        <v>207</v>
      </c>
      <c r="D28" s="197"/>
      <c r="E28" s="147"/>
      <c r="F28" s="147"/>
      <c r="G28" s="147"/>
      <c r="H28" s="147"/>
      <c r="I28" s="147"/>
      <c r="J28" s="147"/>
      <c r="K28" s="147"/>
      <c r="L28" s="147"/>
      <c r="M28" s="147"/>
      <c r="N28" s="147"/>
      <c r="O28" s="147"/>
      <c r="P28" s="147"/>
      <c r="Q28" s="147"/>
      <c r="R28" s="147"/>
      <c r="S28" s="147"/>
      <c r="T28" s="300"/>
    </row>
    <row r="29" spans="1:20" ht="12.75" customHeight="1">
      <c r="A29" s="300"/>
      <c r="B29" s="140">
        <v>6</v>
      </c>
      <c r="C29" s="201" t="s">
        <v>200</v>
      </c>
      <c r="D29" s="197"/>
      <c r="E29" s="149"/>
      <c r="F29" s="149"/>
      <c r="G29" s="3"/>
      <c r="H29" s="3"/>
      <c r="I29" s="3"/>
      <c r="J29" s="3"/>
      <c r="K29" s="3"/>
      <c r="L29" s="3"/>
      <c r="M29" s="3"/>
      <c r="N29" s="3"/>
      <c r="O29" s="3"/>
      <c r="P29" s="3"/>
      <c r="Q29" s="3"/>
      <c r="R29" s="3"/>
      <c r="S29" s="149"/>
      <c r="T29" s="300"/>
    </row>
    <row r="30" spans="1:20" ht="12.75" customHeight="1">
      <c r="A30" s="300"/>
      <c r="B30" s="140">
        <v>7</v>
      </c>
      <c r="C30" s="146" t="s">
        <v>201</v>
      </c>
      <c r="D30" s="197"/>
      <c r="E30" s="149"/>
      <c r="F30" s="149"/>
      <c r="G30" s="3"/>
      <c r="H30" s="3"/>
      <c r="I30" s="3"/>
      <c r="J30" s="3"/>
      <c r="K30" s="3"/>
      <c r="L30" s="3"/>
      <c r="M30" s="3"/>
      <c r="N30" s="3"/>
      <c r="O30" s="3"/>
      <c r="P30" s="3"/>
      <c r="Q30" s="3"/>
      <c r="R30" s="3"/>
      <c r="S30" s="149"/>
      <c r="T30" s="300"/>
    </row>
    <row r="31" spans="1:20" ht="12.75" customHeight="1">
      <c r="A31" s="300"/>
      <c r="B31" s="140">
        <v>8</v>
      </c>
      <c r="C31" s="201" t="s">
        <v>202</v>
      </c>
      <c r="D31" s="197"/>
      <c r="E31" s="149"/>
      <c r="F31" s="149"/>
      <c r="G31" s="3"/>
      <c r="H31" s="3"/>
      <c r="I31" s="3"/>
      <c r="J31" s="3"/>
      <c r="K31" s="3"/>
      <c r="L31" s="3"/>
      <c r="M31" s="3"/>
      <c r="N31" s="3"/>
      <c r="O31" s="3"/>
      <c r="P31" s="3"/>
      <c r="Q31" s="3"/>
      <c r="R31" s="3"/>
      <c r="S31" s="149"/>
      <c r="T31" s="300"/>
    </row>
    <row r="32" spans="1:20" ht="12.75" customHeight="1">
      <c r="A32" s="300"/>
      <c r="B32" s="140">
        <v>9</v>
      </c>
      <c r="C32" s="146" t="s">
        <v>203</v>
      </c>
      <c r="D32" s="197"/>
      <c r="E32" s="149"/>
      <c r="F32" s="149"/>
      <c r="G32" s="3"/>
      <c r="H32" s="3"/>
      <c r="I32" s="3"/>
      <c r="J32" s="3"/>
      <c r="K32" s="3"/>
      <c r="L32" s="3"/>
      <c r="M32" s="3"/>
      <c r="N32" s="3"/>
      <c r="O32" s="3"/>
      <c r="P32" s="3"/>
      <c r="Q32" s="3"/>
      <c r="R32" s="3"/>
      <c r="S32" s="149"/>
      <c r="T32" s="300"/>
    </row>
    <row r="33" spans="1:20" ht="12.75" customHeight="1" thickBot="1">
      <c r="A33" s="300"/>
      <c r="B33" s="140">
        <v>10</v>
      </c>
      <c r="C33" s="146" t="s">
        <v>204</v>
      </c>
      <c r="D33" s="197"/>
      <c r="E33" s="149"/>
      <c r="F33" s="149"/>
      <c r="G33" s="3"/>
      <c r="H33" s="3"/>
      <c r="I33" s="3"/>
      <c r="J33" s="3"/>
      <c r="K33" s="3"/>
      <c r="L33" s="3"/>
      <c r="M33" s="3"/>
      <c r="N33" s="3"/>
      <c r="O33" s="3"/>
      <c r="P33" s="3"/>
      <c r="Q33" s="3"/>
      <c r="R33" s="3"/>
      <c r="S33" s="149"/>
      <c r="T33" s="300"/>
    </row>
    <row r="34" spans="1:20" ht="12.75" customHeight="1" thickBot="1">
      <c r="A34" s="300"/>
      <c r="B34" s="151"/>
      <c r="C34" s="119" t="s">
        <v>81</v>
      </c>
      <c r="D34" s="192"/>
      <c r="E34" s="33" t="str">
        <f>IF(AND((COUNTIF(E23:E27,"A")&gt;4),COUNTIF(E29:E33,"A")&gt;1),"C",IF(COUNTIF(E23:E33,"A")&gt;0,"P"," "))</f>
        <v xml:space="preserve"> </v>
      </c>
      <c r="F34" s="33" t="str">
        <f t="shared" ref="F34:S34" si="1">IF(AND((COUNTIF(F23:F27,"A")&gt;4),COUNTIF(F29:F33,"A")&gt;1),"C",IF(COUNTIF(F23:F33,"A")&gt;0,"P"," "))</f>
        <v xml:space="preserve"> </v>
      </c>
      <c r="G34" s="33" t="str">
        <f t="shared" si="1"/>
        <v xml:space="preserve"> </v>
      </c>
      <c r="H34" s="33" t="str">
        <f t="shared" si="1"/>
        <v xml:space="preserve"> </v>
      </c>
      <c r="I34" s="33" t="str">
        <f t="shared" si="1"/>
        <v xml:space="preserve"> </v>
      </c>
      <c r="J34" s="33" t="str">
        <f t="shared" si="1"/>
        <v xml:space="preserve"> </v>
      </c>
      <c r="K34" s="33" t="str">
        <f t="shared" si="1"/>
        <v xml:space="preserve"> </v>
      </c>
      <c r="L34" s="33" t="str">
        <f t="shared" si="1"/>
        <v xml:space="preserve"> </v>
      </c>
      <c r="M34" s="33" t="str">
        <f t="shared" si="1"/>
        <v xml:space="preserve"> </v>
      </c>
      <c r="N34" s="33" t="str">
        <f t="shared" si="1"/>
        <v xml:space="preserve"> </v>
      </c>
      <c r="O34" s="33" t="str">
        <f t="shared" si="1"/>
        <v xml:space="preserve"> </v>
      </c>
      <c r="P34" s="33" t="str">
        <f t="shared" si="1"/>
        <v xml:space="preserve"> </v>
      </c>
      <c r="Q34" s="33" t="str">
        <f t="shared" si="1"/>
        <v xml:space="preserve"> </v>
      </c>
      <c r="R34" s="33" t="str">
        <f t="shared" si="1"/>
        <v xml:space="preserve"> </v>
      </c>
      <c r="S34" s="33" t="str">
        <f t="shared" si="1"/>
        <v xml:space="preserve"> </v>
      </c>
      <c r="T34" s="300"/>
    </row>
    <row r="35" spans="1:20" ht="12.75" customHeight="1">
      <c r="A35" s="300"/>
      <c r="B35" s="152"/>
      <c r="C35" s="121"/>
      <c r="T35" s="300"/>
    </row>
    <row r="36" spans="1:20" ht="12.75" customHeight="1">
      <c r="A36" s="300"/>
      <c r="B36" s="202" t="s">
        <v>205</v>
      </c>
      <c r="C36" s="186"/>
      <c r="D36" s="186"/>
      <c r="E36" s="186"/>
      <c r="F36" s="186"/>
      <c r="G36" s="186"/>
      <c r="H36" s="186"/>
      <c r="I36" s="186"/>
      <c r="J36" s="186"/>
      <c r="K36" s="186"/>
      <c r="L36" s="186"/>
      <c r="M36" s="186"/>
      <c r="N36" s="186"/>
      <c r="O36" s="186"/>
      <c r="P36" s="186"/>
      <c r="Q36" s="186"/>
      <c r="R36" s="186"/>
      <c r="S36" s="186"/>
      <c r="T36" s="300"/>
    </row>
    <row r="37" spans="1:20" ht="12.75" customHeight="1">
      <c r="A37" s="300"/>
      <c r="B37" s="100"/>
      <c r="C37" s="146" t="s">
        <v>208</v>
      </c>
      <c r="D37" s="197"/>
      <c r="E37" s="147"/>
      <c r="F37" s="147"/>
      <c r="G37" s="147"/>
      <c r="H37" s="147"/>
      <c r="I37" s="147"/>
      <c r="J37" s="147"/>
      <c r="K37" s="147"/>
      <c r="L37" s="147"/>
      <c r="M37" s="147"/>
      <c r="N37" s="147"/>
      <c r="O37" s="147"/>
      <c r="P37" s="147"/>
      <c r="Q37" s="147"/>
      <c r="R37" s="147"/>
      <c r="S37" s="147"/>
      <c r="T37" s="300"/>
    </row>
    <row r="38" spans="1:20" ht="12.75" customHeight="1">
      <c r="A38" s="300"/>
      <c r="B38" s="136">
        <v>1</v>
      </c>
      <c r="C38" s="146" t="s">
        <v>209</v>
      </c>
      <c r="D38" s="197"/>
      <c r="E38" s="149"/>
      <c r="F38" s="149"/>
      <c r="G38" s="3"/>
      <c r="H38" s="3"/>
      <c r="I38" s="3"/>
      <c r="J38" s="3"/>
      <c r="K38" s="3"/>
      <c r="L38" s="3"/>
      <c r="M38" s="3"/>
      <c r="N38" s="3"/>
      <c r="O38" s="3"/>
      <c r="P38" s="3"/>
      <c r="Q38" s="3"/>
      <c r="R38" s="3"/>
      <c r="S38" s="149"/>
      <c r="T38" s="300"/>
    </row>
    <row r="39" spans="1:20" ht="12.75" customHeight="1">
      <c r="A39" s="300"/>
      <c r="B39" s="136">
        <v>2</v>
      </c>
      <c r="C39" s="146" t="s">
        <v>210</v>
      </c>
      <c r="D39" s="197"/>
      <c r="E39" s="149"/>
      <c r="F39" s="149"/>
      <c r="G39" s="3"/>
      <c r="H39" s="3"/>
      <c r="I39" s="3"/>
      <c r="J39" s="3"/>
      <c r="K39" s="3"/>
      <c r="L39" s="3"/>
      <c r="M39" s="3"/>
      <c r="N39" s="3"/>
      <c r="O39" s="3"/>
      <c r="P39" s="149"/>
      <c r="Q39" s="3"/>
      <c r="R39" s="3"/>
      <c r="S39" s="149"/>
      <c r="T39" s="300"/>
    </row>
    <row r="40" spans="1:20" ht="12.75" customHeight="1">
      <c r="A40" s="300"/>
      <c r="B40" s="136">
        <v>3</v>
      </c>
      <c r="C40" s="146" t="s">
        <v>211</v>
      </c>
      <c r="D40" s="197"/>
      <c r="E40" s="147"/>
      <c r="F40" s="147"/>
      <c r="G40" s="147"/>
      <c r="H40" s="147"/>
      <c r="I40" s="147"/>
      <c r="J40" s="147"/>
      <c r="K40" s="147"/>
      <c r="L40" s="147"/>
      <c r="M40" s="147"/>
      <c r="N40" s="147"/>
      <c r="O40" s="147"/>
      <c r="P40" s="147"/>
      <c r="Q40" s="147"/>
      <c r="R40" s="147"/>
      <c r="S40" s="147"/>
      <c r="T40" s="300"/>
    </row>
    <row r="41" spans="1:20" ht="12.75" customHeight="1">
      <c r="A41" s="300"/>
      <c r="B41" s="136" t="s">
        <v>72</v>
      </c>
      <c r="C41" s="146" t="s">
        <v>212</v>
      </c>
      <c r="D41" s="197"/>
      <c r="E41" s="149"/>
      <c r="F41" s="149"/>
      <c r="G41" s="3"/>
      <c r="H41" s="3"/>
      <c r="I41" s="3"/>
      <c r="J41" s="3"/>
      <c r="K41" s="3"/>
      <c r="L41" s="3"/>
      <c r="M41" s="3"/>
      <c r="N41" s="3"/>
      <c r="O41" s="3"/>
      <c r="P41" s="149"/>
      <c r="Q41" s="3"/>
      <c r="R41" s="3"/>
      <c r="S41" s="149"/>
      <c r="T41" s="300"/>
    </row>
    <row r="42" spans="1:20" ht="12.75" customHeight="1">
      <c r="A42" s="300"/>
      <c r="B42" s="136" t="s">
        <v>73</v>
      </c>
      <c r="C42" s="146" t="s">
        <v>213</v>
      </c>
      <c r="D42" s="197"/>
      <c r="E42" s="149"/>
      <c r="F42" s="149"/>
      <c r="G42" s="3"/>
      <c r="H42" s="3"/>
      <c r="I42" s="3"/>
      <c r="J42" s="3"/>
      <c r="K42" s="3"/>
      <c r="L42" s="3"/>
      <c r="M42" s="3"/>
      <c r="N42" s="3"/>
      <c r="O42" s="3"/>
      <c r="P42" s="3"/>
      <c r="Q42" s="3"/>
      <c r="R42" s="3"/>
      <c r="S42" s="149"/>
      <c r="T42" s="300"/>
    </row>
    <row r="43" spans="1:20" ht="12.75" customHeight="1">
      <c r="A43" s="300"/>
      <c r="B43" s="136" t="s">
        <v>176</v>
      </c>
      <c r="C43" s="146" t="s">
        <v>214</v>
      </c>
      <c r="D43" s="197"/>
      <c r="E43" s="149"/>
      <c r="F43" s="149"/>
      <c r="G43" s="3"/>
      <c r="H43" s="3"/>
      <c r="I43" s="3"/>
      <c r="J43" s="3"/>
      <c r="K43" s="3"/>
      <c r="L43" s="3"/>
      <c r="M43" s="3"/>
      <c r="N43" s="3"/>
      <c r="O43" s="3"/>
      <c r="P43" s="3"/>
      <c r="Q43" s="3"/>
      <c r="R43" s="3"/>
      <c r="S43" s="149"/>
      <c r="T43" s="300"/>
    </row>
    <row r="44" spans="1:20" ht="12.75" customHeight="1">
      <c r="A44" s="300"/>
      <c r="B44" s="136" t="s">
        <v>177</v>
      </c>
      <c r="C44" s="146" t="s">
        <v>215</v>
      </c>
      <c r="D44" s="197"/>
      <c r="E44" s="149"/>
      <c r="F44" s="149"/>
      <c r="G44" s="3"/>
      <c r="H44" s="3"/>
      <c r="I44" s="3"/>
      <c r="J44" s="3"/>
      <c r="K44" s="3"/>
      <c r="L44" s="3"/>
      <c r="M44" s="3"/>
      <c r="N44" s="3"/>
      <c r="O44" s="3"/>
      <c r="P44" s="3"/>
      <c r="Q44" s="3"/>
      <c r="R44" s="3"/>
      <c r="S44" s="149"/>
      <c r="T44" s="300"/>
    </row>
    <row r="45" spans="1:20" ht="12.75" customHeight="1">
      <c r="A45" s="300"/>
      <c r="B45" s="136" t="s">
        <v>178</v>
      </c>
      <c r="C45" s="146" t="s">
        <v>216</v>
      </c>
      <c r="D45" s="197"/>
      <c r="E45" s="149"/>
      <c r="F45" s="149"/>
      <c r="G45" s="3"/>
      <c r="H45" s="3"/>
      <c r="I45" s="3"/>
      <c r="J45" s="3"/>
      <c r="K45" s="3"/>
      <c r="L45" s="3"/>
      <c r="M45" s="3"/>
      <c r="N45" s="3"/>
      <c r="O45" s="3"/>
      <c r="P45" s="3"/>
      <c r="Q45" s="3"/>
      <c r="R45" s="3"/>
      <c r="S45" s="149"/>
      <c r="T45" s="300"/>
    </row>
    <row r="46" spans="1:20" ht="12.75" customHeight="1">
      <c r="A46" s="300"/>
      <c r="B46" s="136" t="s">
        <v>179</v>
      </c>
      <c r="C46" s="146" t="s">
        <v>217</v>
      </c>
      <c r="D46" s="197"/>
      <c r="E46" s="149"/>
      <c r="F46" s="149"/>
      <c r="G46" s="3"/>
      <c r="H46" s="3"/>
      <c r="I46" s="3"/>
      <c r="J46" s="3"/>
      <c r="K46" s="3"/>
      <c r="L46" s="3"/>
      <c r="M46" s="3"/>
      <c r="N46" s="3"/>
      <c r="O46" s="3"/>
      <c r="P46" s="3"/>
      <c r="Q46" s="3"/>
      <c r="R46" s="3"/>
      <c r="S46" s="149"/>
      <c r="T46" s="300"/>
    </row>
    <row r="47" spans="1:20" ht="12.75" customHeight="1">
      <c r="A47" s="300"/>
      <c r="B47" s="136" t="s">
        <v>180</v>
      </c>
      <c r="C47" s="146" t="s">
        <v>218</v>
      </c>
      <c r="D47" s="197"/>
      <c r="E47" s="149"/>
      <c r="F47" s="149"/>
      <c r="G47" s="3"/>
      <c r="H47" s="3"/>
      <c r="I47" s="3"/>
      <c r="J47" s="3"/>
      <c r="K47" s="3"/>
      <c r="L47" s="3"/>
      <c r="M47" s="3"/>
      <c r="N47" s="3"/>
      <c r="O47" s="3"/>
      <c r="P47" s="3"/>
      <c r="Q47" s="3"/>
      <c r="R47" s="3"/>
      <c r="S47" s="149"/>
      <c r="T47" s="300"/>
    </row>
    <row r="48" spans="1:20" ht="12.75" customHeight="1">
      <c r="A48" s="300"/>
      <c r="B48" s="136" t="s">
        <v>181</v>
      </c>
      <c r="C48" s="146" t="s">
        <v>219</v>
      </c>
      <c r="D48" s="197"/>
      <c r="E48" s="149"/>
      <c r="F48" s="149"/>
      <c r="G48" s="3"/>
      <c r="H48" s="3"/>
      <c r="I48" s="3"/>
      <c r="J48" s="3"/>
      <c r="K48" s="3"/>
      <c r="L48" s="3"/>
      <c r="M48" s="3"/>
      <c r="N48" s="3"/>
      <c r="O48" s="3"/>
      <c r="P48" s="3"/>
      <c r="Q48" s="3"/>
      <c r="R48" s="3"/>
      <c r="S48" s="149"/>
      <c r="T48" s="300"/>
    </row>
    <row r="49" spans="1:20" ht="12.75" customHeight="1">
      <c r="A49" s="300"/>
      <c r="B49" s="136" t="s">
        <v>182</v>
      </c>
      <c r="C49" s="146" t="s">
        <v>220</v>
      </c>
      <c r="D49" s="197"/>
      <c r="E49" s="149"/>
      <c r="F49" s="149"/>
      <c r="G49" s="3"/>
      <c r="H49" s="3"/>
      <c r="I49" s="3"/>
      <c r="J49" s="3"/>
      <c r="K49" s="3"/>
      <c r="L49" s="3"/>
      <c r="M49" s="3"/>
      <c r="N49" s="3"/>
      <c r="O49" s="3"/>
      <c r="P49" s="3"/>
      <c r="Q49" s="3"/>
      <c r="R49" s="3"/>
      <c r="S49" s="149"/>
      <c r="T49" s="300"/>
    </row>
    <row r="50" spans="1:20" ht="12.75" customHeight="1">
      <c r="A50" s="300"/>
      <c r="B50" s="136">
        <v>4</v>
      </c>
      <c r="C50" s="200" t="s">
        <v>221</v>
      </c>
      <c r="D50" s="197"/>
      <c r="E50" s="147"/>
      <c r="F50" s="147"/>
      <c r="G50" s="147"/>
      <c r="H50" s="147"/>
      <c r="I50" s="147"/>
      <c r="J50" s="147"/>
      <c r="K50" s="147"/>
      <c r="L50" s="147"/>
      <c r="M50" s="147"/>
      <c r="N50" s="147"/>
      <c r="O50" s="147"/>
      <c r="P50" s="147"/>
      <c r="Q50" s="147"/>
      <c r="R50" s="147"/>
      <c r="S50" s="147"/>
      <c r="T50" s="300"/>
    </row>
    <row r="51" spans="1:20" ht="12.75" customHeight="1">
      <c r="A51" s="300"/>
      <c r="B51" s="136" t="s">
        <v>78</v>
      </c>
      <c r="C51" s="146" t="s">
        <v>222</v>
      </c>
      <c r="D51" s="197"/>
      <c r="E51" s="149"/>
      <c r="F51" s="149"/>
      <c r="G51" s="3"/>
      <c r="H51" s="3"/>
      <c r="I51" s="3"/>
      <c r="J51" s="3"/>
      <c r="K51" s="3"/>
      <c r="L51" s="3"/>
      <c r="M51" s="3"/>
      <c r="N51" s="3"/>
      <c r="O51" s="3"/>
      <c r="P51" s="3"/>
      <c r="Q51" s="3"/>
      <c r="R51" s="3"/>
      <c r="S51" s="149"/>
      <c r="T51" s="300"/>
    </row>
    <row r="52" spans="1:20" ht="12.75" customHeight="1" thickBot="1">
      <c r="A52" s="300"/>
      <c r="B52" s="203" t="s">
        <v>79</v>
      </c>
      <c r="C52" s="176" t="s">
        <v>223</v>
      </c>
      <c r="D52" s="197"/>
      <c r="E52" s="149"/>
      <c r="F52" s="149"/>
      <c r="G52" s="3"/>
      <c r="H52" s="3"/>
      <c r="I52" s="3"/>
      <c r="J52" s="3"/>
      <c r="K52" s="3"/>
      <c r="L52" s="3"/>
      <c r="M52" s="3"/>
      <c r="N52" s="3"/>
      <c r="O52" s="3"/>
      <c r="P52" s="3"/>
      <c r="Q52" s="3"/>
      <c r="R52" s="3"/>
      <c r="S52" s="149"/>
      <c r="T52" s="300"/>
    </row>
    <row r="53" spans="1:20" ht="12.75" customHeight="1" thickBot="1">
      <c r="A53" s="300"/>
      <c r="B53" s="151"/>
      <c r="C53" s="119" t="s">
        <v>81</v>
      </c>
      <c r="D53" s="192"/>
      <c r="E53" s="33" t="str">
        <f>IF(AND((COUNTIF(E38:E39,"A")&gt;1),(COUNTIF(E41:E49,"A")&gt;1),(COUNTIF(E51:E52,"A")&gt;0)),"C",(IF(COUNTIF(E38:E52,"A")&gt;0,"P"," ")))</f>
        <v xml:space="preserve"> </v>
      </c>
      <c r="F53" s="33" t="str">
        <f t="shared" ref="F53:S53" si="2">IF(AND((COUNTIF(F38:F39,"A")&gt;1),(COUNTIF(F41:F49,"A")&gt;1),(COUNTIF(F51:F52,"A")&gt;0)),"C",(IF(COUNTIF(F38:F52,"A")&gt;0,"P"," ")))</f>
        <v xml:space="preserve"> </v>
      </c>
      <c r="G53" s="33" t="str">
        <f t="shared" si="2"/>
        <v xml:space="preserve"> </v>
      </c>
      <c r="H53" s="33" t="str">
        <f t="shared" si="2"/>
        <v xml:space="preserve"> </v>
      </c>
      <c r="I53" s="33" t="str">
        <f t="shared" si="2"/>
        <v xml:space="preserve"> </v>
      </c>
      <c r="J53" s="33" t="str">
        <f t="shared" si="2"/>
        <v xml:space="preserve"> </v>
      </c>
      <c r="K53" s="33" t="str">
        <f t="shared" si="2"/>
        <v xml:space="preserve"> </v>
      </c>
      <c r="L53" s="33" t="str">
        <f t="shared" si="2"/>
        <v xml:space="preserve"> </v>
      </c>
      <c r="M53" s="33" t="str">
        <f t="shared" si="2"/>
        <v xml:space="preserve"> </v>
      </c>
      <c r="N53" s="33" t="str">
        <f t="shared" si="2"/>
        <v xml:space="preserve"> </v>
      </c>
      <c r="O53" s="33" t="str">
        <f t="shared" si="2"/>
        <v xml:space="preserve"> </v>
      </c>
      <c r="P53" s="33" t="str">
        <f t="shared" si="2"/>
        <v xml:space="preserve"> </v>
      </c>
      <c r="Q53" s="33" t="str">
        <f t="shared" si="2"/>
        <v xml:space="preserve"> </v>
      </c>
      <c r="R53" s="33" t="str">
        <f t="shared" si="2"/>
        <v xml:space="preserve"> </v>
      </c>
      <c r="S53" s="33" t="str">
        <f t="shared" si="2"/>
        <v xml:space="preserve"> </v>
      </c>
      <c r="T53" s="300"/>
    </row>
    <row r="54" spans="1:20" ht="12.75" customHeight="1">
      <c r="A54" s="300"/>
      <c r="B54" s="152"/>
      <c r="C54" s="121"/>
      <c r="T54" s="300"/>
    </row>
    <row r="55" spans="1:20" ht="12.75" customHeight="1">
      <c r="A55" s="300"/>
      <c r="B55" s="202" t="s">
        <v>421</v>
      </c>
      <c r="C55" s="186"/>
      <c r="D55" s="186"/>
      <c r="E55" s="186"/>
      <c r="F55" s="186"/>
      <c r="G55" s="186"/>
      <c r="H55" s="186"/>
      <c r="I55" s="186"/>
      <c r="J55" s="186"/>
      <c r="K55" s="186"/>
      <c r="L55" s="186"/>
      <c r="M55" s="186"/>
      <c r="N55" s="186"/>
      <c r="O55" s="186"/>
      <c r="P55" s="186"/>
      <c r="Q55" s="186"/>
      <c r="R55" s="186"/>
      <c r="S55" s="186"/>
      <c r="T55" s="300"/>
    </row>
    <row r="56" spans="1:20" ht="12.75" customHeight="1">
      <c r="A56" s="300"/>
      <c r="B56" s="100"/>
      <c r="C56" s="146" t="s">
        <v>208</v>
      </c>
      <c r="D56" s="197"/>
      <c r="E56" s="147"/>
      <c r="F56" s="147"/>
      <c r="G56" s="147"/>
      <c r="H56" s="147"/>
      <c r="I56" s="147"/>
      <c r="J56" s="147"/>
      <c r="K56" s="147"/>
      <c r="L56" s="147"/>
      <c r="M56" s="147"/>
      <c r="N56" s="147"/>
      <c r="O56" s="147"/>
      <c r="P56" s="147"/>
      <c r="Q56" s="147"/>
      <c r="R56" s="147"/>
      <c r="S56" s="147"/>
      <c r="T56" s="300"/>
    </row>
    <row r="57" spans="1:20" ht="12.75" customHeight="1">
      <c r="A57" s="300"/>
      <c r="B57" s="100">
        <v>1</v>
      </c>
      <c r="C57" s="146" t="s">
        <v>225</v>
      </c>
      <c r="D57" s="197"/>
      <c r="E57" s="149"/>
      <c r="F57" s="149"/>
      <c r="G57" s="3"/>
      <c r="H57" s="3"/>
      <c r="I57" s="3"/>
      <c r="J57" s="3"/>
      <c r="K57" s="3"/>
      <c r="L57" s="3"/>
      <c r="M57" s="3"/>
      <c r="N57" s="3"/>
      <c r="O57" s="3"/>
      <c r="P57" s="3"/>
      <c r="Q57" s="3"/>
      <c r="R57" s="3"/>
      <c r="S57" s="149"/>
      <c r="T57" s="300"/>
    </row>
    <row r="58" spans="1:20" ht="12.75" customHeight="1">
      <c r="A58" s="300"/>
      <c r="B58" s="100">
        <v>2</v>
      </c>
      <c r="C58" s="146" t="s">
        <v>226</v>
      </c>
      <c r="D58" s="197"/>
      <c r="E58" s="149"/>
      <c r="F58" s="149"/>
      <c r="G58" s="3"/>
      <c r="H58" s="3"/>
      <c r="I58" s="3"/>
      <c r="J58" s="3"/>
      <c r="K58" s="3"/>
      <c r="L58" s="3"/>
      <c r="M58" s="3"/>
      <c r="N58" s="3"/>
      <c r="O58" s="3"/>
      <c r="P58" s="3"/>
      <c r="Q58" s="3"/>
      <c r="R58" s="3"/>
      <c r="S58" s="149"/>
      <c r="T58" s="300"/>
    </row>
    <row r="59" spans="1:20" ht="12.75" customHeight="1">
      <c r="A59" s="300"/>
      <c r="B59" s="100">
        <v>3</v>
      </c>
      <c r="C59" s="146" t="s">
        <v>224</v>
      </c>
      <c r="D59" s="197"/>
      <c r="E59" s="149"/>
      <c r="F59" s="149"/>
      <c r="G59" s="3"/>
      <c r="H59" s="3"/>
      <c r="I59" s="3"/>
      <c r="J59" s="3"/>
      <c r="K59" s="3"/>
      <c r="L59" s="3"/>
      <c r="M59" s="3"/>
      <c r="N59" s="3"/>
      <c r="O59" s="3"/>
      <c r="P59" s="3"/>
      <c r="Q59" s="3"/>
      <c r="R59" s="3"/>
      <c r="S59" s="149"/>
      <c r="T59" s="300"/>
    </row>
    <row r="60" spans="1:20" ht="12.75" customHeight="1">
      <c r="A60" s="300"/>
      <c r="B60" s="100">
        <v>4</v>
      </c>
      <c r="C60" s="146" t="s">
        <v>229</v>
      </c>
      <c r="D60" s="197"/>
      <c r="E60" s="149"/>
      <c r="F60" s="149"/>
      <c r="G60" s="3"/>
      <c r="H60" s="3"/>
      <c r="I60" s="3"/>
      <c r="J60" s="3"/>
      <c r="K60" s="3"/>
      <c r="L60" s="3"/>
      <c r="M60" s="3"/>
      <c r="N60" s="3"/>
      <c r="O60" s="3"/>
      <c r="P60" s="3"/>
      <c r="Q60" s="3"/>
      <c r="R60" s="3"/>
      <c r="S60" s="149"/>
      <c r="T60" s="300"/>
    </row>
    <row r="61" spans="1:20" ht="12.75" customHeight="1">
      <c r="A61" s="300"/>
      <c r="B61" s="100">
        <v>5</v>
      </c>
      <c r="C61" s="146" t="s">
        <v>227</v>
      </c>
      <c r="D61" s="197"/>
      <c r="E61" s="149"/>
      <c r="F61" s="149"/>
      <c r="G61" s="3"/>
      <c r="H61" s="3"/>
      <c r="I61" s="3"/>
      <c r="J61" s="3"/>
      <c r="K61" s="3"/>
      <c r="L61" s="3"/>
      <c r="M61" s="3"/>
      <c r="N61" s="3"/>
      <c r="O61" s="3"/>
      <c r="P61" s="3"/>
      <c r="Q61" s="3"/>
      <c r="R61" s="3"/>
      <c r="S61" s="149"/>
      <c r="T61" s="300"/>
    </row>
    <row r="62" spans="1:20" ht="12.75" customHeight="1">
      <c r="A62" s="300"/>
      <c r="B62" s="151">
        <v>6</v>
      </c>
      <c r="C62" s="200" t="s">
        <v>228</v>
      </c>
      <c r="D62" s="197"/>
      <c r="E62" s="149"/>
      <c r="F62" s="149"/>
      <c r="G62" s="3"/>
      <c r="H62" s="3"/>
      <c r="I62" s="3"/>
      <c r="J62" s="3"/>
      <c r="K62" s="3"/>
      <c r="L62" s="3"/>
      <c r="M62" s="3"/>
      <c r="N62" s="3"/>
      <c r="O62" s="3"/>
      <c r="P62" s="3"/>
      <c r="Q62" s="3"/>
      <c r="R62" s="3"/>
      <c r="S62" s="149"/>
      <c r="T62" s="300"/>
    </row>
    <row r="63" spans="1:20" ht="12.75" customHeight="1">
      <c r="A63" s="300"/>
      <c r="B63" s="151">
        <v>7</v>
      </c>
      <c r="C63" s="205" t="s">
        <v>211</v>
      </c>
      <c r="D63" s="197"/>
      <c r="E63" s="147"/>
      <c r="F63" s="147"/>
      <c r="G63" s="147"/>
      <c r="H63" s="147"/>
      <c r="I63" s="147"/>
      <c r="J63" s="147"/>
      <c r="K63" s="147"/>
      <c r="L63" s="147"/>
      <c r="M63" s="147"/>
      <c r="N63" s="147"/>
      <c r="O63" s="147"/>
      <c r="P63" s="147"/>
      <c r="Q63" s="147"/>
      <c r="R63" s="147"/>
      <c r="S63" s="147"/>
      <c r="T63" s="300"/>
    </row>
    <row r="64" spans="1:20" ht="12.75" customHeight="1">
      <c r="A64" s="300"/>
      <c r="B64" s="173" t="s">
        <v>230</v>
      </c>
      <c r="C64" s="172" t="s">
        <v>238</v>
      </c>
      <c r="D64" s="197"/>
      <c r="E64" s="149"/>
      <c r="F64" s="149"/>
      <c r="G64" s="3"/>
      <c r="H64" s="3"/>
      <c r="I64" s="3"/>
      <c r="J64" s="3"/>
      <c r="K64" s="3"/>
      <c r="L64" s="3"/>
      <c r="M64" s="3"/>
      <c r="N64" s="3"/>
      <c r="O64" s="3"/>
      <c r="P64" s="3"/>
      <c r="Q64" s="3"/>
      <c r="R64" s="3"/>
      <c r="S64" s="149"/>
      <c r="T64" s="300"/>
    </row>
    <row r="65" spans="1:20" ht="12.75" customHeight="1">
      <c r="A65" s="300"/>
      <c r="B65" s="173" t="s">
        <v>231</v>
      </c>
      <c r="C65" s="171" t="s">
        <v>239</v>
      </c>
      <c r="D65" s="197"/>
      <c r="E65" s="149"/>
      <c r="F65" s="149"/>
      <c r="G65" s="3"/>
      <c r="H65" s="3"/>
      <c r="I65" s="3"/>
      <c r="J65" s="3"/>
      <c r="K65" s="3"/>
      <c r="L65" s="3"/>
      <c r="M65" s="3"/>
      <c r="N65" s="3"/>
      <c r="O65" s="3"/>
      <c r="P65" s="3"/>
      <c r="Q65" s="3"/>
      <c r="R65" s="3"/>
      <c r="S65" s="149"/>
      <c r="T65" s="300"/>
    </row>
    <row r="66" spans="1:20" ht="12.75" customHeight="1">
      <c r="A66" s="300"/>
      <c r="B66" s="173" t="s">
        <v>232</v>
      </c>
      <c r="C66" s="171" t="s">
        <v>240</v>
      </c>
      <c r="D66" s="197"/>
      <c r="E66" s="149"/>
      <c r="F66" s="149"/>
      <c r="G66" s="3"/>
      <c r="H66" s="3"/>
      <c r="I66" s="3"/>
      <c r="J66" s="3"/>
      <c r="K66" s="3"/>
      <c r="L66" s="3"/>
      <c r="M66" s="3"/>
      <c r="N66" s="3"/>
      <c r="O66" s="3"/>
      <c r="P66" s="3"/>
      <c r="Q66" s="3"/>
      <c r="R66" s="3"/>
      <c r="S66" s="149"/>
      <c r="T66" s="300"/>
    </row>
    <row r="67" spans="1:20" ht="12.75" customHeight="1">
      <c r="A67" s="300"/>
      <c r="B67" s="173" t="s">
        <v>233</v>
      </c>
      <c r="C67" s="205" t="s">
        <v>241</v>
      </c>
      <c r="D67" s="197"/>
      <c r="E67" s="149"/>
      <c r="F67" s="149"/>
      <c r="G67" s="3"/>
      <c r="H67" s="3"/>
      <c r="I67" s="3"/>
      <c r="J67" s="3"/>
      <c r="K67" s="3"/>
      <c r="L67" s="3"/>
      <c r="M67" s="3"/>
      <c r="N67" s="3"/>
      <c r="O67" s="3"/>
      <c r="P67" s="3"/>
      <c r="Q67" s="3"/>
      <c r="R67" s="3"/>
      <c r="S67" s="149"/>
      <c r="T67" s="300"/>
    </row>
    <row r="68" spans="1:20" ht="12.75" customHeight="1">
      <c r="A68" s="300"/>
      <c r="B68" s="173" t="s">
        <v>234</v>
      </c>
      <c r="C68" s="205" t="s">
        <v>242</v>
      </c>
      <c r="D68" s="197"/>
      <c r="E68" s="149"/>
      <c r="F68" s="149"/>
      <c r="G68" s="3"/>
      <c r="H68" s="3"/>
      <c r="I68" s="3"/>
      <c r="J68" s="3"/>
      <c r="K68" s="3"/>
      <c r="L68" s="3"/>
      <c r="M68" s="3"/>
      <c r="N68" s="3"/>
      <c r="O68" s="3"/>
      <c r="P68" s="3"/>
      <c r="Q68" s="3"/>
      <c r="R68" s="3"/>
      <c r="S68" s="149"/>
      <c r="T68" s="300"/>
    </row>
    <row r="69" spans="1:20" ht="12.75" customHeight="1">
      <c r="A69" s="300"/>
      <c r="B69" s="173" t="s">
        <v>235</v>
      </c>
      <c r="C69" s="205" t="s">
        <v>243</v>
      </c>
      <c r="D69" s="197"/>
      <c r="E69" s="149"/>
      <c r="F69" s="149"/>
      <c r="G69" s="3"/>
      <c r="H69" s="3"/>
      <c r="I69" s="3"/>
      <c r="J69" s="3"/>
      <c r="K69" s="3"/>
      <c r="L69" s="3"/>
      <c r="M69" s="3"/>
      <c r="N69" s="3"/>
      <c r="O69" s="3"/>
      <c r="P69" s="3"/>
      <c r="Q69" s="3"/>
      <c r="R69" s="3"/>
      <c r="S69" s="149"/>
      <c r="T69" s="300"/>
    </row>
    <row r="70" spans="1:20" ht="12.75" customHeight="1">
      <c r="A70" s="300"/>
      <c r="B70" s="173" t="s">
        <v>236</v>
      </c>
      <c r="C70" s="205" t="s">
        <v>244</v>
      </c>
      <c r="D70" s="197"/>
      <c r="E70" s="149"/>
      <c r="F70" s="149"/>
      <c r="G70" s="3"/>
      <c r="H70" s="3"/>
      <c r="I70" s="3"/>
      <c r="J70" s="3"/>
      <c r="K70" s="3"/>
      <c r="L70" s="3"/>
      <c r="M70" s="3"/>
      <c r="N70" s="3"/>
      <c r="O70" s="3"/>
      <c r="P70" s="3"/>
      <c r="Q70" s="3"/>
      <c r="R70" s="3"/>
      <c r="S70" s="149"/>
      <c r="T70" s="300"/>
    </row>
    <row r="71" spans="1:20" ht="12.75" customHeight="1" thickBot="1">
      <c r="A71" s="300"/>
      <c r="B71" s="173" t="s">
        <v>237</v>
      </c>
      <c r="C71" s="205" t="s">
        <v>245</v>
      </c>
      <c r="D71" s="197"/>
      <c r="E71" s="149"/>
      <c r="F71" s="149"/>
      <c r="G71" s="3"/>
      <c r="H71" s="3"/>
      <c r="I71" s="3"/>
      <c r="J71" s="3"/>
      <c r="K71" s="3"/>
      <c r="L71" s="3"/>
      <c r="M71" s="3"/>
      <c r="N71" s="3"/>
      <c r="O71" s="3"/>
      <c r="P71" s="3"/>
      <c r="Q71" s="3"/>
      <c r="R71" s="3"/>
      <c r="S71" s="149"/>
      <c r="T71" s="300"/>
    </row>
    <row r="72" spans="1:20" ht="12.75" customHeight="1" thickBot="1">
      <c r="A72" s="300"/>
      <c r="B72" s="151"/>
      <c r="C72" s="119" t="s">
        <v>81</v>
      </c>
      <c r="D72" s="192"/>
      <c r="E72" s="33" t="str">
        <f>IF(AND((COUNTIF(E57:E62,"A")&gt;5),COUNTIF(E64:E71,"A")&gt;1),"C",IF(COUNTIF(E57:E71,"A")&gt;0,"P"," "))</f>
        <v xml:space="preserve"> </v>
      </c>
      <c r="F72" s="33" t="str">
        <f t="shared" ref="F72:S72" si="3">IF(AND((COUNTIF(F57:F62,"A")&gt;5),COUNTIF(F64:F71,"A")&gt;1),"C",IF(COUNTIF(F57:F71,"A")&gt;0,"P"," "))</f>
        <v xml:space="preserve"> </v>
      </c>
      <c r="G72" s="33" t="str">
        <f t="shared" si="3"/>
        <v xml:space="preserve"> </v>
      </c>
      <c r="H72" s="33" t="str">
        <f t="shared" si="3"/>
        <v xml:space="preserve"> </v>
      </c>
      <c r="I72" s="33" t="str">
        <f t="shared" si="3"/>
        <v xml:space="preserve"> </v>
      </c>
      <c r="J72" s="33" t="str">
        <f t="shared" si="3"/>
        <v xml:space="preserve"> </v>
      </c>
      <c r="K72" s="33" t="str">
        <f t="shared" si="3"/>
        <v xml:space="preserve"> </v>
      </c>
      <c r="L72" s="33" t="str">
        <f t="shared" si="3"/>
        <v xml:space="preserve"> </v>
      </c>
      <c r="M72" s="33" t="str">
        <f t="shared" si="3"/>
        <v xml:space="preserve"> </v>
      </c>
      <c r="N72" s="33" t="str">
        <f t="shared" si="3"/>
        <v xml:space="preserve"> </v>
      </c>
      <c r="O72" s="33" t="str">
        <f t="shared" si="3"/>
        <v xml:space="preserve"> </v>
      </c>
      <c r="P72" s="33" t="str">
        <f t="shared" si="3"/>
        <v xml:space="preserve"> </v>
      </c>
      <c r="Q72" s="33" t="str">
        <f t="shared" si="3"/>
        <v xml:space="preserve"> </v>
      </c>
      <c r="R72" s="33" t="str">
        <f t="shared" si="3"/>
        <v xml:space="preserve"> </v>
      </c>
      <c r="S72" s="33" t="str">
        <f t="shared" si="3"/>
        <v xml:space="preserve"> </v>
      </c>
      <c r="T72" s="300"/>
    </row>
    <row r="73" spans="1:20" ht="12.75" customHeight="1">
      <c r="A73" s="300"/>
      <c r="B73" s="152"/>
      <c r="C73" s="121"/>
      <c r="T73" s="300"/>
    </row>
    <row r="74" spans="1:20" ht="12.75" customHeight="1">
      <c r="A74" s="300"/>
      <c r="B74" s="202" t="s">
        <v>246</v>
      </c>
      <c r="C74" s="195"/>
      <c r="D74" s="186"/>
      <c r="E74" s="186"/>
      <c r="F74" s="186"/>
      <c r="G74" s="186"/>
      <c r="H74" s="186"/>
      <c r="I74" s="186"/>
      <c r="J74" s="186"/>
      <c r="K74" s="186"/>
      <c r="L74" s="186"/>
      <c r="M74" s="186"/>
      <c r="N74" s="186"/>
      <c r="O74" s="186"/>
      <c r="P74" s="186"/>
      <c r="Q74" s="186"/>
      <c r="R74" s="186"/>
      <c r="S74" s="186"/>
      <c r="T74" s="300"/>
    </row>
    <row r="75" spans="1:20" ht="12.75" customHeight="1">
      <c r="A75" s="300"/>
      <c r="B75" s="100">
        <v>1</v>
      </c>
      <c r="C75" s="146" t="s">
        <v>247</v>
      </c>
      <c r="D75" s="197"/>
      <c r="E75" s="149"/>
      <c r="F75" s="149"/>
      <c r="G75" s="3"/>
      <c r="H75" s="3"/>
      <c r="I75" s="3"/>
      <c r="J75" s="3"/>
      <c r="K75" s="3"/>
      <c r="L75" s="3"/>
      <c r="M75" s="3"/>
      <c r="N75" s="3"/>
      <c r="O75" s="3"/>
      <c r="P75" s="3"/>
      <c r="Q75" s="3"/>
      <c r="R75" s="3"/>
      <c r="S75" s="149"/>
      <c r="T75" s="300"/>
    </row>
    <row r="76" spans="1:20" ht="12.75" customHeight="1">
      <c r="A76" s="300"/>
      <c r="B76" s="136">
        <v>2</v>
      </c>
      <c r="C76" s="146" t="s">
        <v>248</v>
      </c>
      <c r="D76" s="197"/>
      <c r="E76" s="149"/>
      <c r="F76" s="149"/>
      <c r="G76" s="3"/>
      <c r="H76" s="3"/>
      <c r="I76" s="3"/>
      <c r="J76" s="3"/>
      <c r="K76" s="3"/>
      <c r="L76" s="3"/>
      <c r="M76" s="3"/>
      <c r="N76" s="3"/>
      <c r="O76" s="3"/>
      <c r="P76" s="3"/>
      <c r="Q76" s="3"/>
      <c r="R76" s="3"/>
      <c r="S76" s="149"/>
      <c r="T76" s="300"/>
    </row>
    <row r="77" spans="1:20" ht="12.75" customHeight="1">
      <c r="A77" s="300"/>
      <c r="B77" s="136">
        <v>3</v>
      </c>
      <c r="C77" s="146" t="s">
        <v>249</v>
      </c>
      <c r="D77" s="197"/>
      <c r="E77" s="149"/>
      <c r="F77" s="149"/>
      <c r="G77" s="3"/>
      <c r="H77" s="3"/>
      <c r="I77" s="3"/>
      <c r="J77" s="3"/>
      <c r="K77" s="3"/>
      <c r="L77" s="3"/>
      <c r="M77" s="3"/>
      <c r="N77" s="3"/>
      <c r="O77" s="3"/>
      <c r="P77" s="3"/>
      <c r="Q77" s="3"/>
      <c r="R77" s="3"/>
      <c r="S77" s="149"/>
      <c r="T77" s="300"/>
    </row>
    <row r="78" spans="1:20" ht="12.75" customHeight="1">
      <c r="A78" s="300"/>
      <c r="B78" s="136">
        <v>4</v>
      </c>
      <c r="C78" s="201" t="s">
        <v>250</v>
      </c>
      <c r="D78" s="197"/>
      <c r="E78" s="149"/>
      <c r="F78" s="149"/>
      <c r="G78" s="3"/>
      <c r="H78" s="3"/>
      <c r="I78" s="3"/>
      <c r="J78" s="3"/>
      <c r="K78" s="3"/>
      <c r="L78" s="3"/>
      <c r="M78" s="3"/>
      <c r="N78" s="3"/>
      <c r="O78" s="3"/>
      <c r="P78" s="3"/>
      <c r="Q78" s="3"/>
      <c r="R78" s="3"/>
      <c r="S78" s="149"/>
      <c r="T78" s="300"/>
    </row>
    <row r="79" spans="1:20" ht="12.75" customHeight="1" thickBot="1">
      <c r="A79" s="300"/>
      <c r="B79" s="136">
        <v>5</v>
      </c>
      <c r="C79" s="146" t="s">
        <v>251</v>
      </c>
      <c r="D79" s="197"/>
      <c r="E79" s="149"/>
      <c r="F79" s="149"/>
      <c r="G79" s="3"/>
      <c r="H79" s="3"/>
      <c r="I79" s="3"/>
      <c r="J79" s="3"/>
      <c r="K79" s="3"/>
      <c r="L79" s="3"/>
      <c r="M79" s="3"/>
      <c r="N79" s="3"/>
      <c r="O79" s="3"/>
      <c r="P79" s="3"/>
      <c r="Q79" s="3"/>
      <c r="R79" s="3"/>
      <c r="S79" s="149"/>
      <c r="T79" s="300"/>
    </row>
    <row r="80" spans="1:20" ht="12.75" customHeight="1" thickBot="1">
      <c r="A80" s="300"/>
      <c r="B80" s="151"/>
      <c r="C80" s="119" t="s">
        <v>81</v>
      </c>
      <c r="D80" s="192"/>
      <c r="E80" s="33" t="str">
        <f>IF(COUNTIF(E75:E79,"A")&gt;4,"C",IF(COUNTIF(E75:E79,"A")&gt;0,"P"," "))</f>
        <v xml:space="preserve"> </v>
      </c>
      <c r="F80" s="33" t="str">
        <f t="shared" ref="F80:S80" si="4">IF(COUNTIF(F75:F79,"A")&gt;4,"C",IF(COUNTIF(F75:F79,"A")&gt;0,"P"," "))</f>
        <v xml:space="preserve"> </v>
      </c>
      <c r="G80" s="33" t="str">
        <f t="shared" si="4"/>
        <v xml:space="preserve"> </v>
      </c>
      <c r="H80" s="33" t="str">
        <f t="shared" si="4"/>
        <v xml:space="preserve"> </v>
      </c>
      <c r="I80" s="33" t="str">
        <f t="shared" si="4"/>
        <v xml:space="preserve"> </v>
      </c>
      <c r="J80" s="33" t="str">
        <f t="shared" si="4"/>
        <v xml:space="preserve"> </v>
      </c>
      <c r="K80" s="33" t="str">
        <f t="shared" si="4"/>
        <v xml:space="preserve"> </v>
      </c>
      <c r="L80" s="33" t="str">
        <f t="shared" si="4"/>
        <v xml:space="preserve"> </v>
      </c>
      <c r="M80" s="33" t="str">
        <f t="shared" si="4"/>
        <v xml:space="preserve"> </v>
      </c>
      <c r="N80" s="33" t="str">
        <f t="shared" si="4"/>
        <v xml:space="preserve"> </v>
      </c>
      <c r="O80" s="33" t="str">
        <f t="shared" si="4"/>
        <v xml:space="preserve"> </v>
      </c>
      <c r="P80" s="33" t="str">
        <f t="shared" si="4"/>
        <v xml:space="preserve"> </v>
      </c>
      <c r="Q80" s="33" t="str">
        <f t="shared" si="4"/>
        <v xml:space="preserve"> </v>
      </c>
      <c r="R80" s="33" t="str">
        <f t="shared" si="4"/>
        <v xml:space="preserve"> </v>
      </c>
      <c r="S80" s="33" t="str">
        <f t="shared" si="4"/>
        <v xml:space="preserve"> </v>
      </c>
      <c r="T80" s="300"/>
    </row>
    <row r="81" spans="1:20" ht="12.75" customHeight="1">
      <c r="A81" s="300"/>
      <c r="B81" s="152"/>
      <c r="C81" s="121"/>
      <c r="T81" s="300"/>
    </row>
    <row r="82" spans="1:20" ht="12.75" customHeight="1">
      <c r="A82" s="300"/>
      <c r="B82" s="202" t="s">
        <v>252</v>
      </c>
      <c r="C82" s="195"/>
      <c r="D82" s="186"/>
      <c r="E82" s="186"/>
      <c r="F82" s="186"/>
      <c r="G82" s="186"/>
      <c r="H82" s="186"/>
      <c r="I82" s="186"/>
      <c r="J82" s="186"/>
      <c r="K82" s="186"/>
      <c r="L82" s="186"/>
      <c r="M82" s="186"/>
      <c r="N82" s="186"/>
      <c r="O82" s="186"/>
      <c r="P82" s="186"/>
      <c r="Q82" s="186"/>
      <c r="R82" s="186"/>
      <c r="S82" s="186"/>
      <c r="T82" s="300"/>
    </row>
    <row r="83" spans="1:20" ht="12.75" customHeight="1">
      <c r="A83" s="300"/>
      <c r="B83" s="100">
        <v>1</v>
      </c>
      <c r="C83" s="146" t="s">
        <v>253</v>
      </c>
      <c r="D83" s="197"/>
      <c r="E83" s="149"/>
      <c r="F83" s="149"/>
      <c r="G83" s="3"/>
      <c r="H83" s="3"/>
      <c r="I83" s="3"/>
      <c r="J83" s="3"/>
      <c r="K83" s="3"/>
      <c r="L83" s="3"/>
      <c r="M83" s="3"/>
      <c r="N83" s="3"/>
      <c r="O83" s="3"/>
      <c r="P83" s="3"/>
      <c r="Q83" s="3"/>
      <c r="R83" s="3"/>
      <c r="S83" s="149"/>
      <c r="T83" s="300"/>
    </row>
    <row r="84" spans="1:20" ht="12.75" customHeight="1">
      <c r="A84" s="300"/>
      <c r="B84" s="100">
        <v>2</v>
      </c>
      <c r="C84" s="146" t="s">
        <v>254</v>
      </c>
      <c r="D84" s="197"/>
      <c r="E84" s="149"/>
      <c r="F84" s="149"/>
      <c r="G84" s="3"/>
      <c r="H84" s="3"/>
      <c r="I84" s="3"/>
      <c r="J84" s="3"/>
      <c r="K84" s="3"/>
      <c r="L84" s="3"/>
      <c r="M84" s="3"/>
      <c r="N84" s="3"/>
      <c r="O84" s="3"/>
      <c r="P84" s="3"/>
      <c r="Q84" s="3"/>
      <c r="R84" s="3"/>
      <c r="S84" s="149"/>
      <c r="T84" s="300"/>
    </row>
    <row r="85" spans="1:20" ht="12.75" customHeight="1">
      <c r="A85" s="300"/>
      <c r="B85" s="100">
        <v>3</v>
      </c>
      <c r="C85" s="201" t="s">
        <v>255</v>
      </c>
      <c r="D85" s="197"/>
      <c r="E85" s="149"/>
      <c r="F85" s="149"/>
      <c r="G85" s="3"/>
      <c r="H85" s="3"/>
      <c r="I85" s="3"/>
      <c r="J85" s="3"/>
      <c r="K85" s="3"/>
      <c r="L85" s="3"/>
      <c r="M85" s="3"/>
      <c r="N85" s="3"/>
      <c r="O85" s="3"/>
      <c r="P85" s="3"/>
      <c r="Q85" s="3"/>
      <c r="R85" s="3"/>
      <c r="S85" s="149"/>
      <c r="T85" s="300"/>
    </row>
    <row r="86" spans="1:20" ht="12.75" customHeight="1">
      <c r="A86" s="300"/>
      <c r="B86" s="100">
        <v>4</v>
      </c>
      <c r="C86" s="200" t="s">
        <v>256</v>
      </c>
      <c r="D86" s="197"/>
      <c r="E86" s="149"/>
      <c r="F86" s="149"/>
      <c r="G86" s="3"/>
      <c r="H86" s="3"/>
      <c r="I86" s="3"/>
      <c r="J86" s="3"/>
      <c r="K86" s="3"/>
      <c r="L86" s="3"/>
      <c r="M86" s="3"/>
      <c r="N86" s="3"/>
      <c r="O86" s="3"/>
      <c r="P86" s="3"/>
      <c r="Q86" s="3"/>
      <c r="R86" s="3"/>
      <c r="S86" s="149"/>
      <c r="T86" s="300"/>
    </row>
    <row r="87" spans="1:20" ht="12.75" customHeight="1">
      <c r="A87" s="300"/>
      <c r="B87" s="100">
        <v>5</v>
      </c>
      <c r="C87" s="146" t="s">
        <v>257</v>
      </c>
      <c r="D87" s="197"/>
      <c r="E87" s="149"/>
      <c r="F87" s="149"/>
      <c r="G87" s="3"/>
      <c r="H87" s="3"/>
      <c r="I87" s="3"/>
      <c r="J87" s="3"/>
      <c r="K87" s="3"/>
      <c r="L87" s="3"/>
      <c r="M87" s="3"/>
      <c r="N87" s="3"/>
      <c r="O87" s="3"/>
      <c r="P87" s="3"/>
      <c r="Q87" s="3"/>
      <c r="R87" s="3"/>
      <c r="S87" s="149"/>
      <c r="T87" s="300"/>
    </row>
    <row r="88" spans="1:20" ht="12.75" customHeight="1" thickBot="1">
      <c r="A88" s="300"/>
      <c r="B88" s="100">
        <v>6</v>
      </c>
      <c r="C88" s="146" t="s">
        <v>258</v>
      </c>
      <c r="D88" s="197"/>
      <c r="E88" s="149"/>
      <c r="F88" s="149"/>
      <c r="G88" s="3"/>
      <c r="H88" s="3"/>
      <c r="I88" s="3"/>
      <c r="J88" s="3"/>
      <c r="K88" s="3"/>
      <c r="L88" s="3"/>
      <c r="M88" s="3"/>
      <c r="N88" s="3"/>
      <c r="O88" s="3"/>
      <c r="P88" s="3"/>
      <c r="Q88" s="3"/>
      <c r="R88" s="3"/>
      <c r="S88" s="149"/>
      <c r="T88" s="300"/>
    </row>
    <row r="89" spans="1:20" ht="12.75" customHeight="1" thickBot="1">
      <c r="A89" s="300"/>
      <c r="B89" s="151"/>
      <c r="C89" s="119" t="s">
        <v>81</v>
      </c>
      <c r="D89" s="192"/>
      <c r="E89" s="33" t="str">
        <f>IF(COUNTIF(E83:E88,"A")&gt;5,"C",IF(COUNTIF(E83:E88,"A")&gt;0,"P"," "))</f>
        <v xml:space="preserve"> </v>
      </c>
      <c r="F89" s="33" t="str">
        <f t="shared" ref="F89:S89" si="5">IF(COUNTIF(F83:F88,"A")&gt;5,"C",IF(COUNTIF(F83:F88,"A")&gt;0,"P"," "))</f>
        <v xml:space="preserve"> </v>
      </c>
      <c r="G89" s="33" t="str">
        <f t="shared" si="5"/>
        <v xml:space="preserve"> </v>
      </c>
      <c r="H89" s="33" t="str">
        <f t="shared" si="5"/>
        <v xml:space="preserve"> </v>
      </c>
      <c r="I89" s="33" t="str">
        <f t="shared" si="5"/>
        <v xml:space="preserve"> </v>
      </c>
      <c r="J89" s="33" t="str">
        <f t="shared" si="5"/>
        <v xml:space="preserve"> </v>
      </c>
      <c r="K89" s="33" t="str">
        <f t="shared" si="5"/>
        <v xml:space="preserve"> </v>
      </c>
      <c r="L89" s="33" t="str">
        <f t="shared" si="5"/>
        <v xml:space="preserve"> </v>
      </c>
      <c r="M89" s="33" t="str">
        <f t="shared" si="5"/>
        <v xml:space="preserve"> </v>
      </c>
      <c r="N89" s="33" t="str">
        <f t="shared" si="5"/>
        <v xml:space="preserve"> </v>
      </c>
      <c r="O89" s="33" t="str">
        <f t="shared" si="5"/>
        <v xml:space="preserve"> </v>
      </c>
      <c r="P89" s="33" t="str">
        <f t="shared" si="5"/>
        <v xml:space="preserve"> </v>
      </c>
      <c r="Q89" s="33" t="str">
        <f t="shared" si="5"/>
        <v xml:space="preserve"> </v>
      </c>
      <c r="R89" s="33" t="str">
        <f t="shared" si="5"/>
        <v xml:space="preserve"> </v>
      </c>
      <c r="S89" s="33" t="str">
        <f t="shared" si="5"/>
        <v xml:space="preserve"> </v>
      </c>
      <c r="T89" s="300"/>
    </row>
    <row r="90" spans="1:20" ht="12.75" customHeight="1">
      <c r="A90" s="300"/>
      <c r="B90" s="152"/>
      <c r="C90" s="121"/>
      <c r="T90" s="300"/>
    </row>
    <row r="91" spans="1:20" ht="12.75" customHeight="1">
      <c r="A91" s="300"/>
      <c r="B91" s="202" t="s">
        <v>259</v>
      </c>
      <c r="C91" s="186"/>
      <c r="D91" s="186"/>
      <c r="E91" s="186"/>
      <c r="F91" s="186"/>
      <c r="G91" s="186"/>
      <c r="H91" s="186"/>
      <c r="I91" s="186"/>
      <c r="J91" s="186"/>
      <c r="K91" s="186"/>
      <c r="L91" s="186"/>
      <c r="M91" s="186"/>
      <c r="N91" s="186"/>
      <c r="O91" s="186"/>
      <c r="P91" s="186"/>
      <c r="Q91" s="186"/>
      <c r="R91" s="186"/>
      <c r="S91" s="186"/>
      <c r="T91" s="300"/>
    </row>
    <row r="92" spans="1:20" ht="12.75" customHeight="1">
      <c r="A92" s="300"/>
      <c r="B92" s="136">
        <v>1</v>
      </c>
      <c r="C92" s="146" t="s">
        <v>260</v>
      </c>
      <c r="D92" s="197"/>
      <c r="E92" s="157"/>
      <c r="F92" s="178"/>
      <c r="G92" s="156"/>
      <c r="H92" s="156"/>
      <c r="I92" s="156"/>
      <c r="J92" s="156"/>
      <c r="K92" s="156"/>
      <c r="L92" s="156"/>
      <c r="M92" s="156"/>
      <c r="N92" s="156"/>
      <c r="O92" s="156"/>
      <c r="P92" s="156"/>
      <c r="Q92" s="156"/>
      <c r="R92" s="156"/>
      <c r="S92" s="178"/>
      <c r="T92" s="300"/>
    </row>
    <row r="93" spans="1:20" ht="12.75" customHeight="1">
      <c r="A93" s="300"/>
      <c r="B93" s="136" t="s">
        <v>69</v>
      </c>
      <c r="C93" s="146" t="s">
        <v>261</v>
      </c>
      <c r="D93" s="197"/>
      <c r="E93" s="149"/>
      <c r="F93" s="149"/>
      <c r="G93" s="3"/>
      <c r="H93" s="3"/>
      <c r="I93" s="3"/>
      <c r="J93" s="3"/>
      <c r="K93" s="3"/>
      <c r="L93" s="3"/>
      <c r="M93" s="3"/>
      <c r="N93" s="3"/>
      <c r="O93" s="3"/>
      <c r="P93" s="3"/>
      <c r="Q93" s="3"/>
      <c r="R93" s="3"/>
      <c r="S93" s="149"/>
      <c r="T93" s="300"/>
    </row>
    <row r="94" spans="1:20" ht="12.75" customHeight="1">
      <c r="A94" s="300"/>
      <c r="B94" s="136" t="s">
        <v>70</v>
      </c>
      <c r="C94" s="146" t="s">
        <v>262</v>
      </c>
      <c r="D94" s="197"/>
      <c r="E94" s="149"/>
      <c r="F94" s="149"/>
      <c r="G94" s="3"/>
      <c r="H94" s="3"/>
      <c r="I94" s="3"/>
      <c r="J94" s="3"/>
      <c r="K94" s="3"/>
      <c r="L94" s="3"/>
      <c r="M94" s="3"/>
      <c r="N94" s="3"/>
      <c r="O94" s="3"/>
      <c r="P94" s="3"/>
      <c r="Q94" s="3"/>
      <c r="R94" s="3"/>
      <c r="S94" s="149"/>
      <c r="T94" s="300"/>
    </row>
    <row r="95" spans="1:20" ht="12.75" customHeight="1">
      <c r="A95" s="300"/>
      <c r="B95" s="136" t="s">
        <v>71</v>
      </c>
      <c r="C95" s="146" t="s">
        <v>263</v>
      </c>
      <c r="D95" s="197"/>
      <c r="E95" s="149"/>
      <c r="F95" s="149"/>
      <c r="G95" s="3"/>
      <c r="H95" s="3"/>
      <c r="I95" s="3"/>
      <c r="J95" s="3"/>
      <c r="K95" s="3"/>
      <c r="L95" s="3"/>
      <c r="M95" s="3"/>
      <c r="N95" s="3"/>
      <c r="O95" s="3"/>
      <c r="P95" s="3"/>
      <c r="Q95" s="3"/>
      <c r="R95" s="3"/>
      <c r="S95" s="149"/>
      <c r="T95" s="300"/>
    </row>
    <row r="96" spans="1:20" ht="12.75" customHeight="1">
      <c r="A96" s="300"/>
      <c r="B96" s="136">
        <v>2</v>
      </c>
      <c r="C96" s="146" t="s">
        <v>208</v>
      </c>
      <c r="D96" s="197"/>
      <c r="E96" s="157"/>
      <c r="F96" s="178"/>
      <c r="G96" s="156"/>
      <c r="H96" s="156"/>
      <c r="I96" s="156"/>
      <c r="J96" s="156"/>
      <c r="K96" s="156"/>
      <c r="L96" s="156"/>
      <c r="M96" s="156"/>
      <c r="N96" s="156"/>
      <c r="O96" s="156"/>
      <c r="P96" s="156"/>
      <c r="Q96" s="156"/>
      <c r="R96" s="156"/>
      <c r="S96" s="178"/>
      <c r="T96" s="300"/>
    </row>
    <row r="97" spans="1:20" ht="12.75" customHeight="1">
      <c r="A97" s="300"/>
      <c r="B97" s="136" t="s">
        <v>76</v>
      </c>
      <c r="C97" s="146" t="s">
        <v>264</v>
      </c>
      <c r="D97" s="197"/>
      <c r="E97" s="149"/>
      <c r="F97" s="149"/>
      <c r="G97" s="3"/>
      <c r="H97" s="3"/>
      <c r="I97" s="3"/>
      <c r="J97" s="3"/>
      <c r="K97" s="3"/>
      <c r="L97" s="3"/>
      <c r="M97" s="3"/>
      <c r="N97" s="3"/>
      <c r="O97" s="3"/>
      <c r="P97" s="3"/>
      <c r="Q97" s="3"/>
      <c r="R97" s="3"/>
      <c r="S97" s="149"/>
      <c r="T97" s="300"/>
    </row>
    <row r="98" spans="1:20">
      <c r="A98" s="300"/>
      <c r="B98" s="136" t="s">
        <v>77</v>
      </c>
      <c r="C98" s="146" t="s">
        <v>265</v>
      </c>
      <c r="D98" s="197"/>
      <c r="E98" s="149"/>
      <c r="F98" s="149"/>
      <c r="G98" s="3"/>
      <c r="H98" s="3"/>
      <c r="I98" s="3"/>
      <c r="J98" s="3"/>
      <c r="K98" s="3"/>
      <c r="L98" s="3"/>
      <c r="M98" s="3"/>
      <c r="N98" s="3"/>
      <c r="O98" s="3"/>
      <c r="P98" s="3"/>
      <c r="Q98" s="3"/>
      <c r="R98" s="3"/>
      <c r="S98" s="149"/>
      <c r="T98" s="300"/>
    </row>
    <row r="99" spans="1:20">
      <c r="A99" s="300"/>
      <c r="B99" s="136" t="s">
        <v>80</v>
      </c>
      <c r="C99" s="200" t="s">
        <v>266</v>
      </c>
      <c r="D99" s="197"/>
      <c r="E99" s="149"/>
      <c r="F99" s="149"/>
      <c r="G99" s="3"/>
      <c r="H99" s="3"/>
      <c r="I99" s="3"/>
      <c r="J99" s="3"/>
      <c r="K99" s="3"/>
      <c r="L99" s="3"/>
      <c r="M99" s="3"/>
      <c r="N99" s="3"/>
      <c r="O99" s="3"/>
      <c r="P99" s="3"/>
      <c r="Q99" s="3"/>
      <c r="R99" s="3"/>
      <c r="S99" s="149"/>
      <c r="T99" s="300"/>
    </row>
    <row r="100" spans="1:20">
      <c r="A100" s="300"/>
      <c r="B100" s="136" t="s">
        <v>94</v>
      </c>
      <c r="C100" s="146" t="s">
        <v>267</v>
      </c>
      <c r="D100" s="197"/>
      <c r="E100" s="149"/>
      <c r="F100" s="149"/>
      <c r="G100" s="3"/>
      <c r="H100" s="3"/>
      <c r="I100" s="3"/>
      <c r="J100" s="3"/>
      <c r="K100" s="3"/>
      <c r="L100" s="3"/>
      <c r="M100" s="3"/>
      <c r="N100" s="3"/>
      <c r="O100" s="3"/>
      <c r="P100" s="3"/>
      <c r="Q100" s="3"/>
      <c r="R100" s="3"/>
      <c r="S100" s="149"/>
      <c r="T100" s="300"/>
    </row>
    <row r="101" spans="1:20">
      <c r="A101" s="300"/>
      <c r="B101" s="136" t="s">
        <v>141</v>
      </c>
      <c r="C101" s="146" t="s">
        <v>268</v>
      </c>
      <c r="D101" s="197"/>
      <c r="E101" s="149"/>
      <c r="F101" s="149"/>
      <c r="G101" s="3"/>
      <c r="H101" s="3"/>
      <c r="I101" s="3"/>
      <c r="J101" s="3"/>
      <c r="K101" s="3"/>
      <c r="L101" s="3"/>
      <c r="M101" s="3"/>
      <c r="N101" s="3"/>
      <c r="O101" s="3"/>
      <c r="P101" s="3"/>
      <c r="Q101" s="3"/>
      <c r="R101" s="3"/>
      <c r="S101" s="149"/>
      <c r="T101" s="300"/>
    </row>
    <row r="102" spans="1:20">
      <c r="A102" s="300"/>
      <c r="B102" s="136" t="s">
        <v>162</v>
      </c>
      <c r="C102" s="146" t="s">
        <v>269</v>
      </c>
      <c r="D102" s="197"/>
      <c r="E102" s="149"/>
      <c r="F102" s="149"/>
      <c r="G102" s="3"/>
      <c r="H102" s="3"/>
      <c r="I102" s="3"/>
      <c r="J102" s="3"/>
      <c r="K102" s="3"/>
      <c r="L102" s="3"/>
      <c r="M102" s="3"/>
      <c r="N102" s="3"/>
      <c r="O102" s="3"/>
      <c r="P102" s="3"/>
      <c r="Q102" s="3"/>
      <c r="R102" s="3"/>
      <c r="S102" s="149"/>
      <c r="T102" s="300"/>
    </row>
    <row r="103" spans="1:20">
      <c r="A103" s="300"/>
      <c r="B103" s="136" t="s">
        <v>192</v>
      </c>
      <c r="C103" s="146" t="s">
        <v>270</v>
      </c>
      <c r="D103" s="197"/>
      <c r="E103" s="149"/>
      <c r="F103" s="149"/>
      <c r="G103" s="3"/>
      <c r="H103" s="3"/>
      <c r="I103" s="3"/>
      <c r="J103" s="3"/>
      <c r="K103" s="3"/>
      <c r="L103" s="3"/>
      <c r="M103" s="3"/>
      <c r="N103" s="3"/>
      <c r="O103" s="3"/>
      <c r="P103" s="3"/>
      <c r="Q103" s="3"/>
      <c r="R103" s="3"/>
      <c r="S103" s="149"/>
      <c r="T103" s="300"/>
    </row>
    <row r="104" spans="1:20" ht="13.5" thickBot="1">
      <c r="A104" s="300"/>
      <c r="B104" s="136" t="s">
        <v>193</v>
      </c>
      <c r="C104" s="201" t="s">
        <v>271</v>
      </c>
      <c r="D104" s="197"/>
      <c r="E104" s="149"/>
      <c r="F104" s="149"/>
      <c r="G104" s="3"/>
      <c r="H104" s="3"/>
      <c r="I104" s="3"/>
      <c r="J104" s="3"/>
      <c r="K104" s="3"/>
      <c r="L104" s="3"/>
      <c r="M104" s="3"/>
      <c r="N104" s="3"/>
      <c r="O104" s="3"/>
      <c r="P104" s="3"/>
      <c r="Q104" s="3"/>
      <c r="R104" s="3"/>
      <c r="S104" s="149"/>
      <c r="T104" s="300"/>
    </row>
    <row r="105" spans="1:20" ht="13.5" thickBot="1">
      <c r="A105" s="300"/>
      <c r="B105" s="151"/>
      <c r="C105" s="119" t="s">
        <v>81</v>
      </c>
      <c r="D105" s="192"/>
      <c r="E105" s="33" t="str">
        <f>IF(AND((COUNTIF(E93:E95,"A")&gt;1),COUNTIF(E97:E104,"A")&gt;7),"C",IF(COUNTIF(E93:E104,"A")&gt;0,"P"," "))</f>
        <v xml:space="preserve"> </v>
      </c>
      <c r="F105" s="33" t="str">
        <f t="shared" ref="F105:S105" si="6">IF(AND((COUNTIF(F93:F95,"A")&gt;1),COUNTIF(F97:F104,"A")&gt;7),"C",IF(COUNTIF(F93:F104,"A")&gt;0,"P"," "))</f>
        <v xml:space="preserve"> </v>
      </c>
      <c r="G105" s="33" t="str">
        <f t="shared" si="6"/>
        <v xml:space="preserve"> </v>
      </c>
      <c r="H105" s="33" t="str">
        <f t="shared" si="6"/>
        <v xml:space="preserve"> </v>
      </c>
      <c r="I105" s="33" t="str">
        <f t="shared" si="6"/>
        <v xml:space="preserve"> </v>
      </c>
      <c r="J105" s="33" t="str">
        <f t="shared" si="6"/>
        <v xml:space="preserve"> </v>
      </c>
      <c r="K105" s="33" t="str">
        <f t="shared" si="6"/>
        <v xml:space="preserve"> </v>
      </c>
      <c r="L105" s="33" t="str">
        <f t="shared" si="6"/>
        <v xml:space="preserve"> </v>
      </c>
      <c r="M105" s="33" t="str">
        <f t="shared" si="6"/>
        <v xml:space="preserve"> </v>
      </c>
      <c r="N105" s="33" t="str">
        <f t="shared" si="6"/>
        <v xml:space="preserve"> </v>
      </c>
      <c r="O105" s="33" t="str">
        <f t="shared" si="6"/>
        <v xml:space="preserve"> </v>
      </c>
      <c r="P105" s="33" t="str">
        <f t="shared" si="6"/>
        <v xml:space="preserve"> </v>
      </c>
      <c r="Q105" s="33" t="str">
        <f t="shared" si="6"/>
        <v xml:space="preserve"> </v>
      </c>
      <c r="R105" s="33" t="str">
        <f t="shared" si="6"/>
        <v xml:space="preserve"> </v>
      </c>
      <c r="S105" s="33" t="str">
        <f t="shared" si="6"/>
        <v xml:space="preserve"> </v>
      </c>
      <c r="T105" s="300"/>
    </row>
    <row r="106" spans="1:20">
      <c r="A106" s="300"/>
      <c r="B106" s="152"/>
      <c r="C106" s="121"/>
      <c r="T106" s="300"/>
    </row>
    <row r="107" spans="1:20">
      <c r="A107" s="300"/>
      <c r="B107" s="202" t="s">
        <v>428</v>
      </c>
      <c r="C107" s="186"/>
      <c r="D107" s="186"/>
      <c r="E107" s="186"/>
      <c r="F107" s="186"/>
      <c r="G107" s="186"/>
      <c r="H107" s="186"/>
      <c r="I107" s="186"/>
      <c r="J107" s="186"/>
      <c r="K107" s="186"/>
      <c r="L107" s="186"/>
      <c r="M107" s="186"/>
      <c r="N107" s="186"/>
      <c r="O107" s="186"/>
      <c r="P107" s="186"/>
      <c r="Q107" s="186"/>
      <c r="R107" s="186"/>
      <c r="S107" s="186"/>
      <c r="T107" s="300"/>
    </row>
    <row r="108" spans="1:20">
      <c r="A108" s="300"/>
      <c r="B108" s="100">
        <v>1</v>
      </c>
      <c r="C108" s="146" t="s">
        <v>97</v>
      </c>
      <c r="D108" s="197"/>
      <c r="E108" s="157"/>
      <c r="F108" s="178"/>
      <c r="G108" s="156"/>
      <c r="H108" s="156"/>
      <c r="I108" s="156"/>
      <c r="J108" s="156"/>
      <c r="K108" s="156"/>
      <c r="L108" s="156"/>
      <c r="M108" s="156"/>
      <c r="N108" s="156"/>
      <c r="O108" s="156"/>
      <c r="P108" s="156"/>
      <c r="Q108" s="156"/>
      <c r="R108" s="156"/>
      <c r="S108" s="178"/>
      <c r="T108" s="300"/>
    </row>
    <row r="109" spans="1:20">
      <c r="A109" s="300"/>
      <c r="B109" s="136" t="s">
        <v>69</v>
      </c>
      <c r="C109" s="146" t="s">
        <v>279</v>
      </c>
      <c r="D109" s="197"/>
      <c r="E109" s="149"/>
      <c r="F109" s="149"/>
      <c r="G109" s="3"/>
      <c r="H109" s="3"/>
      <c r="I109" s="3"/>
      <c r="J109" s="3"/>
      <c r="K109" s="3"/>
      <c r="L109" s="3"/>
      <c r="M109" s="3"/>
      <c r="N109" s="3"/>
      <c r="O109" s="3"/>
      <c r="P109" s="3"/>
      <c r="Q109" s="3"/>
      <c r="R109" s="3"/>
      <c r="S109" s="149"/>
      <c r="T109" s="300"/>
    </row>
    <row r="110" spans="1:20">
      <c r="A110" s="300"/>
      <c r="B110" s="136" t="s">
        <v>70</v>
      </c>
      <c r="C110" s="146" t="s">
        <v>280</v>
      </c>
      <c r="D110" s="197"/>
      <c r="E110" s="149"/>
      <c r="F110" s="149"/>
      <c r="G110" s="3"/>
      <c r="H110" s="3"/>
      <c r="I110" s="3"/>
      <c r="J110" s="3"/>
      <c r="K110" s="3"/>
      <c r="L110" s="3"/>
      <c r="M110" s="3"/>
      <c r="N110" s="3"/>
      <c r="O110" s="3"/>
      <c r="P110" s="3"/>
      <c r="Q110" s="3"/>
      <c r="R110" s="3"/>
      <c r="S110" s="149"/>
      <c r="T110" s="300"/>
    </row>
    <row r="111" spans="1:20">
      <c r="A111" s="300"/>
      <c r="B111" s="136" t="s">
        <v>71</v>
      </c>
      <c r="C111" s="146" t="s">
        <v>281</v>
      </c>
      <c r="D111" s="197"/>
      <c r="E111" s="149"/>
      <c r="F111" s="149"/>
      <c r="G111" s="3"/>
      <c r="H111" s="3"/>
      <c r="I111" s="3"/>
      <c r="J111" s="3"/>
      <c r="K111" s="3"/>
      <c r="L111" s="3"/>
      <c r="M111" s="3"/>
      <c r="N111" s="3"/>
      <c r="O111" s="3"/>
      <c r="P111" s="3"/>
      <c r="Q111" s="3"/>
      <c r="R111" s="3"/>
      <c r="S111" s="149"/>
      <c r="T111" s="300"/>
    </row>
    <row r="112" spans="1:20">
      <c r="A112" s="300"/>
      <c r="B112" s="100">
        <v>2</v>
      </c>
      <c r="C112" s="146" t="s">
        <v>282</v>
      </c>
      <c r="D112" s="197"/>
      <c r="E112" s="149"/>
      <c r="F112" s="149"/>
      <c r="G112" s="3"/>
      <c r="H112" s="3"/>
      <c r="I112" s="3"/>
      <c r="J112" s="3"/>
      <c r="K112" s="3"/>
      <c r="L112" s="3"/>
      <c r="M112" s="3"/>
      <c r="N112" s="3"/>
      <c r="O112" s="3"/>
      <c r="P112" s="3"/>
      <c r="Q112" s="3"/>
      <c r="R112" s="3"/>
      <c r="S112" s="149"/>
      <c r="T112" s="300"/>
    </row>
    <row r="113" spans="1:20">
      <c r="A113" s="300"/>
      <c r="B113" s="100">
        <v>3</v>
      </c>
      <c r="C113" s="146" t="s">
        <v>97</v>
      </c>
      <c r="D113" s="197"/>
      <c r="E113" s="157"/>
      <c r="F113" s="178"/>
      <c r="G113" s="156"/>
      <c r="H113" s="156"/>
      <c r="I113" s="156"/>
      <c r="J113" s="156"/>
      <c r="K113" s="156"/>
      <c r="L113" s="156"/>
      <c r="M113" s="156"/>
      <c r="N113" s="156"/>
      <c r="O113" s="156"/>
      <c r="P113" s="156"/>
      <c r="Q113" s="156"/>
      <c r="R113" s="156"/>
      <c r="S113" s="178"/>
      <c r="T113" s="300"/>
    </row>
    <row r="114" spans="1:20">
      <c r="A114" s="300"/>
      <c r="B114" s="173" t="s">
        <v>72</v>
      </c>
      <c r="C114" s="171" t="s">
        <v>283</v>
      </c>
      <c r="D114" s="199"/>
      <c r="E114" s="149"/>
      <c r="F114" s="149"/>
      <c r="G114" s="3"/>
      <c r="H114" s="3"/>
      <c r="I114" s="3"/>
      <c r="J114" s="3"/>
      <c r="K114" s="3"/>
      <c r="L114" s="3"/>
      <c r="M114" s="3"/>
      <c r="N114" s="3"/>
      <c r="O114" s="3"/>
      <c r="P114" s="3"/>
      <c r="Q114" s="3"/>
      <c r="R114" s="3"/>
      <c r="S114" s="149"/>
      <c r="T114" s="300"/>
    </row>
    <row r="115" spans="1:20">
      <c r="A115" s="300"/>
      <c r="B115" s="173" t="s">
        <v>73</v>
      </c>
      <c r="C115" s="171" t="s">
        <v>284</v>
      </c>
      <c r="D115" s="199"/>
      <c r="E115" s="149"/>
      <c r="F115" s="149"/>
      <c r="G115" s="3"/>
      <c r="H115" s="3"/>
      <c r="I115" s="3"/>
      <c r="J115" s="3"/>
      <c r="K115" s="3"/>
      <c r="L115" s="3"/>
      <c r="M115" s="3"/>
      <c r="N115" s="3"/>
      <c r="O115" s="3"/>
      <c r="P115" s="3"/>
      <c r="Q115" s="3"/>
      <c r="R115" s="3"/>
      <c r="S115" s="149"/>
      <c r="T115" s="300"/>
    </row>
    <row r="116" spans="1:20">
      <c r="A116" s="300"/>
      <c r="B116" s="173" t="s">
        <v>176</v>
      </c>
      <c r="C116" s="171" t="s">
        <v>285</v>
      </c>
      <c r="D116" s="199"/>
      <c r="E116" s="149"/>
      <c r="F116" s="149"/>
      <c r="G116" s="3"/>
      <c r="H116" s="3"/>
      <c r="I116" s="3"/>
      <c r="J116" s="3"/>
      <c r="K116" s="3"/>
      <c r="L116" s="3"/>
      <c r="M116" s="3"/>
      <c r="N116" s="3"/>
      <c r="O116" s="3"/>
      <c r="P116" s="3"/>
      <c r="Q116" s="3"/>
      <c r="R116" s="3"/>
      <c r="S116" s="149"/>
      <c r="T116" s="300"/>
    </row>
    <row r="117" spans="1:20">
      <c r="A117" s="300"/>
      <c r="B117" s="173">
        <v>4</v>
      </c>
      <c r="C117" s="171" t="s">
        <v>97</v>
      </c>
      <c r="D117" s="199"/>
      <c r="E117" s="157"/>
      <c r="F117" s="178"/>
      <c r="G117" s="156"/>
      <c r="H117" s="156"/>
      <c r="I117" s="156"/>
      <c r="J117" s="156"/>
      <c r="K117" s="156"/>
      <c r="L117" s="156"/>
      <c r="M117" s="156"/>
      <c r="N117" s="156"/>
      <c r="O117" s="156"/>
      <c r="P117" s="156"/>
      <c r="Q117" s="156"/>
      <c r="R117" s="156"/>
      <c r="S117" s="178"/>
      <c r="T117" s="300"/>
    </row>
    <row r="118" spans="1:20">
      <c r="A118" s="300"/>
      <c r="B118" s="173" t="s">
        <v>78</v>
      </c>
      <c r="C118" s="171" t="s">
        <v>286</v>
      </c>
      <c r="D118" s="199"/>
      <c r="E118" s="149"/>
      <c r="F118" s="149"/>
      <c r="G118" s="3"/>
      <c r="H118" s="3"/>
      <c r="I118" s="3"/>
      <c r="J118" s="3"/>
      <c r="K118" s="3"/>
      <c r="L118" s="3"/>
      <c r="M118" s="3"/>
      <c r="N118" s="3"/>
      <c r="O118" s="3"/>
      <c r="P118" s="3"/>
      <c r="Q118" s="3"/>
      <c r="R118" s="3"/>
      <c r="S118" s="149"/>
      <c r="T118" s="300"/>
    </row>
    <row r="119" spans="1:20">
      <c r="A119" s="300"/>
      <c r="B119" s="173" t="s">
        <v>79</v>
      </c>
      <c r="C119" s="171" t="s">
        <v>287</v>
      </c>
      <c r="D119" s="199"/>
      <c r="E119" s="149"/>
      <c r="F119" s="149"/>
      <c r="G119" s="3"/>
      <c r="H119" s="3"/>
      <c r="I119" s="3"/>
      <c r="J119" s="3"/>
      <c r="K119" s="3"/>
      <c r="L119" s="3"/>
      <c r="M119" s="3"/>
      <c r="N119" s="3"/>
      <c r="O119" s="3"/>
      <c r="P119" s="3"/>
      <c r="Q119" s="3"/>
      <c r="R119" s="3"/>
      <c r="S119" s="149"/>
      <c r="T119" s="300"/>
    </row>
    <row r="120" spans="1:20">
      <c r="A120" s="300"/>
      <c r="B120" s="173">
        <v>5</v>
      </c>
      <c r="C120" s="172" t="s">
        <v>288</v>
      </c>
      <c r="D120" s="199"/>
      <c r="E120" s="149"/>
      <c r="F120" s="149"/>
      <c r="G120" s="3"/>
      <c r="H120" s="3"/>
      <c r="I120" s="3"/>
      <c r="J120" s="3"/>
      <c r="K120" s="3"/>
      <c r="L120" s="3"/>
      <c r="M120" s="3"/>
      <c r="N120" s="3"/>
      <c r="O120" s="3"/>
      <c r="P120" s="3"/>
      <c r="Q120" s="3"/>
      <c r="R120" s="3"/>
      <c r="S120" s="149"/>
      <c r="T120" s="300"/>
    </row>
    <row r="121" spans="1:20">
      <c r="A121" s="300"/>
      <c r="B121" s="173">
        <v>6</v>
      </c>
      <c r="C121" s="171" t="s">
        <v>97</v>
      </c>
      <c r="D121" s="199"/>
      <c r="E121" s="157"/>
      <c r="F121" s="178"/>
      <c r="G121" s="156"/>
      <c r="H121" s="156"/>
      <c r="I121" s="156"/>
      <c r="J121" s="156"/>
      <c r="K121" s="156"/>
      <c r="L121" s="156"/>
      <c r="M121" s="156"/>
      <c r="N121" s="156"/>
      <c r="O121" s="156"/>
      <c r="P121" s="156"/>
      <c r="Q121" s="156"/>
      <c r="R121" s="156"/>
      <c r="S121" s="178"/>
      <c r="T121" s="300"/>
    </row>
    <row r="122" spans="1:20">
      <c r="A122" s="300"/>
      <c r="B122" s="173" t="s">
        <v>272</v>
      </c>
      <c r="C122" s="205" t="s">
        <v>289</v>
      </c>
      <c r="D122" s="199"/>
      <c r="E122" s="149"/>
      <c r="F122" s="149"/>
      <c r="G122" s="3"/>
      <c r="H122" s="3"/>
      <c r="I122" s="3"/>
      <c r="J122" s="3"/>
      <c r="K122" s="3"/>
      <c r="L122" s="3"/>
      <c r="M122" s="3"/>
      <c r="N122" s="3"/>
      <c r="O122" s="3"/>
      <c r="P122" s="3"/>
      <c r="Q122" s="3"/>
      <c r="R122" s="3"/>
      <c r="S122" s="149"/>
      <c r="T122" s="300"/>
    </row>
    <row r="123" spans="1:20">
      <c r="A123" s="300"/>
      <c r="B123" s="173" t="s">
        <v>273</v>
      </c>
      <c r="C123" s="205" t="s">
        <v>290</v>
      </c>
      <c r="D123" s="199"/>
      <c r="E123" s="149"/>
      <c r="F123" s="149"/>
      <c r="G123" s="3"/>
      <c r="H123" s="3"/>
      <c r="I123" s="3"/>
      <c r="J123" s="3"/>
      <c r="K123" s="3"/>
      <c r="L123" s="3"/>
      <c r="M123" s="3"/>
      <c r="N123" s="3"/>
      <c r="O123" s="3"/>
      <c r="P123" s="3"/>
      <c r="Q123" s="3"/>
      <c r="R123" s="3"/>
      <c r="S123" s="149"/>
      <c r="T123" s="300"/>
    </row>
    <row r="124" spans="1:20">
      <c r="A124" s="300"/>
      <c r="B124" s="173" t="s">
        <v>274</v>
      </c>
      <c r="C124" s="171" t="s">
        <v>291</v>
      </c>
      <c r="D124" s="199"/>
      <c r="E124" s="149"/>
      <c r="F124" s="149"/>
      <c r="G124" s="3"/>
      <c r="H124" s="3"/>
      <c r="I124" s="3"/>
      <c r="J124" s="3"/>
      <c r="K124" s="3"/>
      <c r="L124" s="3"/>
      <c r="M124" s="3"/>
      <c r="N124" s="3"/>
      <c r="O124" s="3"/>
      <c r="P124" s="3"/>
      <c r="Q124" s="3"/>
      <c r="R124" s="3"/>
      <c r="S124" s="149"/>
      <c r="T124" s="300"/>
    </row>
    <row r="125" spans="1:20">
      <c r="A125" s="300"/>
      <c r="B125" s="173">
        <v>7</v>
      </c>
      <c r="C125" s="171" t="s">
        <v>278</v>
      </c>
      <c r="D125" s="199"/>
      <c r="E125" s="157"/>
      <c r="F125" s="178"/>
      <c r="G125" s="156"/>
      <c r="H125" s="156"/>
      <c r="I125" s="156"/>
      <c r="J125" s="156"/>
      <c r="K125" s="156"/>
      <c r="L125" s="156"/>
      <c r="M125" s="156"/>
      <c r="N125" s="156"/>
      <c r="O125" s="156"/>
      <c r="P125" s="156"/>
      <c r="Q125" s="156"/>
      <c r="R125" s="156"/>
      <c r="S125" s="178"/>
      <c r="T125" s="300"/>
    </row>
    <row r="126" spans="1:20">
      <c r="A126" s="300"/>
      <c r="B126" s="173" t="s">
        <v>230</v>
      </c>
      <c r="C126" s="171" t="s">
        <v>292</v>
      </c>
      <c r="D126" s="199"/>
      <c r="E126" s="149"/>
      <c r="F126" s="149"/>
      <c r="G126" s="3"/>
      <c r="H126" s="3"/>
      <c r="I126" s="3"/>
      <c r="J126" s="3"/>
      <c r="K126" s="3"/>
      <c r="L126" s="3"/>
      <c r="M126" s="3"/>
      <c r="N126" s="3"/>
      <c r="O126" s="3"/>
      <c r="P126" s="3"/>
      <c r="Q126" s="3"/>
      <c r="R126" s="3"/>
      <c r="S126" s="149"/>
      <c r="T126" s="300"/>
    </row>
    <row r="127" spans="1:20">
      <c r="A127" s="300"/>
      <c r="B127" s="173" t="s">
        <v>231</v>
      </c>
      <c r="C127" s="204" t="s">
        <v>97</v>
      </c>
      <c r="D127" s="199"/>
      <c r="E127" s="157"/>
      <c r="F127" s="178"/>
      <c r="G127" s="156"/>
      <c r="H127" s="156"/>
      <c r="I127" s="156"/>
      <c r="J127" s="156"/>
      <c r="K127" s="156"/>
      <c r="L127" s="156"/>
      <c r="M127" s="156"/>
      <c r="N127" s="156"/>
      <c r="O127" s="156"/>
      <c r="P127" s="156"/>
      <c r="Q127" s="156"/>
      <c r="R127" s="156"/>
      <c r="S127" s="178"/>
      <c r="T127" s="300"/>
    </row>
    <row r="128" spans="1:20">
      <c r="A128" s="300"/>
      <c r="B128" s="173" t="s">
        <v>275</v>
      </c>
      <c r="C128" s="171" t="s">
        <v>293</v>
      </c>
      <c r="D128" s="199"/>
      <c r="E128" s="149"/>
      <c r="F128" s="149"/>
      <c r="G128" s="3"/>
      <c r="H128" s="3"/>
      <c r="I128" s="3"/>
      <c r="J128" s="3"/>
      <c r="K128" s="3"/>
      <c r="L128" s="3"/>
      <c r="M128" s="3"/>
      <c r="N128" s="3"/>
      <c r="O128" s="3"/>
      <c r="P128" s="3"/>
      <c r="Q128" s="3"/>
      <c r="R128" s="3"/>
      <c r="S128" s="149"/>
      <c r="T128" s="300"/>
    </row>
    <row r="129" spans="1:20">
      <c r="A129" s="300"/>
      <c r="B129" s="173" t="s">
        <v>276</v>
      </c>
      <c r="C129" s="171" t="s">
        <v>294</v>
      </c>
      <c r="D129" s="199"/>
      <c r="E129" s="149"/>
      <c r="F129" s="149"/>
      <c r="G129" s="3"/>
      <c r="H129" s="3"/>
      <c r="I129" s="3"/>
      <c r="J129" s="3"/>
      <c r="K129" s="3"/>
      <c r="L129" s="3"/>
      <c r="M129" s="3"/>
      <c r="N129" s="3"/>
      <c r="O129" s="3"/>
      <c r="P129" s="3"/>
      <c r="Q129" s="3"/>
      <c r="R129" s="3"/>
      <c r="S129" s="149"/>
      <c r="T129" s="300"/>
    </row>
    <row r="130" spans="1:20">
      <c r="A130" s="300"/>
      <c r="B130" s="173" t="s">
        <v>277</v>
      </c>
      <c r="C130" s="205" t="s">
        <v>295</v>
      </c>
      <c r="D130" s="199"/>
      <c r="E130" s="149"/>
      <c r="F130" s="149"/>
      <c r="G130" s="3"/>
      <c r="H130" s="3"/>
      <c r="I130" s="3"/>
      <c r="J130" s="3"/>
      <c r="K130" s="3"/>
      <c r="L130" s="3"/>
      <c r="M130" s="3"/>
      <c r="N130" s="3"/>
      <c r="O130" s="3"/>
      <c r="P130" s="3"/>
      <c r="Q130" s="3"/>
      <c r="R130" s="3"/>
      <c r="S130" s="149"/>
      <c r="T130" s="300"/>
    </row>
    <row r="131" spans="1:20" ht="13.5" thickBot="1">
      <c r="A131" s="300"/>
      <c r="B131" s="173">
        <v>8</v>
      </c>
      <c r="C131" s="171" t="s">
        <v>296</v>
      </c>
      <c r="D131" s="199"/>
      <c r="E131" s="149"/>
      <c r="F131" s="149"/>
      <c r="G131" s="3"/>
      <c r="H131" s="3"/>
      <c r="I131" s="3"/>
      <c r="J131" s="3"/>
      <c r="K131" s="3"/>
      <c r="L131" s="3"/>
      <c r="M131" s="3"/>
      <c r="N131" s="3"/>
      <c r="O131" s="3"/>
      <c r="P131" s="3"/>
      <c r="Q131" s="3"/>
      <c r="R131" s="3"/>
      <c r="S131" s="149"/>
      <c r="T131" s="300"/>
    </row>
    <row r="132" spans="1:20" ht="13.5" thickBot="1">
      <c r="A132" s="300"/>
      <c r="B132" s="153"/>
      <c r="C132" s="119" t="s">
        <v>81</v>
      </c>
      <c r="D132" s="192"/>
      <c r="E132" s="33" t="str">
        <f>IF(AND((COUNTIF(E109:E124,"A")&gt;12),(OR(COUNTIF(E126,"A")&gt;0,(COUNTIF(E128:E130,"A")&gt;2))),(COUNTIF(E131,"A")&gt;0)),"C",(IF(COUNTIF(E109:E131,"A")&gt;0,"P"," ")))</f>
        <v xml:space="preserve"> </v>
      </c>
      <c r="F132" s="33" t="str">
        <f t="shared" ref="F132:S132" si="7">IF(AND((COUNTIF(F109:F124,"A")&gt;12),(OR(COUNTIF(F126,"A")&gt;0,(COUNTIF(F128:F130,"A")&gt;2))),(COUNTIF(F131,"A")&gt;0)),"C",(IF(COUNTIF(F109:F131,"A")&gt;0,"P"," ")))</f>
        <v xml:space="preserve"> </v>
      </c>
      <c r="G132" s="33" t="str">
        <f t="shared" si="7"/>
        <v xml:space="preserve"> </v>
      </c>
      <c r="H132" s="33" t="str">
        <f t="shared" si="7"/>
        <v xml:space="preserve"> </v>
      </c>
      <c r="I132" s="33" t="str">
        <f t="shared" si="7"/>
        <v xml:space="preserve"> </v>
      </c>
      <c r="J132" s="33" t="str">
        <f t="shared" si="7"/>
        <v xml:space="preserve"> </v>
      </c>
      <c r="K132" s="33" t="str">
        <f t="shared" si="7"/>
        <v xml:space="preserve"> </v>
      </c>
      <c r="L132" s="33" t="str">
        <f t="shared" si="7"/>
        <v xml:space="preserve"> </v>
      </c>
      <c r="M132" s="33" t="str">
        <f t="shared" si="7"/>
        <v xml:space="preserve"> </v>
      </c>
      <c r="N132" s="33" t="str">
        <f t="shared" si="7"/>
        <v xml:space="preserve"> </v>
      </c>
      <c r="O132" s="33" t="str">
        <f t="shared" si="7"/>
        <v xml:space="preserve"> </v>
      </c>
      <c r="P132" s="33" t="str">
        <f t="shared" si="7"/>
        <v xml:space="preserve"> </v>
      </c>
      <c r="Q132" s="33" t="str">
        <f t="shared" si="7"/>
        <v xml:space="preserve"> </v>
      </c>
      <c r="R132" s="33" t="str">
        <f t="shared" si="7"/>
        <v xml:space="preserve"> </v>
      </c>
      <c r="S132" s="33" t="str">
        <f t="shared" si="7"/>
        <v xml:space="preserve"> </v>
      </c>
      <c r="T132" s="300"/>
    </row>
    <row r="133" spans="1:20">
      <c r="A133" s="300"/>
      <c r="T133" s="300"/>
    </row>
    <row r="134" spans="1:20">
      <c r="A134" s="300"/>
      <c r="B134" s="202" t="s">
        <v>297</v>
      </c>
      <c r="C134" s="186"/>
      <c r="D134" s="186"/>
      <c r="E134" s="186"/>
      <c r="F134" s="186"/>
      <c r="G134" s="186"/>
      <c r="H134" s="186"/>
      <c r="I134" s="186"/>
      <c r="J134" s="186"/>
      <c r="K134" s="186"/>
      <c r="L134" s="186"/>
      <c r="M134" s="186"/>
      <c r="N134" s="186"/>
      <c r="O134" s="186"/>
      <c r="P134" s="186"/>
      <c r="Q134" s="186"/>
      <c r="R134" s="186"/>
      <c r="S134" s="186"/>
      <c r="T134" s="300"/>
    </row>
    <row r="135" spans="1:20">
      <c r="A135" s="300"/>
      <c r="B135" s="100">
        <v>1</v>
      </c>
      <c r="C135" s="146" t="s">
        <v>298</v>
      </c>
      <c r="D135" s="197"/>
      <c r="E135" s="149"/>
      <c r="F135" s="149"/>
      <c r="G135" s="3"/>
      <c r="H135" s="3"/>
      <c r="I135" s="3"/>
      <c r="J135" s="3"/>
      <c r="K135" s="3"/>
      <c r="L135" s="3"/>
      <c r="M135" s="3"/>
      <c r="N135" s="3"/>
      <c r="O135" s="3"/>
      <c r="P135" s="3"/>
      <c r="Q135" s="3"/>
      <c r="R135" s="3"/>
      <c r="S135" s="149"/>
      <c r="T135" s="300"/>
    </row>
    <row r="136" spans="1:20">
      <c r="A136" s="300"/>
      <c r="B136" s="100">
        <v>2</v>
      </c>
      <c r="C136" s="146" t="s">
        <v>97</v>
      </c>
      <c r="D136" s="197"/>
      <c r="E136" s="157"/>
      <c r="F136" s="178"/>
      <c r="G136" s="156"/>
      <c r="H136" s="156"/>
      <c r="I136" s="156"/>
      <c r="J136" s="156"/>
      <c r="K136" s="156"/>
      <c r="L136" s="156"/>
      <c r="M136" s="156"/>
      <c r="N136" s="156"/>
      <c r="O136" s="156"/>
      <c r="P136" s="156"/>
      <c r="Q136" s="156"/>
      <c r="R136" s="156"/>
      <c r="S136" s="178"/>
      <c r="T136" s="300"/>
    </row>
    <row r="137" spans="1:20">
      <c r="A137" s="300"/>
      <c r="B137" s="136" t="s">
        <v>76</v>
      </c>
      <c r="C137" s="200" t="s">
        <v>299</v>
      </c>
      <c r="D137" s="197"/>
      <c r="E137" s="149"/>
      <c r="F137" s="149"/>
      <c r="G137" s="3"/>
      <c r="H137" s="3"/>
      <c r="I137" s="3"/>
      <c r="J137" s="3"/>
      <c r="K137" s="3"/>
      <c r="L137" s="3"/>
      <c r="M137" s="3"/>
      <c r="N137" s="3"/>
      <c r="O137" s="3"/>
      <c r="P137" s="3"/>
      <c r="Q137" s="3"/>
      <c r="R137" s="3"/>
      <c r="S137" s="149"/>
      <c r="T137" s="300"/>
    </row>
    <row r="138" spans="1:20">
      <c r="A138" s="300"/>
      <c r="B138" s="136" t="s">
        <v>77</v>
      </c>
      <c r="C138" s="146" t="s">
        <v>300</v>
      </c>
      <c r="D138" s="197"/>
      <c r="E138" s="149"/>
      <c r="F138" s="149"/>
      <c r="G138" s="3"/>
      <c r="H138" s="3"/>
      <c r="I138" s="3"/>
      <c r="J138" s="3"/>
      <c r="K138" s="3"/>
      <c r="L138" s="3"/>
      <c r="M138" s="3"/>
      <c r="N138" s="3"/>
      <c r="O138" s="3"/>
      <c r="P138" s="3"/>
      <c r="Q138" s="3"/>
      <c r="R138" s="3"/>
      <c r="S138" s="149"/>
      <c r="T138" s="300"/>
    </row>
    <row r="139" spans="1:20">
      <c r="A139" s="300"/>
      <c r="B139" s="136" t="s">
        <v>80</v>
      </c>
      <c r="C139" s="146" t="s">
        <v>301</v>
      </c>
      <c r="D139" s="197"/>
      <c r="E139" s="149"/>
      <c r="F139" s="149"/>
      <c r="G139" s="3"/>
      <c r="H139" s="3"/>
      <c r="I139" s="3"/>
      <c r="J139" s="3"/>
      <c r="K139" s="3"/>
      <c r="L139" s="3"/>
      <c r="M139" s="3"/>
      <c r="N139" s="3"/>
      <c r="O139" s="3"/>
      <c r="P139" s="3"/>
      <c r="Q139" s="3"/>
      <c r="R139" s="3"/>
      <c r="S139" s="149"/>
      <c r="T139" s="300"/>
    </row>
    <row r="140" spans="1:20">
      <c r="A140" s="300"/>
      <c r="B140" s="136">
        <v>3</v>
      </c>
      <c r="C140" s="146" t="s">
        <v>302</v>
      </c>
      <c r="D140" s="197"/>
      <c r="E140" s="149"/>
      <c r="F140" s="149"/>
      <c r="G140" s="3"/>
      <c r="H140" s="3"/>
      <c r="I140" s="3"/>
      <c r="J140" s="3"/>
      <c r="K140" s="3"/>
      <c r="L140" s="3"/>
      <c r="M140" s="3"/>
      <c r="N140" s="3"/>
      <c r="O140" s="3"/>
      <c r="P140" s="3"/>
      <c r="Q140" s="3"/>
      <c r="R140" s="3"/>
      <c r="S140" s="149"/>
      <c r="T140" s="300"/>
    </row>
    <row r="141" spans="1:20" ht="13.5" thickBot="1">
      <c r="A141" s="300"/>
      <c r="B141" s="136">
        <v>4</v>
      </c>
      <c r="C141" s="146" t="s">
        <v>303</v>
      </c>
      <c r="D141" s="197"/>
      <c r="E141" s="149"/>
      <c r="F141" s="149"/>
      <c r="G141" s="3"/>
      <c r="H141" s="3"/>
      <c r="I141" s="3"/>
      <c r="J141" s="3"/>
      <c r="K141" s="3"/>
      <c r="L141" s="3"/>
      <c r="M141" s="3"/>
      <c r="N141" s="3"/>
      <c r="O141" s="3"/>
      <c r="P141" s="3"/>
      <c r="Q141" s="3"/>
      <c r="R141" s="3"/>
      <c r="S141" s="149"/>
      <c r="T141" s="300"/>
    </row>
    <row r="142" spans="1:20" ht="13.5" thickBot="1">
      <c r="A142" s="300"/>
      <c r="B142" s="151"/>
      <c r="C142" s="119" t="s">
        <v>81</v>
      </c>
      <c r="D142" s="192"/>
      <c r="E142" s="33" t="str">
        <f>IF(COUNTIF(E135:E141,"A")&gt;5,"C",IF(COUNTIF(E135:E141,"A")&gt;0,"P"," "))</f>
        <v xml:space="preserve"> </v>
      </c>
      <c r="F142" s="33" t="str">
        <f t="shared" ref="F142:S142" si="8">IF(COUNTIF(F135:F141,"A")&gt;5,"C",IF(COUNTIF(F135:F141,"A")&gt;0,"P"," "))</f>
        <v xml:space="preserve"> </v>
      </c>
      <c r="G142" s="33" t="str">
        <f t="shared" si="8"/>
        <v xml:space="preserve"> </v>
      </c>
      <c r="H142" s="33" t="str">
        <f t="shared" si="8"/>
        <v xml:space="preserve"> </v>
      </c>
      <c r="I142" s="33" t="str">
        <f t="shared" si="8"/>
        <v xml:space="preserve"> </v>
      </c>
      <c r="J142" s="33" t="str">
        <f t="shared" si="8"/>
        <v xml:space="preserve"> </v>
      </c>
      <c r="K142" s="33" t="str">
        <f t="shared" si="8"/>
        <v xml:space="preserve"> </v>
      </c>
      <c r="L142" s="33" t="str">
        <f t="shared" si="8"/>
        <v xml:space="preserve"> </v>
      </c>
      <c r="M142" s="33" t="str">
        <f t="shared" si="8"/>
        <v xml:space="preserve"> </v>
      </c>
      <c r="N142" s="33" t="str">
        <f t="shared" si="8"/>
        <v xml:space="preserve"> </v>
      </c>
      <c r="O142" s="33" t="str">
        <f t="shared" si="8"/>
        <v xml:space="preserve"> </v>
      </c>
      <c r="P142" s="33" t="str">
        <f t="shared" si="8"/>
        <v xml:space="preserve"> </v>
      </c>
      <c r="Q142" s="33" t="str">
        <f t="shared" si="8"/>
        <v xml:space="preserve"> </v>
      </c>
      <c r="R142" s="33" t="str">
        <f t="shared" si="8"/>
        <v xml:space="preserve"> </v>
      </c>
      <c r="S142" s="33" t="str">
        <f t="shared" si="8"/>
        <v xml:space="preserve"> </v>
      </c>
      <c r="T142" s="300"/>
    </row>
    <row r="143" spans="1:20">
      <c r="A143" s="300"/>
      <c r="B143" s="152"/>
      <c r="C143" s="121"/>
      <c r="T143" s="300"/>
    </row>
    <row r="144" spans="1:20">
      <c r="A144" s="300"/>
      <c r="B144" s="202" t="s">
        <v>338</v>
      </c>
      <c r="C144" s="206"/>
      <c r="D144" s="186"/>
      <c r="E144" s="186"/>
      <c r="F144" s="186"/>
      <c r="G144" s="186"/>
      <c r="H144" s="186"/>
      <c r="I144" s="186"/>
      <c r="J144" s="186"/>
      <c r="K144" s="186"/>
      <c r="L144" s="186"/>
      <c r="M144" s="186"/>
      <c r="N144" s="186"/>
      <c r="O144" s="186"/>
      <c r="P144" s="186"/>
      <c r="Q144" s="186"/>
      <c r="R144" s="186"/>
      <c r="S144" s="186"/>
      <c r="T144" s="300"/>
    </row>
    <row r="145" spans="1:20">
      <c r="A145" s="300"/>
      <c r="B145" s="100">
        <v>1</v>
      </c>
      <c r="C145" s="146" t="s">
        <v>323</v>
      </c>
      <c r="D145" s="197"/>
      <c r="E145" s="149"/>
      <c r="F145" s="149"/>
      <c r="G145" s="3"/>
      <c r="H145" s="3"/>
      <c r="I145" s="3"/>
      <c r="J145" s="3"/>
      <c r="K145" s="3"/>
      <c r="L145" s="3"/>
      <c r="M145" s="3"/>
      <c r="N145" s="3"/>
      <c r="O145" s="3"/>
      <c r="P145" s="3"/>
      <c r="Q145" s="3"/>
      <c r="R145" s="3"/>
      <c r="S145" s="149"/>
      <c r="T145" s="300"/>
    </row>
    <row r="146" spans="1:20">
      <c r="A146" s="300"/>
      <c r="B146" s="100">
        <v>2</v>
      </c>
      <c r="C146" s="146" t="s">
        <v>97</v>
      </c>
      <c r="D146" s="197"/>
      <c r="E146" s="157"/>
      <c r="F146" s="178"/>
      <c r="G146" s="156"/>
      <c r="H146" s="156"/>
      <c r="I146" s="156"/>
      <c r="J146" s="156"/>
      <c r="K146" s="156"/>
      <c r="L146" s="156"/>
      <c r="M146" s="156"/>
      <c r="N146" s="156"/>
      <c r="O146" s="156"/>
      <c r="P146" s="156"/>
      <c r="Q146" s="156"/>
      <c r="R146" s="156"/>
      <c r="S146" s="178"/>
      <c r="T146" s="300"/>
    </row>
    <row r="147" spans="1:20">
      <c r="A147" s="300"/>
      <c r="B147" s="136" t="s">
        <v>76</v>
      </c>
      <c r="C147" s="146" t="s">
        <v>324</v>
      </c>
      <c r="D147" s="197"/>
      <c r="E147" s="149"/>
      <c r="F147" s="149"/>
      <c r="G147" s="3"/>
      <c r="H147" s="3"/>
      <c r="I147" s="3"/>
      <c r="J147" s="3"/>
      <c r="K147" s="3"/>
      <c r="L147" s="3"/>
      <c r="M147" s="3"/>
      <c r="N147" s="3"/>
      <c r="O147" s="3"/>
      <c r="P147" s="3"/>
      <c r="Q147" s="3"/>
      <c r="R147" s="3"/>
      <c r="S147" s="149"/>
      <c r="T147" s="300"/>
    </row>
    <row r="148" spans="1:20">
      <c r="A148" s="300"/>
      <c r="B148" s="136" t="s">
        <v>77</v>
      </c>
      <c r="C148" s="146" t="s">
        <v>325</v>
      </c>
      <c r="D148" s="197"/>
      <c r="E148" s="149"/>
      <c r="F148" s="149"/>
      <c r="G148" s="3"/>
      <c r="H148" s="3"/>
      <c r="I148" s="3"/>
      <c r="J148" s="3"/>
      <c r="K148" s="3"/>
      <c r="L148" s="3"/>
      <c r="M148" s="3"/>
      <c r="N148" s="3"/>
      <c r="O148" s="3"/>
      <c r="P148" s="3"/>
      <c r="Q148" s="3"/>
      <c r="R148" s="3"/>
      <c r="S148" s="149"/>
      <c r="T148" s="300"/>
    </row>
    <row r="149" spans="1:20" ht="12.75" customHeight="1">
      <c r="A149" s="296" t="str">
        <f>REPT(" Webelos Elective Adventures ",7)</f>
        <v xml:space="preserve"> Webelos Elective Adventures  Webelos Elective Adventures  Webelos Elective Adventures  Webelos Elective Adventures  Webelos Elective Adventures  Webelos Elective Adventures  Webelos Elective Adventures </v>
      </c>
      <c r="B149" s="136" t="s">
        <v>80</v>
      </c>
      <c r="C149" s="146" t="s">
        <v>326</v>
      </c>
      <c r="D149" s="197"/>
      <c r="E149" s="149"/>
      <c r="F149" s="149"/>
      <c r="G149" s="3"/>
      <c r="H149" s="3"/>
      <c r="I149" s="3"/>
      <c r="J149" s="3"/>
      <c r="K149" s="3"/>
      <c r="L149" s="3"/>
      <c r="M149" s="3"/>
      <c r="N149" s="3"/>
      <c r="O149" s="3"/>
      <c r="P149" s="3"/>
      <c r="Q149" s="3"/>
      <c r="R149" s="3"/>
      <c r="S149" s="149"/>
      <c r="T149" s="297" t="str">
        <f>REPT(" Webelos Elective Adventures ",7)</f>
        <v xml:space="preserve"> Webelos Elective Adventures  Webelos Elective Adventures  Webelos Elective Adventures  Webelos Elective Adventures  Webelos Elective Adventures  Webelos Elective Adventures  Webelos Elective Adventures </v>
      </c>
    </row>
    <row r="150" spans="1:20">
      <c r="A150" s="296"/>
      <c r="B150" s="100">
        <v>3</v>
      </c>
      <c r="C150" s="201" t="s">
        <v>327</v>
      </c>
      <c r="D150" s="197"/>
      <c r="E150" s="157"/>
      <c r="F150" s="178"/>
      <c r="G150" s="156"/>
      <c r="H150" s="156"/>
      <c r="I150" s="156"/>
      <c r="J150" s="156"/>
      <c r="K150" s="156"/>
      <c r="L150" s="156"/>
      <c r="M150" s="156"/>
      <c r="N150" s="156"/>
      <c r="O150" s="156"/>
      <c r="P150" s="156"/>
      <c r="Q150" s="156"/>
      <c r="R150" s="156"/>
      <c r="S150" s="178"/>
      <c r="T150" s="297"/>
    </row>
    <row r="151" spans="1:20">
      <c r="A151" s="296"/>
      <c r="B151" s="136" t="s">
        <v>72</v>
      </c>
      <c r="C151" s="146" t="s">
        <v>328</v>
      </c>
      <c r="D151" s="197"/>
      <c r="E151" s="149"/>
      <c r="F151" s="149"/>
      <c r="G151" s="3"/>
      <c r="H151" s="3"/>
      <c r="I151" s="3"/>
      <c r="J151" s="3"/>
      <c r="K151" s="3"/>
      <c r="L151" s="3"/>
      <c r="M151" s="3"/>
      <c r="N151" s="3"/>
      <c r="O151" s="3"/>
      <c r="P151" s="3"/>
      <c r="Q151" s="3"/>
      <c r="R151" s="3"/>
      <c r="S151" s="149"/>
      <c r="T151" s="297"/>
    </row>
    <row r="152" spans="1:20">
      <c r="A152" s="296"/>
      <c r="B152" s="136" t="s">
        <v>73</v>
      </c>
      <c r="C152" s="146" t="s">
        <v>329</v>
      </c>
      <c r="D152" s="197"/>
      <c r="E152" s="149"/>
      <c r="F152" s="149"/>
      <c r="G152" s="3"/>
      <c r="H152" s="3"/>
      <c r="I152" s="3"/>
      <c r="J152" s="3"/>
      <c r="K152" s="3"/>
      <c r="L152" s="3"/>
      <c r="M152" s="3"/>
      <c r="N152" s="3"/>
      <c r="O152" s="3"/>
      <c r="P152" s="3"/>
      <c r="Q152" s="3"/>
      <c r="R152" s="3"/>
      <c r="S152" s="149"/>
      <c r="T152" s="297"/>
    </row>
    <row r="153" spans="1:20">
      <c r="A153" s="296"/>
      <c r="B153" s="136" t="s">
        <v>176</v>
      </c>
      <c r="C153" s="146" t="s">
        <v>330</v>
      </c>
      <c r="D153" s="197"/>
      <c r="E153" s="149"/>
      <c r="F153" s="149"/>
      <c r="G153" s="3"/>
      <c r="H153" s="3"/>
      <c r="I153" s="3"/>
      <c r="J153" s="3"/>
      <c r="K153" s="3"/>
      <c r="L153" s="3"/>
      <c r="M153" s="3"/>
      <c r="N153" s="3"/>
      <c r="O153" s="3"/>
      <c r="P153" s="3"/>
      <c r="Q153" s="3"/>
      <c r="R153" s="3"/>
      <c r="S153" s="149"/>
      <c r="T153" s="297"/>
    </row>
    <row r="154" spans="1:20">
      <c r="A154" s="296"/>
      <c r="B154" s="100">
        <v>4</v>
      </c>
      <c r="C154" s="146" t="s">
        <v>331</v>
      </c>
      <c r="D154" s="197"/>
      <c r="E154" s="157"/>
      <c r="F154" s="178"/>
      <c r="G154" s="156"/>
      <c r="H154" s="156"/>
      <c r="I154" s="156"/>
      <c r="J154" s="156"/>
      <c r="K154" s="156"/>
      <c r="L154" s="156"/>
      <c r="M154" s="156"/>
      <c r="N154" s="156"/>
      <c r="O154" s="156"/>
      <c r="P154" s="156"/>
      <c r="Q154" s="156"/>
      <c r="R154" s="156"/>
      <c r="S154" s="178"/>
      <c r="T154" s="297"/>
    </row>
    <row r="155" spans="1:20">
      <c r="A155" s="296"/>
      <c r="B155" s="136" t="s">
        <v>78</v>
      </c>
      <c r="C155" s="146" t="s">
        <v>351</v>
      </c>
      <c r="D155" s="197"/>
      <c r="E155" s="149"/>
      <c r="F155" s="149"/>
      <c r="G155" s="3"/>
      <c r="H155" s="3"/>
      <c r="I155" s="3"/>
      <c r="J155" s="3"/>
      <c r="K155" s="3"/>
      <c r="L155" s="3"/>
      <c r="M155" s="3"/>
      <c r="N155" s="3"/>
      <c r="O155" s="3"/>
      <c r="P155" s="3"/>
      <c r="Q155" s="3"/>
      <c r="R155" s="3"/>
      <c r="S155" s="149"/>
      <c r="T155" s="297"/>
    </row>
    <row r="156" spans="1:20">
      <c r="A156" s="296"/>
      <c r="B156" s="136" t="s">
        <v>79</v>
      </c>
      <c r="C156" s="146" t="s">
        <v>332</v>
      </c>
      <c r="D156" s="197"/>
      <c r="E156" s="149"/>
      <c r="F156" s="149"/>
      <c r="G156" s="3"/>
      <c r="H156" s="3"/>
      <c r="I156" s="3"/>
      <c r="J156" s="3"/>
      <c r="K156" s="3"/>
      <c r="L156" s="3"/>
      <c r="M156" s="3"/>
      <c r="N156" s="3"/>
      <c r="O156" s="3"/>
      <c r="P156" s="3"/>
      <c r="Q156" s="3"/>
      <c r="R156" s="3"/>
      <c r="S156" s="149"/>
      <c r="T156" s="297"/>
    </row>
    <row r="157" spans="1:20">
      <c r="A157" s="296"/>
      <c r="B157" s="136" t="s">
        <v>304</v>
      </c>
      <c r="C157" s="146" t="s">
        <v>333</v>
      </c>
      <c r="D157" s="197"/>
      <c r="E157" s="149"/>
      <c r="F157" s="149"/>
      <c r="G157" s="3"/>
      <c r="H157" s="3"/>
      <c r="I157" s="3"/>
      <c r="J157" s="3"/>
      <c r="K157" s="3"/>
      <c r="L157" s="3"/>
      <c r="M157" s="3"/>
      <c r="N157" s="3"/>
      <c r="O157" s="3"/>
      <c r="P157" s="3"/>
      <c r="Q157" s="3"/>
      <c r="R157" s="3"/>
      <c r="S157" s="149"/>
      <c r="T157" s="297"/>
    </row>
    <row r="158" spans="1:20">
      <c r="A158" s="296"/>
      <c r="B158" s="136" t="s">
        <v>305</v>
      </c>
      <c r="C158" s="146" t="s">
        <v>334</v>
      </c>
      <c r="D158" s="197"/>
      <c r="E158" s="149"/>
      <c r="F158" s="149"/>
      <c r="G158" s="3"/>
      <c r="H158" s="3"/>
      <c r="I158" s="3"/>
      <c r="J158" s="3"/>
      <c r="K158" s="3"/>
      <c r="L158" s="3"/>
      <c r="M158" s="3"/>
      <c r="N158" s="3"/>
      <c r="O158" s="3"/>
      <c r="P158" s="3"/>
      <c r="Q158" s="3"/>
      <c r="R158" s="3"/>
      <c r="S158" s="149"/>
      <c r="T158" s="297"/>
    </row>
    <row r="159" spans="1:20">
      <c r="A159" s="296"/>
      <c r="B159" s="136" t="s">
        <v>306</v>
      </c>
      <c r="C159" s="146" t="s">
        <v>335</v>
      </c>
      <c r="D159" s="197"/>
      <c r="E159" s="149"/>
      <c r="F159" s="149"/>
      <c r="G159" s="3"/>
      <c r="H159" s="3"/>
      <c r="I159" s="3"/>
      <c r="J159" s="3"/>
      <c r="K159" s="3"/>
      <c r="L159" s="3"/>
      <c r="M159" s="3"/>
      <c r="N159" s="3"/>
      <c r="O159" s="3"/>
      <c r="P159" s="3"/>
      <c r="Q159" s="3"/>
      <c r="R159" s="3"/>
      <c r="S159" s="149"/>
      <c r="T159" s="297"/>
    </row>
    <row r="160" spans="1:20">
      <c r="A160" s="296"/>
      <c r="B160" s="136" t="s">
        <v>307</v>
      </c>
      <c r="C160" s="146" t="s">
        <v>336</v>
      </c>
      <c r="D160" s="197"/>
      <c r="E160" s="149"/>
      <c r="F160" s="149"/>
      <c r="G160" s="3"/>
      <c r="H160" s="3"/>
      <c r="I160" s="3"/>
      <c r="J160" s="3"/>
      <c r="K160" s="3"/>
      <c r="L160" s="3"/>
      <c r="M160" s="3"/>
      <c r="N160" s="3"/>
      <c r="O160" s="3"/>
      <c r="P160" s="3"/>
      <c r="Q160" s="3"/>
      <c r="R160" s="3"/>
      <c r="S160" s="149"/>
      <c r="T160" s="297"/>
    </row>
    <row r="161" spans="1:20">
      <c r="A161" s="296"/>
      <c r="B161" s="136" t="s">
        <v>308</v>
      </c>
      <c r="C161" s="146" t="s">
        <v>337</v>
      </c>
      <c r="D161" s="197"/>
      <c r="E161" s="149"/>
      <c r="F161" s="149"/>
      <c r="G161" s="3"/>
      <c r="H161" s="3"/>
      <c r="I161" s="3"/>
      <c r="J161" s="3"/>
      <c r="K161" s="3"/>
      <c r="L161" s="3"/>
      <c r="M161" s="3"/>
      <c r="N161" s="3"/>
      <c r="O161" s="3"/>
      <c r="P161" s="3"/>
      <c r="Q161" s="3"/>
      <c r="R161" s="3"/>
      <c r="S161" s="149"/>
      <c r="T161" s="297"/>
    </row>
    <row r="162" spans="1:20">
      <c r="A162" s="296"/>
      <c r="B162" s="136" t="s">
        <v>309</v>
      </c>
      <c r="C162" s="146" t="s">
        <v>339</v>
      </c>
      <c r="D162" s="197"/>
      <c r="E162" s="149"/>
      <c r="F162" s="149"/>
      <c r="G162" s="3"/>
      <c r="H162" s="3"/>
      <c r="I162" s="3"/>
      <c r="J162" s="3"/>
      <c r="K162" s="3"/>
      <c r="L162" s="3"/>
      <c r="M162" s="3"/>
      <c r="N162" s="3"/>
      <c r="O162" s="3"/>
      <c r="P162" s="3"/>
      <c r="Q162" s="3"/>
      <c r="R162" s="3"/>
      <c r="S162" s="149"/>
      <c r="T162" s="297"/>
    </row>
    <row r="163" spans="1:20">
      <c r="A163" s="296"/>
      <c r="B163" s="136" t="s">
        <v>310</v>
      </c>
      <c r="C163" s="146" t="s">
        <v>352</v>
      </c>
      <c r="D163" s="197"/>
      <c r="E163" s="149"/>
      <c r="F163" s="149"/>
      <c r="G163" s="3"/>
      <c r="H163" s="3"/>
      <c r="I163" s="3"/>
      <c r="J163" s="3"/>
      <c r="K163" s="3"/>
      <c r="L163" s="3"/>
      <c r="M163" s="3"/>
      <c r="N163" s="3"/>
      <c r="O163" s="3"/>
      <c r="P163" s="3"/>
      <c r="Q163" s="3"/>
      <c r="R163" s="3"/>
      <c r="S163" s="149"/>
      <c r="T163" s="297"/>
    </row>
    <row r="164" spans="1:20">
      <c r="A164" s="296"/>
      <c r="B164" s="136" t="s">
        <v>311</v>
      </c>
      <c r="C164" s="146" t="s">
        <v>340</v>
      </c>
      <c r="D164" s="197"/>
      <c r="E164" s="149"/>
      <c r="F164" s="149"/>
      <c r="G164" s="3"/>
      <c r="H164" s="3"/>
      <c r="I164" s="3"/>
      <c r="J164" s="3"/>
      <c r="K164" s="3"/>
      <c r="L164" s="3"/>
      <c r="M164" s="3"/>
      <c r="N164" s="3"/>
      <c r="O164" s="3"/>
      <c r="P164" s="3"/>
      <c r="Q164" s="3"/>
      <c r="R164" s="3"/>
      <c r="S164" s="149"/>
      <c r="T164" s="297"/>
    </row>
    <row r="165" spans="1:20">
      <c r="A165" s="296"/>
      <c r="B165" s="136" t="s">
        <v>312</v>
      </c>
      <c r="C165" s="146" t="s">
        <v>341</v>
      </c>
      <c r="D165" s="197"/>
      <c r="E165" s="149"/>
      <c r="F165" s="149"/>
      <c r="G165" s="3"/>
      <c r="H165" s="3"/>
      <c r="I165" s="3"/>
      <c r="J165" s="3"/>
      <c r="K165" s="3"/>
      <c r="L165" s="3"/>
      <c r="M165" s="3"/>
      <c r="N165" s="3"/>
      <c r="O165" s="3"/>
      <c r="P165" s="3"/>
      <c r="Q165" s="3"/>
      <c r="R165" s="3"/>
      <c r="S165" s="149"/>
      <c r="T165" s="297"/>
    </row>
    <row r="166" spans="1:20">
      <c r="A166" s="296"/>
      <c r="B166" s="136" t="s">
        <v>313</v>
      </c>
      <c r="C166" s="146" t="s">
        <v>342</v>
      </c>
      <c r="D166" s="197"/>
      <c r="E166" s="149"/>
      <c r="F166" s="149"/>
      <c r="G166" s="3"/>
      <c r="H166" s="3"/>
      <c r="I166" s="3"/>
      <c r="J166" s="3"/>
      <c r="K166" s="3"/>
      <c r="L166" s="3"/>
      <c r="M166" s="3"/>
      <c r="N166" s="3"/>
      <c r="O166" s="3"/>
      <c r="P166" s="3"/>
      <c r="Q166" s="3"/>
      <c r="R166" s="3"/>
      <c r="S166" s="149"/>
      <c r="T166" s="297"/>
    </row>
    <row r="167" spans="1:20">
      <c r="A167" s="296"/>
      <c r="B167" s="136" t="s">
        <v>314</v>
      </c>
      <c r="C167" s="201" t="s">
        <v>343</v>
      </c>
      <c r="D167" s="197"/>
      <c r="E167" s="149"/>
      <c r="F167" s="149"/>
      <c r="G167" s="3"/>
      <c r="H167" s="3"/>
      <c r="I167" s="3"/>
      <c r="J167" s="3"/>
      <c r="K167" s="3"/>
      <c r="L167" s="3"/>
      <c r="M167" s="3"/>
      <c r="N167" s="3"/>
      <c r="O167" s="3"/>
      <c r="P167" s="3"/>
      <c r="Q167" s="3"/>
      <c r="R167" s="3"/>
      <c r="S167" s="149"/>
      <c r="T167" s="297"/>
    </row>
    <row r="168" spans="1:20">
      <c r="A168" s="296"/>
      <c r="B168" s="136" t="s">
        <v>315</v>
      </c>
      <c r="C168" s="146" t="s">
        <v>344</v>
      </c>
      <c r="D168" s="197"/>
      <c r="E168" s="149"/>
      <c r="F168" s="149"/>
      <c r="G168" s="3"/>
      <c r="H168" s="3"/>
      <c r="I168" s="3"/>
      <c r="J168" s="3"/>
      <c r="K168" s="3"/>
      <c r="L168" s="3"/>
      <c r="M168" s="3"/>
      <c r="N168" s="3"/>
      <c r="O168" s="3"/>
      <c r="P168" s="3"/>
      <c r="Q168" s="3"/>
      <c r="R168" s="3"/>
      <c r="S168" s="149"/>
      <c r="T168" s="297"/>
    </row>
    <row r="169" spans="1:20">
      <c r="A169" s="296"/>
      <c r="B169" s="136" t="s">
        <v>316</v>
      </c>
      <c r="C169" s="146" t="s">
        <v>345</v>
      </c>
      <c r="D169" s="197"/>
      <c r="E169" s="149"/>
      <c r="F169" s="149"/>
      <c r="G169" s="3"/>
      <c r="H169" s="3"/>
      <c r="I169" s="3"/>
      <c r="J169" s="3"/>
      <c r="K169" s="3"/>
      <c r="L169" s="3"/>
      <c r="M169" s="3"/>
      <c r="N169" s="3"/>
      <c r="O169" s="3"/>
      <c r="P169" s="3"/>
      <c r="Q169" s="3"/>
      <c r="R169" s="3"/>
      <c r="S169" s="149"/>
      <c r="T169" s="297"/>
    </row>
    <row r="170" spans="1:20">
      <c r="A170" s="296"/>
      <c r="B170" s="136" t="s">
        <v>317</v>
      </c>
      <c r="C170" s="146" t="s">
        <v>346</v>
      </c>
      <c r="D170" s="197"/>
      <c r="E170" s="149"/>
      <c r="F170" s="149"/>
      <c r="G170" s="3"/>
      <c r="H170" s="3"/>
      <c r="I170" s="3"/>
      <c r="J170" s="3"/>
      <c r="K170" s="3"/>
      <c r="L170" s="3"/>
      <c r="M170" s="3"/>
      <c r="N170" s="3"/>
      <c r="O170" s="3"/>
      <c r="P170" s="3"/>
      <c r="Q170" s="3"/>
      <c r="R170" s="3"/>
      <c r="S170" s="149"/>
      <c r="T170" s="297"/>
    </row>
    <row r="171" spans="1:20">
      <c r="A171" s="296"/>
      <c r="B171" s="136" t="s">
        <v>318</v>
      </c>
      <c r="C171" s="146" t="s">
        <v>353</v>
      </c>
      <c r="D171" s="197"/>
      <c r="E171" s="149"/>
      <c r="F171" s="149"/>
      <c r="G171" s="3"/>
      <c r="H171" s="3"/>
      <c r="I171" s="3"/>
      <c r="J171" s="3"/>
      <c r="K171" s="3"/>
      <c r="L171" s="3"/>
      <c r="M171" s="3"/>
      <c r="N171" s="3"/>
      <c r="O171" s="3"/>
      <c r="P171" s="3"/>
      <c r="Q171" s="3"/>
      <c r="R171" s="3"/>
      <c r="S171" s="149"/>
      <c r="T171" s="297"/>
    </row>
    <row r="172" spans="1:20">
      <c r="A172" s="296"/>
      <c r="B172" s="136" t="s">
        <v>319</v>
      </c>
      <c r="C172" s="146" t="s">
        <v>347</v>
      </c>
      <c r="D172" s="197"/>
      <c r="E172" s="149"/>
      <c r="F172" s="149"/>
      <c r="G172" s="3"/>
      <c r="H172" s="3"/>
      <c r="I172" s="3"/>
      <c r="J172" s="3"/>
      <c r="K172" s="3"/>
      <c r="L172" s="3"/>
      <c r="M172" s="3"/>
      <c r="N172" s="3"/>
      <c r="O172" s="3"/>
      <c r="P172" s="3"/>
      <c r="Q172" s="3"/>
      <c r="R172" s="3"/>
      <c r="S172" s="149"/>
      <c r="T172" s="297"/>
    </row>
    <row r="173" spans="1:20">
      <c r="A173" s="296"/>
      <c r="B173" s="136" t="s">
        <v>320</v>
      </c>
      <c r="C173" s="146" t="s">
        <v>348</v>
      </c>
      <c r="D173" s="197"/>
      <c r="E173" s="149"/>
      <c r="F173" s="149"/>
      <c r="G173" s="3"/>
      <c r="H173" s="3"/>
      <c r="I173" s="3"/>
      <c r="J173" s="3"/>
      <c r="K173" s="3"/>
      <c r="L173" s="3"/>
      <c r="M173" s="3"/>
      <c r="N173" s="3"/>
      <c r="O173" s="3"/>
      <c r="P173" s="3"/>
      <c r="Q173" s="3"/>
      <c r="R173" s="3"/>
      <c r="S173" s="149"/>
      <c r="T173" s="297"/>
    </row>
    <row r="174" spans="1:20">
      <c r="A174" s="296"/>
      <c r="B174" s="136" t="s">
        <v>321</v>
      </c>
      <c r="C174" s="146" t="s">
        <v>349</v>
      </c>
      <c r="D174" s="197"/>
      <c r="E174" s="149"/>
      <c r="F174" s="149"/>
      <c r="G174" s="3"/>
      <c r="H174" s="3"/>
      <c r="I174" s="3"/>
      <c r="J174" s="3"/>
      <c r="K174" s="3"/>
      <c r="L174" s="3"/>
      <c r="M174" s="3"/>
      <c r="N174" s="3"/>
      <c r="O174" s="3"/>
      <c r="P174" s="3"/>
      <c r="Q174" s="3"/>
      <c r="R174" s="3"/>
      <c r="S174" s="149"/>
      <c r="T174" s="297"/>
    </row>
    <row r="175" spans="1:20" ht="13.5" thickBot="1">
      <c r="A175" s="296"/>
      <c r="B175" s="136" t="s">
        <v>322</v>
      </c>
      <c r="C175" s="146" t="s">
        <v>350</v>
      </c>
      <c r="D175" s="197"/>
      <c r="E175" s="149"/>
      <c r="F175" s="149"/>
      <c r="G175" s="3"/>
      <c r="H175" s="3"/>
      <c r="I175" s="3"/>
      <c r="J175" s="3"/>
      <c r="K175" s="3"/>
      <c r="L175" s="3"/>
      <c r="M175" s="3"/>
      <c r="N175" s="3"/>
      <c r="O175" s="3"/>
      <c r="P175" s="3"/>
      <c r="Q175" s="3"/>
      <c r="R175" s="3"/>
      <c r="S175" s="149"/>
      <c r="T175" s="297"/>
    </row>
    <row r="176" spans="1:20" ht="13.5" thickBot="1">
      <c r="A176" s="296"/>
      <c r="B176" s="151"/>
      <c r="C176" s="119" t="s">
        <v>81</v>
      </c>
      <c r="D176" s="192"/>
      <c r="E176" s="33" t="str">
        <f>IF(AND((COUNTIF(E145:E153,"A")&gt;6),COUNTIF(E155:E175,"A")&gt;7),"C",IF(COUNTIF(E145:E175,"A")&gt;0,"P"," "))</f>
        <v xml:space="preserve"> </v>
      </c>
      <c r="F176" s="33" t="str">
        <f t="shared" ref="F176:S176" si="9">IF(AND((COUNTIF(F145:F153,"A")&gt;6),COUNTIF(F155:F175,"A")&gt;7),"C",IF(COUNTIF(F145:F175,"A")&gt;0,"P"," "))</f>
        <v xml:space="preserve"> </v>
      </c>
      <c r="G176" s="33" t="str">
        <f t="shared" si="9"/>
        <v xml:space="preserve"> </v>
      </c>
      <c r="H176" s="33" t="str">
        <f t="shared" si="9"/>
        <v xml:space="preserve"> </v>
      </c>
      <c r="I176" s="33" t="str">
        <f t="shared" si="9"/>
        <v xml:space="preserve"> </v>
      </c>
      <c r="J176" s="33" t="str">
        <f t="shared" si="9"/>
        <v xml:space="preserve"> </v>
      </c>
      <c r="K176" s="33" t="str">
        <f t="shared" si="9"/>
        <v xml:space="preserve"> </v>
      </c>
      <c r="L176" s="33" t="str">
        <f t="shared" si="9"/>
        <v xml:space="preserve"> </v>
      </c>
      <c r="M176" s="33" t="str">
        <f t="shared" si="9"/>
        <v xml:space="preserve"> </v>
      </c>
      <c r="N176" s="33" t="str">
        <f t="shared" si="9"/>
        <v xml:space="preserve"> </v>
      </c>
      <c r="O176" s="33" t="str">
        <f t="shared" si="9"/>
        <v xml:space="preserve"> </v>
      </c>
      <c r="P176" s="33" t="str">
        <f t="shared" si="9"/>
        <v xml:space="preserve"> </v>
      </c>
      <c r="Q176" s="33" t="str">
        <f t="shared" si="9"/>
        <v xml:space="preserve"> </v>
      </c>
      <c r="R176" s="33" t="str">
        <f t="shared" si="9"/>
        <v xml:space="preserve"> </v>
      </c>
      <c r="S176" s="33" t="str">
        <f t="shared" si="9"/>
        <v xml:space="preserve"> </v>
      </c>
      <c r="T176" s="297"/>
    </row>
    <row r="177" spans="1:20">
      <c r="A177" s="296"/>
      <c r="B177" s="152"/>
      <c r="C177" s="120"/>
      <c r="T177" s="297"/>
    </row>
    <row r="178" spans="1:20">
      <c r="A178" s="296"/>
      <c r="B178" s="202" t="s">
        <v>354</v>
      </c>
      <c r="C178" s="207"/>
      <c r="D178" s="186"/>
      <c r="E178" s="186"/>
      <c r="F178" s="186"/>
      <c r="G178" s="186"/>
      <c r="H178" s="186"/>
      <c r="I178" s="186"/>
      <c r="J178" s="186"/>
      <c r="K178" s="186"/>
      <c r="L178" s="186"/>
      <c r="M178" s="186"/>
      <c r="N178" s="186"/>
      <c r="O178" s="186"/>
      <c r="P178" s="186"/>
      <c r="Q178" s="186"/>
      <c r="R178" s="186"/>
      <c r="S178" s="186"/>
      <c r="T178" s="297"/>
    </row>
    <row r="179" spans="1:20">
      <c r="A179" s="296"/>
      <c r="B179" s="136">
        <v>1</v>
      </c>
      <c r="C179" s="159" t="s">
        <v>355</v>
      </c>
      <c r="D179" s="197"/>
      <c r="E179" s="149"/>
      <c r="F179" s="149"/>
      <c r="G179" s="3"/>
      <c r="H179" s="3"/>
      <c r="I179" s="3"/>
      <c r="J179" s="3"/>
      <c r="K179" s="3"/>
      <c r="L179" s="3"/>
      <c r="M179" s="3"/>
      <c r="N179" s="3"/>
      <c r="O179" s="3"/>
      <c r="P179" s="3"/>
      <c r="Q179" s="3"/>
      <c r="R179" s="3"/>
      <c r="S179" s="149"/>
      <c r="T179" s="297"/>
    </row>
    <row r="180" spans="1:20">
      <c r="A180" s="296"/>
      <c r="B180" s="136">
        <v>2</v>
      </c>
      <c r="C180" s="146" t="s">
        <v>356</v>
      </c>
      <c r="D180" s="197"/>
      <c r="E180" s="149"/>
      <c r="F180" s="149"/>
      <c r="G180" s="3"/>
      <c r="H180" s="3"/>
      <c r="I180" s="3"/>
      <c r="J180" s="3"/>
      <c r="K180" s="3"/>
      <c r="L180" s="3"/>
      <c r="M180" s="3"/>
      <c r="N180" s="3"/>
      <c r="O180" s="3"/>
      <c r="P180" s="3"/>
      <c r="Q180" s="3"/>
      <c r="R180" s="3"/>
      <c r="S180" s="149"/>
      <c r="T180" s="297"/>
    </row>
    <row r="181" spans="1:20">
      <c r="A181" s="296"/>
      <c r="B181" s="100">
        <v>3</v>
      </c>
      <c r="C181" s="146" t="s">
        <v>357</v>
      </c>
      <c r="D181" s="197"/>
      <c r="E181" s="149"/>
      <c r="F181" s="149"/>
      <c r="G181" s="3"/>
      <c r="H181" s="3"/>
      <c r="I181" s="3"/>
      <c r="J181" s="3"/>
      <c r="K181" s="3"/>
      <c r="L181" s="3"/>
      <c r="M181" s="3"/>
      <c r="N181" s="3"/>
      <c r="O181" s="3"/>
      <c r="P181" s="3"/>
      <c r="Q181" s="3"/>
      <c r="R181" s="3"/>
      <c r="S181" s="149"/>
      <c r="T181" s="297"/>
    </row>
    <row r="182" spans="1:20" ht="13.5" thickBot="1">
      <c r="A182" s="296"/>
      <c r="B182" s="154">
        <v>4</v>
      </c>
      <c r="C182" s="158" t="s">
        <v>358</v>
      </c>
      <c r="D182" s="197"/>
      <c r="E182" s="149"/>
      <c r="F182" s="149"/>
      <c r="G182" s="3"/>
      <c r="H182" s="3"/>
      <c r="I182" s="3"/>
      <c r="J182" s="3"/>
      <c r="K182" s="3"/>
      <c r="L182" s="3"/>
      <c r="M182" s="3"/>
      <c r="N182" s="3"/>
      <c r="O182" s="3"/>
      <c r="P182" s="3"/>
      <c r="Q182" s="3"/>
      <c r="R182" s="3"/>
      <c r="S182" s="149"/>
      <c r="T182" s="297"/>
    </row>
    <row r="183" spans="1:20" ht="13.5" thickBot="1">
      <c r="A183" s="296"/>
      <c r="B183" s="155"/>
      <c r="C183" s="119" t="s">
        <v>81</v>
      </c>
      <c r="D183" s="192"/>
      <c r="E183" s="33" t="str">
        <f>IF(COUNTIF(E179:E182,"A")&gt;3,"C",IF(COUNTIF(E179:E182,"A")&gt;0,"P"," "))</f>
        <v xml:space="preserve"> </v>
      </c>
      <c r="F183" s="33" t="str">
        <f t="shared" ref="F183:S183" si="10">IF(COUNTIF(F179:F182,"A")&gt;3,"C",IF(COUNTIF(F179:F182,"A")&gt;0,"P"," "))</f>
        <v xml:space="preserve"> </v>
      </c>
      <c r="G183" s="33" t="str">
        <f t="shared" si="10"/>
        <v xml:space="preserve"> </v>
      </c>
      <c r="H183" s="33" t="str">
        <f t="shared" si="10"/>
        <v xml:space="preserve"> </v>
      </c>
      <c r="I183" s="33" t="str">
        <f t="shared" si="10"/>
        <v xml:space="preserve"> </v>
      </c>
      <c r="J183" s="33" t="str">
        <f t="shared" si="10"/>
        <v xml:space="preserve"> </v>
      </c>
      <c r="K183" s="33" t="str">
        <f t="shared" si="10"/>
        <v xml:space="preserve"> </v>
      </c>
      <c r="L183" s="33" t="str">
        <f t="shared" si="10"/>
        <v xml:space="preserve"> </v>
      </c>
      <c r="M183" s="33" t="str">
        <f t="shared" si="10"/>
        <v xml:space="preserve"> </v>
      </c>
      <c r="N183" s="33" t="str">
        <f t="shared" si="10"/>
        <v xml:space="preserve"> </v>
      </c>
      <c r="O183" s="33" t="str">
        <f t="shared" si="10"/>
        <v xml:space="preserve"> </v>
      </c>
      <c r="P183" s="33" t="str">
        <f t="shared" si="10"/>
        <v xml:space="preserve"> </v>
      </c>
      <c r="Q183" s="33" t="str">
        <f t="shared" si="10"/>
        <v xml:space="preserve"> </v>
      </c>
      <c r="R183" s="33" t="str">
        <f t="shared" si="10"/>
        <v xml:space="preserve"> </v>
      </c>
      <c r="S183" s="33" t="str">
        <f t="shared" si="10"/>
        <v xml:space="preserve"> </v>
      </c>
      <c r="T183" s="297"/>
    </row>
    <row r="184" spans="1:20">
      <c r="A184" s="296"/>
      <c r="B184" s="155"/>
      <c r="C184" s="120"/>
      <c r="T184" s="297"/>
    </row>
    <row r="185" spans="1:20">
      <c r="A185" s="296"/>
      <c r="B185" s="208" t="s">
        <v>359</v>
      </c>
      <c r="C185" s="207"/>
      <c r="D185" s="186"/>
      <c r="E185" s="186"/>
      <c r="F185" s="186"/>
      <c r="G185" s="186"/>
      <c r="H185" s="186"/>
      <c r="I185" s="186"/>
      <c r="J185" s="186"/>
      <c r="K185" s="186"/>
      <c r="L185" s="186"/>
      <c r="M185" s="186"/>
      <c r="N185" s="186"/>
      <c r="O185" s="186"/>
      <c r="P185" s="186"/>
      <c r="Q185" s="186"/>
      <c r="R185" s="186"/>
      <c r="S185" s="186"/>
      <c r="T185" s="297"/>
    </row>
    <row r="186" spans="1:20">
      <c r="A186" s="296"/>
      <c r="B186" s="148"/>
      <c r="C186" s="159" t="s">
        <v>360</v>
      </c>
      <c r="D186" s="197"/>
      <c r="E186" s="157"/>
      <c r="F186" s="178"/>
      <c r="G186" s="156"/>
      <c r="H186" s="156"/>
      <c r="I186" s="156"/>
      <c r="J186" s="156"/>
      <c r="K186" s="156"/>
      <c r="L186" s="156"/>
      <c r="M186" s="156"/>
      <c r="N186" s="156"/>
      <c r="O186" s="156"/>
      <c r="P186" s="156"/>
      <c r="Q186" s="156"/>
      <c r="R186" s="156"/>
      <c r="S186" s="178"/>
      <c r="T186" s="297"/>
    </row>
    <row r="187" spans="1:20">
      <c r="A187" s="296"/>
      <c r="B187" s="100">
        <v>1</v>
      </c>
      <c r="C187" s="146" t="s">
        <v>363</v>
      </c>
      <c r="D187" s="197"/>
      <c r="E187" s="149"/>
      <c r="F187" s="149"/>
      <c r="G187" s="3"/>
      <c r="H187" s="3"/>
      <c r="I187" s="3"/>
      <c r="J187" s="3"/>
      <c r="K187" s="3"/>
      <c r="L187" s="3"/>
      <c r="M187" s="3"/>
      <c r="N187" s="3"/>
      <c r="O187" s="3"/>
      <c r="P187" s="3"/>
      <c r="Q187" s="3"/>
      <c r="R187" s="3"/>
      <c r="S187" s="149"/>
      <c r="T187" s="297"/>
    </row>
    <row r="188" spans="1:20">
      <c r="A188" s="296"/>
      <c r="B188" s="100">
        <v>2</v>
      </c>
      <c r="C188" s="146" t="s">
        <v>364</v>
      </c>
      <c r="D188" s="197"/>
      <c r="E188" s="149"/>
      <c r="F188" s="149"/>
      <c r="G188" s="3"/>
      <c r="H188" s="3"/>
      <c r="I188" s="3"/>
      <c r="J188" s="3"/>
      <c r="K188" s="3"/>
      <c r="L188" s="3"/>
      <c r="M188" s="3"/>
      <c r="N188" s="3"/>
      <c r="O188" s="3"/>
      <c r="P188" s="3"/>
      <c r="Q188" s="3"/>
      <c r="R188" s="3"/>
      <c r="S188" s="149"/>
      <c r="T188" s="297"/>
    </row>
    <row r="189" spans="1:20">
      <c r="A189" s="296"/>
      <c r="B189" s="100">
        <v>3</v>
      </c>
      <c r="C189" s="146" t="s">
        <v>365</v>
      </c>
      <c r="D189" s="197"/>
      <c r="E189" s="149"/>
      <c r="F189" s="149"/>
      <c r="G189" s="3"/>
      <c r="H189" s="3"/>
      <c r="I189" s="3"/>
      <c r="J189" s="3"/>
      <c r="K189" s="3"/>
      <c r="L189" s="3"/>
      <c r="M189" s="3"/>
      <c r="N189" s="3"/>
      <c r="O189" s="3"/>
      <c r="P189" s="3"/>
      <c r="Q189" s="3"/>
      <c r="R189" s="3"/>
      <c r="S189" s="149"/>
      <c r="T189" s="297"/>
    </row>
    <row r="190" spans="1:20">
      <c r="A190" s="296"/>
      <c r="B190" s="100">
        <v>4</v>
      </c>
      <c r="C190" s="146" t="s">
        <v>366</v>
      </c>
      <c r="D190" s="197"/>
      <c r="E190" s="149"/>
      <c r="F190" s="149"/>
      <c r="G190" s="3"/>
      <c r="H190" s="3"/>
      <c r="I190" s="3"/>
      <c r="J190" s="3"/>
      <c r="K190" s="3"/>
      <c r="L190" s="3"/>
      <c r="M190" s="3"/>
      <c r="N190" s="3"/>
      <c r="O190" s="3"/>
      <c r="P190" s="3"/>
      <c r="Q190" s="3"/>
      <c r="R190" s="3"/>
      <c r="S190" s="149"/>
      <c r="T190" s="297"/>
    </row>
    <row r="191" spans="1:20">
      <c r="A191" s="296"/>
      <c r="B191" s="100">
        <v>5</v>
      </c>
      <c r="C191" s="146" t="s">
        <v>367</v>
      </c>
      <c r="D191" s="197"/>
      <c r="E191" s="149"/>
      <c r="F191" s="149"/>
      <c r="G191" s="3"/>
      <c r="H191" s="3"/>
      <c r="I191" s="3"/>
      <c r="J191" s="3"/>
      <c r="K191" s="3"/>
      <c r="L191" s="3"/>
      <c r="M191" s="3"/>
      <c r="N191" s="3"/>
      <c r="O191" s="3"/>
      <c r="P191" s="3"/>
      <c r="Q191" s="3"/>
      <c r="R191" s="3"/>
      <c r="S191" s="149"/>
      <c r="T191" s="297"/>
    </row>
    <row r="192" spans="1:20">
      <c r="A192" s="296"/>
      <c r="B192" s="100">
        <v>6</v>
      </c>
      <c r="C192" s="200" t="s">
        <v>368</v>
      </c>
      <c r="D192" s="197"/>
      <c r="E192" s="149"/>
      <c r="F192" s="149"/>
      <c r="G192" s="3"/>
      <c r="H192" s="3"/>
      <c r="I192" s="3"/>
      <c r="J192" s="3"/>
      <c r="K192" s="3"/>
      <c r="L192" s="3"/>
      <c r="M192" s="3"/>
      <c r="N192" s="3"/>
      <c r="O192" s="3"/>
      <c r="P192" s="3"/>
      <c r="Q192" s="3"/>
      <c r="R192" s="3"/>
      <c r="S192" s="149"/>
      <c r="T192" s="297"/>
    </row>
    <row r="193" spans="1:20">
      <c r="A193" s="296"/>
      <c r="B193" s="100">
        <v>7</v>
      </c>
      <c r="C193" s="146" t="s">
        <v>369</v>
      </c>
      <c r="D193" s="197"/>
      <c r="E193" s="149"/>
      <c r="F193" s="149"/>
      <c r="G193" s="3"/>
      <c r="H193" s="3"/>
      <c r="I193" s="3"/>
      <c r="J193" s="3"/>
      <c r="K193" s="3"/>
      <c r="L193" s="3"/>
      <c r="M193" s="3"/>
      <c r="N193" s="3"/>
      <c r="O193" s="3"/>
      <c r="P193" s="3"/>
      <c r="Q193" s="3"/>
      <c r="R193" s="3"/>
      <c r="S193" s="149"/>
      <c r="T193" s="297"/>
    </row>
    <row r="194" spans="1:20">
      <c r="A194" s="296"/>
      <c r="B194" s="100">
        <v>8</v>
      </c>
      <c r="C194" s="146" t="s">
        <v>370</v>
      </c>
      <c r="D194" s="197"/>
      <c r="E194" s="149"/>
      <c r="F194" s="149"/>
      <c r="G194" s="3"/>
      <c r="H194" s="3"/>
      <c r="I194" s="3"/>
      <c r="J194" s="3"/>
      <c r="K194" s="3"/>
      <c r="L194" s="3"/>
      <c r="M194" s="3"/>
      <c r="N194" s="3"/>
      <c r="O194" s="3"/>
      <c r="P194" s="3"/>
      <c r="Q194" s="3"/>
      <c r="R194" s="3"/>
      <c r="S194" s="149"/>
      <c r="T194" s="297"/>
    </row>
    <row r="195" spans="1:20">
      <c r="A195" s="296"/>
      <c r="B195" s="100">
        <v>9</v>
      </c>
      <c r="C195" s="146" t="s">
        <v>371</v>
      </c>
      <c r="D195" s="197"/>
      <c r="E195" s="157"/>
      <c r="F195" s="178"/>
      <c r="G195" s="156"/>
      <c r="H195" s="156"/>
      <c r="I195" s="156"/>
      <c r="J195" s="156"/>
      <c r="K195" s="156"/>
      <c r="L195" s="156"/>
      <c r="M195" s="156"/>
      <c r="N195" s="156"/>
      <c r="O195" s="156"/>
      <c r="P195" s="156"/>
      <c r="Q195" s="156"/>
      <c r="R195" s="156"/>
      <c r="S195" s="178"/>
      <c r="T195" s="297"/>
    </row>
    <row r="196" spans="1:20">
      <c r="A196" s="296"/>
      <c r="B196" s="136" t="s">
        <v>361</v>
      </c>
      <c r="C196" s="146" t="s">
        <v>372</v>
      </c>
      <c r="D196" s="197"/>
      <c r="E196" s="149"/>
      <c r="F196" s="149"/>
      <c r="G196" s="3"/>
      <c r="H196" s="3"/>
      <c r="I196" s="3"/>
      <c r="J196" s="3"/>
      <c r="K196" s="3"/>
      <c r="L196" s="3"/>
      <c r="M196" s="3"/>
      <c r="N196" s="3"/>
      <c r="O196" s="3"/>
      <c r="P196" s="3"/>
      <c r="Q196" s="3"/>
      <c r="R196" s="3"/>
      <c r="S196" s="149"/>
      <c r="T196" s="297"/>
    </row>
    <row r="197" spans="1:20" ht="13.5" thickBot="1">
      <c r="A197" s="296"/>
      <c r="B197" s="136" t="s">
        <v>362</v>
      </c>
      <c r="C197" s="146" t="s">
        <v>373</v>
      </c>
      <c r="D197" s="197"/>
      <c r="E197" s="149"/>
      <c r="F197" s="149"/>
      <c r="G197" s="3"/>
      <c r="H197" s="3"/>
      <c r="I197" s="3"/>
      <c r="J197" s="3"/>
      <c r="K197" s="3"/>
      <c r="L197" s="3"/>
      <c r="M197" s="3"/>
      <c r="N197" s="3"/>
      <c r="O197" s="3"/>
      <c r="P197" s="3"/>
      <c r="Q197" s="3"/>
      <c r="R197" s="3"/>
      <c r="S197" s="149"/>
      <c r="T197" s="297"/>
    </row>
    <row r="198" spans="1:20" ht="13.5" thickBot="1">
      <c r="A198" s="296"/>
      <c r="B198" s="155"/>
      <c r="C198" s="119" t="s">
        <v>81</v>
      </c>
      <c r="D198" s="192"/>
      <c r="E198" s="33" t="str">
        <f>IF(COUNTIF(E187:E197,"A")&gt;5,"C",IF(COUNTIF(E187:E197,"A")&gt;0,"P"," "))</f>
        <v xml:space="preserve"> </v>
      </c>
      <c r="F198" s="33" t="str">
        <f t="shared" ref="F198:S198" si="11">IF(COUNTIF(F187:F197,"A")&gt;5,"C",IF(COUNTIF(F187:F197,"A")&gt;0,"P"," "))</f>
        <v xml:space="preserve"> </v>
      </c>
      <c r="G198" s="33" t="str">
        <f t="shared" si="11"/>
        <v xml:space="preserve"> </v>
      </c>
      <c r="H198" s="33" t="str">
        <f t="shared" si="11"/>
        <v xml:space="preserve"> </v>
      </c>
      <c r="I198" s="33" t="str">
        <f t="shared" si="11"/>
        <v xml:space="preserve"> </v>
      </c>
      <c r="J198" s="33" t="str">
        <f t="shared" si="11"/>
        <v xml:space="preserve"> </v>
      </c>
      <c r="K198" s="33" t="str">
        <f t="shared" si="11"/>
        <v xml:space="preserve"> </v>
      </c>
      <c r="L198" s="33" t="str">
        <f t="shared" si="11"/>
        <v xml:space="preserve"> </v>
      </c>
      <c r="M198" s="33" t="str">
        <f t="shared" si="11"/>
        <v xml:space="preserve"> </v>
      </c>
      <c r="N198" s="33" t="str">
        <f t="shared" si="11"/>
        <v xml:space="preserve"> </v>
      </c>
      <c r="O198" s="33" t="str">
        <f t="shared" si="11"/>
        <v xml:space="preserve"> </v>
      </c>
      <c r="P198" s="33" t="str">
        <f t="shared" si="11"/>
        <v xml:space="preserve"> </v>
      </c>
      <c r="Q198" s="33" t="str">
        <f t="shared" si="11"/>
        <v xml:space="preserve"> </v>
      </c>
      <c r="R198" s="33" t="str">
        <f t="shared" si="11"/>
        <v xml:space="preserve"> </v>
      </c>
      <c r="S198" s="33" t="str">
        <f t="shared" si="11"/>
        <v xml:space="preserve"> </v>
      </c>
      <c r="T198" s="297"/>
    </row>
    <row r="199" spans="1:20">
      <c r="A199" s="296"/>
      <c r="B199" s="155"/>
      <c r="C199" s="120"/>
      <c r="T199" s="297"/>
    </row>
    <row r="200" spans="1:20">
      <c r="A200" s="296"/>
      <c r="B200" s="208" t="s">
        <v>423</v>
      </c>
      <c r="C200" s="207"/>
      <c r="D200" s="186"/>
      <c r="E200" s="186"/>
      <c r="F200" s="186"/>
      <c r="G200" s="186"/>
      <c r="H200" s="186"/>
      <c r="I200" s="186"/>
      <c r="J200" s="186"/>
      <c r="K200" s="186"/>
      <c r="L200" s="186"/>
      <c r="M200" s="186"/>
      <c r="N200" s="186"/>
      <c r="O200" s="186"/>
      <c r="P200" s="186"/>
      <c r="Q200" s="186"/>
      <c r="R200" s="186"/>
      <c r="S200" s="186"/>
      <c r="T200" s="297"/>
    </row>
    <row r="201" spans="1:20">
      <c r="A201" s="296"/>
      <c r="B201" s="148">
        <v>1</v>
      </c>
      <c r="C201" s="159" t="s">
        <v>374</v>
      </c>
      <c r="D201" s="197"/>
      <c r="E201" s="149"/>
      <c r="F201" s="149"/>
      <c r="G201" s="3"/>
      <c r="H201" s="3"/>
      <c r="I201" s="3"/>
      <c r="J201" s="3"/>
      <c r="K201" s="3"/>
      <c r="L201" s="3"/>
      <c r="M201" s="3"/>
      <c r="N201" s="3"/>
      <c r="O201" s="3"/>
      <c r="P201" s="3"/>
      <c r="Q201" s="3"/>
      <c r="R201" s="3"/>
      <c r="S201" s="149"/>
      <c r="T201" s="297"/>
    </row>
    <row r="202" spans="1:20">
      <c r="A202" s="296"/>
      <c r="B202" s="100">
        <v>2</v>
      </c>
      <c r="C202" s="146" t="s">
        <v>375</v>
      </c>
      <c r="D202" s="197"/>
      <c r="E202" s="149"/>
      <c r="F202" s="149"/>
      <c r="G202" s="3"/>
      <c r="H202" s="3"/>
      <c r="I202" s="3"/>
      <c r="J202" s="3"/>
      <c r="K202" s="3"/>
      <c r="L202" s="3"/>
      <c r="M202" s="3"/>
      <c r="N202" s="3"/>
      <c r="O202" s="3"/>
      <c r="P202" s="3"/>
      <c r="Q202" s="3"/>
      <c r="R202" s="3"/>
      <c r="S202" s="149"/>
      <c r="T202" s="297"/>
    </row>
    <row r="203" spans="1:20">
      <c r="A203" s="296"/>
      <c r="B203" s="100">
        <v>3</v>
      </c>
      <c r="C203" s="146" t="s">
        <v>376</v>
      </c>
      <c r="D203" s="197"/>
      <c r="E203" s="149"/>
      <c r="F203" s="149"/>
      <c r="G203" s="3"/>
      <c r="H203" s="3"/>
      <c r="I203" s="3"/>
      <c r="J203" s="3"/>
      <c r="K203" s="3"/>
      <c r="L203" s="3"/>
      <c r="M203" s="3"/>
      <c r="N203" s="3"/>
      <c r="O203" s="3"/>
      <c r="P203" s="3"/>
      <c r="Q203" s="3"/>
      <c r="R203" s="3"/>
      <c r="S203" s="149"/>
      <c r="T203" s="297"/>
    </row>
    <row r="204" spans="1:20">
      <c r="A204" s="296"/>
      <c r="B204" s="100">
        <v>4</v>
      </c>
      <c r="C204" s="146" t="s">
        <v>377</v>
      </c>
      <c r="D204" s="197"/>
      <c r="E204" s="149"/>
      <c r="F204" s="149"/>
      <c r="G204" s="3"/>
      <c r="H204" s="3"/>
      <c r="I204" s="3"/>
      <c r="J204" s="3"/>
      <c r="K204" s="3"/>
      <c r="L204" s="3"/>
      <c r="M204" s="3"/>
      <c r="N204" s="3"/>
      <c r="O204" s="3"/>
      <c r="P204" s="3"/>
      <c r="Q204" s="3"/>
      <c r="R204" s="3"/>
      <c r="S204" s="149"/>
      <c r="T204" s="297"/>
    </row>
    <row r="205" spans="1:20">
      <c r="A205" s="296"/>
      <c r="B205" s="100">
        <v>5</v>
      </c>
      <c r="C205" s="200" t="s">
        <v>378</v>
      </c>
      <c r="D205" s="197"/>
      <c r="E205" s="149"/>
      <c r="F205" s="149"/>
      <c r="G205" s="3"/>
      <c r="H205" s="3"/>
      <c r="I205" s="3"/>
      <c r="J205" s="3"/>
      <c r="K205" s="3"/>
      <c r="L205" s="3"/>
      <c r="M205" s="3"/>
      <c r="N205" s="3"/>
      <c r="O205" s="3"/>
      <c r="P205" s="3"/>
      <c r="Q205" s="3"/>
      <c r="R205" s="3"/>
      <c r="S205" s="149"/>
      <c r="T205" s="297"/>
    </row>
    <row r="206" spans="1:20">
      <c r="A206" s="296"/>
      <c r="B206" s="100">
        <v>6</v>
      </c>
      <c r="C206" s="146" t="s">
        <v>379</v>
      </c>
      <c r="D206" s="197"/>
      <c r="E206" s="149"/>
      <c r="F206" s="149"/>
      <c r="G206" s="3"/>
      <c r="H206" s="3"/>
      <c r="I206" s="3"/>
      <c r="J206" s="3"/>
      <c r="K206" s="3"/>
      <c r="L206" s="3"/>
      <c r="M206" s="3"/>
      <c r="N206" s="3"/>
      <c r="O206" s="3"/>
      <c r="P206" s="3"/>
      <c r="Q206" s="3"/>
      <c r="R206" s="3"/>
      <c r="S206" s="149"/>
      <c r="T206" s="297"/>
    </row>
    <row r="207" spans="1:20" ht="13.5" thickBot="1">
      <c r="A207" s="296"/>
      <c r="B207" s="100">
        <v>7</v>
      </c>
      <c r="C207" s="146" t="s">
        <v>380</v>
      </c>
      <c r="D207" s="197"/>
      <c r="E207" s="149"/>
      <c r="F207" s="149"/>
      <c r="G207" s="3"/>
      <c r="H207" s="3"/>
      <c r="I207" s="3"/>
      <c r="J207" s="3"/>
      <c r="K207" s="3"/>
      <c r="L207" s="3"/>
      <c r="M207" s="3"/>
      <c r="N207" s="3"/>
      <c r="O207" s="3"/>
      <c r="P207" s="3"/>
      <c r="Q207" s="3"/>
      <c r="R207" s="3"/>
      <c r="S207" s="149"/>
      <c r="T207" s="297"/>
    </row>
    <row r="208" spans="1:20" ht="13.5" thickBot="1">
      <c r="A208" s="296"/>
      <c r="B208" s="153"/>
      <c r="C208" s="119" t="s">
        <v>81</v>
      </c>
      <c r="D208" s="192"/>
      <c r="E208" s="33" t="str">
        <f>IF(COUNTIF(E201:E207,"A")&gt;6,"C",IF(COUNTIF(E201:E207,"A")&gt;0,"P"," "))</f>
        <v xml:space="preserve"> </v>
      </c>
      <c r="F208" s="33" t="str">
        <f t="shared" ref="E208:S208" si="12">IF(COUNTIF(F201:F207,"A")&gt;6,"C",IF(COUNTIF(F201:F207,"A")&gt;0,"P"," "))</f>
        <v xml:space="preserve"> </v>
      </c>
      <c r="G208" s="33" t="str">
        <f t="shared" si="12"/>
        <v xml:space="preserve"> </v>
      </c>
      <c r="H208" s="33" t="str">
        <f t="shared" si="12"/>
        <v xml:space="preserve"> </v>
      </c>
      <c r="I208" s="33" t="str">
        <f t="shared" si="12"/>
        <v xml:space="preserve"> </v>
      </c>
      <c r="J208" s="33" t="str">
        <f t="shared" si="12"/>
        <v xml:space="preserve"> </v>
      </c>
      <c r="K208" s="33" t="str">
        <f t="shared" si="12"/>
        <v xml:space="preserve"> </v>
      </c>
      <c r="L208" s="33" t="str">
        <f t="shared" si="12"/>
        <v xml:space="preserve"> </v>
      </c>
      <c r="M208" s="33" t="str">
        <f t="shared" si="12"/>
        <v xml:space="preserve"> </v>
      </c>
      <c r="N208" s="33" t="str">
        <f t="shared" si="12"/>
        <v xml:space="preserve"> </v>
      </c>
      <c r="O208" s="33" t="str">
        <f t="shared" si="12"/>
        <v xml:space="preserve"> </v>
      </c>
      <c r="P208" s="33" t="str">
        <f t="shared" si="12"/>
        <v xml:space="preserve"> </v>
      </c>
      <c r="Q208" s="33" t="str">
        <f t="shared" si="12"/>
        <v xml:space="preserve"> </v>
      </c>
      <c r="R208" s="33" t="str">
        <f t="shared" si="12"/>
        <v xml:space="preserve"> </v>
      </c>
      <c r="S208" s="33" t="str">
        <f t="shared" si="12"/>
        <v xml:space="preserve"> </v>
      </c>
      <c r="T208" s="297"/>
    </row>
    <row r="209" spans="1:20">
      <c r="A209" s="296"/>
      <c r="B209" s="208" t="s">
        <v>381</v>
      </c>
      <c r="C209" s="207"/>
      <c r="D209" s="186"/>
      <c r="E209" s="186"/>
      <c r="F209" s="186"/>
      <c r="G209" s="186"/>
      <c r="H209" s="186"/>
      <c r="I209" s="186"/>
      <c r="J209" s="186"/>
      <c r="K209" s="186"/>
      <c r="L209" s="186"/>
      <c r="M209" s="186"/>
      <c r="N209" s="186"/>
      <c r="O209" s="186"/>
      <c r="P209" s="186"/>
      <c r="Q209" s="186"/>
      <c r="R209" s="186"/>
      <c r="S209" s="186"/>
      <c r="T209" s="297"/>
    </row>
    <row r="210" spans="1:20">
      <c r="A210" s="296"/>
      <c r="B210" s="148">
        <v>1</v>
      </c>
      <c r="C210" s="159" t="s">
        <v>382</v>
      </c>
      <c r="D210" s="197"/>
      <c r="E210" s="149"/>
      <c r="F210" s="149"/>
      <c r="G210" s="3"/>
      <c r="H210" s="3"/>
      <c r="I210" s="3"/>
      <c r="J210" s="3"/>
      <c r="K210" s="3"/>
      <c r="L210" s="3"/>
      <c r="M210" s="3"/>
      <c r="N210" s="3"/>
      <c r="O210" s="3"/>
      <c r="P210" s="3"/>
      <c r="Q210" s="3"/>
      <c r="R210" s="3"/>
      <c r="S210" s="149"/>
      <c r="T210" s="297"/>
    </row>
    <row r="211" spans="1:20">
      <c r="A211" s="296"/>
      <c r="B211" s="100">
        <v>2</v>
      </c>
      <c r="C211" s="146" t="s">
        <v>383</v>
      </c>
      <c r="D211" s="197"/>
      <c r="E211" s="149"/>
      <c r="F211" s="149"/>
      <c r="G211" s="3"/>
      <c r="H211" s="3"/>
      <c r="I211" s="3"/>
      <c r="J211" s="3"/>
      <c r="K211" s="3"/>
      <c r="L211" s="3"/>
      <c r="M211" s="3"/>
      <c r="N211" s="3"/>
      <c r="O211" s="3"/>
      <c r="P211" s="3"/>
      <c r="Q211" s="3"/>
      <c r="R211" s="3"/>
      <c r="S211" s="149"/>
      <c r="T211" s="297"/>
    </row>
    <row r="212" spans="1:20" ht="13.5" thickBot="1">
      <c r="A212" s="296"/>
      <c r="B212" s="100">
        <v>3</v>
      </c>
      <c r="C212" s="146" t="s">
        <v>384</v>
      </c>
      <c r="D212" s="197"/>
      <c r="E212" s="149"/>
      <c r="F212" s="149"/>
      <c r="G212" s="3"/>
      <c r="H212" s="3"/>
      <c r="I212" s="3"/>
      <c r="J212" s="3"/>
      <c r="K212" s="3"/>
      <c r="L212" s="3"/>
      <c r="M212" s="3"/>
      <c r="N212" s="3"/>
      <c r="O212" s="3"/>
      <c r="P212" s="3"/>
      <c r="Q212" s="3"/>
      <c r="R212" s="3"/>
      <c r="S212" s="149"/>
      <c r="T212" s="297"/>
    </row>
    <row r="213" spans="1:20" ht="13.5" thickBot="1">
      <c r="A213" s="296"/>
      <c r="B213" s="153"/>
      <c r="C213" s="119" t="s">
        <v>81</v>
      </c>
      <c r="D213" s="192"/>
      <c r="E213" s="33" t="str">
        <f>IF(COUNTIF(E210:E212,"A")&gt;2,"C",IF(COUNTIF(E210:E212,"A")&gt;0,"P"," "))</f>
        <v xml:space="preserve"> </v>
      </c>
      <c r="F213" s="33" t="str">
        <f t="shared" ref="F213:S213" si="13">IF(COUNTIF(F210:F212,"A")&gt;2,"C",IF(COUNTIF(F210:F212,"A")&gt;0,"P"," "))</f>
        <v xml:space="preserve"> </v>
      </c>
      <c r="G213" s="33" t="str">
        <f t="shared" si="13"/>
        <v xml:space="preserve"> </v>
      </c>
      <c r="H213" s="33" t="str">
        <f t="shared" si="13"/>
        <v xml:space="preserve"> </v>
      </c>
      <c r="I213" s="33" t="str">
        <f t="shared" si="13"/>
        <v xml:space="preserve"> </v>
      </c>
      <c r="J213" s="33" t="str">
        <f t="shared" si="13"/>
        <v xml:space="preserve"> </v>
      </c>
      <c r="K213" s="33" t="str">
        <f t="shared" si="13"/>
        <v xml:space="preserve"> </v>
      </c>
      <c r="L213" s="33" t="str">
        <f t="shared" si="13"/>
        <v xml:space="preserve"> </v>
      </c>
      <c r="M213" s="33" t="str">
        <f t="shared" si="13"/>
        <v xml:space="preserve"> </v>
      </c>
      <c r="N213" s="33" t="str">
        <f t="shared" si="13"/>
        <v xml:space="preserve"> </v>
      </c>
      <c r="O213" s="33" t="str">
        <f t="shared" si="13"/>
        <v xml:space="preserve"> </v>
      </c>
      <c r="P213" s="33" t="str">
        <f t="shared" si="13"/>
        <v xml:space="preserve"> </v>
      </c>
      <c r="Q213" s="33" t="str">
        <f t="shared" si="13"/>
        <v xml:space="preserve"> </v>
      </c>
      <c r="R213" s="33" t="str">
        <f t="shared" si="13"/>
        <v xml:space="preserve"> </v>
      </c>
      <c r="S213" s="33" t="str">
        <f t="shared" si="13"/>
        <v xml:space="preserve"> </v>
      </c>
      <c r="T213" s="297"/>
    </row>
    <row r="214" spans="1:20">
      <c r="A214" s="296"/>
      <c r="B214" s="208" t="s">
        <v>385</v>
      </c>
      <c r="C214" s="207"/>
      <c r="D214" s="186"/>
      <c r="E214" s="186"/>
      <c r="F214" s="186"/>
      <c r="G214" s="186"/>
      <c r="H214" s="186"/>
      <c r="I214" s="186"/>
      <c r="J214" s="186"/>
      <c r="K214" s="186"/>
      <c r="L214" s="186"/>
      <c r="M214" s="186"/>
      <c r="N214" s="186"/>
      <c r="O214" s="186"/>
      <c r="P214" s="186"/>
      <c r="Q214" s="186"/>
      <c r="R214" s="186"/>
      <c r="S214" s="186"/>
      <c r="T214" s="297"/>
    </row>
    <row r="215" spans="1:20">
      <c r="A215" s="296"/>
      <c r="B215" s="148">
        <v>1</v>
      </c>
      <c r="C215" s="159" t="s">
        <v>386</v>
      </c>
      <c r="D215" s="197"/>
      <c r="E215" s="157"/>
      <c r="F215" s="178"/>
      <c r="G215" s="156"/>
      <c r="H215" s="156"/>
      <c r="I215" s="156"/>
      <c r="J215" s="156"/>
      <c r="K215" s="156"/>
      <c r="L215" s="156"/>
      <c r="M215" s="156"/>
      <c r="N215" s="156"/>
      <c r="O215" s="156"/>
      <c r="P215" s="156"/>
      <c r="Q215" s="156"/>
      <c r="R215" s="156"/>
      <c r="S215" s="178"/>
      <c r="T215" s="297"/>
    </row>
    <row r="216" spans="1:20">
      <c r="A216" s="296"/>
      <c r="B216" s="136" t="s">
        <v>69</v>
      </c>
      <c r="C216" s="146" t="s">
        <v>387</v>
      </c>
      <c r="D216" s="197"/>
      <c r="E216" s="149"/>
      <c r="F216" s="149"/>
      <c r="G216" s="3"/>
      <c r="H216" s="3"/>
      <c r="I216" s="3"/>
      <c r="J216" s="3"/>
      <c r="K216" s="3"/>
      <c r="L216" s="3"/>
      <c r="M216" s="3"/>
      <c r="N216" s="3"/>
      <c r="O216" s="3"/>
      <c r="P216" s="3"/>
      <c r="Q216" s="3"/>
      <c r="R216" s="3"/>
      <c r="S216" s="149"/>
      <c r="T216" s="297"/>
    </row>
    <row r="217" spans="1:20">
      <c r="A217" s="296"/>
      <c r="B217" s="136" t="s">
        <v>70</v>
      </c>
      <c r="C217" s="146" t="s">
        <v>388</v>
      </c>
      <c r="D217" s="197"/>
      <c r="E217" s="149"/>
      <c r="F217" s="149"/>
      <c r="G217" s="3"/>
      <c r="H217" s="3"/>
      <c r="I217" s="3"/>
      <c r="J217" s="3"/>
      <c r="K217" s="3"/>
      <c r="L217" s="3"/>
      <c r="M217" s="3"/>
      <c r="N217" s="3"/>
      <c r="O217" s="3"/>
      <c r="P217" s="3"/>
      <c r="Q217" s="3"/>
      <c r="R217" s="3"/>
      <c r="S217" s="149"/>
      <c r="T217" s="297"/>
    </row>
    <row r="218" spans="1:20">
      <c r="A218" s="296"/>
      <c r="B218" s="136">
        <v>2</v>
      </c>
      <c r="C218" s="146" t="s">
        <v>211</v>
      </c>
      <c r="D218" s="197"/>
      <c r="E218" s="157"/>
      <c r="F218" s="178"/>
      <c r="G218" s="156"/>
      <c r="H218" s="156"/>
      <c r="I218" s="156"/>
      <c r="J218" s="156"/>
      <c r="K218" s="156"/>
      <c r="L218" s="156"/>
      <c r="M218" s="156"/>
      <c r="N218" s="156"/>
      <c r="O218" s="156"/>
      <c r="P218" s="156"/>
      <c r="Q218" s="156"/>
      <c r="R218" s="156"/>
      <c r="S218" s="178"/>
      <c r="T218" s="297"/>
    </row>
    <row r="219" spans="1:20">
      <c r="A219" s="296"/>
      <c r="B219" s="136" t="s">
        <v>76</v>
      </c>
      <c r="C219" s="146" t="s">
        <v>389</v>
      </c>
      <c r="D219" s="197"/>
      <c r="E219" s="149"/>
      <c r="F219" s="149"/>
      <c r="G219" s="3"/>
      <c r="H219" s="3"/>
      <c r="I219" s="3"/>
      <c r="J219" s="3"/>
      <c r="K219" s="3"/>
      <c r="L219" s="3"/>
      <c r="M219" s="3"/>
      <c r="N219" s="3"/>
      <c r="O219" s="3"/>
      <c r="P219" s="3"/>
      <c r="Q219" s="3"/>
      <c r="R219" s="3"/>
      <c r="S219" s="149"/>
      <c r="T219" s="297"/>
    </row>
    <row r="220" spans="1:20">
      <c r="A220" s="296"/>
      <c r="B220" s="136" t="s">
        <v>77</v>
      </c>
      <c r="C220" s="146" t="s">
        <v>390</v>
      </c>
      <c r="D220" s="197"/>
      <c r="E220" s="149"/>
      <c r="F220" s="149"/>
      <c r="G220" s="3"/>
      <c r="H220" s="3"/>
      <c r="I220" s="3"/>
      <c r="J220" s="3"/>
      <c r="K220" s="3"/>
      <c r="L220" s="3"/>
      <c r="M220" s="3"/>
      <c r="N220" s="3"/>
      <c r="O220" s="3"/>
      <c r="P220" s="3"/>
      <c r="Q220" s="3"/>
      <c r="R220" s="3"/>
      <c r="S220" s="149"/>
      <c r="T220" s="297"/>
    </row>
    <row r="221" spans="1:20">
      <c r="A221" s="296"/>
      <c r="B221" s="136" t="s">
        <v>80</v>
      </c>
      <c r="C221" s="146" t="s">
        <v>391</v>
      </c>
      <c r="D221" s="197"/>
      <c r="E221" s="149"/>
      <c r="F221" s="149"/>
      <c r="G221" s="3"/>
      <c r="H221" s="3"/>
      <c r="I221" s="3"/>
      <c r="J221" s="3"/>
      <c r="K221" s="3"/>
      <c r="L221" s="3"/>
      <c r="M221" s="3"/>
      <c r="N221" s="3"/>
      <c r="O221" s="3"/>
      <c r="P221" s="3"/>
      <c r="Q221" s="3"/>
      <c r="R221" s="3"/>
      <c r="S221" s="149"/>
      <c r="T221" s="297"/>
    </row>
    <row r="222" spans="1:20">
      <c r="A222" s="296"/>
      <c r="B222" s="136">
        <v>3</v>
      </c>
      <c r="C222" s="146" t="s">
        <v>211</v>
      </c>
      <c r="D222" s="197"/>
      <c r="E222" s="157"/>
      <c r="F222" s="178"/>
      <c r="G222" s="156"/>
      <c r="H222" s="156"/>
      <c r="I222" s="156"/>
      <c r="J222" s="156"/>
      <c r="K222" s="156"/>
      <c r="L222" s="156"/>
      <c r="M222" s="156"/>
      <c r="N222" s="156"/>
      <c r="O222" s="156"/>
      <c r="P222" s="156"/>
      <c r="Q222" s="156"/>
      <c r="R222" s="156"/>
      <c r="S222" s="178"/>
      <c r="T222" s="297"/>
    </row>
    <row r="223" spans="1:20">
      <c r="A223" s="296"/>
      <c r="B223" s="136" t="s">
        <v>72</v>
      </c>
      <c r="C223" s="146" t="s">
        <v>392</v>
      </c>
      <c r="D223" s="197"/>
      <c r="E223" s="149"/>
      <c r="F223" s="149"/>
      <c r="G223" s="3"/>
      <c r="H223" s="3"/>
      <c r="I223" s="3"/>
      <c r="J223" s="3"/>
      <c r="K223" s="3"/>
      <c r="L223" s="3"/>
      <c r="M223" s="3"/>
      <c r="N223" s="3"/>
      <c r="O223" s="3"/>
      <c r="P223" s="3"/>
      <c r="Q223" s="3"/>
      <c r="R223" s="3"/>
      <c r="S223" s="149"/>
      <c r="T223" s="297"/>
    </row>
    <row r="224" spans="1:20">
      <c r="A224" s="296"/>
      <c r="B224" s="136" t="s">
        <v>73</v>
      </c>
      <c r="C224" s="146" t="s">
        <v>393</v>
      </c>
      <c r="D224" s="197"/>
      <c r="E224" s="149"/>
      <c r="F224" s="149"/>
      <c r="G224" s="3"/>
      <c r="H224" s="3"/>
      <c r="I224" s="3"/>
      <c r="J224" s="3"/>
      <c r="K224" s="3"/>
      <c r="L224" s="3"/>
      <c r="M224" s="3"/>
      <c r="N224" s="3"/>
      <c r="O224" s="3"/>
      <c r="P224" s="3"/>
      <c r="Q224" s="3"/>
      <c r="R224" s="3"/>
      <c r="S224" s="149"/>
      <c r="T224" s="297"/>
    </row>
    <row r="225" spans="1:20">
      <c r="A225" s="296"/>
      <c r="B225" s="136" t="s">
        <v>176</v>
      </c>
      <c r="C225" s="146" t="s">
        <v>394</v>
      </c>
      <c r="D225" s="197"/>
      <c r="E225" s="149"/>
      <c r="F225" s="149"/>
      <c r="G225" s="3"/>
      <c r="H225" s="3"/>
      <c r="I225" s="3"/>
      <c r="J225" s="3"/>
      <c r="K225" s="3"/>
      <c r="L225" s="3"/>
      <c r="M225" s="3"/>
      <c r="N225" s="3"/>
      <c r="O225" s="3"/>
      <c r="P225" s="3"/>
      <c r="Q225" s="3"/>
      <c r="R225" s="3"/>
      <c r="S225" s="149"/>
      <c r="T225" s="297"/>
    </row>
    <row r="226" spans="1:20">
      <c r="A226" s="296"/>
      <c r="B226" s="136" t="s">
        <v>177</v>
      </c>
      <c r="C226" s="146" t="s">
        <v>395</v>
      </c>
      <c r="D226" s="197"/>
      <c r="E226" s="149"/>
      <c r="F226" s="149"/>
      <c r="G226" s="3"/>
      <c r="H226" s="3"/>
      <c r="I226" s="3"/>
      <c r="J226" s="3"/>
      <c r="K226" s="3"/>
      <c r="L226" s="3"/>
      <c r="M226" s="3"/>
      <c r="N226" s="3"/>
      <c r="O226" s="3"/>
      <c r="P226" s="3"/>
      <c r="Q226" s="3"/>
      <c r="R226" s="3"/>
      <c r="S226" s="149"/>
      <c r="T226" s="297"/>
    </row>
    <row r="227" spans="1:20" ht="13.5" thickBot="1">
      <c r="A227" s="296"/>
      <c r="B227" s="136" t="s">
        <v>178</v>
      </c>
      <c r="C227" s="146" t="s">
        <v>396</v>
      </c>
      <c r="D227" s="197"/>
      <c r="E227" s="149"/>
      <c r="F227" s="149"/>
      <c r="G227" s="3"/>
      <c r="H227" s="3"/>
      <c r="I227" s="3"/>
      <c r="J227" s="3"/>
      <c r="K227" s="3"/>
      <c r="L227" s="3"/>
      <c r="M227" s="3"/>
      <c r="N227" s="3"/>
      <c r="O227" s="3"/>
      <c r="P227" s="3"/>
      <c r="Q227" s="3"/>
      <c r="R227" s="3"/>
      <c r="S227" s="149"/>
      <c r="T227" s="297"/>
    </row>
    <row r="228" spans="1:20" ht="13.5" thickBot="1">
      <c r="A228" s="296"/>
      <c r="B228" s="153"/>
      <c r="C228" s="119" t="s">
        <v>81</v>
      </c>
      <c r="D228" s="192"/>
      <c r="E228" s="33" t="str">
        <f>IF(AND((COUNTIF(E216:E217,"A")&gt;0),(COUNTIF(E219:E221,"A")&gt;1),(COUNTIF(E223:E227,"A")&gt;1)),"C",(IF(COUNTIF(E216:E227,"A")&gt;0,"P"," ")))</f>
        <v xml:space="preserve"> </v>
      </c>
      <c r="F228" s="33" t="str">
        <f t="shared" ref="F228:S228" si="14">IF(AND((COUNTIF(F216:F217,"A")&gt;0),(COUNTIF(F219:F221,"A")&gt;1),(COUNTIF(F223:F227,"A")&gt;1)),"C",(IF(COUNTIF(F216:F227,"A")&gt;0,"P"," ")))</f>
        <v xml:space="preserve"> </v>
      </c>
      <c r="G228" s="33" t="str">
        <f t="shared" si="14"/>
        <v xml:space="preserve"> </v>
      </c>
      <c r="H228" s="33" t="str">
        <f t="shared" si="14"/>
        <v xml:space="preserve"> </v>
      </c>
      <c r="I228" s="33" t="str">
        <f t="shared" si="14"/>
        <v xml:space="preserve"> </v>
      </c>
      <c r="J228" s="33" t="str">
        <f t="shared" si="14"/>
        <v xml:space="preserve"> </v>
      </c>
      <c r="K228" s="33" t="str">
        <f t="shared" si="14"/>
        <v xml:space="preserve"> </v>
      </c>
      <c r="L228" s="33" t="str">
        <f t="shared" si="14"/>
        <v xml:space="preserve"> </v>
      </c>
      <c r="M228" s="33" t="str">
        <f t="shared" si="14"/>
        <v xml:space="preserve"> </v>
      </c>
      <c r="N228" s="33" t="str">
        <f t="shared" si="14"/>
        <v xml:space="preserve"> </v>
      </c>
      <c r="O228" s="33" t="str">
        <f t="shared" si="14"/>
        <v xml:space="preserve"> </v>
      </c>
      <c r="P228" s="33" t="str">
        <f t="shared" si="14"/>
        <v xml:space="preserve"> </v>
      </c>
      <c r="Q228" s="33" t="str">
        <f t="shared" si="14"/>
        <v xml:space="preserve"> </v>
      </c>
      <c r="R228" s="33" t="str">
        <f t="shared" si="14"/>
        <v xml:space="preserve"> </v>
      </c>
      <c r="S228" s="33" t="str">
        <f t="shared" si="14"/>
        <v xml:space="preserve"> </v>
      </c>
      <c r="T228" s="297"/>
    </row>
    <row r="229" spans="1:20">
      <c r="A229" s="296"/>
      <c r="B229" s="208" t="s">
        <v>397</v>
      </c>
      <c r="C229" s="207"/>
      <c r="D229" s="186"/>
      <c r="E229" s="186"/>
      <c r="F229" s="186"/>
      <c r="G229" s="186"/>
      <c r="H229" s="186"/>
      <c r="I229" s="186"/>
      <c r="J229" s="186"/>
      <c r="K229" s="186"/>
      <c r="L229" s="186"/>
      <c r="M229" s="186"/>
      <c r="N229" s="186"/>
      <c r="O229" s="186"/>
      <c r="P229" s="186"/>
      <c r="Q229" s="186"/>
      <c r="R229" s="186"/>
      <c r="S229" s="186"/>
      <c r="T229" s="297"/>
    </row>
    <row r="230" spans="1:20">
      <c r="A230" s="296"/>
      <c r="B230" s="148">
        <v>1</v>
      </c>
      <c r="C230" s="159" t="s">
        <v>398</v>
      </c>
      <c r="D230" s="197"/>
      <c r="E230" s="149"/>
      <c r="F230" s="149"/>
      <c r="G230" s="3"/>
      <c r="H230" s="3"/>
      <c r="I230" s="3"/>
      <c r="J230" s="3"/>
      <c r="K230" s="3"/>
      <c r="L230" s="3"/>
      <c r="M230" s="3"/>
      <c r="N230" s="3"/>
      <c r="O230" s="3"/>
      <c r="P230" s="3"/>
      <c r="Q230" s="3"/>
      <c r="R230" s="3"/>
      <c r="S230" s="149"/>
      <c r="T230" s="297"/>
    </row>
    <row r="231" spans="1:20">
      <c r="A231" s="296"/>
      <c r="B231" s="100">
        <v>2</v>
      </c>
      <c r="C231" s="146" t="s">
        <v>399</v>
      </c>
      <c r="D231" s="197"/>
      <c r="E231" s="149"/>
      <c r="F231" s="149"/>
      <c r="G231" s="3"/>
      <c r="H231" s="3"/>
      <c r="I231" s="3"/>
      <c r="J231" s="3"/>
      <c r="K231" s="3"/>
      <c r="L231" s="3"/>
      <c r="M231" s="3"/>
      <c r="N231" s="3"/>
      <c r="O231" s="3"/>
      <c r="P231" s="3"/>
      <c r="Q231" s="3"/>
      <c r="R231" s="3"/>
      <c r="S231" s="149"/>
      <c r="T231" s="297"/>
    </row>
    <row r="232" spans="1:20" ht="13.5" thickBot="1">
      <c r="A232" s="296"/>
      <c r="B232" s="100">
        <v>3</v>
      </c>
      <c r="C232" s="146" t="s">
        <v>400</v>
      </c>
      <c r="D232" s="197"/>
      <c r="E232" s="149"/>
      <c r="F232" s="149"/>
      <c r="G232" s="3"/>
      <c r="H232" s="3"/>
      <c r="I232" s="3"/>
      <c r="J232" s="3"/>
      <c r="K232" s="3"/>
      <c r="L232" s="3"/>
      <c r="M232" s="3"/>
      <c r="N232" s="3"/>
      <c r="O232" s="3"/>
      <c r="P232" s="3"/>
      <c r="Q232" s="3"/>
      <c r="R232" s="3"/>
      <c r="S232" s="149"/>
      <c r="T232" s="297"/>
    </row>
    <row r="233" spans="1:20" ht="13.5" thickBot="1">
      <c r="A233" s="296"/>
      <c r="B233" s="153"/>
      <c r="C233" s="119" t="s">
        <v>81</v>
      </c>
      <c r="D233" s="192"/>
      <c r="E233" s="33" t="str">
        <f>IF(COUNTIF(E230:E232,"A")&gt;2,"C",IF(COUNTIF(E230:E232,"A")&gt;0,"P"," "))</f>
        <v xml:space="preserve"> </v>
      </c>
      <c r="F233" s="33" t="str">
        <f t="shared" ref="F233:S233" si="15">IF(COUNTIF(F230:F232,"A")&gt;2,"C",IF(COUNTIF(F230:F232,"A")&gt;0,"P"," "))</f>
        <v xml:space="preserve"> </v>
      </c>
      <c r="G233" s="33" t="str">
        <f t="shared" si="15"/>
        <v xml:space="preserve"> </v>
      </c>
      <c r="H233" s="33" t="str">
        <f t="shared" si="15"/>
        <v xml:space="preserve"> </v>
      </c>
      <c r="I233" s="33" t="str">
        <f t="shared" si="15"/>
        <v xml:space="preserve"> </v>
      </c>
      <c r="J233" s="33" t="str">
        <f t="shared" si="15"/>
        <v xml:space="preserve"> </v>
      </c>
      <c r="K233" s="33" t="str">
        <f t="shared" si="15"/>
        <v xml:space="preserve"> </v>
      </c>
      <c r="L233" s="33" t="str">
        <f t="shared" si="15"/>
        <v xml:space="preserve"> </v>
      </c>
      <c r="M233" s="33" t="str">
        <f t="shared" si="15"/>
        <v xml:space="preserve"> </v>
      </c>
      <c r="N233" s="33" t="str">
        <f t="shared" si="15"/>
        <v xml:space="preserve"> </v>
      </c>
      <c r="O233" s="33" t="str">
        <f t="shared" si="15"/>
        <v xml:space="preserve"> </v>
      </c>
      <c r="P233" s="33" t="str">
        <f t="shared" si="15"/>
        <v xml:space="preserve"> </v>
      </c>
      <c r="Q233" s="33" t="str">
        <f t="shared" si="15"/>
        <v xml:space="preserve"> </v>
      </c>
      <c r="R233" s="33" t="str">
        <f t="shared" si="15"/>
        <v xml:space="preserve"> </v>
      </c>
      <c r="S233" s="33" t="str">
        <f t="shared" si="15"/>
        <v xml:space="preserve"> </v>
      </c>
      <c r="T233" s="297"/>
    </row>
    <row r="234" spans="1:20">
      <c r="A234" s="296"/>
      <c r="B234" s="208" t="s">
        <v>401</v>
      </c>
      <c r="C234" s="207"/>
      <c r="D234" s="186"/>
      <c r="E234" s="186"/>
      <c r="F234" s="186"/>
      <c r="G234" s="186"/>
      <c r="H234" s="186"/>
      <c r="I234" s="186"/>
      <c r="J234" s="186"/>
      <c r="K234" s="186"/>
      <c r="L234" s="186"/>
      <c r="M234" s="186"/>
      <c r="N234" s="186"/>
      <c r="O234" s="186"/>
      <c r="P234" s="186"/>
      <c r="Q234" s="186"/>
      <c r="R234" s="186"/>
      <c r="S234" s="186"/>
      <c r="T234" s="297"/>
    </row>
    <row r="235" spans="1:20">
      <c r="A235" s="296"/>
      <c r="B235" s="148"/>
      <c r="C235" s="159" t="s">
        <v>418</v>
      </c>
      <c r="D235" s="197"/>
      <c r="E235" s="157"/>
      <c r="F235" s="178"/>
      <c r="G235" s="156"/>
      <c r="H235" s="156"/>
      <c r="I235" s="156"/>
      <c r="J235" s="156"/>
      <c r="K235" s="156"/>
      <c r="L235" s="156"/>
      <c r="M235" s="156"/>
      <c r="N235" s="156"/>
      <c r="O235" s="156"/>
      <c r="P235" s="156"/>
      <c r="Q235" s="156"/>
      <c r="R235" s="156"/>
      <c r="S235" s="178"/>
      <c r="T235" s="297"/>
    </row>
    <row r="236" spans="1:20">
      <c r="A236" s="296"/>
      <c r="B236" s="148">
        <v>1</v>
      </c>
      <c r="C236" s="209" t="s">
        <v>402</v>
      </c>
      <c r="D236" s="197"/>
      <c r="E236" s="149"/>
      <c r="F236" s="149"/>
      <c r="G236" s="3"/>
      <c r="H236" s="3"/>
      <c r="I236" s="3"/>
      <c r="J236" s="3"/>
      <c r="K236" s="3"/>
      <c r="L236" s="3"/>
      <c r="M236" s="3"/>
      <c r="N236" s="3"/>
      <c r="O236" s="3"/>
      <c r="P236" s="3"/>
      <c r="Q236" s="3"/>
      <c r="R236" s="3"/>
      <c r="S236" s="149"/>
      <c r="T236" s="297"/>
    </row>
    <row r="237" spans="1:20">
      <c r="A237" s="296"/>
      <c r="B237" s="100">
        <v>2</v>
      </c>
      <c r="C237" s="146" t="s">
        <v>403</v>
      </c>
      <c r="D237" s="197"/>
      <c r="E237" s="149"/>
      <c r="F237" s="149"/>
      <c r="G237" s="3"/>
      <c r="H237" s="3"/>
      <c r="I237" s="3"/>
      <c r="J237" s="3"/>
      <c r="K237" s="3"/>
      <c r="L237" s="3"/>
      <c r="M237" s="3"/>
      <c r="N237" s="3"/>
      <c r="O237" s="3"/>
      <c r="P237" s="3"/>
      <c r="Q237" s="3"/>
      <c r="R237" s="3"/>
      <c r="S237" s="149"/>
      <c r="T237" s="297"/>
    </row>
    <row r="238" spans="1:20">
      <c r="A238" s="296"/>
      <c r="B238" s="100">
        <v>3</v>
      </c>
      <c r="C238" s="200" t="s">
        <v>404</v>
      </c>
      <c r="D238" s="197"/>
      <c r="E238" s="149"/>
      <c r="F238" s="149"/>
      <c r="G238" s="3"/>
      <c r="H238" s="3"/>
      <c r="I238" s="3"/>
      <c r="J238" s="3"/>
      <c r="K238" s="3"/>
      <c r="L238" s="3"/>
      <c r="M238" s="3"/>
      <c r="N238" s="3"/>
      <c r="O238" s="3"/>
      <c r="P238" s="3"/>
      <c r="Q238" s="3"/>
      <c r="R238" s="3"/>
      <c r="S238" s="149"/>
      <c r="T238" s="297"/>
    </row>
    <row r="239" spans="1:20">
      <c r="A239" s="296"/>
      <c r="B239" s="100">
        <v>4</v>
      </c>
      <c r="C239" s="146" t="s">
        <v>405</v>
      </c>
      <c r="D239" s="197"/>
      <c r="E239" s="149"/>
      <c r="F239" s="149"/>
      <c r="G239" s="3"/>
      <c r="H239" s="3"/>
      <c r="I239" s="3"/>
      <c r="J239" s="3"/>
      <c r="K239" s="3"/>
      <c r="L239" s="3"/>
      <c r="M239" s="3"/>
      <c r="N239" s="3"/>
      <c r="O239" s="3"/>
      <c r="P239" s="3"/>
      <c r="Q239" s="3"/>
      <c r="R239" s="3"/>
      <c r="S239" s="149"/>
      <c r="T239" s="297"/>
    </row>
    <row r="240" spans="1:20">
      <c r="A240" s="296"/>
      <c r="B240" s="100">
        <v>5</v>
      </c>
      <c r="C240" s="200" t="s">
        <v>406</v>
      </c>
      <c r="D240" s="197"/>
      <c r="E240" s="149"/>
      <c r="F240" s="149"/>
      <c r="G240" s="3"/>
      <c r="H240" s="3"/>
      <c r="I240" s="3"/>
      <c r="J240" s="3"/>
      <c r="K240" s="3"/>
      <c r="L240" s="3"/>
      <c r="M240" s="3"/>
      <c r="N240" s="3"/>
      <c r="O240" s="3"/>
      <c r="P240" s="3"/>
      <c r="Q240" s="3"/>
      <c r="R240" s="3"/>
      <c r="S240" s="149"/>
      <c r="T240" s="297"/>
    </row>
    <row r="241" spans="1:20">
      <c r="A241" s="296"/>
      <c r="B241" s="100">
        <v>6</v>
      </c>
      <c r="C241" s="146" t="s">
        <v>407</v>
      </c>
      <c r="D241" s="197"/>
      <c r="E241" s="149"/>
      <c r="F241" s="149"/>
      <c r="G241" s="3"/>
      <c r="H241" s="3"/>
      <c r="I241" s="3"/>
      <c r="J241" s="3"/>
      <c r="K241" s="3"/>
      <c r="L241" s="3"/>
      <c r="M241" s="3"/>
      <c r="N241" s="3"/>
      <c r="O241" s="3"/>
      <c r="P241" s="3"/>
      <c r="Q241" s="3"/>
      <c r="R241" s="3"/>
      <c r="S241" s="149"/>
      <c r="T241" s="297"/>
    </row>
    <row r="242" spans="1:20">
      <c r="A242" s="296"/>
      <c r="B242" s="100">
        <v>7</v>
      </c>
      <c r="C242" s="146" t="s">
        <v>408</v>
      </c>
      <c r="D242" s="197"/>
      <c r="E242" s="149"/>
      <c r="F242" s="149"/>
      <c r="G242" s="3"/>
      <c r="H242" s="3"/>
      <c r="I242" s="3"/>
      <c r="J242" s="3"/>
      <c r="K242" s="3"/>
      <c r="L242" s="3"/>
      <c r="M242" s="3"/>
      <c r="N242" s="3"/>
      <c r="O242" s="3"/>
      <c r="P242" s="3"/>
      <c r="Q242" s="3"/>
      <c r="R242" s="3"/>
      <c r="S242" s="149"/>
      <c r="T242" s="297"/>
    </row>
    <row r="243" spans="1:20" ht="13.5" thickBot="1">
      <c r="A243" s="296"/>
      <c r="B243" s="100">
        <v>8</v>
      </c>
      <c r="C243" s="146" t="s">
        <v>409</v>
      </c>
      <c r="D243" s="197"/>
      <c r="E243" s="149"/>
      <c r="F243" s="149"/>
      <c r="G243" s="3"/>
      <c r="H243" s="3"/>
      <c r="I243" s="3"/>
      <c r="J243" s="3"/>
      <c r="K243" s="3"/>
      <c r="L243" s="3"/>
      <c r="M243" s="3"/>
      <c r="N243" s="3"/>
      <c r="O243" s="3"/>
      <c r="P243" s="3"/>
      <c r="Q243" s="3"/>
      <c r="R243" s="3"/>
      <c r="S243" s="149"/>
      <c r="T243" s="297"/>
    </row>
    <row r="244" spans="1:20" ht="13.5" thickBot="1">
      <c r="A244" s="296"/>
      <c r="B244" s="153"/>
      <c r="C244" s="119" t="s">
        <v>81</v>
      </c>
      <c r="D244" s="192"/>
      <c r="E244" s="33" t="str">
        <f>IF(AND((COUNTIF(E236:E240,"A")&gt;4),(COUNTIF(E241:E243,"A")&gt;1)),"C",(IF(COUNTIF(E236:E243,"A")&gt;0,"P"," ")))</f>
        <v xml:space="preserve"> </v>
      </c>
      <c r="F244" s="33" t="str">
        <f t="shared" ref="F244:S244" si="16">IF(AND((COUNTIF(F236:F240,"A")&gt;4),(COUNTIF(F241:F243,"A")&gt;1)),"C",(IF(COUNTIF(F236:F243,"A")&gt;0,"P"," ")))</f>
        <v xml:space="preserve"> </v>
      </c>
      <c r="G244" s="33" t="str">
        <f t="shared" si="16"/>
        <v xml:space="preserve"> </v>
      </c>
      <c r="H244" s="33" t="str">
        <f t="shared" si="16"/>
        <v xml:space="preserve"> </v>
      </c>
      <c r="I244" s="33" t="str">
        <f t="shared" si="16"/>
        <v xml:space="preserve"> </v>
      </c>
      <c r="J244" s="33" t="str">
        <f t="shared" si="16"/>
        <v xml:space="preserve"> </v>
      </c>
      <c r="K244" s="33" t="str">
        <f t="shared" si="16"/>
        <v xml:space="preserve"> </v>
      </c>
      <c r="L244" s="33" t="str">
        <f t="shared" si="16"/>
        <v xml:space="preserve"> </v>
      </c>
      <c r="M244" s="33" t="str">
        <f t="shared" si="16"/>
        <v xml:space="preserve"> </v>
      </c>
      <c r="N244" s="33" t="str">
        <f t="shared" si="16"/>
        <v xml:space="preserve"> </v>
      </c>
      <c r="O244" s="33" t="str">
        <f t="shared" si="16"/>
        <v xml:space="preserve"> </v>
      </c>
      <c r="P244" s="33" t="str">
        <f t="shared" si="16"/>
        <v xml:space="preserve"> </v>
      </c>
      <c r="Q244" s="33" t="str">
        <f t="shared" si="16"/>
        <v xml:space="preserve"> </v>
      </c>
      <c r="R244" s="33" t="str">
        <f t="shared" si="16"/>
        <v xml:space="preserve"> </v>
      </c>
      <c r="S244" s="33" t="str">
        <f t="shared" si="16"/>
        <v xml:space="preserve"> </v>
      </c>
      <c r="T244" s="297"/>
    </row>
    <row r="245" spans="1:20">
      <c r="A245" s="296"/>
      <c r="B245" s="208" t="s">
        <v>410</v>
      </c>
      <c r="C245" s="207"/>
      <c r="D245" s="186"/>
      <c r="E245" s="186"/>
      <c r="F245" s="186"/>
      <c r="G245" s="186"/>
      <c r="H245" s="186"/>
      <c r="I245" s="186"/>
      <c r="J245" s="186"/>
      <c r="K245" s="186"/>
      <c r="L245" s="186"/>
      <c r="M245" s="186"/>
      <c r="N245" s="186"/>
      <c r="O245" s="186"/>
      <c r="P245" s="186"/>
      <c r="Q245" s="186"/>
      <c r="R245" s="186"/>
      <c r="S245" s="186"/>
      <c r="T245" s="297"/>
    </row>
    <row r="246" spans="1:20">
      <c r="A246" s="296"/>
      <c r="B246" s="148">
        <v>1</v>
      </c>
      <c r="C246" s="159" t="s">
        <v>411</v>
      </c>
      <c r="D246" s="197"/>
      <c r="E246" s="149"/>
      <c r="F246" s="149"/>
      <c r="G246" s="3"/>
      <c r="H246" s="3"/>
      <c r="I246" s="3"/>
      <c r="J246" s="3"/>
      <c r="K246" s="3"/>
      <c r="L246" s="3"/>
      <c r="M246" s="3"/>
      <c r="N246" s="3"/>
      <c r="O246" s="3"/>
      <c r="P246" s="3"/>
      <c r="Q246" s="3"/>
      <c r="R246" s="3"/>
      <c r="S246" s="149"/>
      <c r="T246" s="297"/>
    </row>
    <row r="247" spans="1:20">
      <c r="A247" s="296"/>
      <c r="B247" s="100">
        <v>2</v>
      </c>
      <c r="C247" s="201" t="s">
        <v>412</v>
      </c>
      <c r="D247" s="197"/>
      <c r="E247" s="149"/>
      <c r="F247" s="149"/>
      <c r="G247" s="3"/>
      <c r="H247" s="3"/>
      <c r="I247" s="3"/>
      <c r="J247" s="3"/>
      <c r="K247" s="3"/>
      <c r="L247" s="3"/>
      <c r="M247" s="3"/>
      <c r="N247" s="3"/>
      <c r="O247" s="3"/>
      <c r="P247" s="3"/>
      <c r="Q247" s="3"/>
      <c r="R247" s="3"/>
      <c r="S247" s="149"/>
      <c r="T247" s="297"/>
    </row>
    <row r="248" spans="1:20">
      <c r="A248" s="296"/>
      <c r="B248" s="100">
        <v>3</v>
      </c>
      <c r="C248" s="146" t="s">
        <v>413</v>
      </c>
      <c r="D248" s="197"/>
      <c r="E248" s="149"/>
      <c r="F248" s="149"/>
      <c r="G248" s="3"/>
      <c r="H248" s="3"/>
      <c r="I248" s="3"/>
      <c r="J248" s="3"/>
      <c r="K248" s="3"/>
      <c r="L248" s="3"/>
      <c r="M248" s="3"/>
      <c r="N248" s="3"/>
      <c r="O248" s="3"/>
      <c r="P248" s="3"/>
      <c r="Q248" s="3"/>
      <c r="R248" s="3"/>
      <c r="S248" s="149"/>
      <c r="T248" s="297"/>
    </row>
    <row r="249" spans="1:20">
      <c r="A249" s="296"/>
      <c r="B249" s="100">
        <v>4</v>
      </c>
      <c r="C249" s="201" t="s">
        <v>414</v>
      </c>
      <c r="D249" s="197"/>
      <c r="E249" s="149"/>
      <c r="F249" s="149"/>
      <c r="G249" s="3"/>
      <c r="H249" s="3"/>
      <c r="I249" s="3"/>
      <c r="J249" s="3"/>
      <c r="K249" s="3"/>
      <c r="L249" s="3"/>
      <c r="M249" s="3"/>
      <c r="N249" s="3"/>
      <c r="O249" s="3"/>
      <c r="P249" s="3"/>
      <c r="Q249" s="3"/>
      <c r="R249" s="3"/>
      <c r="S249" s="149"/>
      <c r="T249" s="297"/>
    </row>
    <row r="250" spans="1:20">
      <c r="A250" s="296"/>
      <c r="B250" s="136" t="s">
        <v>78</v>
      </c>
      <c r="C250" s="201" t="s">
        <v>415</v>
      </c>
      <c r="D250" s="197"/>
      <c r="E250" s="149"/>
      <c r="F250" s="149"/>
      <c r="G250" s="3"/>
      <c r="H250" s="3"/>
      <c r="I250" s="3"/>
      <c r="J250" s="3"/>
      <c r="K250" s="3"/>
      <c r="L250" s="3"/>
      <c r="M250" s="3"/>
      <c r="N250" s="3"/>
      <c r="O250" s="3"/>
      <c r="P250" s="3"/>
      <c r="Q250" s="3"/>
      <c r="R250" s="3"/>
      <c r="S250" s="149"/>
      <c r="T250" s="297"/>
    </row>
    <row r="251" spans="1:20">
      <c r="A251" s="296"/>
      <c r="B251" s="136" t="s">
        <v>79</v>
      </c>
      <c r="C251" s="201" t="s">
        <v>416</v>
      </c>
      <c r="D251" s="197"/>
      <c r="E251" s="149"/>
      <c r="F251" s="149"/>
      <c r="G251" s="3"/>
      <c r="H251" s="3"/>
      <c r="I251" s="3"/>
      <c r="J251" s="3"/>
      <c r="K251" s="3"/>
      <c r="L251" s="3"/>
      <c r="M251" s="3"/>
      <c r="N251" s="3"/>
      <c r="O251" s="3"/>
      <c r="P251" s="3"/>
      <c r="Q251" s="3"/>
      <c r="R251" s="3"/>
      <c r="S251" s="149"/>
      <c r="T251" s="297"/>
    </row>
    <row r="252" spans="1:20" ht="13.5" thickBot="1">
      <c r="A252" s="296"/>
      <c r="B252" s="136" t="s">
        <v>304</v>
      </c>
      <c r="C252" s="146" t="s">
        <v>417</v>
      </c>
      <c r="D252" s="197"/>
      <c r="E252" s="149"/>
      <c r="F252" s="149"/>
      <c r="G252" s="3"/>
      <c r="H252" s="3"/>
      <c r="I252" s="3"/>
      <c r="J252" s="3"/>
      <c r="K252" s="3"/>
      <c r="L252" s="3"/>
      <c r="M252" s="3"/>
      <c r="N252" s="3"/>
      <c r="O252" s="3"/>
      <c r="P252" s="3"/>
      <c r="Q252" s="3"/>
      <c r="R252" s="3"/>
      <c r="S252" s="149"/>
      <c r="T252" s="297"/>
    </row>
    <row r="253" spans="1:20" ht="13.5" thickBot="1">
      <c r="A253" s="296"/>
      <c r="B253" s="153"/>
      <c r="C253" s="119" t="s">
        <v>81</v>
      </c>
      <c r="D253" s="192"/>
      <c r="E253" s="33" t="str">
        <f>IF(COUNTIF(E246:E252,"A")&gt;6,"C",IF(COUNTIF(E246:E252,"A")&gt;0,"P"," "))</f>
        <v xml:space="preserve"> </v>
      </c>
      <c r="F253" s="33" t="str">
        <f t="shared" ref="F253:S253" si="17">IF(COUNTIF(F246:F252,"A")&gt;6,"C",IF(COUNTIF(F246:F252,"A")&gt;0,"P"," "))</f>
        <v xml:space="preserve"> </v>
      </c>
      <c r="G253" s="33" t="str">
        <f t="shared" si="17"/>
        <v xml:space="preserve"> </v>
      </c>
      <c r="H253" s="33" t="str">
        <f t="shared" si="17"/>
        <v xml:space="preserve"> </v>
      </c>
      <c r="I253" s="33" t="str">
        <f t="shared" si="17"/>
        <v xml:space="preserve"> </v>
      </c>
      <c r="J253" s="33" t="str">
        <f t="shared" si="17"/>
        <v xml:space="preserve"> </v>
      </c>
      <c r="K253" s="33" t="str">
        <f t="shared" si="17"/>
        <v xml:space="preserve"> </v>
      </c>
      <c r="L253" s="33" t="str">
        <f t="shared" si="17"/>
        <v xml:space="preserve"> </v>
      </c>
      <c r="M253" s="33" t="str">
        <f t="shared" si="17"/>
        <v xml:space="preserve"> </v>
      </c>
      <c r="N253" s="33" t="str">
        <f t="shared" si="17"/>
        <v xml:space="preserve"> </v>
      </c>
      <c r="O253" s="33" t="str">
        <f t="shared" si="17"/>
        <v xml:space="preserve"> </v>
      </c>
      <c r="P253" s="33" t="str">
        <f t="shared" si="17"/>
        <v xml:space="preserve"> </v>
      </c>
      <c r="Q253" s="33" t="str">
        <f t="shared" si="17"/>
        <v xml:space="preserve"> </v>
      </c>
      <c r="R253" s="33" t="str">
        <f t="shared" si="17"/>
        <v xml:space="preserve"> </v>
      </c>
      <c r="S253" s="33" t="str">
        <f t="shared" si="17"/>
        <v xml:space="preserve"> </v>
      </c>
      <c r="T253" s="297"/>
    </row>
  </sheetData>
  <sheetProtection algorithmName="SHA-512" hashValue="KUiwxFcpUOlSBKWIvVWV/FiGhHRNwfkXPXBk1U/K53wTIHkjsdMIPiuc27pyaxAA7a2UI23ownEvZWtJaAFCIQ==" saltValue="iAexjrVWbd0V3xrKcrxK9Q==" spinCount="100000" sheet="1" objects="1" scenarios="1" selectLockedCells="1"/>
  <mergeCells count="22">
    <mergeCell ref="N1:N4"/>
    <mergeCell ref="I1:I4"/>
    <mergeCell ref="J1:J4"/>
    <mergeCell ref="K1:K4"/>
    <mergeCell ref="L1:L4"/>
    <mergeCell ref="M1:M4"/>
    <mergeCell ref="A149:A253"/>
    <mergeCell ref="T149:T253"/>
    <mergeCell ref="V1:V4"/>
    <mergeCell ref="W1:W4"/>
    <mergeCell ref="S1:S4"/>
    <mergeCell ref="O1:O4"/>
    <mergeCell ref="P1:P4"/>
    <mergeCell ref="Q1:Q4"/>
    <mergeCell ref="U1:U4"/>
    <mergeCell ref="R1:R4"/>
    <mergeCell ref="A1:A148"/>
    <mergeCell ref="T1:T148"/>
    <mergeCell ref="E1:E4"/>
    <mergeCell ref="F1:F4"/>
    <mergeCell ref="G1:G4"/>
    <mergeCell ref="H1:H4"/>
  </mergeCells>
  <phoneticPr fontId="2" type="noConversion"/>
  <pageMargins left="0.5" right="0.5" top="1" bottom="0.5" header="0.5" footer="0.25"/>
  <pageSetup scale="75" fitToHeight="2" orientation="portrait" r:id="rId1"/>
  <headerFooter alignWithMargins="0">
    <oddHeader>&amp;C&amp;"Arial,Bold"&amp;14Webelos Advancement
&amp;12Elective Adventures - &amp;D</oddHeader>
  </headerFooter>
  <rowBreaks count="1" manualBreakCount="1">
    <brk id="80"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4"/>
  <sheetViews>
    <sheetView showGridLines="0" zoomScale="70" zoomScaleNormal="70" workbookViewId="0">
      <pane xSplit="1" ySplit="2" topLeftCell="B3" activePane="bottomRight" state="frozen"/>
      <selection pane="topRight" activeCell="B1" sqref="B1"/>
      <selection pane="bottomLeft" activeCell="A3" sqref="A3"/>
      <selection pane="bottomRight" activeCell="C15" sqref="C15"/>
    </sheetView>
  </sheetViews>
  <sheetFormatPr defaultRowHeight="12.75"/>
  <cols>
    <col min="1" max="1" width="36.140625" style="10" bestFit="1" customWidth="1"/>
    <col min="2" max="2" width="3.28515625" style="130" customWidth="1"/>
    <col min="3" max="3" width="7.140625" style="134" customWidth="1"/>
    <col min="4" max="4" width="3.28515625" style="132" customWidth="1"/>
    <col min="5" max="5" width="7.140625" style="135" customWidth="1"/>
    <col min="6" max="6" width="3.28515625" style="130" customWidth="1"/>
    <col min="7" max="7" width="7.140625" style="135" customWidth="1"/>
    <col min="8" max="8" width="3.28515625" style="130" customWidth="1"/>
    <col min="9" max="9" width="7.140625" style="135" customWidth="1"/>
    <col min="10" max="10" width="3.28515625" style="130" customWidth="1"/>
    <col min="11" max="11" width="7.140625" style="135" customWidth="1"/>
    <col min="12" max="12" width="3.28515625" style="130" customWidth="1"/>
    <col min="13" max="13" width="7.140625" style="135" customWidth="1"/>
    <col min="14" max="14" width="3.28515625" style="130" customWidth="1"/>
    <col min="15" max="15" width="7.140625" style="135" customWidth="1"/>
    <col min="16" max="16" width="3.28515625" style="130" customWidth="1"/>
    <col min="17" max="17" width="7.140625" style="135" customWidth="1"/>
    <col min="18" max="18" width="3.28515625" style="130" customWidth="1"/>
    <col min="19" max="19" width="7.140625" style="135" customWidth="1"/>
    <col min="20" max="20" width="3.28515625" style="130" customWidth="1"/>
    <col min="21" max="21" width="7.140625" style="135" customWidth="1"/>
    <col min="22" max="22" width="3.28515625" style="130" customWidth="1"/>
    <col min="23" max="23" width="7.140625" style="135" customWidth="1"/>
    <col min="24" max="24" width="3.28515625" style="130" customWidth="1"/>
    <col min="25" max="25" width="7.140625" style="135" customWidth="1"/>
    <col min="26" max="26" width="3.28515625" style="130" customWidth="1"/>
    <col min="27" max="27" width="7.140625" style="135" customWidth="1"/>
    <col min="28" max="28" width="3.28515625" style="130" customWidth="1"/>
    <col min="29" max="29" width="7.140625" style="135" customWidth="1"/>
    <col min="30" max="30" width="3.28515625" style="130" customWidth="1"/>
    <col min="31" max="31" width="7.140625" style="135" customWidth="1"/>
    <col min="32" max="16384" width="9.140625" style="10"/>
  </cols>
  <sheetData>
    <row r="1" spans="1:32" ht="57" customHeight="1">
      <c r="A1" s="122" t="s">
        <v>23</v>
      </c>
      <c r="B1" s="303" t="str">
        <f ca="1">'Scout 1'!$B1</f>
        <v>Scout 1</v>
      </c>
      <c r="C1" s="302"/>
      <c r="D1" s="301" t="str">
        <f ca="1">'Scout 2'!$B1</f>
        <v>Scout 2</v>
      </c>
      <c r="E1" s="302"/>
      <c r="F1" s="301" t="str">
        <f ca="1">'Scout 3'!$B1</f>
        <v>Scout 3</v>
      </c>
      <c r="G1" s="302"/>
      <c r="H1" s="301" t="str">
        <f ca="1">'Scout 4'!$B1</f>
        <v>Scout 4</v>
      </c>
      <c r="I1" s="302"/>
      <c r="J1" s="301" t="str">
        <f ca="1">'Scout 5'!$B1</f>
        <v>Scout 5</v>
      </c>
      <c r="K1" s="302"/>
      <c r="L1" s="301" t="str">
        <f ca="1">'Scout 6'!$B1</f>
        <v>Scout 6</v>
      </c>
      <c r="M1" s="302"/>
      <c r="N1" s="301" t="str">
        <f ca="1">'Scout 7'!$B1</f>
        <v>Scout 7</v>
      </c>
      <c r="O1" s="302"/>
      <c r="P1" s="301" t="str">
        <f ca="1">'Scout 8'!$B1</f>
        <v>Scout 8</v>
      </c>
      <c r="Q1" s="302"/>
      <c r="R1" s="301" t="str">
        <f ca="1">'Scout 9'!$B1</f>
        <v>Scout 9</v>
      </c>
      <c r="S1" s="302"/>
      <c r="T1" s="301" t="str">
        <f ca="1">'Scout 10'!$B1</f>
        <v>Scout 10</v>
      </c>
      <c r="U1" s="302"/>
      <c r="V1" s="301" t="str">
        <f ca="1">'Scout 11'!$B1</f>
        <v>Scout 11</v>
      </c>
      <c r="W1" s="302"/>
      <c r="X1" s="301" t="str">
        <f ca="1">'Scout 12'!$B1</f>
        <v>Scout 12</v>
      </c>
      <c r="Y1" s="302"/>
      <c r="Z1" s="301" t="str">
        <f ca="1">'Scout 13'!$B1</f>
        <v>Scout 13</v>
      </c>
      <c r="AA1" s="302"/>
      <c r="AB1" s="301" t="str">
        <f ca="1">'Scout 14'!$B1</f>
        <v>Scout 14</v>
      </c>
      <c r="AC1" s="302"/>
      <c r="AD1" s="301" t="str">
        <f ca="1">'Scout 15'!$B1</f>
        <v>Scout 15</v>
      </c>
      <c r="AE1" s="302"/>
    </row>
    <row r="2" spans="1:32" ht="45" customHeight="1">
      <c r="A2" s="123"/>
      <c r="B2" s="124" t="s">
        <v>14</v>
      </c>
      <c r="C2" s="125" t="s">
        <v>15</v>
      </c>
      <c r="D2" s="124" t="s">
        <v>14</v>
      </c>
      <c r="E2" s="125" t="s">
        <v>15</v>
      </c>
      <c r="F2" s="124" t="s">
        <v>14</v>
      </c>
      <c r="G2" s="125" t="s">
        <v>15</v>
      </c>
      <c r="H2" s="124" t="s">
        <v>14</v>
      </c>
      <c r="I2" s="125" t="s">
        <v>15</v>
      </c>
      <c r="J2" s="124" t="s">
        <v>14</v>
      </c>
      <c r="K2" s="125" t="s">
        <v>15</v>
      </c>
      <c r="L2" s="124" t="s">
        <v>14</v>
      </c>
      <c r="M2" s="125" t="s">
        <v>15</v>
      </c>
      <c r="N2" s="124" t="s">
        <v>14</v>
      </c>
      <c r="O2" s="125" t="s">
        <v>15</v>
      </c>
      <c r="P2" s="124" t="s">
        <v>14</v>
      </c>
      <c r="Q2" s="125" t="s">
        <v>15</v>
      </c>
      <c r="R2" s="124" t="s">
        <v>14</v>
      </c>
      <c r="S2" s="125" t="s">
        <v>15</v>
      </c>
      <c r="T2" s="124" t="s">
        <v>14</v>
      </c>
      <c r="U2" s="125" t="s">
        <v>15</v>
      </c>
      <c r="V2" s="124" t="s">
        <v>14</v>
      </c>
      <c r="W2" s="125" t="s">
        <v>15</v>
      </c>
      <c r="X2" s="124" t="s">
        <v>14</v>
      </c>
      <c r="Y2" s="125" t="s">
        <v>15</v>
      </c>
      <c r="Z2" s="124" t="s">
        <v>14</v>
      </c>
      <c r="AA2" s="125" t="s">
        <v>15</v>
      </c>
      <c r="AB2" s="124" t="s">
        <v>14</v>
      </c>
      <c r="AC2" s="125" t="s">
        <v>15</v>
      </c>
      <c r="AD2" s="124" t="s">
        <v>14</v>
      </c>
      <c r="AE2" s="126" t="s">
        <v>15</v>
      </c>
      <c r="AF2" s="8"/>
    </row>
    <row r="3" spans="1:32">
      <c r="A3" s="127" t="s">
        <v>22</v>
      </c>
      <c r="B3" s="128" t="str">
        <f>T(Bobcat!E13)</f>
        <v xml:space="preserve"> </v>
      </c>
      <c r="C3" s="21"/>
      <c r="D3" s="128" t="str">
        <f>T(Bobcat!F13)</f>
        <v xml:space="preserve"> </v>
      </c>
      <c r="E3" s="21"/>
      <c r="F3" s="128" t="str">
        <f>T(Bobcat!G13)</f>
        <v xml:space="preserve"> </v>
      </c>
      <c r="G3" s="21"/>
      <c r="H3" s="128" t="str">
        <f>T(Bobcat!H13)</f>
        <v xml:space="preserve"> </v>
      </c>
      <c r="I3" s="21"/>
      <c r="J3" s="128" t="str">
        <f>T(Bobcat!I13)</f>
        <v xml:space="preserve"> </v>
      </c>
      <c r="K3" s="21"/>
      <c r="L3" s="128" t="str">
        <f>T(Bobcat!J13)</f>
        <v xml:space="preserve"> </v>
      </c>
      <c r="M3" s="21"/>
      <c r="N3" s="128" t="str">
        <f>T(Bobcat!K13)</f>
        <v xml:space="preserve"> </v>
      </c>
      <c r="O3" s="21"/>
      <c r="P3" s="128" t="str">
        <f>T(Bobcat!L13)</f>
        <v xml:space="preserve"> </v>
      </c>
      <c r="Q3" s="21"/>
      <c r="R3" s="128" t="str">
        <f>T(Bobcat!M13)</f>
        <v xml:space="preserve"> </v>
      </c>
      <c r="S3" s="21"/>
      <c r="T3" s="128" t="str">
        <f>T(Bobcat!N13)</f>
        <v xml:space="preserve"> </v>
      </c>
      <c r="U3" s="21"/>
      <c r="V3" s="128" t="str">
        <f>T(Bobcat!O13)</f>
        <v xml:space="preserve"> </v>
      </c>
      <c r="W3" s="21"/>
      <c r="X3" s="128" t="str">
        <f>T(Bobcat!P13)</f>
        <v xml:space="preserve"> </v>
      </c>
      <c r="Y3" s="21"/>
      <c r="Z3" s="128" t="str">
        <f>T(Bobcat!Q13)</f>
        <v xml:space="preserve"> </v>
      </c>
      <c r="AA3" s="21"/>
      <c r="AB3" s="128" t="str">
        <f>T(Bobcat!R13)</f>
        <v xml:space="preserve"> </v>
      </c>
      <c r="AC3" s="21"/>
      <c r="AD3" s="128" t="str">
        <f>T(Bobcat!S13)</f>
        <v xml:space="preserve"> </v>
      </c>
      <c r="AE3" s="22"/>
      <c r="AF3" s="8"/>
    </row>
    <row r="4" spans="1:32">
      <c r="A4" s="127" t="s">
        <v>68</v>
      </c>
      <c r="B4" s="128" t="str">
        <f>T('Scout 1'!$C$9)</f>
        <v xml:space="preserve"> </v>
      </c>
      <c r="C4" s="21"/>
      <c r="D4" s="128" t="str">
        <f>T('Scout 2'!$C$9)</f>
        <v xml:space="preserve"> </v>
      </c>
      <c r="E4" s="21"/>
      <c r="F4" s="128" t="str">
        <f>T('Scout 3'!$C$9)</f>
        <v xml:space="preserve"> </v>
      </c>
      <c r="G4" s="21"/>
      <c r="H4" s="128" t="str">
        <f>T('Scout 4'!$C$9)</f>
        <v xml:space="preserve"> </v>
      </c>
      <c r="I4" s="21"/>
      <c r="J4" s="128" t="str">
        <f>T('Scout 5'!$C$9)</f>
        <v xml:space="preserve"> </v>
      </c>
      <c r="K4" s="21"/>
      <c r="L4" s="128" t="str">
        <f>T('Scout 6'!$C$9)</f>
        <v xml:space="preserve"> </v>
      </c>
      <c r="M4" s="21"/>
      <c r="N4" s="128" t="str">
        <f>T('Scout 7'!$C$9)</f>
        <v xml:space="preserve"> </v>
      </c>
      <c r="O4" s="21"/>
      <c r="P4" s="128" t="str">
        <f>T('Scout 8'!$C$9)</f>
        <v xml:space="preserve"> </v>
      </c>
      <c r="Q4" s="21"/>
      <c r="R4" s="128" t="str">
        <f>T('Scout 9'!$C$9)</f>
        <v xml:space="preserve"> </v>
      </c>
      <c r="S4" s="21"/>
      <c r="T4" s="128" t="str">
        <f>T('Scout 10'!$C$9)</f>
        <v xml:space="preserve"> </v>
      </c>
      <c r="U4" s="21"/>
      <c r="V4" s="128" t="str">
        <f>T('Scout 11'!$C$9)</f>
        <v xml:space="preserve"> </v>
      </c>
      <c r="W4" s="21"/>
      <c r="X4" s="128" t="str">
        <f>T('Scout 12'!$C$9)</f>
        <v xml:space="preserve"> </v>
      </c>
      <c r="Y4" s="21"/>
      <c r="Z4" s="128" t="str">
        <f>T('Scout 13'!$C$9)</f>
        <v xml:space="preserve"> </v>
      </c>
      <c r="AA4" s="21"/>
      <c r="AB4" s="128" t="str">
        <f>T('Scout 14'!$C$9)</f>
        <v xml:space="preserve"> </v>
      </c>
      <c r="AC4" s="21"/>
      <c r="AD4" s="128" t="str">
        <f>T('Scout 15'!$C$9)</f>
        <v xml:space="preserve"> </v>
      </c>
      <c r="AE4" s="22"/>
      <c r="AF4" s="8"/>
    </row>
    <row r="5" spans="1:32" ht="13.5" customHeight="1">
      <c r="A5" s="127" t="s">
        <v>419</v>
      </c>
      <c r="B5" s="128" t="str">
        <f>T('Scout 1'!$C$10)</f>
        <v/>
      </c>
      <c r="C5" s="21"/>
      <c r="D5" s="128" t="str">
        <f>T('Scout 2'!$C$10)</f>
        <v/>
      </c>
      <c r="E5" s="21"/>
      <c r="F5" s="128" t="str">
        <f>T('Scout 3'!$C$10)</f>
        <v/>
      </c>
      <c r="G5" s="21"/>
      <c r="H5" s="128" t="str">
        <f>T('Scout 4'!$C$10)</f>
        <v/>
      </c>
      <c r="I5" s="21"/>
      <c r="J5" s="128" t="str">
        <f>T('Scout 5'!$C$10)</f>
        <v/>
      </c>
      <c r="K5" s="21"/>
      <c r="L5" s="128" t="str">
        <f>T('Scout 6'!$C$10)</f>
        <v/>
      </c>
      <c r="M5" s="21"/>
      <c r="N5" s="128" t="str">
        <f>T('Scout 7'!$C$10)</f>
        <v/>
      </c>
      <c r="O5" s="21"/>
      <c r="P5" s="128" t="str">
        <f>T('Scout 8'!$C$10)</f>
        <v/>
      </c>
      <c r="Q5" s="21"/>
      <c r="R5" s="128" t="str">
        <f>T('Scout 9'!$C$10)</f>
        <v/>
      </c>
      <c r="S5" s="21"/>
      <c r="T5" s="128" t="str">
        <f>T('Scout 10'!$C$10)</f>
        <v/>
      </c>
      <c r="U5" s="21"/>
      <c r="V5" s="128" t="str">
        <f>T('Scout 11'!$C$10)</f>
        <v/>
      </c>
      <c r="W5" s="21"/>
      <c r="X5" s="128" t="str">
        <f>T('Scout 12'!$C$10)</f>
        <v/>
      </c>
      <c r="Y5" s="21"/>
      <c r="Z5" s="128" t="str">
        <f>T('Scout 13'!$C$10)</f>
        <v/>
      </c>
      <c r="AA5" s="21"/>
      <c r="AB5" s="128" t="str">
        <f>T('Scout 14'!$C$10)</f>
        <v/>
      </c>
      <c r="AC5" s="21"/>
      <c r="AD5" s="128" t="str">
        <f>T('Scout 15'!$C$10)</f>
        <v/>
      </c>
      <c r="AE5" s="22"/>
      <c r="AF5" s="8"/>
    </row>
    <row r="6" spans="1:32" ht="13.5" customHeight="1">
      <c r="A6" s="127"/>
      <c r="B6" s="128"/>
      <c r="C6" s="21"/>
      <c r="D6" s="128"/>
      <c r="E6" s="21"/>
      <c r="F6" s="128"/>
      <c r="G6" s="21"/>
      <c r="H6" s="128"/>
      <c r="I6" s="21"/>
      <c r="J6" s="128"/>
      <c r="K6" s="21"/>
      <c r="L6" s="128"/>
      <c r="M6" s="21"/>
      <c r="N6" s="128"/>
      <c r="O6" s="21"/>
      <c r="P6" s="128"/>
      <c r="Q6" s="21"/>
      <c r="R6" s="128"/>
      <c r="S6" s="21"/>
      <c r="T6" s="128"/>
      <c r="U6" s="21"/>
      <c r="V6" s="128"/>
      <c r="W6" s="21"/>
      <c r="X6" s="128"/>
      <c r="Y6" s="21"/>
      <c r="Z6" s="128"/>
      <c r="AA6" s="21"/>
      <c r="AB6" s="128"/>
      <c r="AC6" s="21"/>
      <c r="AD6" s="128"/>
      <c r="AE6" s="22"/>
      <c r="AF6" s="8"/>
    </row>
    <row r="7" spans="1:32">
      <c r="A7" s="210" t="s">
        <v>92</v>
      </c>
      <c r="B7" s="211"/>
      <c r="C7" s="225"/>
      <c r="D7" s="211"/>
      <c r="E7" s="225"/>
      <c r="F7" s="211"/>
      <c r="G7" s="225"/>
      <c r="H7" s="211"/>
      <c r="I7" s="225"/>
      <c r="J7" s="211"/>
      <c r="K7" s="225"/>
      <c r="L7" s="211"/>
      <c r="M7" s="225"/>
      <c r="N7" s="211"/>
      <c r="O7" s="225"/>
      <c r="P7" s="211"/>
      <c r="Q7" s="225"/>
      <c r="R7" s="211"/>
      <c r="S7" s="225"/>
      <c r="T7" s="211"/>
      <c r="U7" s="225"/>
      <c r="V7" s="211"/>
      <c r="W7" s="225"/>
      <c r="X7" s="211"/>
      <c r="Y7" s="225"/>
      <c r="Z7" s="211"/>
      <c r="AA7" s="225"/>
      <c r="AB7" s="211"/>
      <c r="AC7" s="225"/>
      <c r="AD7" s="211"/>
      <c r="AE7" s="226"/>
      <c r="AF7" s="8"/>
    </row>
    <row r="8" spans="1:32">
      <c r="A8" s="161" t="s">
        <v>110</v>
      </c>
      <c r="B8" s="128" t="str">
        <f>'Scout 1'!$C$13</f>
        <v xml:space="preserve"> </v>
      </c>
      <c r="C8" s="21"/>
      <c r="D8" s="128" t="str">
        <f>'Scout 2'!$C$13</f>
        <v xml:space="preserve"> </v>
      </c>
      <c r="E8" s="21"/>
      <c r="F8" s="128" t="str">
        <f>'Scout 3'!$C$13</f>
        <v xml:space="preserve"> </v>
      </c>
      <c r="G8" s="21"/>
      <c r="H8" s="128" t="str">
        <f>'Scout 4'!$C$13</f>
        <v xml:space="preserve"> </v>
      </c>
      <c r="I8" s="21"/>
      <c r="J8" s="128" t="str">
        <f>'Scout 5'!$C$13</f>
        <v xml:space="preserve"> </v>
      </c>
      <c r="K8" s="21"/>
      <c r="L8" s="128" t="str">
        <f>'Scout 6'!$C$13</f>
        <v xml:space="preserve"> </v>
      </c>
      <c r="M8" s="21"/>
      <c r="N8" s="128" t="str">
        <f>'Scout 7'!$C$13</f>
        <v xml:space="preserve"> </v>
      </c>
      <c r="O8" s="21"/>
      <c r="P8" s="128" t="str">
        <f>'Scout 8'!$C$13</f>
        <v xml:space="preserve"> </v>
      </c>
      <c r="Q8" s="21"/>
      <c r="R8" s="128" t="str">
        <f>'Scout 9'!$C$13</f>
        <v xml:space="preserve"> </v>
      </c>
      <c r="S8" s="21"/>
      <c r="T8" s="128" t="str">
        <f>'Scout 10'!$C$13</f>
        <v xml:space="preserve"> </v>
      </c>
      <c r="U8" s="21"/>
      <c r="V8" s="128" t="str">
        <f>'Scout 11'!$C$13</f>
        <v xml:space="preserve"> </v>
      </c>
      <c r="W8" s="21"/>
      <c r="X8" s="128" t="str">
        <f>'Scout 12'!$C$13</f>
        <v xml:space="preserve"> </v>
      </c>
      <c r="Y8" s="21"/>
      <c r="Z8" s="128" t="str">
        <f>'Scout 13'!$C$13</f>
        <v xml:space="preserve"> </v>
      </c>
      <c r="AA8" s="21"/>
      <c r="AB8" s="128" t="str">
        <f>'Scout 14'!$C$13</f>
        <v xml:space="preserve"> </v>
      </c>
      <c r="AC8" s="21"/>
      <c r="AD8" s="128" t="str">
        <f>'Scout 15'!$C$13</f>
        <v xml:space="preserve"> </v>
      </c>
      <c r="AE8" s="22"/>
      <c r="AF8" s="8"/>
    </row>
    <row r="9" spans="1:32">
      <c r="A9" s="161" t="s">
        <v>420</v>
      </c>
      <c r="B9" s="128"/>
      <c r="C9" s="21"/>
      <c r="D9" s="128" t="str">
        <f>'Scout 2'!$C$13</f>
        <v xml:space="preserve"> </v>
      </c>
      <c r="E9" s="21"/>
      <c r="F9" s="128" t="str">
        <f>'Scout 3'!$C$13</f>
        <v xml:space="preserve"> </v>
      </c>
      <c r="G9" s="21"/>
      <c r="H9" s="128" t="str">
        <f>'Scout 4'!$C$13</f>
        <v xml:space="preserve"> </v>
      </c>
      <c r="I9" s="21"/>
      <c r="J9" s="128" t="str">
        <f>'Scout 5'!$C$13</f>
        <v xml:space="preserve"> </v>
      </c>
      <c r="K9" s="21"/>
      <c r="L9" s="128" t="str">
        <f>'Scout 6'!$C$13</f>
        <v xml:space="preserve"> </v>
      </c>
      <c r="M9" s="21"/>
      <c r="N9" s="128" t="str">
        <f>'Scout 7'!$C$13</f>
        <v xml:space="preserve"> </v>
      </c>
      <c r="O9" s="21"/>
      <c r="P9" s="128" t="str">
        <f>'Scout 8'!$C$13</f>
        <v xml:space="preserve"> </v>
      </c>
      <c r="Q9" s="21"/>
      <c r="R9" s="128" t="str">
        <f>'Scout 9'!$C$13</f>
        <v xml:space="preserve"> </v>
      </c>
      <c r="S9" s="21"/>
      <c r="T9" s="128" t="str">
        <f>'Scout 10'!$C$13</f>
        <v xml:space="preserve"> </v>
      </c>
      <c r="U9" s="21"/>
      <c r="V9" s="128" t="str">
        <f>'Scout 11'!$C$13</f>
        <v xml:space="preserve"> </v>
      </c>
      <c r="W9" s="21"/>
      <c r="X9" s="128" t="str">
        <f>'Scout 12'!$C$13</f>
        <v xml:space="preserve"> </v>
      </c>
      <c r="Y9" s="21"/>
      <c r="Z9" s="128" t="str">
        <f>'Scout 13'!$C$13</f>
        <v xml:space="preserve"> </v>
      </c>
      <c r="AA9" s="21"/>
      <c r="AB9" s="128" t="str">
        <f>'Scout 14'!$C$13</f>
        <v xml:space="preserve"> </v>
      </c>
      <c r="AC9" s="21"/>
      <c r="AD9" s="128" t="str">
        <f>'Scout 15'!$C$13</f>
        <v xml:space="preserve"> </v>
      </c>
      <c r="AE9" s="22"/>
      <c r="AF9" s="8"/>
    </row>
    <row r="10" spans="1:32">
      <c r="A10" s="161" t="s">
        <v>117</v>
      </c>
      <c r="B10" s="128" t="str">
        <f>'Scout 1'!$C$15</f>
        <v xml:space="preserve"> </v>
      </c>
      <c r="C10" s="21"/>
      <c r="D10" s="128" t="str">
        <f>'Scout 2'!$C$14</f>
        <v xml:space="preserve"> </v>
      </c>
      <c r="E10" s="21"/>
      <c r="F10" s="128" t="str">
        <f>'Scout 3'!$C$14</f>
        <v xml:space="preserve"> </v>
      </c>
      <c r="G10" s="21"/>
      <c r="H10" s="128" t="str">
        <f>'Scout 4'!$C$14</f>
        <v xml:space="preserve"> </v>
      </c>
      <c r="I10" s="21"/>
      <c r="J10" s="128" t="str">
        <f>'Scout 5'!$C$14</f>
        <v xml:space="preserve"> </v>
      </c>
      <c r="K10" s="21"/>
      <c r="L10" s="128" t="str">
        <f>'Scout 6'!$C$14</f>
        <v xml:space="preserve"> </v>
      </c>
      <c r="M10" s="21"/>
      <c r="N10" s="128" t="str">
        <f>'Scout 7'!$C$14</f>
        <v xml:space="preserve"> </v>
      </c>
      <c r="O10" s="21"/>
      <c r="P10" s="128" t="str">
        <f>'Scout 8'!$C$14</f>
        <v xml:space="preserve"> </v>
      </c>
      <c r="Q10" s="21"/>
      <c r="R10" s="128" t="str">
        <f>'Scout 9'!$C$14</f>
        <v xml:space="preserve"> </v>
      </c>
      <c r="S10" s="21"/>
      <c r="T10" s="128" t="str">
        <f>'Scout 10'!$C$14</f>
        <v xml:space="preserve"> </v>
      </c>
      <c r="U10" s="21"/>
      <c r="V10" s="128" t="str">
        <f>'Scout 11'!$C$14</f>
        <v xml:space="preserve"> </v>
      </c>
      <c r="W10" s="21"/>
      <c r="X10" s="128" t="str">
        <f>'Scout 12'!$C$14</f>
        <v xml:space="preserve"> </v>
      </c>
      <c r="Y10" s="21"/>
      <c r="Z10" s="128" t="str">
        <f>'Scout 13'!$C$14</f>
        <v xml:space="preserve"> </v>
      </c>
      <c r="AA10" s="21"/>
      <c r="AB10" s="128" t="str">
        <f>'Scout 14'!$C$14</f>
        <v xml:space="preserve"> </v>
      </c>
      <c r="AC10" s="21"/>
      <c r="AD10" s="128" t="str">
        <f>'Scout 15'!$C$14</f>
        <v xml:space="preserve"> </v>
      </c>
      <c r="AE10" s="22"/>
      <c r="AF10" s="8"/>
    </row>
    <row r="11" spans="1:32">
      <c r="A11" s="161" t="s">
        <v>151</v>
      </c>
      <c r="B11" s="128" t="str">
        <f>'Scout 1'!$C$16</f>
        <v xml:space="preserve"> </v>
      </c>
      <c r="C11" s="21"/>
      <c r="D11" s="128" t="str">
        <f>'Scout 2'!$C$15</f>
        <v xml:space="preserve"> </v>
      </c>
      <c r="E11" s="21"/>
      <c r="F11" s="128" t="str">
        <f>'Scout 3'!$C$15</f>
        <v xml:space="preserve"> </v>
      </c>
      <c r="G11" s="21"/>
      <c r="H11" s="128" t="str">
        <f>'Scout 4'!$C$15</f>
        <v xml:space="preserve"> </v>
      </c>
      <c r="I11" s="21"/>
      <c r="J11" s="128" t="str">
        <f>'Scout 5'!$C$15</f>
        <v xml:space="preserve"> </v>
      </c>
      <c r="K11" s="21"/>
      <c r="L11" s="128" t="str">
        <f>'Scout 6'!$C$15</f>
        <v xml:space="preserve"> </v>
      </c>
      <c r="M11" s="21"/>
      <c r="N11" s="128" t="str">
        <f>'Scout 7'!$C$15</f>
        <v xml:space="preserve"> </v>
      </c>
      <c r="O11" s="21"/>
      <c r="P11" s="128" t="str">
        <f>'Scout 8'!$C$15</f>
        <v xml:space="preserve"> </v>
      </c>
      <c r="Q11" s="21"/>
      <c r="R11" s="128" t="str">
        <f>'Scout 9'!$C$15</f>
        <v xml:space="preserve"> </v>
      </c>
      <c r="S11" s="21"/>
      <c r="T11" s="128" t="str">
        <f>'Scout 10'!$C$15</f>
        <v xml:space="preserve"> </v>
      </c>
      <c r="U11" s="21"/>
      <c r="V11" s="128" t="str">
        <f>'Scout 11'!$C$15</f>
        <v xml:space="preserve"> </v>
      </c>
      <c r="W11" s="21"/>
      <c r="X11" s="128" t="str">
        <f>'Scout 12'!$C$15</f>
        <v xml:space="preserve"> </v>
      </c>
      <c r="Y11" s="21"/>
      <c r="Z11" s="128" t="str">
        <f>'Scout 13'!$C$15</f>
        <v xml:space="preserve"> </v>
      </c>
      <c r="AA11" s="21"/>
      <c r="AB11" s="128" t="str">
        <f>'Scout 14'!$C$15</f>
        <v xml:space="preserve"> </v>
      </c>
      <c r="AC11" s="21"/>
      <c r="AD11" s="128" t="str">
        <f>'Scout 15'!$C$15</f>
        <v xml:space="preserve"> </v>
      </c>
      <c r="AE11" s="22"/>
      <c r="AF11" s="8"/>
    </row>
    <row r="12" spans="1:32">
      <c r="A12" s="161" t="s">
        <v>169</v>
      </c>
      <c r="B12" s="128" t="str">
        <f>'Scout 1'!$C$17</f>
        <v xml:space="preserve"> </v>
      </c>
      <c r="C12" s="21"/>
      <c r="D12" s="128" t="str">
        <f>'Scout 2'!$C$16</f>
        <v xml:space="preserve"> </v>
      </c>
      <c r="E12" s="21"/>
      <c r="F12" s="128" t="str">
        <f>'Scout 3'!$C$16</f>
        <v xml:space="preserve"> </v>
      </c>
      <c r="G12" s="21"/>
      <c r="H12" s="128" t="str">
        <f>'Scout 4'!$C$16</f>
        <v xml:space="preserve"> </v>
      </c>
      <c r="I12" s="21"/>
      <c r="J12" s="128" t="str">
        <f>'Scout 5'!$C$16</f>
        <v xml:space="preserve"> </v>
      </c>
      <c r="K12" s="21"/>
      <c r="L12" s="128" t="str">
        <f>'Scout 6'!$C$16</f>
        <v xml:space="preserve"> </v>
      </c>
      <c r="M12" s="21"/>
      <c r="N12" s="128" t="str">
        <f>'Scout 7'!$C$16</f>
        <v xml:space="preserve"> </v>
      </c>
      <c r="O12" s="21"/>
      <c r="P12" s="128" t="str">
        <f>'Scout 8'!$C$16</f>
        <v xml:space="preserve"> </v>
      </c>
      <c r="Q12" s="21"/>
      <c r="R12" s="128" t="str">
        <f>'Scout 9'!$C$16</f>
        <v xml:space="preserve"> </v>
      </c>
      <c r="S12" s="21"/>
      <c r="T12" s="128" t="str">
        <f>'Scout 10'!$C$16</f>
        <v xml:space="preserve"> </v>
      </c>
      <c r="U12" s="21"/>
      <c r="V12" s="128" t="str">
        <f>'Scout 11'!$C$16</f>
        <v xml:space="preserve"> </v>
      </c>
      <c r="W12" s="21"/>
      <c r="X12" s="128" t="str">
        <f>'Scout 12'!$C$16</f>
        <v xml:space="preserve"> </v>
      </c>
      <c r="Y12" s="21"/>
      <c r="Z12" s="128" t="str">
        <f>'Scout 13'!$C$16</f>
        <v xml:space="preserve"> </v>
      </c>
      <c r="AA12" s="21"/>
      <c r="AB12" s="128" t="str">
        <f>'Scout 14'!$C$16</f>
        <v xml:space="preserve"> </v>
      </c>
      <c r="AC12" s="21"/>
      <c r="AD12" s="128" t="str">
        <f>'Scout 15'!$C$16</f>
        <v xml:space="preserve"> </v>
      </c>
      <c r="AE12" s="22"/>
      <c r="AF12" s="8"/>
    </row>
    <row r="13" spans="1:32">
      <c r="A13" s="129"/>
      <c r="B13" s="128"/>
      <c r="C13" s="21"/>
      <c r="D13" s="128"/>
      <c r="E13" s="21"/>
      <c r="F13" s="128"/>
      <c r="G13" s="21"/>
      <c r="H13" s="128"/>
      <c r="I13" s="21"/>
      <c r="J13" s="128"/>
      <c r="K13" s="21"/>
      <c r="L13" s="128"/>
      <c r="M13" s="21"/>
      <c r="N13" s="128"/>
      <c r="O13" s="21"/>
      <c r="P13" s="128"/>
      <c r="Q13" s="21"/>
      <c r="R13" s="128"/>
      <c r="S13" s="21"/>
      <c r="T13" s="128"/>
      <c r="U13" s="21"/>
      <c r="V13" s="128"/>
      <c r="W13" s="21"/>
      <c r="X13" s="128"/>
      <c r="Y13" s="21"/>
      <c r="Z13" s="128"/>
      <c r="AA13" s="21"/>
      <c r="AB13" s="128"/>
      <c r="AC13" s="21"/>
      <c r="AD13" s="128"/>
      <c r="AE13" s="22"/>
      <c r="AF13" s="8"/>
    </row>
    <row r="14" spans="1:32">
      <c r="A14" s="210" t="s">
        <v>93</v>
      </c>
      <c r="B14" s="211"/>
      <c r="C14" s="225"/>
      <c r="D14" s="211"/>
      <c r="E14" s="225"/>
      <c r="F14" s="211"/>
      <c r="G14" s="225"/>
      <c r="H14" s="211"/>
      <c r="I14" s="225"/>
      <c r="J14" s="211"/>
      <c r="K14" s="225"/>
      <c r="L14" s="211"/>
      <c r="M14" s="225"/>
      <c r="N14" s="211"/>
      <c r="O14" s="225"/>
      <c r="P14" s="211"/>
      <c r="Q14" s="225"/>
      <c r="R14" s="211"/>
      <c r="S14" s="225"/>
      <c r="T14" s="211"/>
      <c r="U14" s="225"/>
      <c r="V14" s="211"/>
      <c r="W14" s="225"/>
      <c r="X14" s="211"/>
      <c r="Y14" s="225"/>
      <c r="Z14" s="211"/>
      <c r="AA14" s="225"/>
      <c r="AB14" s="211"/>
      <c r="AC14" s="225"/>
      <c r="AD14" s="211"/>
      <c r="AE14" s="226"/>
      <c r="AF14" s="8"/>
    </row>
    <row r="15" spans="1:32">
      <c r="A15" s="161" t="s">
        <v>172</v>
      </c>
      <c r="B15" s="128" t="str">
        <f>'Scout 1'!$C20</f>
        <v xml:space="preserve"> </v>
      </c>
      <c r="C15" s="21"/>
      <c r="D15" s="128" t="str">
        <f>'Scout 2'!$C20</f>
        <v xml:space="preserve"> </v>
      </c>
      <c r="E15" s="21"/>
      <c r="F15" s="128" t="str">
        <f>'Scout 3'!$C20</f>
        <v xml:space="preserve"> </v>
      </c>
      <c r="G15" s="21"/>
      <c r="H15" s="128" t="str">
        <f>'Scout 4'!$C20</f>
        <v xml:space="preserve"> </v>
      </c>
      <c r="I15" s="21"/>
      <c r="J15" s="128" t="str">
        <f>'Scout 5'!$C20</f>
        <v xml:space="preserve"> </v>
      </c>
      <c r="K15" s="21"/>
      <c r="L15" s="128" t="str">
        <f>'Scout 6'!$C20</f>
        <v xml:space="preserve"> </v>
      </c>
      <c r="M15" s="21"/>
      <c r="N15" s="128" t="str">
        <f>'Scout 7'!$C20</f>
        <v xml:space="preserve"> </v>
      </c>
      <c r="O15" s="21"/>
      <c r="P15" s="128" t="str">
        <f>'Scout 8'!$C20</f>
        <v xml:space="preserve"> </v>
      </c>
      <c r="Q15" s="21"/>
      <c r="R15" s="128" t="str">
        <f>'Scout 9'!$C20</f>
        <v xml:space="preserve"> </v>
      </c>
      <c r="S15" s="21"/>
      <c r="T15" s="128" t="str">
        <f>'Scout 10'!$C20</f>
        <v xml:space="preserve"> </v>
      </c>
      <c r="U15" s="21"/>
      <c r="V15" s="128" t="str">
        <f>'Scout 11'!$C20</f>
        <v xml:space="preserve"> </v>
      </c>
      <c r="W15" s="21"/>
      <c r="X15" s="128" t="str">
        <f>'Scout 12'!$C20</f>
        <v xml:space="preserve"> </v>
      </c>
      <c r="Y15" s="21"/>
      <c r="Z15" s="128" t="str">
        <f>'Scout 13'!$C20</f>
        <v xml:space="preserve"> </v>
      </c>
      <c r="AA15" s="21"/>
      <c r="AB15" s="128" t="str">
        <f>'Scout 14'!$C20</f>
        <v xml:space="preserve"> </v>
      </c>
      <c r="AC15" s="21"/>
      <c r="AD15" s="128" t="str">
        <f>'Scout 15'!$C20</f>
        <v xml:space="preserve"> </v>
      </c>
      <c r="AE15" s="22"/>
      <c r="AF15" s="8"/>
    </row>
    <row r="16" spans="1:32">
      <c r="A16" s="161" t="s">
        <v>194</v>
      </c>
      <c r="B16" s="128" t="str">
        <f>'Scout 1'!$C21</f>
        <v xml:space="preserve"> </v>
      </c>
      <c r="C16" s="21"/>
      <c r="D16" s="128" t="str">
        <f>'Scout 2'!$C21</f>
        <v xml:space="preserve"> </v>
      </c>
      <c r="E16" s="21"/>
      <c r="F16" s="128" t="str">
        <f>'Scout 3'!$C21</f>
        <v xml:space="preserve"> </v>
      </c>
      <c r="G16" s="21"/>
      <c r="H16" s="128" t="str">
        <f>'Scout 4'!$C21</f>
        <v xml:space="preserve"> </v>
      </c>
      <c r="I16" s="21"/>
      <c r="J16" s="128" t="str">
        <f>'Scout 5'!$C21</f>
        <v xml:space="preserve"> </v>
      </c>
      <c r="K16" s="21"/>
      <c r="L16" s="128" t="str">
        <f>'Scout 6'!$C21</f>
        <v xml:space="preserve"> </v>
      </c>
      <c r="M16" s="21"/>
      <c r="N16" s="128" t="str">
        <f>'Scout 7'!$C21</f>
        <v xml:space="preserve"> </v>
      </c>
      <c r="O16" s="21"/>
      <c r="P16" s="128" t="str">
        <f>'Scout 8'!$C21</f>
        <v xml:space="preserve"> </v>
      </c>
      <c r="Q16" s="21"/>
      <c r="R16" s="128" t="str">
        <f>'Scout 9'!$C21</f>
        <v xml:space="preserve"> </v>
      </c>
      <c r="S16" s="21"/>
      <c r="T16" s="128" t="str">
        <f>'Scout 10'!$C21</f>
        <v xml:space="preserve"> </v>
      </c>
      <c r="U16" s="21"/>
      <c r="V16" s="128" t="str">
        <f>'Scout 11'!$C21</f>
        <v xml:space="preserve"> </v>
      </c>
      <c r="W16" s="21"/>
      <c r="X16" s="128" t="str">
        <f>'Scout 12'!$C21</f>
        <v xml:space="preserve"> </v>
      </c>
      <c r="Y16" s="21"/>
      <c r="Z16" s="128" t="str">
        <f>'Scout 13'!$C21</f>
        <v xml:space="preserve"> </v>
      </c>
      <c r="AA16" s="21"/>
      <c r="AB16" s="128" t="str">
        <f>'Scout 14'!$C21</f>
        <v xml:space="preserve"> </v>
      </c>
      <c r="AC16" s="21"/>
      <c r="AD16" s="128" t="str">
        <f>'Scout 15'!$C21</f>
        <v xml:space="preserve"> </v>
      </c>
      <c r="AE16" s="22"/>
      <c r="AF16" s="8"/>
    </row>
    <row r="17" spans="1:32">
      <c r="A17" s="161" t="s">
        <v>205</v>
      </c>
      <c r="B17" s="128" t="str">
        <f>'Scout 1'!$C22</f>
        <v xml:space="preserve"> </v>
      </c>
      <c r="C17" s="21"/>
      <c r="D17" s="128" t="str">
        <f>'Scout 2'!$C22</f>
        <v xml:space="preserve"> </v>
      </c>
      <c r="E17" s="21"/>
      <c r="F17" s="128" t="str">
        <f>'Scout 3'!$C22</f>
        <v xml:space="preserve"> </v>
      </c>
      <c r="G17" s="21"/>
      <c r="H17" s="128" t="str">
        <f>'Scout 4'!$C22</f>
        <v xml:space="preserve"> </v>
      </c>
      <c r="I17" s="21"/>
      <c r="J17" s="128" t="str">
        <f>'Scout 5'!$C22</f>
        <v xml:space="preserve"> </v>
      </c>
      <c r="K17" s="21"/>
      <c r="L17" s="128" t="str">
        <f>'Scout 6'!$C22</f>
        <v xml:space="preserve"> </v>
      </c>
      <c r="M17" s="21"/>
      <c r="N17" s="128" t="str">
        <f>'Scout 7'!$C22</f>
        <v xml:space="preserve"> </v>
      </c>
      <c r="O17" s="21"/>
      <c r="P17" s="128" t="str">
        <f>'Scout 8'!$C22</f>
        <v xml:space="preserve"> </v>
      </c>
      <c r="Q17" s="21"/>
      <c r="R17" s="128" t="str">
        <f>'Scout 9'!$C22</f>
        <v xml:space="preserve"> </v>
      </c>
      <c r="S17" s="21"/>
      <c r="T17" s="128" t="str">
        <f>'Scout 10'!$C22</f>
        <v xml:space="preserve"> </v>
      </c>
      <c r="U17" s="21"/>
      <c r="V17" s="128" t="str">
        <f>'Scout 11'!$C22</f>
        <v xml:space="preserve"> </v>
      </c>
      <c r="W17" s="21"/>
      <c r="X17" s="128" t="str">
        <f>'Scout 12'!$C22</f>
        <v xml:space="preserve"> </v>
      </c>
      <c r="Y17" s="21"/>
      <c r="Z17" s="128" t="str">
        <f>'Scout 13'!$C22</f>
        <v xml:space="preserve"> </v>
      </c>
      <c r="AA17" s="21"/>
      <c r="AB17" s="128" t="str">
        <f>'Scout 14'!$C22</f>
        <v xml:space="preserve"> </v>
      </c>
      <c r="AC17" s="21"/>
      <c r="AD17" s="128" t="str">
        <f>'Scout 15'!$C22</f>
        <v xml:space="preserve"> </v>
      </c>
      <c r="AE17" s="22"/>
      <c r="AF17" s="8"/>
    </row>
    <row r="18" spans="1:32">
      <c r="A18" s="161" t="s">
        <v>421</v>
      </c>
      <c r="B18" s="128" t="str">
        <f>'Scout 1'!$C23</f>
        <v xml:space="preserve"> </v>
      </c>
      <c r="C18" s="21"/>
      <c r="D18" s="128" t="str">
        <f>'Scout 2'!$C23</f>
        <v xml:space="preserve"> </v>
      </c>
      <c r="E18" s="21"/>
      <c r="F18" s="128" t="str">
        <f>'Scout 3'!$C23</f>
        <v xml:space="preserve"> </v>
      </c>
      <c r="G18" s="21"/>
      <c r="H18" s="128" t="str">
        <f>'Scout 4'!$C23</f>
        <v xml:space="preserve"> </v>
      </c>
      <c r="I18" s="21"/>
      <c r="J18" s="128" t="str">
        <f>'Scout 5'!$C23</f>
        <v xml:space="preserve"> </v>
      </c>
      <c r="K18" s="21"/>
      <c r="L18" s="128" t="str">
        <f>'Scout 6'!$C23</f>
        <v xml:space="preserve"> </v>
      </c>
      <c r="M18" s="21"/>
      <c r="N18" s="128" t="str">
        <f>'Scout 7'!$C23</f>
        <v xml:space="preserve"> </v>
      </c>
      <c r="O18" s="21"/>
      <c r="P18" s="128" t="str">
        <f>'Scout 8'!$C23</f>
        <v xml:space="preserve"> </v>
      </c>
      <c r="Q18" s="21"/>
      <c r="R18" s="128" t="str">
        <f>'Scout 9'!$C23</f>
        <v xml:space="preserve"> </v>
      </c>
      <c r="S18" s="21"/>
      <c r="T18" s="128" t="str">
        <f>'Scout 10'!$C23</f>
        <v xml:space="preserve"> </v>
      </c>
      <c r="U18" s="21"/>
      <c r="V18" s="128" t="str">
        <f>'Scout 11'!$C23</f>
        <v xml:space="preserve"> </v>
      </c>
      <c r="W18" s="21"/>
      <c r="X18" s="128" t="str">
        <f>'Scout 12'!$C23</f>
        <v xml:space="preserve"> </v>
      </c>
      <c r="Y18" s="21"/>
      <c r="Z18" s="128" t="str">
        <f>'Scout 13'!$C23</f>
        <v xml:space="preserve"> </v>
      </c>
      <c r="AA18" s="21"/>
      <c r="AB18" s="128" t="str">
        <f>'Scout 14'!$C23</f>
        <v xml:space="preserve"> </v>
      </c>
      <c r="AC18" s="21"/>
      <c r="AD18" s="128" t="str">
        <f>'Scout 15'!$C23</f>
        <v xml:space="preserve"> </v>
      </c>
      <c r="AE18" s="22"/>
      <c r="AF18" s="8"/>
    </row>
    <row r="19" spans="1:32">
      <c r="A19" s="161" t="s">
        <v>246</v>
      </c>
      <c r="B19" s="128" t="str">
        <f>'Scout 1'!$C24</f>
        <v xml:space="preserve"> </v>
      </c>
      <c r="C19" s="21"/>
      <c r="D19" s="128" t="str">
        <f>'Scout 2'!$C24</f>
        <v xml:space="preserve"> </v>
      </c>
      <c r="E19" s="21"/>
      <c r="F19" s="128" t="str">
        <f>'Scout 3'!$C24</f>
        <v xml:space="preserve"> </v>
      </c>
      <c r="G19" s="21"/>
      <c r="H19" s="128" t="str">
        <f>'Scout 4'!$C24</f>
        <v xml:space="preserve"> </v>
      </c>
      <c r="I19" s="21"/>
      <c r="J19" s="128" t="str">
        <f>'Scout 5'!$C24</f>
        <v xml:space="preserve"> </v>
      </c>
      <c r="K19" s="21"/>
      <c r="L19" s="128" t="str">
        <f>'Scout 6'!$C24</f>
        <v xml:space="preserve"> </v>
      </c>
      <c r="M19" s="21"/>
      <c r="N19" s="128" t="str">
        <f>'Scout 7'!$C24</f>
        <v xml:space="preserve"> </v>
      </c>
      <c r="O19" s="21"/>
      <c r="P19" s="128" t="str">
        <f>'Scout 8'!$C24</f>
        <v xml:space="preserve"> </v>
      </c>
      <c r="Q19" s="21"/>
      <c r="R19" s="128" t="str">
        <f>'Scout 9'!$C24</f>
        <v xml:space="preserve"> </v>
      </c>
      <c r="S19" s="21"/>
      <c r="T19" s="128" t="str">
        <f>'Scout 10'!$C24</f>
        <v xml:space="preserve"> </v>
      </c>
      <c r="U19" s="21"/>
      <c r="V19" s="128" t="str">
        <f>'Scout 11'!$C24</f>
        <v xml:space="preserve"> </v>
      </c>
      <c r="W19" s="21"/>
      <c r="X19" s="128" t="str">
        <f>'Scout 12'!$C24</f>
        <v xml:space="preserve"> </v>
      </c>
      <c r="Y19" s="21"/>
      <c r="Z19" s="128" t="str">
        <f>'Scout 13'!$C24</f>
        <v xml:space="preserve"> </v>
      </c>
      <c r="AA19" s="21"/>
      <c r="AB19" s="128" t="str">
        <f>'Scout 14'!$C24</f>
        <v xml:space="preserve"> </v>
      </c>
      <c r="AC19" s="21"/>
      <c r="AD19" s="128" t="str">
        <f>'Scout 15'!$C24</f>
        <v xml:space="preserve"> </v>
      </c>
      <c r="AE19" s="22"/>
      <c r="AF19" s="8"/>
    </row>
    <row r="20" spans="1:32">
      <c r="A20" s="161" t="s">
        <v>422</v>
      </c>
      <c r="B20" s="128" t="str">
        <f>'Scout 1'!$C25</f>
        <v xml:space="preserve"> </v>
      </c>
      <c r="C20" s="21"/>
      <c r="D20" s="128" t="str">
        <f>'Scout 2'!$C25</f>
        <v xml:space="preserve"> </v>
      </c>
      <c r="E20" s="21"/>
      <c r="F20" s="128" t="str">
        <f>'Scout 3'!$C25</f>
        <v xml:space="preserve"> </v>
      </c>
      <c r="G20" s="21"/>
      <c r="H20" s="128" t="str">
        <f>'Scout 4'!$C25</f>
        <v xml:space="preserve"> </v>
      </c>
      <c r="I20" s="21"/>
      <c r="J20" s="128" t="str">
        <f>'Scout 5'!$C25</f>
        <v xml:space="preserve"> </v>
      </c>
      <c r="K20" s="21"/>
      <c r="L20" s="128" t="str">
        <f>'Scout 6'!$C25</f>
        <v xml:space="preserve"> </v>
      </c>
      <c r="M20" s="21"/>
      <c r="N20" s="128" t="str">
        <f>'Scout 7'!$C25</f>
        <v xml:space="preserve"> </v>
      </c>
      <c r="O20" s="21"/>
      <c r="P20" s="128" t="str">
        <f>'Scout 8'!$C25</f>
        <v xml:space="preserve"> </v>
      </c>
      <c r="Q20" s="21"/>
      <c r="R20" s="128" t="str">
        <f>'Scout 9'!$C25</f>
        <v xml:space="preserve"> </v>
      </c>
      <c r="S20" s="21"/>
      <c r="T20" s="128" t="str">
        <f>'Scout 10'!$C25</f>
        <v xml:space="preserve"> </v>
      </c>
      <c r="U20" s="21"/>
      <c r="V20" s="128" t="str">
        <f>'Scout 11'!$C25</f>
        <v xml:space="preserve"> </v>
      </c>
      <c r="W20" s="21"/>
      <c r="X20" s="128" t="str">
        <f>'Scout 12'!$C25</f>
        <v xml:space="preserve"> </v>
      </c>
      <c r="Y20" s="21"/>
      <c r="Z20" s="128" t="str">
        <f>'Scout 13'!$C25</f>
        <v xml:space="preserve"> </v>
      </c>
      <c r="AA20" s="21"/>
      <c r="AB20" s="128" t="str">
        <f>'Scout 14'!$C25</f>
        <v xml:space="preserve"> </v>
      </c>
      <c r="AC20" s="21"/>
      <c r="AD20" s="128" t="str">
        <f>'Scout 15'!$C25</f>
        <v xml:space="preserve"> </v>
      </c>
      <c r="AE20" s="22"/>
      <c r="AF20" s="8"/>
    </row>
    <row r="21" spans="1:32">
      <c r="A21" s="162" t="s">
        <v>259</v>
      </c>
      <c r="B21" s="128" t="str">
        <f>'Scout 1'!$C26</f>
        <v xml:space="preserve"> </v>
      </c>
      <c r="C21" s="21"/>
      <c r="D21" s="128" t="str">
        <f>'Scout 2'!$C26</f>
        <v xml:space="preserve"> </v>
      </c>
      <c r="E21" s="21"/>
      <c r="F21" s="128" t="str">
        <f>'Scout 3'!$C26</f>
        <v xml:space="preserve"> </v>
      </c>
      <c r="G21" s="21"/>
      <c r="H21" s="128" t="str">
        <f>'Scout 4'!$C26</f>
        <v xml:space="preserve"> </v>
      </c>
      <c r="I21" s="21"/>
      <c r="J21" s="128" t="str">
        <f>'Scout 5'!$C26</f>
        <v xml:space="preserve"> </v>
      </c>
      <c r="K21" s="21"/>
      <c r="L21" s="128" t="str">
        <f>'Scout 6'!$C26</f>
        <v xml:space="preserve"> </v>
      </c>
      <c r="M21" s="21"/>
      <c r="N21" s="128" t="str">
        <f>'Scout 7'!$C26</f>
        <v xml:space="preserve"> </v>
      </c>
      <c r="O21" s="21"/>
      <c r="P21" s="128" t="str">
        <f>'Scout 8'!$C26</f>
        <v xml:space="preserve"> </v>
      </c>
      <c r="Q21" s="21"/>
      <c r="R21" s="128" t="str">
        <f>'Scout 9'!$C26</f>
        <v xml:space="preserve"> </v>
      </c>
      <c r="S21" s="21"/>
      <c r="T21" s="128" t="str">
        <f>'Scout 10'!$C26</f>
        <v xml:space="preserve"> </v>
      </c>
      <c r="U21" s="21"/>
      <c r="V21" s="128" t="str">
        <f>'Scout 11'!$C26</f>
        <v xml:space="preserve"> </v>
      </c>
      <c r="W21" s="21"/>
      <c r="X21" s="128" t="str">
        <f>'Scout 12'!$C26</f>
        <v xml:space="preserve"> </v>
      </c>
      <c r="Y21" s="21"/>
      <c r="Z21" s="128" t="str">
        <f>'Scout 13'!$C26</f>
        <v xml:space="preserve"> </v>
      </c>
      <c r="AA21" s="21"/>
      <c r="AB21" s="128" t="str">
        <f>'Scout 14'!$C26</f>
        <v xml:space="preserve"> </v>
      </c>
      <c r="AC21" s="21"/>
      <c r="AD21" s="128" t="str">
        <f>'Scout 15'!$C26</f>
        <v xml:space="preserve"> </v>
      </c>
      <c r="AE21" s="22"/>
      <c r="AF21" s="8"/>
    </row>
    <row r="22" spans="1:32">
      <c r="A22" s="162" t="s">
        <v>428</v>
      </c>
      <c r="B22" s="128" t="str">
        <f>'Scout 1'!$C27</f>
        <v xml:space="preserve"> </v>
      </c>
      <c r="C22" s="21"/>
      <c r="D22" s="128" t="str">
        <f>'Scout 2'!$C27</f>
        <v xml:space="preserve"> </v>
      </c>
      <c r="E22" s="21"/>
      <c r="F22" s="128" t="str">
        <f>'Scout 3'!$C27</f>
        <v xml:space="preserve"> </v>
      </c>
      <c r="G22" s="21"/>
      <c r="H22" s="128" t="str">
        <f>'Scout 4'!$C27</f>
        <v xml:space="preserve"> </v>
      </c>
      <c r="I22" s="21"/>
      <c r="J22" s="128" t="str">
        <f>'Scout 5'!$C27</f>
        <v xml:space="preserve"> </v>
      </c>
      <c r="K22" s="21"/>
      <c r="L22" s="128" t="str">
        <f>'Scout 6'!$C27</f>
        <v xml:space="preserve"> </v>
      </c>
      <c r="M22" s="21"/>
      <c r="N22" s="128" t="str">
        <f>'Scout 7'!$C27</f>
        <v xml:space="preserve"> </v>
      </c>
      <c r="O22" s="21"/>
      <c r="P22" s="128" t="str">
        <f>'Scout 8'!$C27</f>
        <v xml:space="preserve"> </v>
      </c>
      <c r="Q22" s="21"/>
      <c r="R22" s="128" t="str">
        <f>'Scout 9'!$C27</f>
        <v xml:space="preserve"> </v>
      </c>
      <c r="S22" s="21"/>
      <c r="T22" s="128" t="str">
        <f>'Scout 10'!$C27</f>
        <v xml:space="preserve"> </v>
      </c>
      <c r="U22" s="21"/>
      <c r="V22" s="128" t="str">
        <f>'Scout 11'!$C27</f>
        <v xml:space="preserve"> </v>
      </c>
      <c r="W22" s="21"/>
      <c r="X22" s="128" t="str">
        <f>'Scout 12'!$C27</f>
        <v xml:space="preserve"> </v>
      </c>
      <c r="Y22" s="21"/>
      <c r="Z22" s="128" t="str">
        <f>'Scout 13'!$C27</f>
        <v xml:space="preserve"> </v>
      </c>
      <c r="AA22" s="21"/>
      <c r="AB22" s="128" t="str">
        <f>'Scout 14'!$C27</f>
        <v xml:space="preserve"> </v>
      </c>
      <c r="AC22" s="21"/>
      <c r="AD22" s="128" t="str">
        <f>'Scout 15'!$C27</f>
        <v xml:space="preserve"> </v>
      </c>
      <c r="AE22" s="22"/>
      <c r="AF22" s="8"/>
    </row>
    <row r="23" spans="1:32">
      <c r="A23" s="162" t="s">
        <v>297</v>
      </c>
      <c r="B23" s="128" t="str">
        <f>'Scout 1'!$C28</f>
        <v xml:space="preserve"> </v>
      </c>
      <c r="C23" s="21"/>
      <c r="D23" s="128" t="str">
        <f>'Scout 2'!$C28</f>
        <v xml:space="preserve"> </v>
      </c>
      <c r="E23" s="21"/>
      <c r="F23" s="128" t="str">
        <f>'Scout 3'!$C28</f>
        <v xml:space="preserve"> </v>
      </c>
      <c r="G23" s="21"/>
      <c r="H23" s="128" t="str">
        <f>'Scout 4'!$C28</f>
        <v xml:space="preserve"> </v>
      </c>
      <c r="I23" s="21"/>
      <c r="J23" s="128" t="str">
        <f>'Scout 5'!$C28</f>
        <v xml:space="preserve"> </v>
      </c>
      <c r="K23" s="21"/>
      <c r="L23" s="128" t="str">
        <f>'Scout 6'!$C28</f>
        <v xml:space="preserve"> </v>
      </c>
      <c r="M23" s="21"/>
      <c r="N23" s="128" t="str">
        <f>'Scout 7'!$C28</f>
        <v xml:space="preserve"> </v>
      </c>
      <c r="O23" s="21"/>
      <c r="P23" s="128" t="str">
        <f>'Scout 8'!$C28</f>
        <v xml:space="preserve"> </v>
      </c>
      <c r="Q23" s="21"/>
      <c r="R23" s="128" t="str">
        <f>'Scout 9'!$C28</f>
        <v xml:space="preserve"> </v>
      </c>
      <c r="S23" s="21"/>
      <c r="T23" s="128" t="str">
        <f>'Scout 10'!$C28</f>
        <v xml:space="preserve"> </v>
      </c>
      <c r="U23" s="21"/>
      <c r="V23" s="128" t="str">
        <f>'Scout 11'!$C28</f>
        <v xml:space="preserve"> </v>
      </c>
      <c r="W23" s="21"/>
      <c r="X23" s="128" t="str">
        <f>'Scout 12'!$C28</f>
        <v xml:space="preserve"> </v>
      </c>
      <c r="Y23" s="21"/>
      <c r="Z23" s="128" t="str">
        <f>'Scout 13'!$C28</f>
        <v xml:space="preserve"> </v>
      </c>
      <c r="AA23" s="21"/>
      <c r="AB23" s="128" t="str">
        <f>'Scout 14'!$C28</f>
        <v xml:space="preserve"> </v>
      </c>
      <c r="AC23" s="21"/>
      <c r="AD23" s="128" t="str">
        <f>'Scout 15'!$C28</f>
        <v xml:space="preserve"> </v>
      </c>
      <c r="AE23" s="22"/>
      <c r="AF23" s="8"/>
    </row>
    <row r="24" spans="1:32">
      <c r="A24" s="162" t="s">
        <v>338</v>
      </c>
      <c r="B24" s="128" t="str">
        <f>'Scout 1'!$C29</f>
        <v xml:space="preserve"> </v>
      </c>
      <c r="C24" s="21"/>
      <c r="D24" s="128" t="str">
        <f>'Scout 2'!$C29</f>
        <v xml:space="preserve"> </v>
      </c>
      <c r="E24" s="21"/>
      <c r="F24" s="128" t="str">
        <f>'Scout 3'!$C29</f>
        <v xml:space="preserve"> </v>
      </c>
      <c r="G24" s="21"/>
      <c r="H24" s="128" t="str">
        <f>'Scout 4'!$C29</f>
        <v xml:space="preserve"> </v>
      </c>
      <c r="I24" s="21"/>
      <c r="J24" s="128" t="str">
        <f>'Scout 5'!$C29</f>
        <v xml:space="preserve"> </v>
      </c>
      <c r="K24" s="21"/>
      <c r="L24" s="128" t="str">
        <f>'Scout 6'!$C29</f>
        <v xml:space="preserve"> </v>
      </c>
      <c r="M24" s="21"/>
      <c r="N24" s="128" t="str">
        <f>'Scout 7'!$C29</f>
        <v xml:space="preserve"> </v>
      </c>
      <c r="O24" s="21"/>
      <c r="P24" s="128" t="str">
        <f>'Scout 8'!$C29</f>
        <v xml:space="preserve"> </v>
      </c>
      <c r="Q24" s="21"/>
      <c r="R24" s="128" t="str">
        <f>'Scout 9'!$C29</f>
        <v xml:space="preserve"> </v>
      </c>
      <c r="S24" s="21"/>
      <c r="T24" s="128" t="str">
        <f>'Scout 10'!$C29</f>
        <v xml:space="preserve"> </v>
      </c>
      <c r="U24" s="21"/>
      <c r="V24" s="128" t="str">
        <f>'Scout 11'!$C29</f>
        <v xml:space="preserve"> </v>
      </c>
      <c r="W24" s="21"/>
      <c r="X24" s="128" t="str">
        <f>'Scout 12'!$C29</f>
        <v xml:space="preserve"> </v>
      </c>
      <c r="Y24" s="21"/>
      <c r="Z24" s="128" t="str">
        <f>'Scout 13'!$C29</f>
        <v xml:space="preserve"> </v>
      </c>
      <c r="AA24" s="21"/>
      <c r="AB24" s="128" t="str">
        <f>'Scout 14'!$C29</f>
        <v xml:space="preserve"> </v>
      </c>
      <c r="AC24" s="21"/>
      <c r="AD24" s="128" t="str">
        <f>'Scout 15'!$C29</f>
        <v xml:space="preserve"> </v>
      </c>
      <c r="AE24" s="22"/>
      <c r="AF24" s="8"/>
    </row>
    <row r="25" spans="1:32">
      <c r="A25" s="162" t="s">
        <v>354</v>
      </c>
      <c r="B25" s="128" t="str">
        <f>'Scout 1'!$C30</f>
        <v xml:space="preserve"> </v>
      </c>
      <c r="C25" s="21"/>
      <c r="D25" s="128" t="str">
        <f>'Scout 2'!$C30</f>
        <v xml:space="preserve"> </v>
      </c>
      <c r="E25" s="21"/>
      <c r="F25" s="128" t="str">
        <f>'Scout 3'!$C30</f>
        <v xml:space="preserve"> </v>
      </c>
      <c r="G25" s="21"/>
      <c r="H25" s="128" t="str">
        <f>'Scout 4'!$C30</f>
        <v xml:space="preserve"> </v>
      </c>
      <c r="I25" s="21"/>
      <c r="J25" s="128" t="str">
        <f>'Scout 5'!$C30</f>
        <v xml:space="preserve"> </v>
      </c>
      <c r="K25" s="21"/>
      <c r="L25" s="128" t="str">
        <f>'Scout 6'!$C30</f>
        <v xml:space="preserve"> </v>
      </c>
      <c r="M25" s="21"/>
      <c r="N25" s="128" t="str">
        <f>'Scout 7'!$C30</f>
        <v xml:space="preserve"> </v>
      </c>
      <c r="O25" s="21"/>
      <c r="P25" s="128" t="str">
        <f>'Scout 8'!$C30</f>
        <v xml:space="preserve"> </v>
      </c>
      <c r="Q25" s="21"/>
      <c r="R25" s="128" t="str">
        <f>'Scout 9'!$C30</f>
        <v xml:space="preserve"> </v>
      </c>
      <c r="S25" s="21"/>
      <c r="T25" s="128" t="str">
        <f>'Scout 10'!$C30</f>
        <v xml:space="preserve"> </v>
      </c>
      <c r="U25" s="21"/>
      <c r="V25" s="128" t="str">
        <f>'Scout 11'!$C30</f>
        <v xml:space="preserve"> </v>
      </c>
      <c r="W25" s="21"/>
      <c r="X25" s="128" t="str">
        <f>'Scout 12'!$C30</f>
        <v xml:space="preserve"> </v>
      </c>
      <c r="Y25" s="21"/>
      <c r="Z25" s="128" t="str">
        <f>'Scout 13'!$C30</f>
        <v xml:space="preserve"> </v>
      </c>
      <c r="AA25" s="21"/>
      <c r="AB25" s="128" t="str">
        <f>'Scout 14'!$C30</f>
        <v xml:space="preserve"> </v>
      </c>
      <c r="AC25" s="21"/>
      <c r="AD25" s="128" t="str">
        <f>'Scout 15'!$C30</f>
        <v xml:space="preserve"> </v>
      </c>
      <c r="AE25" s="22"/>
      <c r="AF25" s="8"/>
    </row>
    <row r="26" spans="1:32">
      <c r="A26" s="162" t="s">
        <v>359</v>
      </c>
      <c r="B26" s="128" t="str">
        <f>'Scout 1'!$C31</f>
        <v xml:space="preserve"> </v>
      </c>
      <c r="C26" s="21"/>
      <c r="D26" s="128" t="str">
        <f>'Scout 2'!$C31</f>
        <v xml:space="preserve"> </v>
      </c>
      <c r="E26" s="21"/>
      <c r="F26" s="128" t="str">
        <f>'Scout 3'!$C31</f>
        <v xml:space="preserve"> </v>
      </c>
      <c r="G26" s="21"/>
      <c r="H26" s="128" t="str">
        <f>'Scout 4'!$C31</f>
        <v xml:space="preserve"> </v>
      </c>
      <c r="I26" s="21"/>
      <c r="J26" s="128" t="str">
        <f>'Scout 5'!$C31</f>
        <v xml:space="preserve"> </v>
      </c>
      <c r="K26" s="21"/>
      <c r="L26" s="128" t="str">
        <f>'Scout 6'!$C31</f>
        <v xml:space="preserve"> </v>
      </c>
      <c r="M26" s="21"/>
      <c r="N26" s="128" t="str">
        <f>'Scout 7'!$C31</f>
        <v xml:space="preserve"> </v>
      </c>
      <c r="O26" s="21"/>
      <c r="P26" s="128" t="str">
        <f>'Scout 8'!$C31</f>
        <v xml:space="preserve"> </v>
      </c>
      <c r="Q26" s="21"/>
      <c r="R26" s="128" t="str">
        <f>'Scout 9'!$C31</f>
        <v xml:space="preserve"> </v>
      </c>
      <c r="S26" s="21"/>
      <c r="T26" s="128" t="str">
        <f>'Scout 10'!$C31</f>
        <v xml:space="preserve"> </v>
      </c>
      <c r="U26" s="21"/>
      <c r="V26" s="128" t="str">
        <f>'Scout 11'!$C31</f>
        <v xml:space="preserve"> </v>
      </c>
      <c r="W26" s="21"/>
      <c r="X26" s="128" t="str">
        <f>'Scout 12'!$C31</f>
        <v xml:space="preserve"> </v>
      </c>
      <c r="Y26" s="21"/>
      <c r="Z26" s="128" t="str">
        <f>'Scout 13'!$C31</f>
        <v xml:space="preserve"> </v>
      </c>
      <c r="AA26" s="21"/>
      <c r="AB26" s="128" t="str">
        <f>'Scout 14'!$C31</f>
        <v xml:space="preserve"> </v>
      </c>
      <c r="AC26" s="21"/>
      <c r="AD26" s="128" t="str">
        <f>'Scout 15'!$C31</f>
        <v xml:space="preserve"> </v>
      </c>
      <c r="AE26" s="22"/>
      <c r="AF26" s="8"/>
    </row>
    <row r="27" spans="1:32">
      <c r="A27" s="162" t="s">
        <v>423</v>
      </c>
      <c r="B27" s="128" t="str">
        <f>'Scout 1'!$C32</f>
        <v xml:space="preserve"> </v>
      </c>
      <c r="C27" s="21"/>
      <c r="D27" s="128" t="str">
        <f>'Scout 2'!$C32</f>
        <v xml:space="preserve"> </v>
      </c>
      <c r="E27" s="21"/>
      <c r="F27" s="128" t="str">
        <f>'Scout 3'!$C32</f>
        <v xml:space="preserve"> </v>
      </c>
      <c r="G27" s="21"/>
      <c r="H27" s="128" t="str">
        <f>'Scout 4'!$C32</f>
        <v xml:space="preserve"> </v>
      </c>
      <c r="I27" s="21"/>
      <c r="J27" s="128" t="str">
        <f>'Scout 5'!$C32</f>
        <v xml:space="preserve"> </v>
      </c>
      <c r="K27" s="21"/>
      <c r="L27" s="128" t="str">
        <f>'Scout 6'!$C32</f>
        <v xml:space="preserve"> </v>
      </c>
      <c r="M27" s="21"/>
      <c r="N27" s="128" t="str">
        <f>'Scout 7'!$C32</f>
        <v xml:space="preserve"> </v>
      </c>
      <c r="O27" s="21"/>
      <c r="P27" s="128" t="str">
        <f>'Scout 8'!$C32</f>
        <v xml:space="preserve"> </v>
      </c>
      <c r="Q27" s="21"/>
      <c r="R27" s="128" t="str">
        <f>'Scout 9'!$C32</f>
        <v xml:space="preserve"> </v>
      </c>
      <c r="S27" s="21"/>
      <c r="T27" s="128" t="str">
        <f>'Scout 10'!$C32</f>
        <v xml:space="preserve"> </v>
      </c>
      <c r="U27" s="21"/>
      <c r="V27" s="128" t="str">
        <f>'Scout 11'!$C32</f>
        <v xml:space="preserve"> </v>
      </c>
      <c r="W27" s="21"/>
      <c r="X27" s="128" t="str">
        <f>'Scout 12'!$C32</f>
        <v xml:space="preserve"> </v>
      </c>
      <c r="Y27" s="21"/>
      <c r="Z27" s="128" t="str">
        <f>'Scout 13'!$C32</f>
        <v xml:space="preserve"> </v>
      </c>
      <c r="AA27" s="21"/>
      <c r="AB27" s="128" t="str">
        <f>'Scout 14'!$C32</f>
        <v xml:space="preserve"> </v>
      </c>
      <c r="AC27" s="21"/>
      <c r="AD27" s="128" t="str">
        <f>'Scout 15'!$C32</f>
        <v xml:space="preserve"> </v>
      </c>
      <c r="AE27" s="22"/>
      <c r="AF27" s="8"/>
    </row>
    <row r="28" spans="1:32">
      <c r="A28" s="162" t="s">
        <v>381</v>
      </c>
      <c r="B28" s="128" t="str">
        <f>'Scout 1'!$C33</f>
        <v xml:space="preserve"> </v>
      </c>
      <c r="C28" s="21"/>
      <c r="D28" s="128" t="str">
        <f>'Scout 2'!$C33</f>
        <v xml:space="preserve"> </v>
      </c>
      <c r="E28" s="21"/>
      <c r="F28" s="128" t="str">
        <f>'Scout 3'!$C33</f>
        <v xml:space="preserve"> </v>
      </c>
      <c r="G28" s="21"/>
      <c r="H28" s="128" t="str">
        <f>'Scout 4'!$C33</f>
        <v xml:space="preserve"> </v>
      </c>
      <c r="I28" s="21"/>
      <c r="J28" s="128" t="str">
        <f>'Scout 5'!$C33</f>
        <v xml:space="preserve"> </v>
      </c>
      <c r="K28" s="21"/>
      <c r="L28" s="128" t="str">
        <f>'Scout 6'!$C33</f>
        <v xml:space="preserve"> </v>
      </c>
      <c r="M28" s="21"/>
      <c r="N28" s="128" t="str">
        <f>'Scout 7'!$C33</f>
        <v xml:space="preserve"> </v>
      </c>
      <c r="O28" s="21"/>
      <c r="P28" s="128" t="str">
        <f>'Scout 8'!$C33</f>
        <v xml:space="preserve"> </v>
      </c>
      <c r="Q28" s="21"/>
      <c r="R28" s="128" t="str">
        <f>'Scout 9'!$C33</f>
        <v xml:space="preserve"> </v>
      </c>
      <c r="S28" s="21"/>
      <c r="T28" s="128" t="str">
        <f>'Scout 10'!$C33</f>
        <v xml:space="preserve"> </v>
      </c>
      <c r="U28" s="21"/>
      <c r="V28" s="128" t="str">
        <f>'Scout 11'!$C33</f>
        <v xml:space="preserve"> </v>
      </c>
      <c r="W28" s="21"/>
      <c r="X28" s="128" t="str">
        <f>'Scout 12'!$C33</f>
        <v xml:space="preserve"> </v>
      </c>
      <c r="Y28" s="21"/>
      <c r="Z28" s="128" t="str">
        <f>'Scout 13'!$C33</f>
        <v xml:space="preserve"> </v>
      </c>
      <c r="AA28" s="21"/>
      <c r="AB28" s="128" t="str">
        <f>'Scout 14'!$C33</f>
        <v xml:space="preserve"> </v>
      </c>
      <c r="AC28" s="21"/>
      <c r="AD28" s="128" t="str">
        <f>'Scout 15'!$C33</f>
        <v xml:space="preserve"> </v>
      </c>
      <c r="AE28" s="22"/>
      <c r="AF28" s="8"/>
    </row>
    <row r="29" spans="1:32">
      <c r="A29" s="162" t="s">
        <v>385</v>
      </c>
      <c r="B29" s="128" t="str">
        <f>'Scout 1'!$C34</f>
        <v xml:space="preserve"> </v>
      </c>
      <c r="C29" s="21"/>
      <c r="D29" s="128" t="str">
        <f>'Scout 2'!$C34</f>
        <v xml:space="preserve"> </v>
      </c>
      <c r="E29" s="21"/>
      <c r="F29" s="128" t="str">
        <f>'Scout 3'!$C34</f>
        <v xml:space="preserve"> </v>
      </c>
      <c r="G29" s="21"/>
      <c r="H29" s="128" t="str">
        <f>'Scout 4'!$C34</f>
        <v xml:space="preserve"> </v>
      </c>
      <c r="I29" s="21"/>
      <c r="J29" s="128" t="str">
        <f>'Scout 5'!$C34</f>
        <v xml:space="preserve"> </v>
      </c>
      <c r="K29" s="21"/>
      <c r="L29" s="128" t="str">
        <f>'Scout 6'!$C34</f>
        <v xml:space="preserve"> </v>
      </c>
      <c r="M29" s="21"/>
      <c r="N29" s="128" t="str">
        <f>'Scout 7'!$C34</f>
        <v xml:space="preserve"> </v>
      </c>
      <c r="O29" s="21"/>
      <c r="P29" s="128" t="str">
        <f>'Scout 8'!$C34</f>
        <v xml:space="preserve"> </v>
      </c>
      <c r="Q29" s="21"/>
      <c r="R29" s="128" t="str">
        <f>'Scout 9'!$C34</f>
        <v xml:space="preserve"> </v>
      </c>
      <c r="S29" s="21"/>
      <c r="T29" s="128" t="str">
        <f>'Scout 10'!$C34</f>
        <v xml:space="preserve"> </v>
      </c>
      <c r="U29" s="21"/>
      <c r="V29" s="128" t="str">
        <f>'Scout 11'!$C34</f>
        <v xml:space="preserve"> </v>
      </c>
      <c r="W29" s="21"/>
      <c r="X29" s="128" t="str">
        <f>'Scout 12'!$C34</f>
        <v xml:space="preserve"> </v>
      </c>
      <c r="Y29" s="21"/>
      <c r="Z29" s="128" t="str">
        <f>'Scout 13'!$C34</f>
        <v xml:space="preserve"> </v>
      </c>
      <c r="AA29" s="21"/>
      <c r="AB29" s="128" t="str">
        <f>'Scout 14'!$C34</f>
        <v xml:space="preserve"> </v>
      </c>
      <c r="AC29" s="21"/>
      <c r="AD29" s="128" t="str">
        <f>'Scout 15'!$C34</f>
        <v xml:space="preserve"> </v>
      </c>
      <c r="AE29" s="22"/>
    </row>
    <row r="30" spans="1:32">
      <c r="A30" s="162" t="s">
        <v>397</v>
      </c>
      <c r="B30" s="128" t="str">
        <f>'Scout 1'!$C35</f>
        <v xml:space="preserve"> </v>
      </c>
      <c r="C30" s="21"/>
      <c r="D30" s="128" t="str">
        <f>'Scout 2'!$C35</f>
        <v xml:space="preserve"> </v>
      </c>
      <c r="E30" s="21"/>
      <c r="F30" s="128" t="str">
        <f>'Scout 3'!$C35</f>
        <v xml:space="preserve"> </v>
      </c>
      <c r="G30" s="21"/>
      <c r="H30" s="128" t="str">
        <f>'Scout 4'!$C35</f>
        <v xml:space="preserve"> </v>
      </c>
      <c r="I30" s="21"/>
      <c r="J30" s="128" t="str">
        <f>'Scout 5'!$C35</f>
        <v xml:space="preserve"> </v>
      </c>
      <c r="K30" s="21"/>
      <c r="L30" s="128" t="str">
        <f>'Scout 6'!$C35</f>
        <v xml:space="preserve"> </v>
      </c>
      <c r="M30" s="21"/>
      <c r="N30" s="128" t="str">
        <f>'Scout 7'!$C35</f>
        <v xml:space="preserve"> </v>
      </c>
      <c r="O30" s="21"/>
      <c r="P30" s="128" t="str">
        <f>'Scout 8'!$C35</f>
        <v xml:space="preserve"> </v>
      </c>
      <c r="Q30" s="21"/>
      <c r="R30" s="128" t="str">
        <f>'Scout 9'!$C35</f>
        <v xml:space="preserve"> </v>
      </c>
      <c r="S30" s="21"/>
      <c r="T30" s="128" t="str">
        <f>'Scout 10'!$C35</f>
        <v xml:space="preserve"> </v>
      </c>
      <c r="U30" s="21"/>
      <c r="V30" s="128" t="str">
        <f>'Scout 11'!$C35</f>
        <v xml:space="preserve"> </v>
      </c>
      <c r="W30" s="21"/>
      <c r="X30" s="128" t="str">
        <f>'Scout 12'!$C35</f>
        <v xml:space="preserve"> </v>
      </c>
      <c r="Y30" s="21"/>
      <c r="Z30" s="128" t="str">
        <f>'Scout 13'!$C35</f>
        <v xml:space="preserve"> </v>
      </c>
      <c r="AA30" s="21"/>
      <c r="AB30" s="128" t="str">
        <f>'Scout 14'!$C35</f>
        <v xml:space="preserve"> </v>
      </c>
      <c r="AC30" s="21"/>
      <c r="AD30" s="128" t="str">
        <f>'Scout 15'!$C35</f>
        <v xml:space="preserve"> </v>
      </c>
      <c r="AE30" s="22"/>
    </row>
    <row r="31" spans="1:32">
      <c r="A31" s="162" t="s">
        <v>401</v>
      </c>
      <c r="B31" s="128" t="str">
        <f>'Scout 1'!$C36</f>
        <v xml:space="preserve"> </v>
      </c>
      <c r="C31" s="21"/>
      <c r="D31" s="128" t="str">
        <f>'Scout 2'!$C36</f>
        <v xml:space="preserve"> </v>
      </c>
      <c r="E31" s="21"/>
      <c r="F31" s="128" t="str">
        <f>'Scout 3'!$C36</f>
        <v xml:space="preserve"> </v>
      </c>
      <c r="G31" s="21"/>
      <c r="H31" s="128" t="str">
        <f>'Scout 4'!$C36</f>
        <v xml:space="preserve"> </v>
      </c>
      <c r="I31" s="21"/>
      <c r="J31" s="128" t="str">
        <f>'Scout 5'!$C36</f>
        <v xml:space="preserve"> </v>
      </c>
      <c r="K31" s="21"/>
      <c r="L31" s="128" t="str">
        <f>'Scout 6'!$C36</f>
        <v xml:space="preserve"> </v>
      </c>
      <c r="M31" s="21"/>
      <c r="N31" s="128" t="str">
        <f>'Scout 7'!$C36</f>
        <v xml:space="preserve"> </v>
      </c>
      <c r="O31" s="21"/>
      <c r="P31" s="128" t="str">
        <f>'Scout 8'!$C36</f>
        <v xml:space="preserve"> </v>
      </c>
      <c r="Q31" s="21"/>
      <c r="R31" s="128" t="str">
        <f>'Scout 9'!$C36</f>
        <v xml:space="preserve"> </v>
      </c>
      <c r="S31" s="21"/>
      <c r="T31" s="128" t="str">
        <f>'Scout 10'!$C36</f>
        <v xml:space="preserve"> </v>
      </c>
      <c r="U31" s="21"/>
      <c r="V31" s="128" t="str">
        <f>'Scout 11'!$C36</f>
        <v xml:space="preserve"> </v>
      </c>
      <c r="W31" s="21"/>
      <c r="X31" s="128" t="str">
        <f>'Scout 12'!$C36</f>
        <v xml:space="preserve"> </v>
      </c>
      <c r="Y31" s="21"/>
      <c r="Z31" s="128" t="str">
        <f>'Scout 13'!$C36</f>
        <v xml:space="preserve"> </v>
      </c>
      <c r="AA31" s="21"/>
      <c r="AB31" s="128" t="str">
        <f>'Scout 14'!$C36</f>
        <v xml:space="preserve"> </v>
      </c>
      <c r="AC31" s="21"/>
      <c r="AD31" s="128" t="str">
        <f>'Scout 15'!$C36</f>
        <v xml:space="preserve"> </v>
      </c>
      <c r="AE31" s="22"/>
    </row>
    <row r="32" spans="1:32">
      <c r="A32" s="162" t="s">
        <v>410</v>
      </c>
      <c r="B32" s="128" t="str">
        <f>'Scout 1'!$C37</f>
        <v xml:space="preserve"> </v>
      </c>
      <c r="C32" s="21"/>
      <c r="D32" s="128" t="str">
        <f>'Scout 2'!$C37</f>
        <v xml:space="preserve"> </v>
      </c>
      <c r="E32" s="21"/>
      <c r="F32" s="128" t="str">
        <f>'Scout 3'!$C37</f>
        <v xml:space="preserve"> </v>
      </c>
      <c r="G32" s="21"/>
      <c r="H32" s="128" t="str">
        <f>'Scout 4'!$C37</f>
        <v xml:space="preserve"> </v>
      </c>
      <c r="I32" s="21"/>
      <c r="J32" s="128" t="str">
        <f>'Scout 5'!$C37</f>
        <v xml:space="preserve"> </v>
      </c>
      <c r="K32" s="21"/>
      <c r="L32" s="128" t="str">
        <f>'Scout 6'!$C37</f>
        <v xml:space="preserve"> </v>
      </c>
      <c r="M32" s="21"/>
      <c r="N32" s="128" t="str">
        <f>'Scout 7'!$C37</f>
        <v xml:space="preserve"> </v>
      </c>
      <c r="O32" s="21"/>
      <c r="P32" s="128" t="str">
        <f>'Scout 8'!$C37</f>
        <v xml:space="preserve"> </v>
      </c>
      <c r="Q32" s="21"/>
      <c r="R32" s="128" t="str">
        <f>'Scout 9'!$C37</f>
        <v xml:space="preserve"> </v>
      </c>
      <c r="S32" s="21"/>
      <c r="T32" s="128" t="str">
        <f>'Scout 10'!$C37</f>
        <v xml:space="preserve"> </v>
      </c>
      <c r="U32" s="21"/>
      <c r="V32" s="128" t="str">
        <f>'Scout 11'!$C37</f>
        <v xml:space="preserve"> </v>
      </c>
      <c r="W32" s="21"/>
      <c r="X32" s="128" t="str">
        <f>'Scout 12'!$C37</f>
        <v xml:space="preserve"> </v>
      </c>
      <c r="Y32" s="21"/>
      <c r="Z32" s="128" t="str">
        <f>'Scout 13'!$C37</f>
        <v xml:space="preserve"> </v>
      </c>
      <c r="AA32" s="21"/>
      <c r="AB32" s="128" t="str">
        <f>'Scout 14'!$C37</f>
        <v xml:space="preserve"> </v>
      </c>
      <c r="AC32" s="21"/>
      <c r="AD32" s="128" t="str">
        <f>'Scout 15'!$C37</f>
        <v xml:space="preserve"> </v>
      </c>
      <c r="AE32" s="22"/>
    </row>
    <row r="33" spans="3:31">
      <c r="C33" s="131"/>
      <c r="E33" s="133"/>
      <c r="G33" s="133"/>
      <c r="I33" s="133"/>
      <c r="K33" s="133"/>
      <c r="M33" s="133"/>
      <c r="O33" s="133"/>
      <c r="Q33" s="133"/>
      <c r="S33" s="133"/>
      <c r="U33" s="133"/>
      <c r="W33" s="133"/>
      <c r="Y33" s="133"/>
      <c r="AA33" s="133"/>
      <c r="AC33" s="133"/>
      <c r="AE33" s="133"/>
    </row>
    <row r="34" spans="3:31">
      <c r="C34" s="131"/>
      <c r="E34" s="133"/>
      <c r="G34" s="133"/>
      <c r="I34" s="133"/>
      <c r="K34" s="133"/>
      <c r="M34" s="133"/>
      <c r="O34" s="133"/>
      <c r="Q34" s="133"/>
      <c r="S34" s="133"/>
      <c r="U34" s="133"/>
      <c r="W34" s="133"/>
      <c r="Y34" s="133"/>
      <c r="AA34" s="133"/>
      <c r="AC34" s="133"/>
      <c r="AE34" s="133"/>
    </row>
    <row r="35" spans="3:31">
      <c r="C35" s="131"/>
      <c r="E35" s="133"/>
      <c r="G35" s="133"/>
      <c r="I35" s="133"/>
      <c r="K35" s="133"/>
      <c r="M35" s="133"/>
      <c r="O35" s="133"/>
      <c r="Q35" s="133"/>
      <c r="S35" s="133"/>
      <c r="U35" s="133"/>
      <c r="W35" s="133"/>
      <c r="Y35" s="133"/>
      <c r="AA35" s="133"/>
      <c r="AC35" s="133"/>
      <c r="AE35" s="133"/>
    </row>
    <row r="36" spans="3:31">
      <c r="C36" s="131"/>
      <c r="E36" s="133"/>
      <c r="G36" s="133"/>
      <c r="I36" s="133"/>
      <c r="K36" s="133"/>
      <c r="M36" s="133"/>
      <c r="O36" s="133"/>
      <c r="Q36" s="133"/>
      <c r="S36" s="133"/>
      <c r="U36" s="133"/>
      <c r="W36" s="133"/>
      <c r="Y36" s="133"/>
      <c r="AA36" s="133"/>
      <c r="AC36" s="133"/>
      <c r="AE36" s="133"/>
    </row>
    <row r="37" spans="3:31">
      <c r="C37" s="131"/>
      <c r="E37" s="133"/>
      <c r="G37" s="133"/>
      <c r="I37" s="133"/>
      <c r="K37" s="133"/>
      <c r="M37" s="133"/>
      <c r="O37" s="133"/>
      <c r="Q37" s="133"/>
      <c r="S37" s="133"/>
      <c r="U37" s="133"/>
      <c r="W37" s="133"/>
      <c r="Y37" s="133"/>
      <c r="AA37" s="133"/>
      <c r="AC37" s="133"/>
      <c r="AE37" s="133"/>
    </row>
    <row r="38" spans="3:31">
      <c r="C38" s="131"/>
      <c r="E38" s="133"/>
      <c r="G38" s="133"/>
      <c r="I38" s="133"/>
      <c r="K38" s="133"/>
      <c r="M38" s="133"/>
      <c r="O38" s="133"/>
      <c r="Q38" s="133"/>
      <c r="S38" s="133"/>
      <c r="U38" s="133"/>
      <c r="W38" s="133"/>
      <c r="Y38" s="133"/>
      <c r="AA38" s="133"/>
      <c r="AC38" s="133"/>
      <c r="AE38" s="133"/>
    </row>
    <row r="39" spans="3:31">
      <c r="C39" s="131"/>
      <c r="E39" s="133"/>
      <c r="G39" s="133"/>
      <c r="I39" s="133"/>
      <c r="K39" s="133"/>
      <c r="M39" s="133"/>
      <c r="O39" s="133"/>
      <c r="Q39" s="133"/>
      <c r="S39" s="133"/>
      <c r="U39" s="133"/>
      <c r="W39" s="133"/>
      <c r="Y39" s="133"/>
      <c r="AA39" s="133"/>
      <c r="AC39" s="133"/>
      <c r="AE39" s="133"/>
    </row>
    <row r="40" spans="3:31">
      <c r="C40" s="131"/>
      <c r="E40" s="133"/>
      <c r="G40" s="133"/>
      <c r="I40" s="133"/>
      <c r="K40" s="133"/>
      <c r="M40" s="133"/>
      <c r="O40" s="133"/>
      <c r="Q40" s="133"/>
      <c r="S40" s="133"/>
      <c r="U40" s="133"/>
      <c r="W40" s="133"/>
      <c r="Y40" s="133"/>
      <c r="AA40" s="133"/>
      <c r="AC40" s="133"/>
      <c r="AE40" s="133"/>
    </row>
    <row r="41" spans="3:31">
      <c r="C41" s="131"/>
      <c r="E41" s="133"/>
      <c r="G41" s="133"/>
      <c r="I41" s="133"/>
      <c r="K41" s="133"/>
      <c r="M41" s="133"/>
      <c r="O41" s="133"/>
      <c r="Q41" s="133"/>
      <c r="S41" s="133"/>
      <c r="U41" s="133"/>
      <c r="W41" s="133"/>
      <c r="Y41" s="133"/>
      <c r="AA41" s="133"/>
      <c r="AC41" s="133"/>
      <c r="AE41" s="133"/>
    </row>
    <row r="42" spans="3:31">
      <c r="C42" s="131"/>
      <c r="E42" s="133"/>
      <c r="G42" s="133"/>
      <c r="I42" s="133"/>
      <c r="K42" s="133"/>
      <c r="M42" s="133"/>
      <c r="O42" s="133"/>
      <c r="Q42" s="133"/>
      <c r="S42" s="133"/>
      <c r="U42" s="133"/>
      <c r="W42" s="133"/>
      <c r="Y42" s="133"/>
      <c r="AA42" s="133"/>
      <c r="AC42" s="133"/>
      <c r="AE42" s="133"/>
    </row>
    <row r="43" spans="3:31">
      <c r="C43" s="131"/>
      <c r="E43" s="133"/>
      <c r="G43" s="133"/>
      <c r="I43" s="133"/>
      <c r="K43" s="133"/>
      <c r="M43" s="133"/>
      <c r="O43" s="133"/>
      <c r="Q43" s="133"/>
      <c r="S43" s="133"/>
      <c r="U43" s="133"/>
      <c r="W43" s="133"/>
      <c r="Y43" s="133"/>
      <c r="AA43" s="133"/>
      <c r="AC43" s="133"/>
      <c r="AE43" s="133"/>
    </row>
    <row r="44" spans="3:31">
      <c r="C44" s="131"/>
      <c r="E44" s="133"/>
      <c r="G44" s="133"/>
      <c r="I44" s="133"/>
      <c r="K44" s="133"/>
      <c r="M44" s="133"/>
      <c r="O44" s="133"/>
      <c r="Q44" s="133"/>
      <c r="S44" s="133"/>
      <c r="U44" s="133"/>
      <c r="W44" s="133"/>
      <c r="Y44" s="133"/>
      <c r="AA44" s="133"/>
      <c r="AC44" s="133"/>
      <c r="AE44" s="133"/>
    </row>
    <row r="45" spans="3:31">
      <c r="C45" s="131"/>
      <c r="E45" s="133"/>
      <c r="G45" s="133"/>
      <c r="I45" s="133"/>
      <c r="K45" s="133"/>
      <c r="M45" s="133"/>
      <c r="O45" s="133"/>
      <c r="Q45" s="133"/>
      <c r="S45" s="133"/>
      <c r="U45" s="133"/>
      <c r="W45" s="133"/>
      <c r="Y45" s="133"/>
      <c r="AA45" s="133"/>
      <c r="AC45" s="133"/>
      <c r="AE45" s="133"/>
    </row>
    <row r="46" spans="3:31">
      <c r="C46" s="131"/>
      <c r="E46" s="133"/>
      <c r="G46" s="133"/>
      <c r="I46" s="133"/>
      <c r="K46" s="133"/>
      <c r="M46" s="133"/>
      <c r="O46" s="133"/>
      <c r="Q46" s="133"/>
      <c r="S46" s="133"/>
      <c r="U46" s="133"/>
      <c r="W46" s="133"/>
      <c r="Y46" s="133"/>
      <c r="AA46" s="133"/>
      <c r="AC46" s="133"/>
      <c r="AE46" s="133"/>
    </row>
    <row r="47" spans="3:31">
      <c r="C47" s="131"/>
      <c r="E47" s="133"/>
      <c r="G47" s="133"/>
      <c r="I47" s="133"/>
      <c r="K47" s="133"/>
      <c r="M47" s="133"/>
      <c r="O47" s="133"/>
      <c r="Q47" s="133"/>
      <c r="S47" s="133"/>
      <c r="U47" s="133"/>
      <c r="W47" s="133"/>
      <c r="Y47" s="133"/>
      <c r="AA47" s="133"/>
      <c r="AC47" s="133"/>
      <c r="AE47" s="133"/>
    </row>
    <row r="48" spans="3:31">
      <c r="C48" s="131"/>
      <c r="E48" s="133"/>
      <c r="G48" s="133"/>
      <c r="I48" s="133"/>
      <c r="K48" s="133"/>
      <c r="M48" s="133"/>
      <c r="O48" s="133"/>
      <c r="Q48" s="133"/>
      <c r="S48" s="133"/>
      <c r="U48" s="133"/>
      <c r="W48" s="133"/>
      <c r="Y48" s="133"/>
      <c r="AA48" s="133"/>
      <c r="AC48" s="133"/>
      <c r="AE48" s="133"/>
    </row>
    <row r="49" spans="3:31">
      <c r="C49" s="131"/>
      <c r="E49" s="133"/>
      <c r="G49" s="133"/>
      <c r="I49" s="133"/>
      <c r="K49" s="133"/>
      <c r="M49" s="133"/>
      <c r="O49" s="133"/>
      <c r="Q49" s="133"/>
      <c r="S49" s="133"/>
      <c r="U49" s="133"/>
      <c r="W49" s="133"/>
      <c r="Y49" s="133"/>
      <c r="AA49" s="133"/>
      <c r="AC49" s="133"/>
      <c r="AE49" s="133"/>
    </row>
    <row r="50" spans="3:31">
      <c r="C50" s="131"/>
      <c r="E50" s="133"/>
      <c r="G50" s="133"/>
      <c r="I50" s="133"/>
      <c r="K50" s="133"/>
      <c r="M50" s="133"/>
      <c r="O50" s="133"/>
      <c r="Q50" s="133"/>
      <c r="S50" s="133"/>
      <c r="U50" s="133"/>
      <c r="W50" s="133"/>
      <c r="Y50" s="133"/>
      <c r="AA50" s="133"/>
      <c r="AC50" s="133"/>
      <c r="AE50" s="133"/>
    </row>
    <row r="51" spans="3:31">
      <c r="C51" s="131"/>
      <c r="E51" s="133"/>
      <c r="G51" s="133"/>
      <c r="I51" s="133"/>
      <c r="K51" s="133"/>
      <c r="M51" s="133"/>
      <c r="O51" s="133"/>
      <c r="Q51" s="133"/>
      <c r="S51" s="133"/>
      <c r="U51" s="133"/>
      <c r="W51" s="133"/>
      <c r="Y51" s="133"/>
      <c r="AA51" s="133"/>
      <c r="AC51" s="133"/>
      <c r="AE51" s="133"/>
    </row>
    <row r="52" spans="3:31">
      <c r="C52" s="131"/>
      <c r="E52" s="133"/>
      <c r="G52" s="133"/>
      <c r="I52" s="133"/>
      <c r="K52" s="133"/>
      <c r="M52" s="133"/>
      <c r="O52" s="133"/>
      <c r="Q52" s="133"/>
      <c r="S52" s="133"/>
      <c r="U52" s="133"/>
      <c r="W52" s="133"/>
      <c r="Y52" s="133"/>
      <c r="AA52" s="133"/>
      <c r="AC52" s="133"/>
      <c r="AE52" s="133"/>
    </row>
    <row r="53" spans="3:31">
      <c r="C53" s="131"/>
      <c r="E53" s="133"/>
      <c r="G53" s="133"/>
      <c r="I53" s="133"/>
      <c r="K53" s="133"/>
      <c r="M53" s="133"/>
      <c r="O53" s="133"/>
      <c r="Q53" s="133"/>
      <c r="S53" s="133"/>
      <c r="U53" s="133"/>
      <c r="W53" s="133"/>
      <c r="Y53" s="133"/>
      <c r="AA53" s="133"/>
      <c r="AC53" s="133"/>
      <c r="AE53" s="133"/>
    </row>
    <row r="54" spans="3:31">
      <c r="C54" s="131"/>
      <c r="E54" s="133"/>
      <c r="G54" s="133"/>
      <c r="I54" s="133"/>
      <c r="K54" s="133"/>
      <c r="M54" s="133"/>
      <c r="O54" s="133"/>
      <c r="Q54" s="133"/>
      <c r="S54" s="133"/>
      <c r="U54" s="133"/>
      <c r="W54" s="133"/>
      <c r="Y54" s="133"/>
      <c r="AA54" s="133"/>
      <c r="AC54" s="133"/>
      <c r="AE54" s="133"/>
    </row>
  </sheetData>
  <sheetProtection algorithmName="SHA-512" hashValue="TmS7o0nwoFtlQBwifSHFGfT1zF8u/8HCfaDbzUXGmmG+lyPZxdET79I11sMlKPg+0Xozqp1/JVsw6bzgQX3U3w==" saltValue="hoslLcfwh49JL8bCuW/7Kg==" spinCount="100000" sheet="1" objects="1" scenarios="1" selectLockedCells="1"/>
  <mergeCells count="15">
    <mergeCell ref="B1:C1"/>
    <mergeCell ref="D1:E1"/>
    <mergeCell ref="F1:G1"/>
    <mergeCell ref="H1:I1"/>
    <mergeCell ref="J1:K1"/>
    <mergeCell ref="L1:M1"/>
    <mergeCell ref="N1:O1"/>
    <mergeCell ref="P1:Q1"/>
    <mergeCell ref="Z1:AA1"/>
    <mergeCell ref="AB1:AC1"/>
    <mergeCell ref="AD1:AE1"/>
    <mergeCell ref="R1:S1"/>
    <mergeCell ref="T1:U1"/>
    <mergeCell ref="V1:W1"/>
    <mergeCell ref="X1:Y1"/>
  </mergeCells>
  <phoneticPr fontId="2" type="noConversion"/>
  <conditionalFormatting sqref="D3:D27 F3:F27 H3:H27 J3:J27 L3:L27 N3:N27 P3:P27 R3:R27 T3:T27 V3:V27 X3:X27 Z3:Z27 AB3:AB27 AD3:AD27 B3:B32">
    <cfRule type="expression" dxfId="5" priority="6" stopIfTrue="1">
      <formula>IF(B3="C",IF(C3="",1,0),0)</formula>
    </cfRule>
  </conditionalFormatting>
  <conditionalFormatting sqref="D28 F28 H28 J28 L28 N28 P28 R28 T28 V28 X28 Z28 AB28 AD28">
    <cfRule type="expression" dxfId="4" priority="5" stopIfTrue="1">
      <formula>IF(D28="C",IF(E28="",1,0),0)</formula>
    </cfRule>
  </conditionalFormatting>
  <conditionalFormatting sqref="D29 F29 H29 J29 L29 N29 P29 R29 T29 V29 X29 Z29 AB29 AD29">
    <cfRule type="expression" dxfId="3" priority="4" stopIfTrue="1">
      <formula>IF(D29="C",IF(E29="",1,0),0)</formula>
    </cfRule>
  </conditionalFormatting>
  <conditionalFormatting sqref="D30 F30 H30 J30 L30 N30 P30 R30 T30 V30 X30 Z30 AB30 AD30">
    <cfRule type="expression" dxfId="2" priority="3" stopIfTrue="1">
      <formula>IF(D30="C",IF(E30="",1,0),0)</formula>
    </cfRule>
  </conditionalFormatting>
  <conditionalFormatting sqref="D31 F31 H31 J31 L31 N31 P31 R31 T31 V31 X31 Z31 AB31 AD31">
    <cfRule type="expression" dxfId="1" priority="2" stopIfTrue="1">
      <formula>IF(D31="C",IF(E31="",1,0),0)</formula>
    </cfRule>
  </conditionalFormatting>
  <conditionalFormatting sqref="D32 F32 H32 J32 L32 N32 P32 R32 T32 V32 X32 Z32 AB32 AD32">
    <cfRule type="expression" dxfId="0" priority="1" stopIfTrue="1">
      <formula>IF(D32="C",IF(E32="",1,0),0)</formula>
    </cfRule>
  </conditionalFormatting>
  <pageMargins left="0.75" right="0.75" top="1" bottom="1" header="0.5" footer="0.5"/>
  <pageSetup scale="64" orientation="landscape" horizontalDpi="4294967293" verticalDpi="4294967293" r:id="rId1"/>
  <headerFooter alignWithMargins="0">
    <oddHeader>&amp;C&amp;"Arial,Bold"&amp;14Webelos Advancement
&amp;12Summary Page -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Instructions</vt:lpstr>
      <vt:lpstr>Parent Contact Info</vt:lpstr>
      <vt:lpstr>Attendance</vt:lpstr>
      <vt:lpstr>Recharter</vt:lpstr>
      <vt:lpstr>Bobcat</vt:lpstr>
      <vt:lpstr>Cyber Chip</vt:lpstr>
      <vt:lpstr>Core Adventures</vt:lpstr>
      <vt:lpstr>Elective Adventures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Bobcat!Print_Area</vt:lpstr>
      <vt:lpstr>'Core Adventures'!Print_Area</vt:lpstr>
      <vt:lpstr>'Cyber Chip'!Print_Area</vt:lpstr>
      <vt:lpstr>'Elective Adventures'!Print_Area</vt:lpstr>
      <vt:lpstr>Instructions!Print_Area</vt:lpstr>
      <vt:lpstr>Recharter!Print_Area</vt:lpstr>
      <vt:lpstr>'Scout 1'!Print_Area</vt:lpstr>
      <vt:lpstr>Summary!Print_Area</vt:lpstr>
      <vt:lpstr>Attendance!Print_Titles</vt:lpstr>
      <vt:lpstr>Bobcat!Print_Titles</vt:lpstr>
      <vt:lpstr>'Core Adventures'!Print_Titles</vt:lpstr>
      <vt:lpstr>'Cyber Chip'!Print_Titles</vt:lpstr>
      <vt:lpstr>'Elective Adventures'!Print_Titles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Wolf Advancement</dc:title>
  <dc:creator>Stephen Coker stevecoker67@gmail.com</dc:creator>
  <cp:keywords>Cub Scouts</cp:keywords>
  <cp:lastModifiedBy>Todd Lynch</cp:lastModifiedBy>
  <cp:lastPrinted>2015-03-02T08:54:53Z</cp:lastPrinted>
  <dcterms:created xsi:type="dcterms:W3CDTF">2005-02-08T13:28:44Z</dcterms:created>
  <dcterms:modified xsi:type="dcterms:W3CDTF">2015-03-04T14:32:25Z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