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mannysgroup-my.sharepoint.com/personal/emmanuel_mannysgroup_com_au/Documents/Mannys Strength/Nutrition &amp; Meal Plans/"/>
    </mc:Choice>
  </mc:AlternateContent>
  <xr:revisionPtr revIDLastSave="191" documentId="8_{CD388912-DE58-49AA-93B4-C308B13CE11C}" xr6:coauthVersionLast="47" xr6:coauthVersionMax="47" xr10:uidLastSave="{384F7704-59BA-42BB-A7B0-C4DDED009559}"/>
  <bookViews>
    <workbookView xWindow="-110" yWindow="-110" windowWidth="22620" windowHeight="13500" activeTab="1" xr2:uid="{DD4CE4AB-85DA-4290-9DF6-DDD19623059D}"/>
  </bookViews>
  <sheets>
    <sheet name="Instructions" sheetId="2" r:id="rId1"/>
    <sheet name="Target Caloric Intake" sheetId="1" r:id="rId2"/>
    <sheet name="Activity Level Guidance" sheetId="4" r:id="rId3"/>
    <sheet name="Calculator"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C4" i="3"/>
  <c r="C5" i="3"/>
  <c r="C6" i="3"/>
  <c r="C7" i="3"/>
  <c r="C8" i="3"/>
  <c r="C3" i="3"/>
  <c r="C12" i="3" l="1"/>
  <c r="C13" i="3" s="1"/>
  <c r="C14" i="3" s="1"/>
  <c r="B15" i="1" s="1"/>
  <c r="B16" i="1" s="1"/>
</calcChain>
</file>

<file path=xl/sharedStrings.xml><?xml version="1.0" encoding="utf-8"?>
<sst xmlns="http://schemas.openxmlformats.org/spreadsheetml/2006/main" count="108" uniqueCount="84">
  <si>
    <t>Using the Caloric Intake Calculator is simple:</t>
  </si>
  <si>
    <t>Ready to take control of your nutrition and achieve your fitness goals? Use our Caloric Intake Calculator to find out how many calories you should be consuming each day. It's quick, easy, and tailored just for you.</t>
  </si>
  <si>
    <t>Why Use a Caloric Intake Calculator?</t>
  </si>
  <si>
    <r>
      <t xml:space="preserve">2. </t>
    </r>
    <r>
      <rPr>
        <i/>
        <sz val="11"/>
        <color theme="1"/>
        <rFont val="Calibri"/>
        <family val="2"/>
      </rPr>
      <t>**Achieve Your Goals**</t>
    </r>
    <r>
      <rPr>
        <sz val="11"/>
        <color theme="1"/>
        <rFont val="Calibri"/>
        <family val="2"/>
      </rPr>
      <t>: Whether you're looking to shed kilos, maintain a healthy weight, or gain muscle, knowing your daily caloric target is essential for success.</t>
    </r>
  </si>
  <si>
    <r>
      <t xml:space="preserve">3. </t>
    </r>
    <r>
      <rPr>
        <i/>
        <sz val="11"/>
        <color theme="1"/>
        <rFont val="Calibri"/>
        <family val="2"/>
      </rPr>
      <t>**Stay on Track**</t>
    </r>
    <r>
      <rPr>
        <sz val="11"/>
        <color theme="1"/>
        <rFont val="Calibri"/>
        <family val="2"/>
      </rPr>
      <t>: By monitoring your caloric intake, you can make informed decisions about your diet, ensuring you stay on track with your fitness plan.</t>
    </r>
  </si>
  <si>
    <r>
      <t xml:space="preserve">4. </t>
    </r>
    <r>
      <rPr>
        <i/>
        <sz val="11"/>
        <color theme="1"/>
        <rFont val="Calibri"/>
        <family val="2"/>
      </rPr>
      <t>**Optimize Your Workouts**</t>
    </r>
    <r>
      <rPr>
        <sz val="11"/>
        <color theme="1"/>
        <rFont val="Calibri"/>
        <family val="2"/>
      </rPr>
      <t>: Proper nutrition fuels your workouts, enhances performance, and speeds up recovery. Our calculator helps you balance your intake to support your training regimen.</t>
    </r>
  </si>
  <si>
    <t>Our Caloric Intake Calculator is designed to provide you with a personalised daily caloric target based on your unique profile. By taking into account key factors such as your age, gender, weight, height, activity level, and fitness goals, our calculator offers a tailored recommendation to help you optimize your nutrition and maximize your results.</t>
  </si>
  <si>
    <r>
      <t xml:space="preserve">1. </t>
    </r>
    <r>
      <rPr>
        <i/>
        <sz val="11"/>
        <color theme="1"/>
        <rFont val="Calibri"/>
        <family val="2"/>
      </rPr>
      <t>**Personalised Nutrition**</t>
    </r>
    <r>
      <rPr>
        <sz val="11"/>
        <color theme="1"/>
        <rFont val="Calibri"/>
        <family val="2"/>
      </rPr>
      <t>: Everyone's caloric needs are different. Our calculator helps you determine the precise number of calories you should consume each day to meet your specific objectives.</t>
    </r>
  </si>
  <si>
    <t>How It Works</t>
  </si>
  <si>
    <t>Get Started</t>
  </si>
  <si>
    <t>At Core Active, we are committed to supporting you every step of the way on your fitness journey. If you'd like to discuss your nutritional needs with one of our amazing Coaches, feel free to reach out on 0484 775 551 to make an appointment. Let's fuel your success together!</t>
  </si>
  <si>
    <t>To work out your recommended caloric intake head on over to the tab "Target Caloric Intake".</t>
  </si>
  <si>
    <r>
      <t xml:space="preserve">1. </t>
    </r>
    <r>
      <rPr>
        <i/>
        <sz val="11"/>
        <color theme="1"/>
        <rFont val="Calibri"/>
        <family val="2"/>
      </rPr>
      <t>**Enter Your Details**:</t>
    </r>
    <r>
      <rPr>
        <sz val="11"/>
        <color theme="1"/>
        <rFont val="Calibri"/>
        <family val="2"/>
      </rPr>
      <t xml:space="preserve"> Provide your age, gender, weight, height, and activity level.</t>
    </r>
  </si>
  <si>
    <r>
      <t xml:space="preserve">2. </t>
    </r>
    <r>
      <rPr>
        <i/>
        <sz val="11"/>
        <color theme="1"/>
        <rFont val="Calibri"/>
        <family val="2"/>
      </rPr>
      <t>**Select Your Goal**:</t>
    </r>
    <r>
      <rPr>
        <sz val="11"/>
        <color theme="1"/>
        <rFont val="Calibri"/>
        <family val="2"/>
      </rPr>
      <t xml:space="preserve"> Choose whether you want to lose weight, maintain your current weight, or gain weight.</t>
    </r>
  </si>
  <si>
    <r>
      <t xml:space="preserve">3. </t>
    </r>
    <r>
      <rPr>
        <i/>
        <sz val="11"/>
        <color theme="1"/>
        <rFont val="Calibri"/>
        <family val="2"/>
      </rPr>
      <t>**Get Your Results**:</t>
    </r>
    <r>
      <rPr>
        <sz val="11"/>
        <color theme="1"/>
        <rFont val="Calibri"/>
        <family val="2"/>
      </rPr>
      <t xml:space="preserve"> Our calculator will compute your Basal Metabolic Rate (BMR) and Total Daily Energy Expenditure (TDEE), then adjust for your specific goal to give you your daily caloric target.</t>
    </r>
  </si>
  <si>
    <t>Welcome to the Core Active Caloric Intake Calculator! Understanding and managing your daily caloric intake is a crucial step towards achieving your fitness goals, whether you're aiming to lose weight, maintain your current weight, or build muscle.</t>
  </si>
  <si>
    <t>Age</t>
  </si>
  <si>
    <t>Step 2: Calculate Basal Metabolic Rate (BMR)</t>
  </si>
  <si>
    <t>Use the Mifflin-St Jeor Equation to calculate BMR.</t>
  </si>
  <si>
    <t>Step 3: Calculate Total Daily Energy Expenditure (TDEE)</t>
  </si>
  <si>
    <t>Multiply the BMR by an activity factor:</t>
  </si>
  <si>
    <t>Sedentary (little or no exercise): BMR×1.2BMR \times 1.2BMR×1.2</t>
  </si>
  <si>
    <t>Lightly active (light exercise/sports 1-3 days/week): BMR×1.375BMR \times 1.375BMR×1.375</t>
  </si>
  <si>
    <t>Moderately active (moderate exercise/sports 3-5 days/week): BMR×1.55BMR \times 1.55BMR×1.55</t>
  </si>
  <si>
    <t>Very active (hard exercise/sports 6-7 days a week): BMR×1.725BMR \times 1.725BMR×1.725</t>
  </si>
  <si>
    <t>Super active (very hard exercise/physical job &amp; exercise 2x/day): BMR×1.9BMR \times 1.9BMR×1.9</t>
  </si>
  <si>
    <t>Step 4: Adjust for Goals</t>
  </si>
  <si>
    <t>Adjust the TDEE based on the user's goal:</t>
  </si>
  <si>
    <r>
      <t>Weight loss</t>
    </r>
    <r>
      <rPr>
        <sz val="11"/>
        <color theme="1"/>
        <rFont val="Aptos Narrow"/>
        <family val="2"/>
        <scheme val="minor"/>
      </rPr>
      <t>: Subtract 500-1000 calories per day (to lose about 0.5-1 kg per week, a safe and sustainable rate)</t>
    </r>
  </si>
  <si>
    <r>
      <t>Weight maintenance</t>
    </r>
    <r>
      <rPr>
        <sz val="11"/>
        <color theme="1"/>
        <rFont val="Aptos Narrow"/>
        <family val="2"/>
        <scheme val="minor"/>
      </rPr>
      <t>: Use TDEE as is</t>
    </r>
  </si>
  <si>
    <r>
      <t>Weight gain</t>
    </r>
    <r>
      <rPr>
        <sz val="11"/>
        <color theme="1"/>
        <rFont val="Aptos Narrow"/>
        <family val="2"/>
        <scheme val="minor"/>
      </rPr>
      <t>: Add 500-1000 calories per day (to gain about 0.5-1 kg per week)</t>
    </r>
  </si>
  <si>
    <t>Welcome</t>
  </si>
  <si>
    <t>Inputs</t>
  </si>
  <si>
    <t>Gender</t>
  </si>
  <si>
    <t>Weight</t>
  </si>
  <si>
    <t>Height</t>
  </si>
  <si>
    <t>Activity Level</t>
  </si>
  <si>
    <t>Goal</t>
  </si>
  <si>
    <t>Years</t>
  </si>
  <si>
    <t>Male</t>
  </si>
  <si>
    <t>Female</t>
  </si>
  <si>
    <t>Kilograms</t>
  </si>
  <si>
    <t>Centimeters</t>
  </si>
  <si>
    <t>Very Active</t>
  </si>
  <si>
    <t>Super Active</t>
  </si>
  <si>
    <t>Weight Maintenance</t>
  </si>
  <si>
    <t>Weight Gain</t>
  </si>
  <si>
    <t>Muscle Gain</t>
  </si>
  <si>
    <t>Weight Loss</t>
  </si>
  <si>
    <t>Male / Female</t>
  </si>
  <si>
    <t>Infrequently Active</t>
  </si>
  <si>
    <t>Lightly Active</t>
  </si>
  <si>
    <t>Moderately Active</t>
  </si>
  <si>
    <t>Infrequently Active, Lightly Active, Moderately Active, Very Active, Super Active</t>
  </si>
  <si>
    <t>When using the caloric intake calculator, it's important to accurately describe your daily activity level. This helps the calculator provide a more precise recommendation for your daily caloric intake. Below are the definitions for each activity level:</t>
  </si>
  <si>
    <r>
      <t>Definition</t>
    </r>
    <r>
      <rPr>
        <sz val="11"/>
        <color theme="1"/>
        <rFont val="Aptos Narrow"/>
        <family val="2"/>
        <scheme val="minor"/>
      </rPr>
      <t>: You have a sedentary lifestyle with little or no physical activity.</t>
    </r>
  </si>
  <si>
    <r>
      <t>Examples</t>
    </r>
    <r>
      <rPr>
        <sz val="11"/>
        <color theme="1"/>
        <rFont val="Aptos Narrow"/>
        <family val="2"/>
        <scheme val="minor"/>
      </rPr>
      <t>: Primarily sitting throughout the day, minimal movement, and no regular exercise. Activities may include desk jobs, watching TV, and light household chores.</t>
    </r>
  </si>
  <si>
    <r>
      <t>Definition</t>
    </r>
    <r>
      <rPr>
        <sz val="11"/>
        <color theme="1"/>
        <rFont val="Aptos Narrow"/>
        <family val="2"/>
        <scheme val="minor"/>
      </rPr>
      <t>: You engage in light physical activity or exercise 1-3 days per week.</t>
    </r>
  </si>
  <si>
    <r>
      <t>Examples</t>
    </r>
    <r>
      <rPr>
        <sz val="11"/>
        <color theme="1"/>
        <rFont val="Aptos Narrow"/>
        <family val="2"/>
        <scheme val="minor"/>
      </rPr>
      <t>: Walking for exercise, light jogging, casual biking, occasional sports, or doing active household chores a few times a week.</t>
    </r>
  </si>
  <si>
    <r>
      <t>Definition</t>
    </r>
    <r>
      <rPr>
        <sz val="11"/>
        <color theme="1"/>
        <rFont val="Aptos Narrow"/>
        <family val="2"/>
        <scheme val="minor"/>
      </rPr>
      <t>: You engage in moderate physical activity or exercise 3-5 days per week.</t>
    </r>
  </si>
  <si>
    <r>
      <t>Examples</t>
    </r>
    <r>
      <rPr>
        <sz val="11"/>
        <color theme="1"/>
        <rFont val="Aptos Narrow"/>
        <family val="2"/>
        <scheme val="minor"/>
      </rPr>
      <t>: Regular gym sessions, running, swimming, cycling, or playing sports at a moderate intensity. Your job may also require moderate physical activity.</t>
    </r>
  </si>
  <si>
    <r>
      <t>Definition</t>
    </r>
    <r>
      <rPr>
        <sz val="11"/>
        <color theme="1"/>
        <rFont val="Aptos Narrow"/>
        <family val="2"/>
        <scheme val="minor"/>
      </rPr>
      <t>: You engage in hard physical activity or exercise 6-7 days per week.</t>
    </r>
  </si>
  <si>
    <r>
      <t>Examples</t>
    </r>
    <r>
      <rPr>
        <sz val="11"/>
        <color theme="1"/>
        <rFont val="Aptos Narrow"/>
        <family val="2"/>
        <scheme val="minor"/>
      </rPr>
      <t>: Intense workouts, training for competitive sports, or having a physically demanding job (e.g., construction work, manual labor). Activities include high-intensity interval training (HIIT), heavy lifting, or long-distance running.</t>
    </r>
  </si>
  <si>
    <r>
      <t>Definition</t>
    </r>
    <r>
      <rPr>
        <sz val="11"/>
        <color theme="1"/>
        <rFont val="Aptos Narrow"/>
        <family val="2"/>
        <scheme val="minor"/>
      </rPr>
      <t>: You engage in very intense physical activity or exercise twice a day or have a highly physically demanding job.</t>
    </r>
  </si>
  <si>
    <r>
      <t>Examples</t>
    </r>
    <r>
      <rPr>
        <sz val="11"/>
        <color theme="1"/>
        <rFont val="Aptos Narrow"/>
        <family val="2"/>
        <scheme val="minor"/>
      </rPr>
      <t>: Professional athletes, fitness trainers, or individuals with extremely active lifestyles that involve intense training sessions multiple times a day. Activities include rigorous training schedules, competitive sports, and endurance events.</t>
    </r>
  </si>
  <si>
    <t>Weight Loss, Weight Maintenance, Weight Gain, Muscle Gain</t>
  </si>
  <si>
    <t>Activity Level Guidance</t>
  </si>
  <si>
    <t>Enter the following  details:</t>
  </si>
  <si>
    <t>Target Caloric Intake</t>
  </si>
  <si>
    <t>Based on the information provided, your target daily caloric intake is:</t>
  </si>
  <si>
    <t>Calories</t>
  </si>
  <si>
    <t>Kilojules</t>
  </si>
  <si>
    <t>BMR</t>
  </si>
  <si>
    <t>TDEE</t>
  </si>
  <si>
    <t>For men: BMR=10×weight (kg)+6.25×height (cm)−5×age (years)+5</t>
  </si>
  <si>
    <t>For women: BMR=10×weight (kg)+6.25×height (cm)−5×age (years)−161</t>
  </si>
  <si>
    <t>Multiplier</t>
  </si>
  <si>
    <t>Adjustment</t>
  </si>
  <si>
    <t>Target Calories</t>
  </si>
  <si>
    <t>Averaging this caloric level over time should result in maintaining your current weight.</t>
  </si>
  <si>
    <t>Averaging this caloric level over time should result in weight gain of around half a kilo per week. Increasing calories beyond this level may be appropriate for you depending on your goals, however you should also consider health related risks of high calorie foods.  Consult your doctor or a nutritionist for detailed advice.</t>
  </si>
  <si>
    <t>Averaging this caloric level over time should fuel muscle growth while minimising fat gain.</t>
  </si>
  <si>
    <t>Each person is different and this calculator should be used as a guide only.</t>
  </si>
  <si>
    <t>Averaging this caloric level over time should result in weight loss of around half a kilo per week. Reducing calories beyond this level may be difficult to maintain in the longer term and therefore may reduce your chances of success. Severe caloric restrictions may cause health issues. Consult your doctor or nutritionist for detailed advice.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</si>
</sst>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4"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Calibri"/>
      <family val="2"/>
    </font>
    <font>
      <i/>
      <sz val="11"/>
      <color theme="1"/>
      <name val="Calibri"/>
      <family val="2"/>
    </font>
    <font>
      <b/>
      <sz val="13.5"/>
      <color theme="1"/>
      <name val="Aptos Narrow"/>
      <family val="2"/>
      <scheme val="minor"/>
    </font>
    <font>
      <b/>
      <sz val="13"/>
      <color theme="4"/>
      <name val="Calibri"/>
      <family val="2"/>
    </font>
    <font>
      <sz val="13"/>
      <color theme="1"/>
      <name val="Aptos Narrow"/>
      <family val="2"/>
      <scheme val="minor"/>
    </font>
    <font>
      <sz val="11"/>
      <color theme="4"/>
      <name val="Calibri"/>
      <family val="2"/>
    </font>
    <font>
      <b/>
      <sz val="11"/>
      <color theme="4"/>
      <name val="Aptos Narrow"/>
      <family val="2"/>
      <scheme val="minor"/>
    </font>
    <font>
      <b/>
      <sz val="13"/>
      <color theme="4"/>
      <name val="Aptos Narrow"/>
      <family val="2"/>
      <scheme val="minor"/>
    </font>
    <font>
      <sz val="13"/>
      <color theme="1"/>
      <name val="Calibri"/>
      <family val="2"/>
    </font>
    <font>
      <b/>
      <i/>
      <sz val="11"/>
      <color theme="1"/>
      <name val="Aptos Narrow"/>
      <family val="2"/>
      <scheme val="minor"/>
    </font>
    <font>
      <sz val="9"/>
      <color theme="1"/>
      <name val="Calibri"/>
      <family val="2"/>
    </font>
  </fonts>
  <fills count="3">
    <fill>
      <patternFill patternType="none"/>
    </fill>
    <fill>
      <patternFill patternType="gray125"/>
    </fill>
    <fill>
      <patternFill patternType="solid">
        <fgColor theme="9" tint="0.79998168889431442"/>
        <bgColor indexed="64"/>
      </patternFill>
    </fill>
  </fills>
  <borders count="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25">
    <xf numFmtId="0" fontId="0" fillId="0" borderId="0" xfId="0"/>
    <xf numFmtId="0" fontId="0" fillId="0" borderId="0" xfId="0" applyAlignment="1">
      <alignment wrapText="1"/>
    </xf>
    <xf numFmtId="0" fontId="3" fillId="0" borderId="0" xfId="0" applyFont="1" applyAlignment="1">
      <alignment wrapText="1"/>
    </xf>
    <xf numFmtId="0" fontId="5" fillId="0" borderId="0" xfId="0" applyFont="1" applyAlignment="1">
      <alignment vertical="center"/>
    </xf>
    <xf numFmtId="0" fontId="0" fillId="0" borderId="0" xfId="0" applyAlignment="1">
      <alignment horizontal="left" vertical="center" indent="1"/>
    </xf>
    <xf numFmtId="0" fontId="2" fillId="0" borderId="0" xfId="0" applyFont="1" applyAlignment="1">
      <alignment horizontal="left" vertical="center" indent="1"/>
    </xf>
    <xf numFmtId="0" fontId="6" fillId="0" borderId="0" xfId="0" applyFont="1" applyAlignment="1">
      <alignment wrapText="1"/>
    </xf>
    <xf numFmtId="0" fontId="7" fillId="0" borderId="0" xfId="0" applyFont="1"/>
    <xf numFmtId="0" fontId="3" fillId="0" borderId="0" xfId="0" applyFont="1"/>
    <xf numFmtId="0" fontId="8" fillId="0" borderId="0" xfId="0" applyFont="1"/>
    <xf numFmtId="0" fontId="6" fillId="0" borderId="0" xfId="0" applyFont="1"/>
    <xf numFmtId="0" fontId="10" fillId="0" borderId="0" xfId="0" applyFont="1"/>
    <xf numFmtId="0" fontId="12" fillId="0" borderId="0" xfId="0" applyFont="1"/>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164" fontId="11" fillId="2" borderId="1" xfId="1" applyNumberFormat="1" applyFont="1" applyFill="1" applyBorder="1"/>
    <xf numFmtId="0" fontId="11" fillId="2" borderId="2" xfId="0" applyFont="1" applyFill="1" applyBorder="1" applyAlignment="1">
      <alignment horizontal="center"/>
    </xf>
    <xf numFmtId="164" fontId="11" fillId="2" borderId="3" xfId="1" applyNumberFormat="1" applyFont="1" applyFill="1" applyBorder="1"/>
    <xf numFmtId="0" fontId="11" fillId="2" borderId="4" xfId="0" applyFont="1" applyFill="1" applyBorder="1" applyAlignment="1">
      <alignment horizontal="center"/>
    </xf>
    <xf numFmtId="0" fontId="2" fillId="0" borderId="0" xfId="0" applyFont="1" applyAlignment="1">
      <alignment vertical="center" wrapText="1"/>
    </xf>
    <xf numFmtId="0" fontId="0" fillId="0" borderId="0" xfId="0" applyAlignment="1">
      <alignment horizontal="left" vertical="center" wrapText="1"/>
    </xf>
    <xf numFmtId="0" fontId="9" fillId="0" borderId="0" xfId="0" applyFont="1" applyAlignment="1">
      <alignment vertical="center" wrapText="1"/>
    </xf>
    <xf numFmtId="0" fontId="4" fillId="0" borderId="0" xfId="0" applyFont="1" applyAlignment="1">
      <alignment horizontal="center" vertical="top" wrapText="1"/>
    </xf>
    <xf numFmtId="0" fontId="13" fillId="0" borderId="0" xfId="0"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4718050</xdr:colOff>
      <xdr:row>0</xdr:row>
      <xdr:rowOff>0</xdr:rowOff>
    </xdr:from>
    <xdr:to>
      <xdr:col>1</xdr:col>
      <xdr:colOff>8505</xdr:colOff>
      <xdr:row>5</xdr:row>
      <xdr:rowOff>139700</xdr:rowOff>
    </xdr:to>
    <xdr:pic>
      <xdr:nvPicPr>
        <xdr:cNvPr id="3" name="Picture 2">
          <a:extLst>
            <a:ext uri="{FF2B5EF4-FFF2-40B4-BE49-F238E27FC236}">
              <a16:creationId xmlns:a16="http://schemas.microsoft.com/office/drawing/2014/main" id="{D4254C24-F994-42FC-9A53-8FF7C167CE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18050" y="0"/>
          <a:ext cx="1475355" cy="996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3187700</xdr:colOff>
      <xdr:row>0</xdr:row>
      <xdr:rowOff>0</xdr:rowOff>
    </xdr:from>
    <xdr:to>
      <xdr:col>3</xdr:col>
      <xdr:colOff>4663055</xdr:colOff>
      <xdr:row>5</xdr:row>
      <xdr:rowOff>44450</xdr:rowOff>
    </xdr:to>
    <xdr:pic>
      <xdr:nvPicPr>
        <xdr:cNvPr id="2" name="Picture 1">
          <a:extLst>
            <a:ext uri="{FF2B5EF4-FFF2-40B4-BE49-F238E27FC236}">
              <a16:creationId xmlns:a16="http://schemas.microsoft.com/office/drawing/2014/main" id="{61B972CF-0ED0-417E-B90A-F0057B789B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2050" y="0"/>
          <a:ext cx="1475355" cy="996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20510</xdr:colOff>
      <xdr:row>0</xdr:row>
      <xdr:rowOff>12700</xdr:rowOff>
    </xdr:from>
    <xdr:to>
      <xdr:col>3</xdr:col>
      <xdr:colOff>276665</xdr:colOff>
      <xdr:row>3</xdr:row>
      <xdr:rowOff>152400</xdr:rowOff>
    </xdr:to>
    <xdr:pic>
      <xdr:nvPicPr>
        <xdr:cNvPr id="3" name="Picture 2">
          <a:extLst>
            <a:ext uri="{FF2B5EF4-FFF2-40B4-BE49-F238E27FC236}">
              <a16:creationId xmlns:a16="http://schemas.microsoft.com/office/drawing/2014/main" id="{245944A4-7CEF-9E09-9D60-586F2BB300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13260" y="12700"/>
          <a:ext cx="1475355" cy="996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170CA-A376-4CC5-B110-BCF75AB123B4}">
  <sheetPr>
    <pageSetUpPr fitToPage="1"/>
  </sheetPr>
  <dimension ref="A4:A31"/>
  <sheetViews>
    <sheetView showGridLines="0" workbookViewId="0">
      <selection activeCell="B8" sqref="B8"/>
    </sheetView>
  </sheetViews>
  <sheetFormatPr defaultRowHeight="14.5" x14ac:dyDescent="0.35"/>
  <cols>
    <col min="1" max="1" width="88.54296875" style="2" customWidth="1"/>
  </cols>
  <sheetData>
    <row r="4" spans="1:1" s="7" customFormat="1" ht="17" x14ac:dyDescent="0.4">
      <c r="A4" s="6" t="s">
        <v>31</v>
      </c>
    </row>
    <row r="5" spans="1:1" ht="7" customHeight="1" x14ac:dyDescent="0.35"/>
    <row r="6" spans="1:1" ht="43.5" x14ac:dyDescent="0.35">
      <c r="A6" s="2" t="s">
        <v>15</v>
      </c>
    </row>
    <row r="8" spans="1:1" ht="58" x14ac:dyDescent="0.35">
      <c r="A8" s="2" t="s">
        <v>6</v>
      </c>
    </row>
    <row r="10" spans="1:1" s="7" customFormat="1" ht="17" x14ac:dyDescent="0.4">
      <c r="A10" s="6" t="s">
        <v>2</v>
      </c>
    </row>
    <row r="11" spans="1:1" ht="7" customHeight="1" x14ac:dyDescent="0.35"/>
    <row r="12" spans="1:1" ht="31.5" customHeight="1" x14ac:dyDescent="0.35">
      <c r="A12" s="2" t="s">
        <v>7</v>
      </c>
    </row>
    <row r="13" spans="1:1" ht="29" x14ac:dyDescent="0.35">
      <c r="A13" s="2" t="s">
        <v>3</v>
      </c>
    </row>
    <row r="14" spans="1:1" ht="29" x14ac:dyDescent="0.35">
      <c r="A14" s="2" t="s">
        <v>4</v>
      </c>
    </row>
    <row r="15" spans="1:1" ht="29" x14ac:dyDescent="0.35">
      <c r="A15" s="2" t="s">
        <v>5</v>
      </c>
    </row>
    <row r="17" spans="1:1" s="7" customFormat="1" ht="17" x14ac:dyDescent="0.4">
      <c r="A17" s="6" t="s">
        <v>8</v>
      </c>
    </row>
    <row r="18" spans="1:1" ht="7" customHeight="1" x14ac:dyDescent="0.35"/>
    <row r="19" spans="1:1" x14ac:dyDescent="0.35">
      <c r="A19" s="2" t="s">
        <v>0</v>
      </c>
    </row>
    <row r="21" spans="1:1" x14ac:dyDescent="0.35">
      <c r="A21" s="2" t="s">
        <v>12</v>
      </c>
    </row>
    <row r="22" spans="1:1" ht="29" x14ac:dyDescent="0.35">
      <c r="A22" s="2" t="s">
        <v>13</v>
      </c>
    </row>
    <row r="23" spans="1:1" ht="29" x14ac:dyDescent="0.35">
      <c r="A23" s="2" t="s">
        <v>14</v>
      </c>
    </row>
    <row r="25" spans="1:1" s="7" customFormat="1" ht="17" x14ac:dyDescent="0.4">
      <c r="A25" s="6" t="s">
        <v>9</v>
      </c>
    </row>
    <row r="26" spans="1:1" ht="7" customHeight="1" x14ac:dyDescent="0.35"/>
    <row r="27" spans="1:1" ht="32" customHeight="1" x14ac:dyDescent="0.35">
      <c r="A27" s="2" t="s">
        <v>1</v>
      </c>
    </row>
    <row r="29" spans="1:1" x14ac:dyDescent="0.35">
      <c r="A29" s="2" t="s">
        <v>11</v>
      </c>
    </row>
    <row r="31" spans="1:1" ht="43.5" x14ac:dyDescent="0.35">
      <c r="A31" s="2" t="s">
        <v>10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7F9DA-0CC7-4F74-A9F4-9A983D0D52B3}">
  <sheetPr>
    <pageSetUpPr fitToPage="1"/>
  </sheetPr>
  <dimension ref="A3:W47"/>
  <sheetViews>
    <sheetView showGridLines="0" tabSelected="1" zoomScaleNormal="100" workbookViewId="0">
      <selection activeCell="C10" sqref="C10"/>
    </sheetView>
  </sheetViews>
  <sheetFormatPr defaultRowHeight="14.5" x14ac:dyDescent="0.35"/>
  <cols>
    <col min="1" max="1" width="3.453125" style="8" customWidth="1"/>
    <col min="2" max="2" width="17.08984375" style="8" customWidth="1"/>
    <col min="3" max="3" width="23.1796875" style="8" customWidth="1"/>
    <col min="4" max="4" width="67.08984375" style="8" customWidth="1"/>
    <col min="5" max="7" width="8.7265625" style="8"/>
    <col min="19" max="20" width="8.7265625" hidden="1" customWidth="1"/>
    <col min="21" max="21" width="18.08984375" hidden="1" customWidth="1"/>
    <col min="22" max="23" width="8.7265625" hidden="1" customWidth="1"/>
  </cols>
  <sheetData>
    <row r="3" spans="1:22" s="11" customFormat="1" ht="17" x14ac:dyDescent="0.4">
      <c r="A3" s="10" t="s">
        <v>32</v>
      </c>
      <c r="B3" s="10"/>
      <c r="C3" s="10"/>
      <c r="D3" s="10"/>
      <c r="E3" s="10"/>
      <c r="F3" s="10"/>
      <c r="G3" s="10"/>
      <c r="T3" t="s">
        <v>39</v>
      </c>
      <c r="U3" t="s">
        <v>50</v>
      </c>
      <c r="V3" t="s">
        <v>48</v>
      </c>
    </row>
    <row r="4" spans="1:22" x14ac:dyDescent="0.35">
      <c r="B4" s="8" t="s">
        <v>67</v>
      </c>
      <c r="T4" t="s">
        <v>40</v>
      </c>
      <c r="U4" t="s">
        <v>51</v>
      </c>
      <c r="V4" t="s">
        <v>45</v>
      </c>
    </row>
    <row r="5" spans="1:22" x14ac:dyDescent="0.35">
      <c r="B5" s="9" t="s">
        <v>16</v>
      </c>
      <c r="C5" s="13"/>
      <c r="D5" s="8" t="s">
        <v>38</v>
      </c>
      <c r="U5" t="s">
        <v>52</v>
      </c>
      <c r="V5" t="s">
        <v>46</v>
      </c>
    </row>
    <row r="6" spans="1:22" ht="14.5" customHeight="1" x14ac:dyDescent="0.35">
      <c r="B6" s="9" t="s">
        <v>33</v>
      </c>
      <c r="C6" s="14"/>
      <c r="D6" s="8" t="s">
        <v>49</v>
      </c>
      <c r="U6" t="s">
        <v>43</v>
      </c>
      <c r="V6" t="s">
        <v>47</v>
      </c>
    </row>
    <row r="7" spans="1:22" x14ac:dyDescent="0.35">
      <c r="B7" s="9" t="s">
        <v>34</v>
      </c>
      <c r="C7" s="14"/>
      <c r="D7" s="8" t="s">
        <v>41</v>
      </c>
      <c r="U7" t="s">
        <v>44</v>
      </c>
    </row>
    <row r="8" spans="1:22" x14ac:dyDescent="0.35">
      <c r="B8" s="9" t="s">
        <v>35</v>
      </c>
      <c r="C8" s="14"/>
      <c r="D8" s="8" t="s">
        <v>42</v>
      </c>
    </row>
    <row r="9" spans="1:22" x14ac:dyDescent="0.35">
      <c r="B9" s="9" t="s">
        <v>36</v>
      </c>
      <c r="C9" s="14"/>
      <c r="D9" s="8" t="s">
        <v>53</v>
      </c>
    </row>
    <row r="10" spans="1:22" x14ac:dyDescent="0.35">
      <c r="B10" s="9" t="s">
        <v>37</v>
      </c>
      <c r="C10" s="15"/>
      <c r="D10" s="8" t="s">
        <v>65</v>
      </c>
    </row>
    <row r="11" spans="1:22" x14ac:dyDescent="0.35">
      <c r="B11" s="9"/>
    </row>
    <row r="12" spans="1:22" ht="17" x14ac:dyDescent="0.4">
      <c r="A12" s="10" t="s">
        <v>68</v>
      </c>
      <c r="B12" s="9"/>
    </row>
    <row r="13" spans="1:22" x14ac:dyDescent="0.35">
      <c r="B13" s="8" t="s">
        <v>69</v>
      </c>
    </row>
    <row r="15" spans="1:22" ht="17" customHeight="1" x14ac:dyDescent="0.4">
      <c r="B15" s="16" t="str">
        <f>IFERROR(Calculator!C14,"")</f>
        <v/>
      </c>
      <c r="C15" s="17" t="s">
        <v>70</v>
      </c>
      <c r="D15" s="23" t="str">
        <f>IFERROR(VLOOKUP(C10,Calculator!B26:D29,3,FALSE),"")</f>
        <v/>
      </c>
    </row>
    <row r="16" spans="1:22" ht="17" x14ac:dyDescent="0.4">
      <c r="B16" s="18" t="str">
        <f>IFERROR(B15*4.184,"")</f>
        <v/>
      </c>
      <c r="C16" s="19" t="s">
        <v>71</v>
      </c>
      <c r="D16" s="23"/>
    </row>
    <row r="17" spans="2:4" x14ac:dyDescent="0.35">
      <c r="D17" s="23"/>
    </row>
    <row r="18" spans="2:4" x14ac:dyDescent="0.35">
      <c r="B18" s="24" t="s">
        <v>82</v>
      </c>
      <c r="C18" s="24"/>
      <c r="D18" s="23"/>
    </row>
    <row r="19" spans="2:4" x14ac:dyDescent="0.35">
      <c r="B19" s="24"/>
      <c r="C19" s="24"/>
      <c r="D19" s="23"/>
    </row>
    <row r="20" spans="2:4" x14ac:dyDescent="0.35">
      <c r="B20" s="24"/>
      <c r="C20" s="24"/>
    </row>
    <row r="22" spans="2:4" ht="29.5" customHeight="1" x14ac:dyDescent="0.35"/>
    <row r="25" spans="2:4" ht="7" customHeight="1" x14ac:dyDescent="0.35"/>
    <row r="27" spans="2:4" ht="28.5" customHeight="1" x14ac:dyDescent="0.35"/>
    <row r="30" spans="2:4" ht="7" customHeight="1" x14ac:dyDescent="0.35"/>
    <row r="32" spans="2:4" ht="26.5" customHeight="1" x14ac:dyDescent="0.35"/>
    <row r="35" ht="7" customHeight="1" x14ac:dyDescent="0.35"/>
    <row r="37" ht="28.5" customHeight="1" x14ac:dyDescent="0.35"/>
    <row r="40" ht="7" customHeight="1" x14ac:dyDescent="0.35"/>
    <row r="42" ht="29.5" customHeight="1" x14ac:dyDescent="0.35"/>
    <row r="45" ht="7" customHeight="1" x14ac:dyDescent="0.35"/>
    <row r="46" ht="15" customHeight="1" x14ac:dyDescent="0.35"/>
    <row r="47" ht="28" customHeight="1" x14ac:dyDescent="0.35"/>
  </sheetData>
  <mergeCells count="2">
    <mergeCell ref="D15:D19"/>
    <mergeCell ref="B18:C20"/>
  </mergeCells>
  <dataValidations count="3">
    <dataValidation type="list" allowBlank="1" showInputMessage="1" showErrorMessage="1" sqref="C9" xr:uid="{395C6071-5B7D-4B6E-A0B2-89334CC9A2A1}">
      <formula1>$U$3:$U$7</formula1>
    </dataValidation>
    <dataValidation type="list" allowBlank="1" showInputMessage="1" showErrorMessage="1" sqref="C10 C12" xr:uid="{337CFAA0-0642-486B-98E7-4B47FD01869F}">
      <formula1>$V$3:$V$6</formula1>
    </dataValidation>
    <dataValidation type="list" allowBlank="1" showInputMessage="1" showErrorMessage="1" sqref="C6" xr:uid="{1B4906BD-0C1D-457D-BABE-B94B25FE0DEA}">
      <formula1>$T$3:$T$4</formula1>
    </dataValidation>
  </dataValidations>
  <pageMargins left="0.7" right="0.7" top="0.75" bottom="0.75" header="0.3" footer="0.3"/>
  <pageSetup orientation="landscape" r:id="rId1"/>
  <rowBreaks count="1" manualBreakCount="1">
    <brk id="2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89FBB-F68D-4A48-970A-C2C779E8AEF3}">
  <sheetPr>
    <pageSetUpPr fitToPage="1"/>
  </sheetPr>
  <dimension ref="A1:D28"/>
  <sheetViews>
    <sheetView showGridLines="0" workbookViewId="0">
      <selection activeCell="A2" sqref="A2"/>
    </sheetView>
  </sheetViews>
  <sheetFormatPr defaultRowHeight="14.5" x14ac:dyDescent="0.35"/>
  <cols>
    <col min="1" max="1" width="78.6328125" style="1" customWidth="1"/>
  </cols>
  <sheetData>
    <row r="1" spans="1:4" ht="17" x14ac:dyDescent="0.4">
      <c r="A1" s="6" t="s">
        <v>66</v>
      </c>
      <c r="B1" s="8"/>
      <c r="C1" s="8"/>
      <c r="D1" s="8"/>
    </row>
    <row r="2" spans="1:4" ht="7" customHeight="1" x14ac:dyDescent="0.4">
      <c r="A2" s="6"/>
      <c r="B2" s="8"/>
      <c r="C2" s="8"/>
      <c r="D2" s="8"/>
    </row>
    <row r="3" spans="1:4" ht="43.5" x14ac:dyDescent="0.35">
      <c r="A3" s="1" t="s">
        <v>54</v>
      </c>
      <c r="C3" s="1"/>
      <c r="D3" s="1"/>
    </row>
    <row r="4" spans="1:4" x14ac:dyDescent="0.35">
      <c r="C4" s="8"/>
      <c r="D4" s="8"/>
    </row>
    <row r="5" spans="1:4" x14ac:dyDescent="0.35">
      <c r="A5" s="22" t="s">
        <v>50</v>
      </c>
      <c r="C5" s="8"/>
      <c r="D5" s="8"/>
    </row>
    <row r="6" spans="1:4" ht="7" customHeight="1" x14ac:dyDescent="0.35">
      <c r="A6" s="21"/>
      <c r="C6" s="8"/>
      <c r="D6" s="8"/>
    </row>
    <row r="7" spans="1:4" x14ac:dyDescent="0.35">
      <c r="A7" s="20" t="s">
        <v>55</v>
      </c>
      <c r="C7" s="20"/>
      <c r="D7" s="20"/>
    </row>
    <row r="8" spans="1:4" ht="29" x14ac:dyDescent="0.35">
      <c r="A8" s="20" t="s">
        <v>56</v>
      </c>
      <c r="C8" s="20"/>
      <c r="D8" s="20"/>
    </row>
    <row r="9" spans="1:4" x14ac:dyDescent="0.35">
      <c r="C9" s="8"/>
      <c r="D9" s="8"/>
    </row>
    <row r="10" spans="1:4" x14ac:dyDescent="0.35">
      <c r="A10" s="22" t="s">
        <v>51</v>
      </c>
      <c r="C10" s="8"/>
      <c r="D10" s="8"/>
    </row>
    <row r="11" spans="1:4" ht="7" customHeight="1" x14ac:dyDescent="0.35">
      <c r="A11" s="21"/>
      <c r="C11" s="8"/>
      <c r="D11" s="8"/>
    </row>
    <row r="12" spans="1:4" x14ac:dyDescent="0.35">
      <c r="A12" s="20" t="s">
        <v>57</v>
      </c>
      <c r="C12" s="20"/>
      <c r="D12" s="20"/>
    </row>
    <row r="13" spans="1:4" ht="29" x14ac:dyDescent="0.35">
      <c r="A13" s="20" t="s">
        <v>58</v>
      </c>
      <c r="C13" s="20"/>
      <c r="D13" s="20"/>
    </row>
    <row r="14" spans="1:4" x14ac:dyDescent="0.35">
      <c r="C14" s="8"/>
      <c r="D14" s="8"/>
    </row>
    <row r="15" spans="1:4" x14ac:dyDescent="0.35">
      <c r="A15" s="22" t="s">
        <v>52</v>
      </c>
      <c r="C15" s="8"/>
      <c r="D15" s="8"/>
    </row>
    <row r="16" spans="1:4" ht="7" customHeight="1" x14ac:dyDescent="0.35">
      <c r="A16" s="21"/>
      <c r="C16" s="8"/>
      <c r="D16" s="8"/>
    </row>
    <row r="17" spans="1:4" x14ac:dyDescent="0.35">
      <c r="A17" s="20" t="s">
        <v>59</v>
      </c>
      <c r="C17" s="20"/>
      <c r="D17" s="20"/>
    </row>
    <row r="18" spans="1:4" ht="29" x14ac:dyDescent="0.35">
      <c r="A18" s="20" t="s">
        <v>60</v>
      </c>
      <c r="C18" s="20"/>
      <c r="D18" s="20"/>
    </row>
    <row r="19" spans="1:4" x14ac:dyDescent="0.35">
      <c r="C19" s="8"/>
      <c r="D19" s="8"/>
    </row>
    <row r="20" spans="1:4" x14ac:dyDescent="0.35">
      <c r="A20" s="22" t="s">
        <v>43</v>
      </c>
      <c r="C20" s="8"/>
      <c r="D20" s="8"/>
    </row>
    <row r="21" spans="1:4" ht="7" customHeight="1" x14ac:dyDescent="0.35">
      <c r="A21" s="21"/>
      <c r="C21" s="8"/>
      <c r="D21" s="8"/>
    </row>
    <row r="22" spans="1:4" x14ac:dyDescent="0.35">
      <c r="A22" s="20" t="s">
        <v>61</v>
      </c>
      <c r="C22" s="20"/>
      <c r="D22" s="20"/>
    </row>
    <row r="23" spans="1:4" ht="43.5" x14ac:dyDescent="0.35">
      <c r="A23" s="20" t="s">
        <v>62</v>
      </c>
      <c r="C23" s="20"/>
      <c r="D23" s="20"/>
    </row>
    <row r="24" spans="1:4" x14ac:dyDescent="0.35">
      <c r="C24" s="8"/>
      <c r="D24" s="8"/>
    </row>
    <row r="25" spans="1:4" x14ac:dyDescent="0.35">
      <c r="A25" s="22" t="s">
        <v>44</v>
      </c>
      <c r="C25" s="8"/>
      <c r="D25" s="8"/>
    </row>
    <row r="26" spans="1:4" ht="7" customHeight="1" x14ac:dyDescent="0.35">
      <c r="A26" s="21"/>
      <c r="C26" s="8"/>
      <c r="D26" s="8"/>
    </row>
    <row r="27" spans="1:4" ht="29" x14ac:dyDescent="0.35">
      <c r="A27" s="20" t="s">
        <v>63</v>
      </c>
      <c r="C27" s="20"/>
      <c r="D27" s="20"/>
    </row>
    <row r="28" spans="1:4" ht="43.5" x14ac:dyDescent="0.35">
      <c r="A28" s="20" t="s">
        <v>64</v>
      </c>
      <c r="C28" s="20"/>
      <c r="D28" s="20"/>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35798-6985-422A-8211-1FC8D67F460D}">
  <dimension ref="A1:H29"/>
  <sheetViews>
    <sheetView topLeftCell="A6" workbookViewId="0">
      <selection activeCell="D27" sqref="D27"/>
    </sheetView>
  </sheetViews>
  <sheetFormatPr defaultRowHeight="14.5" x14ac:dyDescent="0.35"/>
  <cols>
    <col min="2" max="2" width="15.81640625" customWidth="1"/>
    <col min="4" max="4" width="34.90625" customWidth="1"/>
  </cols>
  <sheetData>
    <row r="1" spans="1:8" ht="17.5" x14ac:dyDescent="0.4">
      <c r="A1" s="10" t="s">
        <v>32</v>
      </c>
      <c r="B1" s="10"/>
      <c r="C1" s="10"/>
      <c r="D1" s="10"/>
      <c r="H1" s="3" t="s">
        <v>17</v>
      </c>
    </row>
    <row r="2" spans="1:8" x14ac:dyDescent="0.35">
      <c r="A2" s="8"/>
      <c r="B2" s="8" t="s">
        <v>67</v>
      </c>
      <c r="C2" s="8"/>
      <c r="D2" s="8"/>
    </row>
    <row r="3" spans="1:8" x14ac:dyDescent="0.35">
      <c r="A3" s="8"/>
      <c r="B3" s="9" t="s">
        <v>16</v>
      </c>
      <c r="C3" s="8">
        <f>'Target Caloric Intake'!C5</f>
        <v>0</v>
      </c>
      <c r="D3" s="8"/>
      <c r="H3" t="s">
        <v>18</v>
      </c>
    </row>
    <row r="4" spans="1:8" x14ac:dyDescent="0.35">
      <c r="A4" s="8"/>
      <c r="B4" s="9" t="s">
        <v>33</v>
      </c>
      <c r="C4" s="8">
        <f>'Target Caloric Intake'!C6</f>
        <v>0</v>
      </c>
      <c r="D4" s="8"/>
    </row>
    <row r="5" spans="1:8" x14ac:dyDescent="0.35">
      <c r="A5" s="8"/>
      <c r="B5" s="9" t="s">
        <v>34</v>
      </c>
      <c r="C5" s="8">
        <f>'Target Caloric Intake'!C7</f>
        <v>0</v>
      </c>
      <c r="D5" s="8"/>
      <c r="H5" t="s">
        <v>74</v>
      </c>
    </row>
    <row r="6" spans="1:8" x14ac:dyDescent="0.35">
      <c r="A6" s="8"/>
      <c r="B6" s="9" t="s">
        <v>35</v>
      </c>
      <c r="C6" s="8">
        <f>'Target Caloric Intake'!C8</f>
        <v>0</v>
      </c>
      <c r="D6" s="8"/>
    </row>
    <row r="7" spans="1:8" x14ac:dyDescent="0.35">
      <c r="A7" s="8"/>
      <c r="B7" s="9" t="s">
        <v>36</v>
      </c>
      <c r="C7" s="8">
        <f>'Target Caloric Intake'!C9</f>
        <v>0</v>
      </c>
      <c r="D7" s="8"/>
      <c r="H7" t="s">
        <v>75</v>
      </c>
    </row>
    <row r="8" spans="1:8" x14ac:dyDescent="0.35">
      <c r="A8" s="8"/>
      <c r="B8" s="9" t="s">
        <v>37</v>
      </c>
      <c r="C8" s="8">
        <f>'Target Caloric Intake'!C10</f>
        <v>0</v>
      </c>
      <c r="D8" s="8"/>
    </row>
    <row r="9" spans="1:8" ht="17.5" x14ac:dyDescent="0.35">
      <c r="H9" s="3" t="s">
        <v>19</v>
      </c>
    </row>
    <row r="11" spans="1:8" x14ac:dyDescent="0.35">
      <c r="H11" t="s">
        <v>20</v>
      </c>
    </row>
    <row r="12" spans="1:8" x14ac:dyDescent="0.35">
      <c r="B12" t="s">
        <v>72</v>
      </c>
      <c r="C12">
        <f>IF(C4="Male",10*C5+6.25*C6-5*C3+5,10*C5+6.25*C6-5*C3-161)</f>
        <v>-161</v>
      </c>
      <c r="H12" s="4"/>
    </row>
    <row r="13" spans="1:8" x14ac:dyDescent="0.35">
      <c r="B13" t="s">
        <v>73</v>
      </c>
      <c r="C13" t="e">
        <f>C12*VLOOKUP(C7,B18:C22,2,FALSE)</f>
        <v>#N/A</v>
      </c>
      <c r="H13" s="4" t="s">
        <v>21</v>
      </c>
    </row>
    <row r="14" spans="1:8" x14ac:dyDescent="0.35">
      <c r="B14" t="s">
        <v>78</v>
      </c>
      <c r="C14" t="e">
        <f>C13+VLOOKUP(C8,B26:C29,2,FALSE)</f>
        <v>#N/A</v>
      </c>
      <c r="H14" s="4" t="s">
        <v>22</v>
      </c>
    </row>
    <row r="15" spans="1:8" x14ac:dyDescent="0.35">
      <c r="H15" s="4" t="s">
        <v>23</v>
      </c>
    </row>
    <row r="16" spans="1:8" x14ac:dyDescent="0.35">
      <c r="H16" s="4" t="s">
        <v>24</v>
      </c>
    </row>
    <row r="17" spans="2:8" x14ac:dyDescent="0.35">
      <c r="B17" s="12" t="s">
        <v>36</v>
      </c>
      <c r="C17" s="12" t="s">
        <v>76</v>
      </c>
      <c r="H17" s="4" t="s">
        <v>25</v>
      </c>
    </row>
    <row r="18" spans="2:8" x14ac:dyDescent="0.35">
      <c r="B18" t="s">
        <v>50</v>
      </c>
      <c r="C18">
        <v>1.2</v>
      </c>
    </row>
    <row r="19" spans="2:8" ht="17.5" x14ac:dyDescent="0.35">
      <c r="B19" t="s">
        <v>51</v>
      </c>
      <c r="C19">
        <v>1.375</v>
      </c>
      <c r="H19" s="3" t="s">
        <v>26</v>
      </c>
    </row>
    <row r="20" spans="2:8" x14ac:dyDescent="0.35">
      <c r="B20" t="s">
        <v>52</v>
      </c>
      <c r="C20">
        <v>1.55</v>
      </c>
    </row>
    <row r="21" spans="2:8" x14ac:dyDescent="0.35">
      <c r="B21" t="s">
        <v>43</v>
      </c>
      <c r="C21">
        <v>1.7250000000000001</v>
      </c>
      <c r="H21" t="s">
        <v>27</v>
      </c>
    </row>
    <row r="22" spans="2:8" x14ac:dyDescent="0.35">
      <c r="B22" t="s">
        <v>44</v>
      </c>
      <c r="C22">
        <v>1.9</v>
      </c>
      <c r="H22" s="4"/>
    </row>
    <row r="23" spans="2:8" x14ac:dyDescent="0.35">
      <c r="H23" s="5" t="s">
        <v>28</v>
      </c>
    </row>
    <row r="24" spans="2:8" x14ac:dyDescent="0.35">
      <c r="H24" s="5" t="s">
        <v>29</v>
      </c>
    </row>
    <row r="25" spans="2:8" x14ac:dyDescent="0.35">
      <c r="B25" s="12" t="s">
        <v>37</v>
      </c>
      <c r="C25" s="12" t="s">
        <v>77</v>
      </c>
      <c r="H25" s="5" t="s">
        <v>30</v>
      </c>
    </row>
    <row r="26" spans="2:8" x14ac:dyDescent="0.35">
      <c r="B26" t="s">
        <v>48</v>
      </c>
      <c r="C26">
        <v>-500</v>
      </c>
      <c r="D26" t="s">
        <v>83</v>
      </c>
    </row>
    <row r="27" spans="2:8" x14ac:dyDescent="0.35">
      <c r="B27" t="s">
        <v>45</v>
      </c>
      <c r="C27">
        <v>0</v>
      </c>
      <c r="D27" t="s">
        <v>79</v>
      </c>
    </row>
    <row r="28" spans="2:8" x14ac:dyDescent="0.35">
      <c r="B28" t="s">
        <v>46</v>
      </c>
      <c r="C28">
        <v>500</v>
      </c>
      <c r="D28" t="s">
        <v>80</v>
      </c>
    </row>
    <row r="29" spans="2:8" x14ac:dyDescent="0.35">
      <c r="B29" t="s">
        <v>47</v>
      </c>
      <c r="C29">
        <v>250</v>
      </c>
      <c r="D29"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Target Caloric Intake</vt:lpstr>
      <vt:lpstr>Activity Level Guidance</vt:lpstr>
      <vt:lpstr>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 Fraser</dc:creator>
  <cp:lastModifiedBy>Emmanuel Fraser</cp:lastModifiedBy>
  <dcterms:created xsi:type="dcterms:W3CDTF">2024-06-12T00:44:10Z</dcterms:created>
  <dcterms:modified xsi:type="dcterms:W3CDTF">2024-12-28T01:40:47Z</dcterms:modified>
</cp:coreProperties>
</file>