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mgacademy365-my.sharepoint.com/personal/kinikia_kaponohughes_imgacademy_com/Documents/C - Hard Drive/Kinikia/Pool/WCCF/26WCCF/"/>
    </mc:Choice>
  </mc:AlternateContent>
  <xr:revisionPtr revIDLastSave="650" documentId="8_{FC67AD7E-8909-4277-95D2-03D1CB7BFE16}" xr6:coauthVersionLast="47" xr6:coauthVersionMax="47" xr10:uidLastSave="{72E0DB40-D350-4002-BC4C-DA1050FD8A0B}"/>
  <workbookProtection workbookAlgorithmName="SHA-512" workbookHashValue="Y9909WpfQapKCcTqk6qG1SIZ3x6DFL0n/KlnxSxk5Xj4hAbwxtrUJUPqnD+LBx7pT3ZgyiIGlGDWFrwQ0D7RFA==" workbookSaltValue="/wT5PFwxiKMq5k/HYb16BQ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S38" i="1"/>
  <c r="O39" i="1"/>
  <c r="S39" i="1"/>
  <c r="O40" i="1"/>
  <c r="S40" i="1"/>
  <c r="O41" i="1"/>
  <c r="S41" i="1"/>
  <c r="O42" i="1"/>
  <c r="S42" i="1"/>
  <c r="U42" i="1" s="1"/>
  <c r="T42" i="1" s="1"/>
  <c r="G42" i="1" s="1"/>
  <c r="O43" i="1"/>
  <c r="U43" i="1" s="1"/>
  <c r="T43" i="1" s="1"/>
  <c r="G43" i="1" s="1"/>
  <c r="S43" i="1"/>
  <c r="S37" i="1"/>
  <c r="V23" i="1"/>
  <c r="I16" i="1"/>
  <c r="H67" i="1" s="1"/>
  <c r="U30" i="1"/>
  <c r="U29" i="1"/>
  <c r="U28" i="1"/>
  <c r="U27" i="1"/>
  <c r="U26" i="1"/>
  <c r="U25" i="1"/>
  <c r="U24" i="1"/>
  <c r="U23" i="1"/>
  <c r="E58" i="1"/>
  <c r="E59" i="1"/>
  <c r="E60" i="1"/>
  <c r="E61" i="1"/>
  <c r="E62" i="1"/>
  <c r="E63" i="1"/>
  <c r="E64" i="1"/>
  <c r="E57" i="1"/>
  <c r="W24" i="1"/>
  <c r="H58" i="1" s="1"/>
  <c r="W25" i="1"/>
  <c r="H59" i="1" s="1"/>
  <c r="W26" i="1"/>
  <c r="H60" i="1" s="1"/>
  <c r="W27" i="1"/>
  <c r="H61" i="1" s="1"/>
  <c r="W28" i="1"/>
  <c r="H62" i="1" s="1"/>
  <c r="W29" i="1"/>
  <c r="H63" i="1" s="1"/>
  <c r="W30" i="1"/>
  <c r="H64" i="1" s="1"/>
  <c r="W23" i="1"/>
  <c r="H57" i="1" s="1"/>
  <c r="S24" i="1"/>
  <c r="S25" i="1"/>
  <c r="S26" i="1"/>
  <c r="S27" i="1"/>
  <c r="S28" i="1"/>
  <c r="S29" i="1"/>
  <c r="S30" i="1"/>
  <c r="S23" i="1"/>
  <c r="V24" i="1"/>
  <c r="V25" i="1"/>
  <c r="V26" i="1"/>
  <c r="V27" i="1"/>
  <c r="V28" i="1"/>
  <c r="V29" i="1"/>
  <c r="V30" i="1"/>
  <c r="G64" i="1"/>
  <c r="G63" i="1"/>
  <c r="G62" i="1"/>
  <c r="G61" i="1"/>
  <c r="G60" i="1"/>
  <c r="G59" i="1"/>
  <c r="G58" i="1"/>
  <c r="G57" i="1"/>
  <c r="F64" i="1"/>
  <c r="F63" i="1"/>
  <c r="F62" i="1"/>
  <c r="F61" i="1"/>
  <c r="F60" i="1"/>
  <c r="F59" i="1"/>
  <c r="F58" i="1"/>
  <c r="F57" i="1"/>
  <c r="T30" i="1"/>
  <c r="T29" i="1"/>
  <c r="T28" i="1"/>
  <c r="T27" i="1"/>
  <c r="T26" i="1"/>
  <c r="T25" i="1"/>
  <c r="T24" i="1"/>
  <c r="T23" i="1"/>
  <c r="D58" i="1"/>
  <c r="D59" i="1"/>
  <c r="D60" i="1"/>
  <c r="D61" i="1"/>
  <c r="D62" i="1"/>
  <c r="D63" i="1"/>
  <c r="D64" i="1"/>
  <c r="D57" i="1"/>
  <c r="U41" i="1" l="1"/>
  <c r="T41" i="1" s="1"/>
  <c r="G41" i="1" s="1"/>
  <c r="U37" i="1"/>
  <c r="T37" i="1" s="1"/>
  <c r="G37" i="1" s="1"/>
  <c r="U40" i="1"/>
  <c r="T40" i="1" s="1"/>
  <c r="G40" i="1" s="1"/>
  <c r="U39" i="1"/>
  <c r="T39" i="1" s="1"/>
  <c r="G39" i="1" s="1"/>
  <c r="U38" i="1"/>
  <c r="T38" i="1" s="1"/>
  <c r="G38" i="1" s="1"/>
  <c r="I62" i="1"/>
  <c r="I64" i="1"/>
  <c r="I61" i="1"/>
  <c r="I59" i="1"/>
  <c r="I57" i="1"/>
  <c r="I63" i="1"/>
  <c r="I58" i="1"/>
  <c r="I60" i="1"/>
  <c r="H66" i="1" l="1"/>
  <c r="H65" i="1"/>
  <c r="H68" i="1" s="1"/>
</calcChain>
</file>

<file path=xl/sharedStrings.xml><?xml version="1.0" encoding="utf-8"?>
<sst xmlns="http://schemas.openxmlformats.org/spreadsheetml/2006/main" count="66" uniqueCount="65">
  <si>
    <t>Player Name 1</t>
  </si>
  <si>
    <t>Player Name 2</t>
  </si>
  <si>
    <t>Player Name 3</t>
  </si>
  <si>
    <t>Player Name 4</t>
  </si>
  <si>
    <t>Player Name 5</t>
  </si>
  <si>
    <t>Player Name 6</t>
  </si>
  <si>
    <t>Player Name 7</t>
  </si>
  <si>
    <t>Player Name 8</t>
  </si>
  <si>
    <t>League Organization</t>
  </si>
  <si>
    <t>FEE $</t>
  </si>
  <si>
    <t>Tournament Team Name :</t>
  </si>
  <si>
    <t>Captain's Name :</t>
  </si>
  <si>
    <t>Captain's Email :</t>
  </si>
  <si>
    <t>Captain's Phone :</t>
  </si>
  <si>
    <t>Team Total</t>
  </si>
  <si>
    <t>** Fill out registration form BEFORE you print it out in order for all totals and discounts to calculate properly **</t>
  </si>
  <si>
    <t>League Team Name :</t>
  </si>
  <si>
    <t xml:space="preserve"> Submitting Player's email :</t>
  </si>
  <si>
    <t>Submitting Player's address:</t>
  </si>
  <si>
    <t xml:space="preserve">Submitting Player's phone : </t>
  </si>
  <si>
    <r>
      <t>At least 3 ORIGINAL TEAM MEMBERS (*</t>
    </r>
    <r>
      <rPr>
        <i/>
        <sz val="9"/>
        <color indexed="8"/>
        <rFont val="Calibri"/>
        <family val="2"/>
      </rPr>
      <t>2 for women's</t>
    </r>
    <r>
      <rPr>
        <sz val="9"/>
        <color indexed="8"/>
        <rFont val="Calibri"/>
        <family val="2"/>
      </rPr>
      <t>) must play all rounds of team play</t>
    </r>
  </si>
  <si>
    <t>League Name:</t>
  </si>
  <si>
    <t>League Coordinator's Name:</t>
  </si>
  <si>
    <t>League Coordinator's Phone:</t>
  </si>
  <si>
    <t>REQUIRED INFORMATION - TEAMS</t>
  </si>
  <si>
    <t>REQUIRED INFORMA-TION (ALL ENTRIES)</t>
  </si>
  <si>
    <t>8B</t>
  </si>
  <si>
    <t>9B</t>
  </si>
  <si>
    <t>Female (x)</t>
  </si>
  <si>
    <t>ENTRY SUMMARY &amp; COSTS</t>
  </si>
  <si>
    <t># singles</t>
  </si>
  <si>
    <t>Players Names</t>
  </si>
  <si>
    <t>TOTAL AMOUNT DUE :</t>
  </si>
  <si>
    <t>Costs will be calculated below.  Please make sure the player checkboxes are correctly selected and you have a NAME in the  player field.</t>
  </si>
  <si>
    <t>*Women cannot play in an OPEN AND WOMEN'S team</t>
  </si>
  <si>
    <r>
      <rPr>
        <sz val="12"/>
        <color indexed="8"/>
        <rFont val="Calibri"/>
        <family val="2"/>
      </rPr>
      <t xml:space="preserve">PLEASE MAIL </t>
    </r>
    <r>
      <rPr>
        <b/>
        <sz val="12"/>
        <color indexed="8"/>
        <rFont val="Calibri"/>
        <family val="2"/>
      </rPr>
      <t>U.S. CASHIER CHECK / U.S. MONEY ORDER</t>
    </r>
    <r>
      <rPr>
        <sz val="12"/>
        <color indexed="8"/>
        <rFont val="Calibri"/>
        <family val="2"/>
      </rPr>
      <t xml:space="preserve"> (ONLY) ENTRIES MADE PAYABLE TO:</t>
    </r>
    <r>
      <rPr>
        <sz val="11"/>
        <color theme="1"/>
        <rFont val="Calibri"/>
        <family val="2"/>
        <scheme val="minor"/>
      </rPr>
      <t xml:space="preserve">                             </t>
    </r>
    <r>
      <rPr>
        <b/>
        <sz val="18"/>
        <color indexed="8"/>
        <rFont val="Calibri"/>
        <family val="2"/>
      </rPr>
      <t>WCCF                                                                                                                                   P O BOX #1973, BRADENTON, FL  34206</t>
    </r>
  </si>
  <si>
    <t>* 8-BALL ($125)</t>
  </si>
  <si>
    <t>* 9-BALL ($125)</t>
  </si>
  <si>
    <t>WCCF MASTER PLAYER</t>
  </si>
  <si>
    <t>WOMAN PLAYING OPEN</t>
  </si>
  <si>
    <r>
      <rPr>
        <b/>
        <sz val="26"/>
        <color indexed="9"/>
        <rFont val="Georgia"/>
        <family val="1"/>
      </rPr>
      <t>2026 WEST COAST CHALLENGE TOURNAMENT</t>
    </r>
    <r>
      <rPr>
        <b/>
        <sz val="22"/>
        <color indexed="9"/>
        <rFont val="Georgia"/>
        <family val="1"/>
      </rPr>
      <t xml:space="preserve"> REGISTRATION FORM</t>
    </r>
  </si>
  <si>
    <t>TEAMS ($275 / $475)</t>
  </si>
  <si>
    <r>
      <t xml:space="preserve">*WOMEN'S TEAMS may have up to 2 Master Players on their roster.  If both Master Players chose to shoot in the same round a 10 BALL </t>
    </r>
    <r>
      <rPr>
        <i/>
        <u/>
        <sz val="11"/>
        <color theme="1"/>
        <rFont val="Calibri"/>
        <family val="2"/>
        <scheme val="minor"/>
      </rPr>
      <t>TOTAL</t>
    </r>
    <r>
      <rPr>
        <i/>
        <sz val="11"/>
        <color theme="1"/>
        <rFont val="Calibri"/>
        <family val="2"/>
        <scheme val="minor"/>
      </rPr>
      <t xml:space="preserve"> SPOT will be given to their opposing team*  Gold Division teams may only have ONE (male) Master player in a match.  Open teams wanting to compete with more than one Master player may enter the PLATINUM Division.  All open team matches are played heads-up (no handicaps).</t>
    </r>
  </si>
  <si>
    <t>JUNIOR'S   8-BALL</t>
  </si>
  <si>
    <t>Adult Singles Disc'd Amt, if appl</t>
  </si>
  <si>
    <t>Adult           9-Ball</t>
  </si>
  <si>
    <t>Adult           8-Ball</t>
  </si>
  <si>
    <t>JR</t>
  </si>
  <si>
    <t>Junior's           8-Ball</t>
  </si>
  <si>
    <r>
      <t>Dual-Singles Disc</t>
    </r>
    <r>
      <rPr>
        <i/>
        <sz val="11"/>
        <rFont val="Calibri"/>
        <family val="2"/>
        <scheme val="minor"/>
      </rPr>
      <t xml:space="preserve"> (does not incl Jrs)</t>
    </r>
  </si>
  <si>
    <t>Singles &amp; Juniors Total Entries</t>
  </si>
  <si>
    <t>PLAYER'S NAMES</t>
  </si>
  <si>
    <t>WCCF MASTER</t>
  </si>
  <si>
    <t>DOUBLES FEMALE PLAYER</t>
  </si>
  <si>
    <t>DOUBLES MALE PLAYER</t>
  </si>
  <si>
    <t># doubles</t>
  </si>
  <si>
    <t>DOUBLES</t>
  </si>
  <si>
    <t>DOUBLES TEAMS</t>
  </si>
  <si>
    <t>Doubles  Entry</t>
  </si>
  <si>
    <t>* No more than 1 Master/team</t>
  </si>
  <si>
    <t>* Both players must be from same league</t>
  </si>
  <si>
    <t>* Only complete team of 2 may sign up</t>
  </si>
  <si>
    <r>
      <t xml:space="preserve">COPY OF THIS COMPLETED REGISTRATION FORM </t>
    </r>
    <r>
      <rPr>
        <b/>
        <sz val="16"/>
        <color indexed="10"/>
        <rFont val="Calibri"/>
        <family val="2"/>
      </rPr>
      <t>ALONG WITH YOUR LEAGUE TEAM &amp; SINGLE'S STATS</t>
    </r>
    <r>
      <rPr>
        <b/>
        <sz val="16"/>
        <color indexed="8"/>
        <rFont val="Calibri"/>
        <family val="2"/>
      </rPr>
      <t xml:space="preserve"> </t>
    </r>
    <r>
      <rPr>
        <b/>
        <u/>
        <sz val="16"/>
        <color indexed="8"/>
        <rFont val="Calibri"/>
        <family val="2"/>
      </rPr>
      <t>MUST BE INCLUDED WITH PAID ENTRY</t>
    </r>
    <r>
      <rPr>
        <b/>
        <sz val="16"/>
        <color indexed="8"/>
        <rFont val="Calibri"/>
        <family val="2"/>
      </rPr>
      <t xml:space="preserve"> IN ORDER TO BE CONSIDERED REGISTERED</t>
    </r>
  </si>
  <si>
    <r>
      <t>Team Roster (</t>
    </r>
    <r>
      <rPr>
        <b/>
        <sz val="14"/>
        <color indexed="9"/>
        <rFont val="Calibri"/>
        <family val="2"/>
      </rPr>
      <t>8 Max on a team)                         or 'Singles Only' Entries</t>
    </r>
    <r>
      <rPr>
        <b/>
        <sz val="14"/>
        <color theme="0"/>
        <rFont val="Calibri"/>
        <family val="2"/>
        <scheme val="minor"/>
      </rPr>
      <t xml:space="preserve">                       </t>
    </r>
    <r>
      <rPr>
        <b/>
        <i/>
        <sz val="11"/>
        <color theme="0"/>
        <rFont val="Calibri"/>
        <family val="2"/>
        <scheme val="minor"/>
      </rPr>
      <t xml:space="preserve"> (Doubles team entry next page)</t>
    </r>
  </si>
  <si>
    <t>Doubles Teams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</si>
</sst>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.00"/>
    <numFmt numFmtId="167" formatCode="0_);\(0\)"/>
  </numFmts>
  <fonts count="68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22"/>
      <color indexed="9"/>
      <name val="Georgia"/>
      <family val="1"/>
    </font>
    <font>
      <b/>
      <sz val="26"/>
      <color indexed="9"/>
      <name val="Georg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i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2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22"/>
      <color theme="0"/>
      <name val="Georgia"/>
      <family val="1"/>
    </font>
    <font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i/>
      <u/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color theme="1" tint="4.9989318521683403E-2"/>
      <name val="Arial"/>
      <family val="2"/>
    </font>
    <font>
      <b/>
      <sz val="16"/>
      <color indexed="10"/>
      <name val="Calibri"/>
      <family val="2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i/>
      <sz val="11"/>
      <color theme="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i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</patternFill>
    </fill>
    <fill>
      <patternFill patternType="solid">
        <fgColor rgb="FF0070C0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CC33"/>
      </patternFill>
    </fill>
    <fill>
      <patternFill patternType="solid">
        <fgColor rgb="FF397DC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5">
    <xf numFmtId="0" fontId="0" fillId="0" borderId="0" xfId="0"/>
    <xf numFmtId="0" fontId="16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8" fillId="3" borderId="0" xfId="0" applyFont="1" applyFill="1" applyAlignment="1">
      <alignment horizontal="right" vertical="center"/>
    </xf>
    <xf numFmtId="0" fontId="19" fillId="0" borderId="0" xfId="0" applyFont="1" applyProtection="1">
      <protection locked="0"/>
    </xf>
    <xf numFmtId="2" fontId="20" fillId="4" borderId="3" xfId="0" applyNumberFormat="1" applyFon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21" fillId="5" borderId="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center" vertical="center"/>
      <protection locked="0"/>
    </xf>
    <xf numFmtId="164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left" indent="1"/>
    </xf>
    <xf numFmtId="0" fontId="20" fillId="0" borderId="0" xfId="0" applyFont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 indent="2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29" fillId="0" borderId="0" xfId="0" applyFont="1" applyAlignment="1" applyProtection="1">
      <alignment horizontal="left" indent="1"/>
      <protection locked="0"/>
    </xf>
    <xf numFmtId="0" fontId="15" fillId="0" borderId="0" xfId="0" applyFont="1" applyProtection="1"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30" fillId="0" borderId="0" xfId="0" applyFont="1" applyAlignment="1" applyProtection="1">
      <alignment vertical="center"/>
      <protection locked="0"/>
    </xf>
    <xf numFmtId="0" fontId="12" fillId="0" borderId="0" xfId="0" quotePrefix="1" applyFont="1" applyAlignment="1" applyProtection="1">
      <alignment horizontal="left" vertical="center" indent="2"/>
      <protection locked="0"/>
    </xf>
    <xf numFmtId="0" fontId="11" fillId="0" borderId="0" xfId="0" quotePrefix="1" applyFont="1" applyAlignment="1" applyProtection="1">
      <alignment horizontal="left" vertical="center" indent="1"/>
      <protection locked="0" hidden="1"/>
    </xf>
    <xf numFmtId="0" fontId="12" fillId="0" borderId="0" xfId="0" applyFont="1" applyAlignment="1" applyProtection="1">
      <alignment horizontal="left" indent="1"/>
      <protection locked="0"/>
    </xf>
    <xf numFmtId="0" fontId="11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0" fillId="0" borderId="0" xfId="0" applyFont="1" applyAlignment="1">
      <alignment horizontal="left" indent="1"/>
    </xf>
    <xf numFmtId="0" fontId="33" fillId="0" borderId="0" xfId="0" applyFont="1"/>
    <xf numFmtId="165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5" xfId="0" applyFont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34" fillId="0" borderId="0" xfId="0" applyFont="1" applyAlignment="1">
      <alignment vertical="center"/>
    </xf>
    <xf numFmtId="0" fontId="0" fillId="0" borderId="11" xfId="0" applyBorder="1" applyProtection="1">
      <protection locked="0"/>
    </xf>
    <xf numFmtId="44" fontId="37" fillId="3" borderId="3" xfId="2" applyFont="1" applyFill="1" applyBorder="1" applyAlignment="1" applyProtection="1">
      <alignment horizontal="center" vertical="center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4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2" fontId="38" fillId="0" borderId="0" xfId="0" applyNumberFormat="1" applyFont="1" applyAlignment="1" applyProtection="1">
      <alignment horizontal="center" vertical="center" wrapText="1"/>
      <protection locked="0"/>
    </xf>
    <xf numFmtId="43" fontId="37" fillId="3" borderId="3" xfId="1" applyFont="1" applyFill="1" applyBorder="1" applyAlignment="1" applyProtection="1">
      <alignment horizontal="center" vertical="center"/>
    </xf>
    <xf numFmtId="43" fontId="39" fillId="3" borderId="3" xfId="1" applyFont="1" applyFill="1" applyBorder="1" applyAlignment="1" applyProtection="1">
      <alignment horizontal="center" vertical="center"/>
    </xf>
    <xf numFmtId="167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43" fontId="19" fillId="3" borderId="3" xfId="1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1" fillId="0" borderId="0" xfId="0" applyFont="1"/>
    <xf numFmtId="0" fontId="20" fillId="0" borderId="0" xfId="0" applyFont="1" applyAlignment="1">
      <alignment wrapText="1"/>
    </xf>
    <xf numFmtId="0" fontId="42" fillId="3" borderId="3" xfId="0" applyFont="1" applyFill="1" applyBorder="1" applyAlignment="1">
      <alignment vertical="center"/>
    </xf>
    <xf numFmtId="0" fontId="43" fillId="0" borderId="0" xfId="0" applyFont="1" applyAlignment="1">
      <alignment vertical="center" wrapText="1"/>
    </xf>
    <xf numFmtId="0" fontId="14" fillId="0" borderId="11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0" fillId="9" borderId="3" xfId="0" applyFill="1" applyBorder="1" applyProtection="1">
      <protection locked="0"/>
    </xf>
    <xf numFmtId="43" fontId="10" fillId="9" borderId="3" xfId="1" applyFont="1" applyFill="1" applyBorder="1" applyAlignment="1" applyProtection="1">
      <alignment horizontal="center" vertical="center"/>
    </xf>
    <xf numFmtId="0" fontId="14" fillId="9" borderId="3" xfId="0" applyFont="1" applyFill="1" applyBorder="1" applyAlignment="1" applyProtection="1">
      <alignment horizontal="center" vertical="center"/>
      <protection locked="0"/>
    </xf>
    <xf numFmtId="0" fontId="16" fillId="8" borderId="1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5" fillId="0" borderId="15" xfId="0" applyFont="1" applyBorder="1" applyAlignment="1">
      <alignment horizontal="left" vertical="center" indent="1"/>
    </xf>
    <xf numFmtId="0" fontId="9" fillId="8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45" fillId="0" borderId="3" xfId="0" applyFont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23" fillId="4" borderId="11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36" fillId="14" borderId="0" xfId="0" applyFont="1" applyFill="1" applyAlignment="1">
      <alignment horizontal="center" vertical="center" wrapText="1"/>
    </xf>
    <xf numFmtId="0" fontId="22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3" borderId="3" xfId="0" applyFont="1" applyFill="1" applyBorder="1" applyAlignment="1">
      <alignment vertical="center"/>
    </xf>
    <xf numFmtId="0" fontId="52" fillId="3" borderId="2" xfId="0" applyFont="1" applyFill="1" applyBorder="1" applyAlignment="1">
      <alignment vertical="center"/>
    </xf>
    <xf numFmtId="0" fontId="52" fillId="3" borderId="10" xfId="0" applyFont="1" applyFill="1" applyBorder="1" applyAlignment="1">
      <alignment vertical="center"/>
    </xf>
    <xf numFmtId="0" fontId="11" fillId="0" borderId="0" xfId="0" applyFont="1" applyAlignment="1" applyProtection="1">
      <alignment horizontal="left" indent="1"/>
      <protection locked="0"/>
    </xf>
    <xf numFmtId="0" fontId="57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47" fillId="10" borderId="0" xfId="0" applyFont="1" applyFill="1" applyAlignment="1">
      <alignment horizontal="center" vertical="center" wrapText="1"/>
    </xf>
    <xf numFmtId="0" fontId="47" fillId="10" borderId="1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 applyProtection="1">
      <alignment vertical="center"/>
      <protection locked="0"/>
    </xf>
    <xf numFmtId="0" fontId="7" fillId="12" borderId="21" xfId="0" applyFont="1" applyFill="1" applyBorder="1" applyAlignment="1">
      <alignment horizontal="center" vertical="center" wrapText="1"/>
    </xf>
    <xf numFmtId="0" fontId="50" fillId="12" borderId="0" xfId="0" applyFont="1" applyFill="1" applyAlignment="1">
      <alignment horizontal="center" vertical="center" wrapText="1"/>
    </xf>
    <xf numFmtId="0" fontId="50" fillId="12" borderId="21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3" fillId="6" borderId="6" xfId="3" applyFill="1" applyBorder="1" applyAlignment="1" applyProtection="1">
      <alignment horizontal="center" vertical="center"/>
      <protection locked="0"/>
    </xf>
    <xf numFmtId="0" fontId="19" fillId="6" borderId="10" xfId="3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center" vertical="center" wrapText="1"/>
    </xf>
    <xf numFmtId="0" fontId="0" fillId="13" borderId="5" xfId="0" applyFill="1" applyBorder="1" applyAlignment="1">
      <alignment horizontal="center" wrapText="1"/>
    </xf>
    <xf numFmtId="0" fontId="0" fillId="13" borderId="17" xfId="0" applyFill="1" applyBorder="1" applyAlignment="1">
      <alignment horizontal="center" wrapText="1"/>
    </xf>
    <xf numFmtId="0" fontId="0" fillId="13" borderId="7" xfId="0" applyFill="1" applyBorder="1" applyAlignment="1">
      <alignment horizontal="center" wrapText="1"/>
    </xf>
    <xf numFmtId="0" fontId="0" fillId="13" borderId="11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0" fillId="13" borderId="13" xfId="0" applyFill="1" applyBorder="1" applyAlignment="1">
      <alignment horizontal="center" wrapText="1"/>
    </xf>
    <xf numFmtId="0" fontId="0" fillId="13" borderId="8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3" borderId="9" xfId="0" applyFill="1" applyBorder="1" applyAlignment="1">
      <alignment horizontal="center" wrapText="1"/>
    </xf>
    <xf numFmtId="0" fontId="19" fillId="6" borderId="5" xfId="3" applyNumberFormat="1" applyFont="1" applyFill="1" applyBorder="1" applyAlignment="1" applyProtection="1">
      <alignment horizontal="center" vertical="center"/>
      <protection locked="0"/>
    </xf>
    <xf numFmtId="0" fontId="19" fillId="6" borderId="7" xfId="3" applyNumberFormat="1" applyFont="1" applyFill="1" applyBorder="1" applyAlignment="1" applyProtection="1">
      <alignment horizontal="center" vertical="center"/>
      <protection locked="0"/>
    </xf>
    <xf numFmtId="0" fontId="19" fillId="6" borderId="8" xfId="3" applyNumberFormat="1" applyFont="1" applyFill="1" applyBorder="1" applyAlignment="1" applyProtection="1">
      <alignment horizontal="center" vertical="center"/>
      <protection locked="0"/>
    </xf>
    <xf numFmtId="0" fontId="19" fillId="6" borderId="9" xfId="3" applyNumberFormat="1" applyFont="1" applyFill="1" applyBorder="1" applyAlignment="1" applyProtection="1">
      <alignment horizontal="center" vertical="center"/>
      <protection locked="0"/>
    </xf>
    <xf numFmtId="0" fontId="19" fillId="6" borderId="6" xfId="0" applyFont="1" applyFill="1" applyBorder="1" applyAlignment="1" applyProtection="1">
      <alignment horizontal="center" vertical="center"/>
      <protection locked="0"/>
    </xf>
    <xf numFmtId="0" fontId="19" fillId="6" borderId="10" xfId="0" applyFont="1" applyFill="1" applyBorder="1" applyAlignment="1" applyProtection="1">
      <alignment horizontal="center" vertical="center"/>
      <protection locked="0"/>
    </xf>
    <xf numFmtId="0" fontId="35" fillId="12" borderId="0" xfId="0" applyFont="1" applyFill="1" applyAlignment="1">
      <alignment horizontal="right" vertical="center"/>
    </xf>
    <xf numFmtId="0" fontId="35" fillId="12" borderId="13" xfId="0" applyFont="1" applyFill="1" applyBorder="1" applyAlignment="1">
      <alignment horizontal="right" vertical="center"/>
    </xf>
    <xf numFmtId="0" fontId="54" fillId="12" borderId="0" xfId="0" applyFont="1" applyFill="1" applyAlignment="1">
      <alignment horizontal="right" vertical="center"/>
    </xf>
    <xf numFmtId="0" fontId="54" fillId="12" borderId="13" xfId="0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19" fillId="7" borderId="3" xfId="3" applyFont="1" applyFill="1" applyBorder="1" applyAlignment="1" applyProtection="1">
      <alignment horizontal="center"/>
      <protection locked="0"/>
    </xf>
    <xf numFmtId="0" fontId="48" fillId="2" borderId="6" xfId="0" applyFont="1" applyFill="1" applyBorder="1" applyAlignment="1" applyProtection="1">
      <alignment horizontal="left" vertical="center"/>
      <protection locked="0"/>
    </xf>
    <xf numFmtId="0" fontId="48" fillId="2" borderId="2" xfId="0" applyFont="1" applyFill="1" applyBorder="1" applyAlignment="1" applyProtection="1">
      <alignment horizontal="left" vertical="center"/>
      <protection locked="0"/>
    </xf>
    <xf numFmtId="0" fontId="48" fillId="2" borderId="10" xfId="0" applyFont="1" applyFill="1" applyBorder="1" applyAlignment="1" applyProtection="1">
      <alignment horizontal="left" vertical="center"/>
      <protection locked="0"/>
    </xf>
    <xf numFmtId="0" fontId="34" fillId="3" borderId="4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19" fillId="7" borderId="6" xfId="3" applyFont="1" applyFill="1" applyBorder="1" applyAlignment="1" applyProtection="1">
      <alignment horizontal="center"/>
      <protection locked="0"/>
    </xf>
    <xf numFmtId="0" fontId="19" fillId="7" borderId="10" xfId="3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 wrapText="1"/>
    </xf>
    <xf numFmtId="0" fontId="46" fillId="0" borderId="17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35" fillId="5" borderId="6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left" vertical="center"/>
    </xf>
    <xf numFmtId="0" fontId="42" fillId="3" borderId="10" xfId="0" applyFont="1" applyFill="1" applyBorder="1" applyAlignment="1">
      <alignment horizontal="left" vertical="center"/>
    </xf>
    <xf numFmtId="0" fontId="12" fillId="15" borderId="1" xfId="0" applyFont="1" applyFill="1" applyBorder="1" applyAlignment="1">
      <alignment horizontal="center" vertical="center"/>
    </xf>
    <xf numFmtId="44" fontId="37" fillId="0" borderId="0" xfId="2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Alignment="1" applyProtection="1">
      <alignment horizontal="center"/>
      <protection locked="0"/>
    </xf>
    <xf numFmtId="43" fontId="10" fillId="3" borderId="3" xfId="1" applyFont="1" applyFill="1" applyBorder="1" applyAlignment="1" applyProtection="1">
      <alignment horizontal="center" vertical="center"/>
    </xf>
    <xf numFmtId="0" fontId="0" fillId="0" borderId="0" xfId="0" applyFont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62" fillId="0" borderId="0" xfId="0" applyFont="1"/>
    <xf numFmtId="0" fontId="51" fillId="0" borderId="0" xfId="0" applyFont="1" applyAlignment="1" applyProtection="1">
      <protection locked="0"/>
    </xf>
    <xf numFmtId="0" fontId="16" fillId="0" borderId="3" xfId="0" applyFont="1" applyBorder="1" applyAlignment="1">
      <alignment horizontal="center" wrapText="1"/>
    </xf>
    <xf numFmtId="0" fontId="58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49" fillId="16" borderId="3" xfId="0" applyFont="1" applyFill="1" applyBorder="1" applyAlignment="1">
      <alignment horizontal="center" vertical="center" wrapText="1"/>
    </xf>
    <xf numFmtId="44" fontId="44" fillId="11" borderId="22" xfId="0" applyNumberFormat="1" applyFont="1" applyFill="1" applyBorder="1" applyAlignment="1">
      <alignment horizontal="center" vertical="center"/>
    </xf>
    <xf numFmtId="44" fontId="44" fillId="11" borderId="23" xfId="0" applyNumberFormat="1" applyFont="1" applyFill="1" applyBorder="1" applyAlignment="1">
      <alignment horizontal="center" vertical="center"/>
    </xf>
    <xf numFmtId="44" fontId="44" fillId="11" borderId="24" xfId="0" applyNumberFormat="1" applyFont="1" applyFill="1" applyBorder="1" applyAlignment="1">
      <alignment horizontal="center" vertical="center"/>
    </xf>
    <xf numFmtId="0" fontId="65" fillId="11" borderId="0" xfId="0" applyFont="1" applyFill="1" applyBorder="1" applyAlignment="1">
      <alignment horizontal="center" vertical="center" wrapText="1"/>
    </xf>
    <xf numFmtId="0" fontId="65" fillId="11" borderId="25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right" vertical="center"/>
    </xf>
    <xf numFmtId="44" fontId="67" fillId="0" borderId="6" xfId="0" applyNumberFormat="1" applyFont="1" applyBorder="1" applyAlignment="1">
      <alignment horizontal="center" vertical="center"/>
    </xf>
    <xf numFmtId="44" fontId="67" fillId="0" borderId="10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8"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color rgb="FFFF7C80"/>
      </font>
    </dxf>
    <dxf>
      <font>
        <b val="0"/>
        <i/>
        <color theme="9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23" lockText="1" noThreeD="1"/>
</file>

<file path=xl/ctrlProps/ctrlProp10.xml><?xml version="1.0" encoding="utf-8"?>
<formControlPr xmlns="http://schemas.microsoft.com/office/spreadsheetml/2009/9/main" objectType="CheckBox" fmlaLink="$M$26" lockText="1" noThreeD="1"/>
</file>

<file path=xl/ctrlProps/ctrlProp11.xml><?xml version="1.0" encoding="utf-8"?>
<formControlPr xmlns="http://schemas.microsoft.com/office/spreadsheetml/2009/9/main" objectType="CheckBox" fmlaLink="$N$26" lockText="1" noThreeD="1"/>
</file>

<file path=xl/ctrlProps/ctrlProp12.xml><?xml version="1.0" encoding="utf-8"?>
<formControlPr xmlns="http://schemas.microsoft.com/office/spreadsheetml/2009/9/main" objectType="CheckBox" fmlaLink="$O$26" lockText="1" noThreeD="1"/>
</file>

<file path=xl/ctrlProps/ctrlProp13.xml><?xml version="1.0" encoding="utf-8"?>
<formControlPr xmlns="http://schemas.microsoft.com/office/spreadsheetml/2009/9/main" objectType="CheckBox" fmlaLink="$M$27" lockText="1" noThreeD="1"/>
</file>

<file path=xl/ctrlProps/ctrlProp14.xml><?xml version="1.0" encoding="utf-8"?>
<formControlPr xmlns="http://schemas.microsoft.com/office/spreadsheetml/2009/9/main" objectType="CheckBox" fmlaLink="$N$27" lockText="1" noThreeD="1"/>
</file>

<file path=xl/ctrlProps/ctrlProp15.xml><?xml version="1.0" encoding="utf-8"?>
<formControlPr xmlns="http://schemas.microsoft.com/office/spreadsheetml/2009/9/main" objectType="CheckBox" fmlaLink="$O$27" lockText="1" noThreeD="1"/>
</file>

<file path=xl/ctrlProps/ctrlProp16.xml><?xml version="1.0" encoding="utf-8"?>
<formControlPr xmlns="http://schemas.microsoft.com/office/spreadsheetml/2009/9/main" objectType="CheckBox" fmlaLink="$M$28" lockText="1" noThreeD="1"/>
</file>

<file path=xl/ctrlProps/ctrlProp17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28" lockText="1" noThreeD="1"/>
</file>

<file path=xl/ctrlProps/ctrlProp19.xml><?xml version="1.0" encoding="utf-8"?>
<formControlPr xmlns="http://schemas.microsoft.com/office/spreadsheetml/2009/9/main" objectType="CheckBox" fmlaLink="$M$29" lockText="1" noThreeD="1"/>
</file>

<file path=xl/ctrlProps/ctrlProp2.xml><?xml version="1.0" encoding="utf-8"?>
<formControlPr xmlns="http://schemas.microsoft.com/office/spreadsheetml/2009/9/main" objectType="CheckBox" fmlaLink="$N$23" noThreeD="1"/>
</file>

<file path=xl/ctrlProps/ctrlProp20.xml><?xml version="1.0" encoding="utf-8"?>
<formControlPr xmlns="http://schemas.microsoft.com/office/spreadsheetml/2009/9/main" objectType="CheckBox" fmlaLink="$N$29" lockText="1" noThreeD="1"/>
</file>

<file path=xl/ctrlProps/ctrlProp21.xml><?xml version="1.0" encoding="utf-8"?>
<formControlPr xmlns="http://schemas.microsoft.com/office/spreadsheetml/2009/9/main" objectType="CheckBox" fmlaLink="$O$29" lockText="1" noThreeD="1"/>
</file>

<file path=xl/ctrlProps/ctrlProp22.xml><?xml version="1.0" encoding="utf-8"?>
<formControlPr xmlns="http://schemas.microsoft.com/office/spreadsheetml/2009/9/main" objectType="CheckBox" fmlaLink="$M$30" lockText="1" noThreeD="1"/>
</file>

<file path=xl/ctrlProps/ctrlProp23.xml><?xml version="1.0" encoding="utf-8"?>
<formControlPr xmlns="http://schemas.microsoft.com/office/spreadsheetml/2009/9/main" objectType="CheckBox" fmlaLink="$N$30" lockText="1" noThreeD="1"/>
</file>

<file path=xl/ctrlProps/ctrlProp24.xml><?xml version="1.0" encoding="utf-8"?>
<formControlPr xmlns="http://schemas.microsoft.com/office/spreadsheetml/2009/9/main" objectType="CheckBox" fmlaLink="$O$30" lockText="1" noThreeD="1"/>
</file>

<file path=xl/ctrlProps/ctrlProp25.xml><?xml version="1.0" encoding="utf-8"?>
<formControlPr xmlns="http://schemas.microsoft.com/office/spreadsheetml/2009/9/main" objectType="Radio" firstButton="1" fmlaLink="$F$15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O$2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fmlaLink="$M$24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N$24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24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M$25" lockText="1" noThreeD="1"/>
</file>

<file path=xl/ctrlProps/ctrlProp8.xml><?xml version="1.0" encoding="utf-8"?>
<formControlPr xmlns="http://schemas.microsoft.com/office/spreadsheetml/2009/9/main" objectType="CheckBox" fmlaLink="$N$25" lockText="1" noThreeD="1"/>
</file>

<file path=xl/ctrlProps/ctrlProp9.xml><?xml version="1.0" encoding="utf-8"?>
<formControlPr xmlns="http://schemas.microsoft.com/office/spreadsheetml/2009/9/main" objectType="CheckBox" fmlaLink="$O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0</xdr:rowOff>
        </xdr:from>
        <xdr:to>
          <xdr:col>5</xdr:col>
          <xdr:colOff>558800</xdr:colOff>
          <xdr:row>23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21</xdr:row>
          <xdr:rowOff>657225</xdr:rowOff>
        </xdr:from>
        <xdr:to>
          <xdr:col>7</xdr:col>
          <xdr:colOff>596900</xdr:colOff>
          <xdr:row>22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22</xdr:row>
          <xdr:rowOff>28575</xdr:rowOff>
        </xdr:from>
        <xdr:to>
          <xdr:col>8</xdr:col>
          <xdr:colOff>492125</xdr:colOff>
          <xdr:row>22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0</xdr:rowOff>
        </xdr:from>
        <xdr:to>
          <xdr:col>5</xdr:col>
          <xdr:colOff>501650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23</xdr:row>
          <xdr:rowOff>0</xdr:rowOff>
        </xdr:from>
        <xdr:to>
          <xdr:col>7</xdr:col>
          <xdr:colOff>539750</xdr:colOff>
          <xdr:row>23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23</xdr:row>
          <xdr:rowOff>19050</xdr:rowOff>
        </xdr:from>
        <xdr:to>
          <xdr:col>8</xdr:col>
          <xdr:colOff>492125</xdr:colOff>
          <xdr:row>23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24</xdr:row>
          <xdr:rowOff>0</xdr:rowOff>
        </xdr:from>
        <xdr:to>
          <xdr:col>5</xdr:col>
          <xdr:colOff>501650</xdr:colOff>
          <xdr:row>25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24</xdr:row>
          <xdr:rowOff>0</xdr:rowOff>
        </xdr:from>
        <xdr:to>
          <xdr:col>7</xdr:col>
          <xdr:colOff>539750</xdr:colOff>
          <xdr:row>24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24</xdr:row>
          <xdr:rowOff>19050</xdr:rowOff>
        </xdr:from>
        <xdr:to>
          <xdr:col>8</xdr:col>
          <xdr:colOff>492125</xdr:colOff>
          <xdr:row>24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25</xdr:row>
          <xdr:rowOff>0</xdr:rowOff>
        </xdr:from>
        <xdr:to>
          <xdr:col>5</xdr:col>
          <xdr:colOff>501650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25</xdr:row>
          <xdr:rowOff>0</xdr:rowOff>
        </xdr:from>
        <xdr:to>
          <xdr:col>7</xdr:col>
          <xdr:colOff>539750</xdr:colOff>
          <xdr:row>25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25</xdr:row>
          <xdr:rowOff>19050</xdr:rowOff>
        </xdr:from>
        <xdr:to>
          <xdr:col>8</xdr:col>
          <xdr:colOff>492125</xdr:colOff>
          <xdr:row>25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26</xdr:row>
          <xdr:rowOff>0</xdr:rowOff>
        </xdr:from>
        <xdr:to>
          <xdr:col>5</xdr:col>
          <xdr:colOff>501650</xdr:colOff>
          <xdr:row>27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26</xdr:row>
          <xdr:rowOff>0</xdr:rowOff>
        </xdr:from>
        <xdr:to>
          <xdr:col>7</xdr:col>
          <xdr:colOff>539750</xdr:colOff>
          <xdr:row>26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26</xdr:row>
          <xdr:rowOff>19050</xdr:rowOff>
        </xdr:from>
        <xdr:to>
          <xdr:col>8</xdr:col>
          <xdr:colOff>492125</xdr:colOff>
          <xdr:row>26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27</xdr:row>
          <xdr:rowOff>0</xdr:rowOff>
        </xdr:from>
        <xdr:to>
          <xdr:col>5</xdr:col>
          <xdr:colOff>501650</xdr:colOff>
          <xdr:row>28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27</xdr:row>
          <xdr:rowOff>0</xdr:rowOff>
        </xdr:from>
        <xdr:to>
          <xdr:col>7</xdr:col>
          <xdr:colOff>539750</xdr:colOff>
          <xdr:row>27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27</xdr:row>
          <xdr:rowOff>19050</xdr:rowOff>
        </xdr:from>
        <xdr:to>
          <xdr:col>8</xdr:col>
          <xdr:colOff>492125</xdr:colOff>
          <xdr:row>27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28</xdr:row>
          <xdr:rowOff>0</xdr:rowOff>
        </xdr:from>
        <xdr:to>
          <xdr:col>5</xdr:col>
          <xdr:colOff>501650</xdr:colOff>
          <xdr:row>29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28</xdr:row>
          <xdr:rowOff>0</xdr:rowOff>
        </xdr:from>
        <xdr:to>
          <xdr:col>7</xdr:col>
          <xdr:colOff>539750</xdr:colOff>
          <xdr:row>28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28</xdr:row>
          <xdr:rowOff>19050</xdr:rowOff>
        </xdr:from>
        <xdr:to>
          <xdr:col>8</xdr:col>
          <xdr:colOff>492125</xdr:colOff>
          <xdr:row>28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29</xdr:row>
          <xdr:rowOff>0</xdr:rowOff>
        </xdr:from>
        <xdr:to>
          <xdr:col>5</xdr:col>
          <xdr:colOff>501650</xdr:colOff>
          <xdr:row>30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29</xdr:row>
          <xdr:rowOff>0</xdr:rowOff>
        </xdr:from>
        <xdr:to>
          <xdr:col>7</xdr:col>
          <xdr:colOff>539750</xdr:colOff>
          <xdr:row>29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29</xdr:row>
          <xdr:rowOff>19050</xdr:rowOff>
        </xdr:from>
        <xdr:to>
          <xdr:col>8</xdr:col>
          <xdr:colOff>492125</xdr:colOff>
          <xdr:row>29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234030</xdr:colOff>
      <xdr:row>2</xdr:row>
      <xdr:rowOff>139700</xdr:rowOff>
    </xdr:from>
    <xdr:to>
      <xdr:col>10</xdr:col>
      <xdr:colOff>358775</xdr:colOff>
      <xdr:row>8</xdr:row>
      <xdr:rowOff>206375</xdr:rowOff>
    </xdr:to>
    <xdr:pic>
      <xdr:nvPicPr>
        <xdr:cNvPr id="1289" name="Picture 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2630" y="863600"/>
          <a:ext cx="1464595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450851</xdr:colOff>
          <xdr:row>12</xdr:row>
          <xdr:rowOff>127000</xdr:rowOff>
        </xdr:from>
        <xdr:to>
          <xdr:col>1</xdr:col>
          <xdr:colOff>720726</xdr:colOff>
          <xdr:row>14</xdr:row>
          <xdr:rowOff>53975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SINGLES ONLY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22</xdr:row>
          <xdr:rowOff>0</xdr:rowOff>
        </xdr:from>
        <xdr:to>
          <xdr:col>6</xdr:col>
          <xdr:colOff>501650</xdr:colOff>
          <xdr:row>23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23</xdr:row>
          <xdr:rowOff>0</xdr:rowOff>
        </xdr:from>
        <xdr:to>
          <xdr:col>6</xdr:col>
          <xdr:colOff>501650</xdr:colOff>
          <xdr:row>24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24</xdr:row>
          <xdr:rowOff>0</xdr:rowOff>
        </xdr:from>
        <xdr:to>
          <xdr:col>6</xdr:col>
          <xdr:colOff>501650</xdr:colOff>
          <xdr:row>25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25</xdr:row>
          <xdr:rowOff>0</xdr:rowOff>
        </xdr:from>
        <xdr:to>
          <xdr:col>6</xdr:col>
          <xdr:colOff>501650</xdr:colOff>
          <xdr:row>26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0</xdr:rowOff>
        </xdr:from>
        <xdr:to>
          <xdr:col>6</xdr:col>
          <xdr:colOff>501650</xdr:colOff>
          <xdr:row>27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27</xdr:row>
          <xdr:rowOff>0</xdr:rowOff>
        </xdr:from>
        <xdr:to>
          <xdr:col>6</xdr:col>
          <xdr:colOff>501650</xdr:colOff>
          <xdr:row>28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28</xdr:row>
          <xdr:rowOff>0</xdr:rowOff>
        </xdr:from>
        <xdr:to>
          <xdr:col>6</xdr:col>
          <xdr:colOff>501650</xdr:colOff>
          <xdr:row>29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29</xdr:row>
          <xdr:rowOff>0</xdr:rowOff>
        </xdr:from>
        <xdr:to>
          <xdr:col>6</xdr:col>
          <xdr:colOff>501650</xdr:colOff>
          <xdr:row>30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22</xdr:row>
          <xdr:rowOff>0</xdr:rowOff>
        </xdr:from>
        <xdr:to>
          <xdr:col>2</xdr:col>
          <xdr:colOff>441325</xdr:colOff>
          <xdr:row>23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155575</xdr:colOff>
          <xdr:row>23</xdr:row>
          <xdr:rowOff>0</xdr:rowOff>
        </xdr:from>
        <xdr:to>
          <xdr:col>2</xdr:col>
          <xdr:colOff>434975</xdr:colOff>
          <xdr:row>24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155575</xdr:colOff>
          <xdr:row>24</xdr:row>
          <xdr:rowOff>0</xdr:rowOff>
        </xdr:from>
        <xdr:to>
          <xdr:col>2</xdr:col>
          <xdr:colOff>434975</xdr:colOff>
          <xdr:row>25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155575</xdr:colOff>
          <xdr:row>25</xdr:row>
          <xdr:rowOff>0</xdr:rowOff>
        </xdr:from>
        <xdr:to>
          <xdr:col>2</xdr:col>
          <xdr:colOff>434975</xdr:colOff>
          <xdr:row>26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155575</xdr:colOff>
          <xdr:row>26</xdr:row>
          <xdr:rowOff>0</xdr:rowOff>
        </xdr:from>
        <xdr:to>
          <xdr:col>2</xdr:col>
          <xdr:colOff>434975</xdr:colOff>
          <xdr:row>27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9525</xdr:rowOff>
        </xdr:from>
        <xdr:to>
          <xdr:col>2</xdr:col>
          <xdr:colOff>454025</xdr:colOff>
          <xdr:row>28</xdr:row>
          <xdr:rowOff>15875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28</xdr:row>
          <xdr:rowOff>0</xdr:rowOff>
        </xdr:from>
        <xdr:to>
          <xdr:col>2</xdr:col>
          <xdr:colOff>454025</xdr:colOff>
          <xdr:row>29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29</xdr:row>
          <xdr:rowOff>15875</xdr:rowOff>
        </xdr:from>
        <xdr:to>
          <xdr:col>2</xdr:col>
          <xdr:colOff>434975</xdr:colOff>
          <xdr:row>30</xdr:row>
          <xdr:rowOff>15875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12</xdr:row>
          <xdr:rowOff>136525</xdr:rowOff>
        </xdr:from>
        <xdr:to>
          <xdr:col>7</xdr:col>
          <xdr:colOff>396875</xdr:colOff>
          <xdr:row>14</xdr:row>
          <xdr:rowOff>60325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WOMEN'S TEAM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2905125</xdr:colOff>
          <xdr:row>12</xdr:row>
          <xdr:rowOff>136525</xdr:rowOff>
        </xdr:from>
        <xdr:to>
          <xdr:col>5</xdr:col>
          <xdr:colOff>339725</xdr:colOff>
          <xdr:row>14</xdr:row>
          <xdr:rowOff>73025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OPEN TEAM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1612900</xdr:colOff>
          <xdr:row>12</xdr:row>
          <xdr:rowOff>130175</xdr:rowOff>
        </xdr:from>
        <xdr:to>
          <xdr:col>3</xdr:col>
          <xdr:colOff>2701925</xdr:colOff>
          <xdr:row>14</xdr:row>
          <xdr:rowOff>73025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PLATINUM TEAM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133350</xdr:rowOff>
        </xdr:from>
        <xdr:to>
          <xdr:col>3</xdr:col>
          <xdr:colOff>876300</xdr:colOff>
          <xdr:row>14</xdr:row>
          <xdr:rowOff>73025</xdr:rowOff>
        </xdr:to>
        <xdr:sp macro="" textlink="">
          <xdr:nvSpPr>
            <xdr:cNvPr id="1234" name="Option Butto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9DF336A3-8F27-3855-81A0-22CC1E057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 w="9525" cap="flat" cmpd="sng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DOUBLES ONLY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511175</xdr:colOff>
          <xdr:row>12</xdr:row>
          <xdr:rowOff>130175</xdr:rowOff>
        </xdr:from>
        <xdr:to>
          <xdr:col>10</xdr:col>
          <xdr:colOff>396875</xdr:colOff>
          <xdr:row>14</xdr:row>
          <xdr:rowOff>73025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5DF9F39B-E9BB-AA39-EC05-F4CDFE9D8F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 w="9525" cap="flat" cmpd="sng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JUNIORS ONLY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21</xdr:row>
          <xdr:rowOff>1171575</xdr:rowOff>
        </xdr:from>
        <xdr:ext cx="327025" cy="285750"/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87DBCBD2-158D-4B03-9D7C-5DB467096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23</xdr:row>
          <xdr:rowOff>0</xdr:rowOff>
        </xdr:from>
        <xdr:ext cx="269875" cy="285750"/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CF3D5C79-08A0-4404-BC07-663BDD57F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24</xdr:row>
          <xdr:rowOff>0</xdr:rowOff>
        </xdr:from>
        <xdr:ext cx="269875" cy="285750"/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4BDA4017-4D37-4906-85C5-7C4B832C37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25</xdr:row>
          <xdr:rowOff>0</xdr:rowOff>
        </xdr:from>
        <xdr:ext cx="269875" cy="285750"/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41E2F6C1-EB4D-4AF3-9145-F2EB1D02D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26</xdr:row>
          <xdr:rowOff>0</xdr:rowOff>
        </xdr:from>
        <xdr:ext cx="269875" cy="285750"/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13564EFE-B9D5-4112-AD4A-701D955EB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27</xdr:row>
          <xdr:rowOff>0</xdr:rowOff>
        </xdr:from>
        <xdr:ext cx="269875" cy="285750"/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6F8ECC85-E307-42FD-B54D-EBE273B06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28</xdr:row>
          <xdr:rowOff>0</xdr:rowOff>
        </xdr:from>
        <xdr:ext cx="269875" cy="285750"/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F5E7865A-9F00-4955-95C8-6BD578853B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29</xdr:row>
          <xdr:rowOff>0</xdr:rowOff>
        </xdr:from>
        <xdr:ext cx="269875" cy="285750"/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E8C0CBBF-9AA7-4A8B-8C91-C91D7146D7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36</xdr:row>
          <xdr:rowOff>0</xdr:rowOff>
        </xdr:from>
        <xdr:ext cx="327025" cy="285750"/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1D95991F-3C76-4C66-9757-1B6D2AAAC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37</xdr:row>
          <xdr:rowOff>0</xdr:rowOff>
        </xdr:from>
        <xdr:ext cx="269875" cy="285750"/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73625CF1-CC7E-4A42-99D7-64B2EFC2A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38</xdr:row>
          <xdr:rowOff>0</xdr:rowOff>
        </xdr:from>
        <xdr:ext cx="269875" cy="285750"/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D4016654-1C1D-4848-8C5E-A3B32BACE9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39</xdr:row>
          <xdr:rowOff>0</xdr:rowOff>
        </xdr:from>
        <xdr:ext cx="269875" cy="285750"/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15DD6853-8FCA-4380-8C1A-28B9092186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40</xdr:row>
          <xdr:rowOff>0</xdr:rowOff>
        </xdr:from>
        <xdr:ext cx="269875" cy="285750"/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14FD50DE-B8E6-441A-AED3-DC220B0C5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41</xdr:row>
          <xdr:rowOff>0</xdr:rowOff>
        </xdr:from>
        <xdr:ext cx="269875" cy="285750"/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3A086866-878C-4C30-B529-A017370FA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161925</xdr:colOff>
          <xdr:row>42</xdr:row>
          <xdr:rowOff>0</xdr:rowOff>
        </xdr:from>
        <xdr:ext cx="269875" cy="285750"/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E0F34BBB-9E59-4894-8406-EF2DDD0BF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35</xdr:row>
          <xdr:rowOff>1171575</xdr:rowOff>
        </xdr:from>
        <xdr:ext cx="327025" cy="285750"/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8CBF879F-6DD6-4F8B-BF52-64BC488BA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37</xdr:row>
          <xdr:rowOff>0</xdr:rowOff>
        </xdr:from>
        <xdr:ext cx="269875" cy="285750"/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970F77F2-9664-4E64-BC11-9CA4C913C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38</xdr:row>
          <xdr:rowOff>0</xdr:rowOff>
        </xdr:from>
        <xdr:ext cx="269875" cy="285750"/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C2589230-E780-4E21-96F4-CE5F1EFAF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39</xdr:row>
          <xdr:rowOff>0</xdr:rowOff>
        </xdr:from>
        <xdr:ext cx="269875" cy="285750"/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C6B7638C-B630-4D3B-97D8-F23BED804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40</xdr:row>
          <xdr:rowOff>0</xdr:rowOff>
        </xdr:from>
        <xdr:ext cx="269875" cy="285750"/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C67CA46C-73D9-499C-84E9-8E213F0EC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41</xdr:row>
          <xdr:rowOff>0</xdr:rowOff>
        </xdr:from>
        <xdr:ext cx="269875" cy="285750"/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A71EB4-CF50-4469-A70C-C2907F7416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276225</xdr:colOff>
          <xdr:row>42</xdr:row>
          <xdr:rowOff>0</xdr:rowOff>
        </xdr:from>
        <xdr:ext cx="269875" cy="285750"/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9D3992B5-C5C4-46F3-8CD2-9EDF958B4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9"/>
  <sheetViews>
    <sheetView tabSelected="1" topLeftCell="A45" zoomScaleNormal="100" workbookViewId="0">
      <selection activeCell="D68" sqref="D68:G68"/>
    </sheetView>
  </sheetViews>
  <sheetFormatPr defaultColWidth="9.140625" defaultRowHeight="15" x14ac:dyDescent="0.25"/>
  <cols>
    <col min="1" max="1" width="14.28515625" style="2" customWidth="1"/>
    <col min="2" max="2" width="17.140625" style="2" customWidth="1"/>
    <col min="3" max="3" width="7.85546875" style="2" customWidth="1"/>
    <col min="4" max="4" width="44" style="2" customWidth="1"/>
    <col min="5" max="5" width="10.85546875" style="2" customWidth="1"/>
    <col min="6" max="9" width="9.7109375" style="2" customWidth="1"/>
    <col min="10" max="11" width="10.42578125" style="2" customWidth="1"/>
    <col min="12" max="12" width="10" style="2" hidden="1" customWidth="1"/>
    <col min="13" max="14" width="8.140625" style="2" hidden="1" customWidth="1"/>
    <col min="15" max="15" width="10.42578125" style="2" hidden="1" customWidth="1"/>
    <col min="16" max="18" width="4.42578125" style="2" hidden="1" customWidth="1"/>
    <col min="19" max="19" width="10.7109375" style="2" hidden="1" customWidth="1"/>
    <col min="20" max="21" width="8.5703125" style="2" hidden="1" customWidth="1"/>
    <col min="22" max="23" width="8.85546875" style="2" hidden="1" customWidth="1"/>
    <col min="24" max="25" width="4.42578125" style="2" customWidth="1"/>
    <col min="26" max="16384" width="9.140625" style="2"/>
  </cols>
  <sheetData>
    <row r="1" spans="1:21" ht="21.6" customHeight="1" x14ac:dyDescent="0.25">
      <c r="A1" s="98" t="s">
        <v>40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/>
      <c r="M1"/>
      <c r="N1"/>
      <c r="O1"/>
      <c r="P1"/>
      <c r="Q1"/>
      <c r="R1"/>
    </row>
    <row r="2" spans="1:21" ht="36" customHeight="1" x14ac:dyDescent="0.25">
      <c r="A2" s="100"/>
      <c r="B2" s="99"/>
      <c r="C2" s="99"/>
      <c r="D2" s="99"/>
      <c r="E2" s="99"/>
      <c r="F2" s="99"/>
      <c r="G2" s="99"/>
      <c r="H2" s="99"/>
      <c r="I2" s="99"/>
      <c r="J2" s="99"/>
      <c r="K2" s="99"/>
      <c r="L2"/>
      <c r="M2"/>
      <c r="N2"/>
      <c r="O2"/>
      <c r="P2"/>
      <c r="Q2"/>
      <c r="R2"/>
    </row>
    <row r="3" spans="1:21" ht="18.75" customHeight="1" x14ac:dyDescent="0.25">
      <c r="B3" s="19"/>
      <c r="C3" s="19"/>
      <c r="E3" s="17"/>
      <c r="F3" s="17"/>
      <c r="G3" s="17"/>
      <c r="H3" s="26"/>
      <c r="I3" s="26"/>
      <c r="J3" s="26"/>
      <c r="K3" s="26"/>
      <c r="R3" s="25"/>
      <c r="S3" s="28"/>
      <c r="T3" s="28"/>
      <c r="U3" s="28"/>
    </row>
    <row r="4" spans="1:21" ht="18.75" customHeight="1" x14ac:dyDescent="0.25">
      <c r="A4" s="88" t="s">
        <v>17</v>
      </c>
      <c r="B4" s="88"/>
      <c r="C4" s="102"/>
      <c r="D4" s="103"/>
      <c r="E4" s="101" t="s">
        <v>25</v>
      </c>
      <c r="R4" s="4"/>
    </row>
    <row r="5" spans="1:21" ht="18.75" customHeight="1" x14ac:dyDescent="0.25">
      <c r="A5" s="88" t="s">
        <v>18</v>
      </c>
      <c r="B5" s="88"/>
      <c r="C5" s="114"/>
      <c r="D5" s="115"/>
      <c r="E5" s="101"/>
      <c r="R5" s="4"/>
    </row>
    <row r="6" spans="1:21" ht="18.75" customHeight="1" x14ac:dyDescent="0.25">
      <c r="A6" s="89"/>
      <c r="B6" s="90"/>
      <c r="C6" s="116"/>
      <c r="D6" s="117"/>
      <c r="E6" s="101"/>
      <c r="R6" s="4"/>
    </row>
    <row r="7" spans="1:21" ht="18.75" customHeight="1" x14ac:dyDescent="0.25">
      <c r="A7" s="88" t="s">
        <v>19</v>
      </c>
      <c r="B7" s="88"/>
      <c r="C7" s="118"/>
      <c r="D7" s="119"/>
      <c r="E7" s="101"/>
      <c r="R7" s="4"/>
    </row>
    <row r="8" spans="1:21" ht="18.75" customHeight="1" x14ac:dyDescent="0.25">
      <c r="B8" s="5"/>
      <c r="C8" s="5"/>
      <c r="D8" s="26"/>
      <c r="E8" s="16"/>
      <c r="F8" s="27"/>
      <c r="G8" s="27"/>
      <c r="H8" s="26"/>
      <c r="I8" s="26"/>
      <c r="J8" s="26"/>
      <c r="K8" s="26"/>
      <c r="R8" s="4"/>
      <c r="S8" s="28"/>
      <c r="T8" s="28"/>
      <c r="U8" s="28"/>
    </row>
    <row r="9" spans="1:21" ht="26.25" customHeight="1" x14ac:dyDescent="0.25">
      <c r="A9" s="144" t="s">
        <v>21</v>
      </c>
      <c r="B9" s="145"/>
      <c r="C9" s="136"/>
      <c r="D9" s="137"/>
      <c r="E9" s="39"/>
      <c r="F9" s="124" t="s">
        <v>8</v>
      </c>
      <c r="G9" s="124"/>
      <c r="H9" s="124"/>
      <c r="R9" s="4"/>
      <c r="S9" s="28"/>
      <c r="T9" s="28"/>
      <c r="U9" s="28"/>
    </row>
    <row r="10" spans="1:21" ht="21" customHeight="1" x14ac:dyDescent="0.25">
      <c r="A10" s="63" t="s">
        <v>22</v>
      </c>
      <c r="B10" s="63"/>
      <c r="C10" s="136"/>
      <c r="D10" s="137"/>
      <c r="E10" s="39"/>
      <c r="F10" s="125"/>
      <c r="G10" s="126"/>
      <c r="H10" s="127"/>
      <c r="I10" s="39"/>
      <c r="J10" s="39"/>
      <c r="K10" s="39"/>
      <c r="R10" s="4"/>
      <c r="S10" s="28"/>
      <c r="T10" s="28"/>
      <c r="U10" s="28"/>
    </row>
    <row r="11" spans="1:21" ht="21.75" customHeight="1" x14ac:dyDescent="0.25">
      <c r="A11" s="63" t="s">
        <v>23</v>
      </c>
      <c r="B11" s="63"/>
      <c r="C11" s="128"/>
      <c r="D11" s="128"/>
      <c r="E11" s="39"/>
      <c r="F11" s="17"/>
      <c r="G11" s="17"/>
      <c r="H11" s="26"/>
      <c r="I11" s="26"/>
      <c r="J11" s="26"/>
      <c r="K11" s="26"/>
      <c r="R11" s="4"/>
      <c r="S11" s="28"/>
      <c r="T11" s="28"/>
      <c r="U11" s="28"/>
    </row>
    <row r="12" spans="1:21" ht="18.75" hidden="1" customHeight="1" x14ac:dyDescent="0.25">
      <c r="B12" s="19"/>
      <c r="C12" s="19"/>
      <c r="E12" s="17"/>
      <c r="F12" s="17"/>
      <c r="G12" s="17"/>
      <c r="H12" s="26"/>
      <c r="I12" s="26"/>
      <c r="J12" s="26"/>
      <c r="K12" s="26"/>
      <c r="R12" s="25"/>
      <c r="S12" s="28"/>
      <c r="T12" s="28"/>
      <c r="U12" s="28"/>
    </row>
    <row r="13" spans="1:21" ht="18.75" customHeight="1" x14ac:dyDescent="0.25">
      <c r="B13" s="19"/>
      <c r="C13" s="19"/>
      <c r="E13" s="17"/>
      <c r="F13" s="17"/>
      <c r="G13" s="17"/>
      <c r="H13" s="26"/>
      <c r="I13" s="26"/>
      <c r="J13" s="26"/>
      <c r="K13" s="26"/>
      <c r="L13" s="28"/>
      <c r="M13" s="28"/>
      <c r="N13" s="28"/>
      <c r="O13" s="28"/>
      <c r="P13" s="28"/>
      <c r="Q13" s="28"/>
      <c r="R13" s="25"/>
      <c r="S13" s="28"/>
      <c r="T13" s="28"/>
      <c r="U13" s="28"/>
    </row>
    <row r="14" spans="1:21" ht="18.75" customHeight="1" x14ac:dyDescent="0.25">
      <c r="A14" s="6"/>
      <c r="B14" s="20"/>
      <c r="C14" s="20"/>
      <c r="D14" s="6"/>
      <c r="E14" s="18"/>
      <c r="F14" s="18"/>
      <c r="G14" s="18"/>
      <c r="H14" s="29"/>
      <c r="I14" s="29"/>
      <c r="J14" s="29"/>
      <c r="K14" s="29"/>
      <c r="L14" s="28"/>
      <c r="M14" s="28"/>
      <c r="N14" s="28"/>
      <c r="O14" s="28"/>
      <c r="P14" s="28"/>
      <c r="Q14" s="28"/>
      <c r="R14" s="30"/>
      <c r="S14" s="6"/>
      <c r="T14" s="6"/>
      <c r="U14" s="6"/>
    </row>
    <row r="15" spans="1:21" s="34" customFormat="1" ht="18.75" customHeight="1" x14ac:dyDescent="0.25">
      <c r="B15" s="21">
        <v>1</v>
      </c>
      <c r="C15" s="21"/>
      <c r="D15" s="31"/>
      <c r="E15" s="32" t="b">
        <v>0</v>
      </c>
      <c r="F15" s="33">
        <v>6</v>
      </c>
      <c r="G15" s="33"/>
      <c r="H15" s="91"/>
      <c r="I15" s="91"/>
      <c r="J15" s="91"/>
      <c r="K15" s="91"/>
      <c r="R15" s="92"/>
    </row>
    <row r="16" spans="1:21" ht="19.5" customHeight="1" x14ac:dyDescent="0.25">
      <c r="A16" s="120" t="s">
        <v>10</v>
      </c>
      <c r="B16" s="120"/>
      <c r="C16" s="121"/>
      <c r="D16" s="129"/>
      <c r="E16" s="130"/>
      <c r="F16" s="130"/>
      <c r="G16" s="131"/>
      <c r="H16" s="7" t="s">
        <v>9</v>
      </c>
      <c r="I16" s="8" t="str">
        <f>IF(F15=4,475,IF(OR(F15=2,F15=3),275,""))</f>
        <v/>
      </c>
      <c r="J16" s="47"/>
      <c r="L16" s="28"/>
      <c r="M16" s="28"/>
      <c r="O16" s="28"/>
      <c r="P16" s="28"/>
      <c r="Q16" s="28"/>
      <c r="S16" s="28"/>
      <c r="T16" s="28"/>
      <c r="U16" s="28"/>
    </row>
    <row r="17" spans="1:27" ht="19.5" customHeight="1" x14ac:dyDescent="0.25">
      <c r="A17" s="122" t="s">
        <v>16</v>
      </c>
      <c r="B17" s="122"/>
      <c r="C17" s="123"/>
      <c r="D17" s="97"/>
      <c r="E17" s="97"/>
      <c r="F17" s="97"/>
      <c r="G17" s="97"/>
      <c r="H17" s="44"/>
      <c r="I17" s="34" t="b">
        <v>1</v>
      </c>
      <c r="J17" s="46"/>
      <c r="K17" s="46"/>
      <c r="L17" s="28"/>
      <c r="M17" s="52"/>
      <c r="N17" s="28"/>
      <c r="O17" s="28"/>
      <c r="P17" s="28"/>
      <c r="Q17" s="28"/>
      <c r="S17" s="28"/>
      <c r="T17" s="28"/>
      <c r="U17" s="28"/>
    </row>
    <row r="18" spans="1:27" ht="19.5" customHeight="1" x14ac:dyDescent="0.25">
      <c r="A18" s="35"/>
      <c r="B18" s="93" t="s">
        <v>11</v>
      </c>
      <c r="C18" s="94"/>
      <c r="D18" s="10"/>
      <c r="E18" s="132" t="s">
        <v>24</v>
      </c>
      <c r="F18" s="132"/>
      <c r="G18" s="51"/>
      <c r="H18" s="23"/>
      <c r="I18" s="23"/>
      <c r="J18" s="23"/>
      <c r="K18" s="23"/>
      <c r="L18" s="35"/>
      <c r="M18" s="12"/>
      <c r="R18" s="60"/>
      <c r="S18" s="28"/>
      <c r="T18" s="28"/>
      <c r="U18" s="28"/>
    </row>
    <row r="19" spans="1:27" ht="19.5" customHeight="1" x14ac:dyDescent="0.25">
      <c r="A19" s="28"/>
      <c r="B19" s="93" t="s">
        <v>12</v>
      </c>
      <c r="C19" s="94"/>
      <c r="D19" s="9"/>
      <c r="E19" s="133"/>
      <c r="F19" s="133"/>
      <c r="G19" s="51"/>
      <c r="H19" s="23"/>
      <c r="I19" s="23"/>
      <c r="J19" s="23"/>
      <c r="K19" s="23"/>
      <c r="L19" s="28"/>
    </row>
    <row r="20" spans="1:27" ht="19.149999999999999" customHeight="1" x14ac:dyDescent="0.25">
      <c r="A20" s="28"/>
      <c r="B20" s="93" t="s">
        <v>13</v>
      </c>
      <c r="C20" s="94"/>
      <c r="D20" s="10"/>
      <c r="E20" s="133"/>
      <c r="F20" s="133"/>
      <c r="G20" s="95" t="s">
        <v>34</v>
      </c>
      <c r="H20" s="95"/>
      <c r="I20" s="81"/>
      <c r="J20" s="81"/>
      <c r="K20" s="81"/>
      <c r="L20" s="28"/>
    </row>
    <row r="21" spans="1:27" ht="21" customHeight="1" x14ac:dyDescent="0.25">
      <c r="A21" s="34"/>
      <c r="B21" s="36"/>
      <c r="C21" s="36"/>
      <c r="D21" s="22"/>
      <c r="E21" s="22"/>
      <c r="F21" s="22"/>
      <c r="G21" s="96"/>
      <c r="H21" s="96"/>
      <c r="I21" s="80"/>
      <c r="J21" s="81"/>
      <c r="K21" s="81"/>
      <c r="L21" s="34"/>
      <c r="AA21" s="37"/>
    </row>
    <row r="22" spans="1:27" ht="52.5" x14ac:dyDescent="0.25">
      <c r="A22" s="142" t="s">
        <v>51</v>
      </c>
      <c r="B22" s="143"/>
      <c r="C22" s="11" t="s">
        <v>28</v>
      </c>
      <c r="D22" s="141" t="s">
        <v>63</v>
      </c>
      <c r="E22" s="11" t="s">
        <v>38</v>
      </c>
      <c r="F22" s="11" t="s">
        <v>43</v>
      </c>
      <c r="G22" s="11" t="s">
        <v>41</v>
      </c>
      <c r="H22" s="11" t="s">
        <v>36</v>
      </c>
      <c r="I22" s="78" t="s">
        <v>37</v>
      </c>
      <c r="J22" s="84" t="s">
        <v>39</v>
      </c>
      <c r="K22" s="79"/>
      <c r="L22"/>
      <c r="M22" s="45" t="s">
        <v>47</v>
      </c>
      <c r="N22" s="45" t="s">
        <v>26</v>
      </c>
      <c r="O22" s="45" t="s">
        <v>27</v>
      </c>
      <c r="P22" s="45"/>
      <c r="Q22" s="45"/>
      <c r="W22" s="56" t="s">
        <v>30</v>
      </c>
    </row>
    <row r="23" spans="1:27" ht="22.9" customHeight="1" x14ac:dyDescent="0.25">
      <c r="A23" s="134" t="s">
        <v>20</v>
      </c>
      <c r="B23" s="65" t="s">
        <v>0</v>
      </c>
      <c r="C23" s="49"/>
      <c r="D23" s="1"/>
      <c r="E23" s="12"/>
      <c r="F23" s="12"/>
      <c r="G23" s="12"/>
      <c r="H23" s="12"/>
      <c r="I23" s="12"/>
      <c r="J23" s="85" t="b">
        <v>0</v>
      </c>
      <c r="K23" s="12"/>
      <c r="M23" s="2" t="b">
        <v>0</v>
      </c>
      <c r="N23" s="2" t="b">
        <v>0</v>
      </c>
      <c r="O23" s="2" t="b">
        <v>0</v>
      </c>
      <c r="S23" s="53">
        <f>IF(M23=TRUE,25,0)</f>
        <v>0</v>
      </c>
      <c r="T23" s="53">
        <f t="shared" ref="T23:U30" si="0">IF(N23=TRUE,125,0)</f>
        <v>0</v>
      </c>
      <c r="U23" s="53">
        <f t="shared" si="0"/>
        <v>0</v>
      </c>
      <c r="V23" s="48" t="str">
        <f>IF(OR(N23=TRUE,O23=TRUE,M23=TRUE),"singles","")</f>
        <v/>
      </c>
      <c r="W23" s="55">
        <f>COUNTIF(N23:Q23,TRUE)</f>
        <v>0</v>
      </c>
    </row>
    <row r="24" spans="1:27" ht="22.9" customHeight="1" thickBot="1" x14ac:dyDescent="0.3">
      <c r="A24" s="134"/>
      <c r="B24" s="65" t="s">
        <v>1</v>
      </c>
      <c r="C24" s="72"/>
      <c r="D24" s="73"/>
      <c r="E24" s="12"/>
      <c r="F24" s="12"/>
      <c r="G24" s="12"/>
      <c r="H24" s="12"/>
      <c r="I24" s="12"/>
      <c r="J24" s="85" t="b">
        <v>0</v>
      </c>
      <c r="K24" s="12"/>
      <c r="L24" s="64"/>
      <c r="M24" s="2" t="b">
        <v>0</v>
      </c>
      <c r="N24" s="2" t="b">
        <v>0</v>
      </c>
      <c r="O24" s="2" t="b">
        <v>0</v>
      </c>
      <c r="S24" s="53">
        <f t="shared" ref="S24:S30" si="1">IF(M24=TRUE,25,0)</f>
        <v>0</v>
      </c>
      <c r="T24" s="53">
        <f t="shared" si="0"/>
        <v>0</v>
      </c>
      <c r="U24" s="53">
        <f t="shared" si="0"/>
        <v>0</v>
      </c>
      <c r="V24" s="48" t="str">
        <f t="shared" ref="V24:V30" si="2">IF(OR(N24=TRUE,O24=TRUE,M24=TRUE),"singles","")</f>
        <v/>
      </c>
      <c r="W24" s="55">
        <f t="shared" ref="W24:W30" si="3">COUNTIF(N24:Q24,TRUE)</f>
        <v>0</v>
      </c>
    </row>
    <row r="25" spans="1:27" s="6" customFormat="1" ht="22.9" customHeight="1" thickBot="1" x14ac:dyDescent="0.3">
      <c r="A25" s="134"/>
      <c r="B25" s="74" t="s">
        <v>2</v>
      </c>
      <c r="C25" s="75"/>
      <c r="D25" s="76"/>
      <c r="E25" s="57"/>
      <c r="F25" s="57"/>
      <c r="G25" s="57"/>
      <c r="H25" s="57"/>
      <c r="I25" s="57"/>
      <c r="J25" s="87" t="b">
        <v>0</v>
      </c>
      <c r="K25" s="12"/>
      <c r="L25" s="64"/>
      <c r="M25" s="6" t="b">
        <v>0</v>
      </c>
      <c r="N25" s="6" t="b">
        <v>0</v>
      </c>
      <c r="O25" s="6" t="b">
        <v>0</v>
      </c>
      <c r="S25" s="53">
        <f t="shared" si="1"/>
        <v>0</v>
      </c>
      <c r="T25" s="58">
        <f t="shared" si="0"/>
        <v>0</v>
      </c>
      <c r="U25" s="58">
        <f t="shared" si="0"/>
        <v>0</v>
      </c>
      <c r="V25" s="48" t="str">
        <f t="shared" si="2"/>
        <v/>
      </c>
      <c r="W25" s="55">
        <f t="shared" si="3"/>
        <v>0</v>
      </c>
    </row>
    <row r="26" spans="1:27" ht="22.9" customHeight="1" x14ac:dyDescent="0.25">
      <c r="A26" s="134"/>
      <c r="B26" s="66" t="s">
        <v>3</v>
      </c>
      <c r="C26" s="50"/>
      <c r="D26" s="1"/>
      <c r="E26" s="12"/>
      <c r="F26" s="12"/>
      <c r="G26" s="12"/>
      <c r="H26" s="12"/>
      <c r="I26" s="12"/>
      <c r="J26" s="85" t="b">
        <v>0</v>
      </c>
      <c r="K26" s="12"/>
      <c r="L26" s="64"/>
      <c r="M26" s="2" t="b">
        <v>0</v>
      </c>
      <c r="N26" s="2" t="b">
        <v>0</v>
      </c>
      <c r="O26" s="2" t="b">
        <v>0</v>
      </c>
      <c r="S26" s="53">
        <f t="shared" si="1"/>
        <v>0</v>
      </c>
      <c r="T26" s="53">
        <f t="shared" si="0"/>
        <v>0</v>
      </c>
      <c r="U26" s="53">
        <f t="shared" si="0"/>
        <v>0</v>
      </c>
      <c r="V26" s="48" t="str">
        <f t="shared" si="2"/>
        <v/>
      </c>
      <c r="W26" s="55">
        <f t="shared" si="3"/>
        <v>0</v>
      </c>
    </row>
    <row r="27" spans="1:27" ht="22.9" customHeight="1" x14ac:dyDescent="0.25">
      <c r="A27" s="134"/>
      <c r="B27" s="66" t="s">
        <v>4</v>
      </c>
      <c r="C27" s="49"/>
      <c r="D27" s="3"/>
      <c r="E27" s="12"/>
      <c r="F27" s="12"/>
      <c r="G27" s="12"/>
      <c r="H27" s="12"/>
      <c r="I27" s="12"/>
      <c r="J27" s="85" t="b">
        <v>0</v>
      </c>
      <c r="K27" s="12"/>
      <c r="L27" s="64"/>
      <c r="M27" s="2" t="b">
        <v>0</v>
      </c>
      <c r="N27" s="2" t="b">
        <v>0</v>
      </c>
      <c r="O27" s="2" t="b">
        <v>0</v>
      </c>
      <c r="S27" s="53">
        <f t="shared" si="1"/>
        <v>0</v>
      </c>
      <c r="T27" s="53">
        <f t="shared" si="0"/>
        <v>0</v>
      </c>
      <c r="U27" s="53">
        <f t="shared" si="0"/>
        <v>0</v>
      </c>
      <c r="V27" s="48" t="str">
        <f t="shared" si="2"/>
        <v/>
      </c>
      <c r="W27" s="55">
        <f t="shared" si="3"/>
        <v>0</v>
      </c>
    </row>
    <row r="28" spans="1:27" ht="22.9" customHeight="1" x14ac:dyDescent="0.25">
      <c r="A28" s="134"/>
      <c r="B28" s="66" t="s">
        <v>5</v>
      </c>
      <c r="C28" s="49"/>
      <c r="D28" s="3"/>
      <c r="E28" s="12"/>
      <c r="F28" s="12"/>
      <c r="G28" s="12"/>
      <c r="H28" s="12"/>
      <c r="I28" s="12"/>
      <c r="J28" s="85" t="b">
        <v>0</v>
      </c>
      <c r="K28" s="12"/>
      <c r="L28" s="64"/>
      <c r="M28" s="2" t="b">
        <v>0</v>
      </c>
      <c r="N28" s="2" t="b">
        <v>0</v>
      </c>
      <c r="O28" s="2" t="b">
        <v>0</v>
      </c>
      <c r="S28" s="53">
        <f t="shared" si="1"/>
        <v>0</v>
      </c>
      <c r="T28" s="53">
        <f t="shared" si="0"/>
        <v>0</v>
      </c>
      <c r="U28" s="53">
        <f t="shared" si="0"/>
        <v>0</v>
      </c>
      <c r="V28" s="48" t="str">
        <f t="shared" si="2"/>
        <v/>
      </c>
      <c r="W28" s="55">
        <f t="shared" si="3"/>
        <v>0</v>
      </c>
    </row>
    <row r="29" spans="1:27" ht="22.9" customHeight="1" x14ac:dyDescent="0.25">
      <c r="A29" s="134"/>
      <c r="B29" s="66" t="s">
        <v>6</v>
      </c>
      <c r="C29" s="49"/>
      <c r="D29" s="3"/>
      <c r="E29" s="12"/>
      <c r="F29" s="12"/>
      <c r="G29" s="12"/>
      <c r="H29" s="12"/>
      <c r="I29" s="12"/>
      <c r="J29" s="85" t="b">
        <v>0</v>
      </c>
      <c r="K29" s="12"/>
      <c r="L29" s="64"/>
      <c r="M29" s="2" t="b">
        <v>0</v>
      </c>
      <c r="N29" s="2" t="b">
        <v>0</v>
      </c>
      <c r="O29" s="2" t="b">
        <v>0</v>
      </c>
      <c r="S29" s="53">
        <f t="shared" si="1"/>
        <v>0</v>
      </c>
      <c r="T29" s="53">
        <f t="shared" si="0"/>
        <v>0</v>
      </c>
      <c r="U29" s="53">
        <f t="shared" si="0"/>
        <v>0</v>
      </c>
      <c r="V29" s="48" t="str">
        <f t="shared" si="2"/>
        <v/>
      </c>
      <c r="W29" s="55">
        <f t="shared" si="3"/>
        <v>0</v>
      </c>
    </row>
    <row r="30" spans="1:27" ht="22.9" customHeight="1" x14ac:dyDescent="0.25">
      <c r="A30" s="135"/>
      <c r="B30" s="67" t="s">
        <v>7</v>
      </c>
      <c r="C30" s="49"/>
      <c r="D30" s="3"/>
      <c r="E30" s="68"/>
      <c r="F30" s="68"/>
      <c r="G30" s="68"/>
      <c r="H30" s="68"/>
      <c r="I30" s="68"/>
      <c r="J30" s="86" t="b">
        <v>0</v>
      </c>
      <c r="K30" s="12"/>
      <c r="L30" s="64"/>
      <c r="M30" s="2" t="b">
        <v>0</v>
      </c>
      <c r="N30" s="2" t="b">
        <v>0</v>
      </c>
      <c r="O30" s="2" t="b">
        <v>0</v>
      </c>
      <c r="S30" s="53">
        <f t="shared" si="1"/>
        <v>0</v>
      </c>
      <c r="T30" s="53">
        <f t="shared" si="0"/>
        <v>0</v>
      </c>
      <c r="U30" s="53">
        <f t="shared" si="0"/>
        <v>0</v>
      </c>
      <c r="V30" s="48" t="str">
        <f t="shared" si="2"/>
        <v/>
      </c>
      <c r="W30" s="55">
        <f t="shared" si="3"/>
        <v>0</v>
      </c>
    </row>
    <row r="31" spans="1:27" x14ac:dyDescent="0.25">
      <c r="B31"/>
      <c r="C31"/>
    </row>
    <row r="32" spans="1:27" ht="54.75" customHeight="1" x14ac:dyDescent="0.25">
      <c r="A32" s="138" t="s">
        <v>42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</row>
    <row r="33" spans="1:23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23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23" ht="21" x14ac:dyDescent="0.25">
      <c r="A35" s="166" t="s">
        <v>57</v>
      </c>
      <c r="B35" s="166"/>
      <c r="C35" s="166"/>
      <c r="D35" s="166"/>
      <c r="E35" s="166"/>
      <c r="F35" s="62"/>
      <c r="G35" s="62"/>
      <c r="H35" s="62"/>
      <c r="I35" s="62"/>
      <c r="J35" s="62"/>
      <c r="K35" s="62"/>
    </row>
    <row r="36" spans="1:23" ht="27" customHeight="1" x14ac:dyDescent="0.25">
      <c r="A36" s="142" t="s">
        <v>53</v>
      </c>
      <c r="B36" s="143"/>
      <c r="C36" s="153" t="s">
        <v>52</v>
      </c>
      <c r="D36" s="146" t="s">
        <v>54</v>
      </c>
      <c r="E36" s="153" t="s">
        <v>52</v>
      </c>
      <c r="F36" s="62"/>
      <c r="G36" s="142" t="s">
        <v>58</v>
      </c>
      <c r="H36" s="142"/>
      <c r="I36" s="62"/>
      <c r="J36" s="62"/>
      <c r="K36" s="62"/>
      <c r="O36" s="149" t="s">
        <v>56</v>
      </c>
      <c r="P36" s="149"/>
      <c r="Q36" s="149"/>
      <c r="R36" s="149"/>
      <c r="S36" s="149"/>
      <c r="U36" s="56" t="s">
        <v>55</v>
      </c>
    </row>
    <row r="37" spans="1:23" ht="22.5" customHeight="1" x14ac:dyDescent="0.25">
      <c r="A37" s="160"/>
      <c r="B37" s="160"/>
      <c r="C37" s="161"/>
      <c r="D37" s="162"/>
      <c r="E37" s="163"/>
      <c r="F37" s="151"/>
      <c r="G37" s="150">
        <f>T37</f>
        <v>0</v>
      </c>
      <c r="H37" s="150"/>
      <c r="I37" s="62"/>
      <c r="J37" s="152" t="s">
        <v>59</v>
      </c>
      <c r="K37" s="152"/>
      <c r="O37" s="2" t="str">
        <f t="shared" ref="O37:O43" si="4">IF(A37&lt;&gt;"","DOUBLES","")</f>
        <v/>
      </c>
      <c r="S37" s="2" t="str">
        <f>IF(D37&lt;&gt;"","DOUBLES","")</f>
        <v/>
      </c>
      <c r="T37" s="53">
        <f>IF(U37="1",50,0)</f>
        <v>0</v>
      </c>
      <c r="U37" s="48" t="str">
        <f>IF(AND(O37="DOUBLES",S37="DOUBLES"),"1","")</f>
        <v/>
      </c>
    </row>
    <row r="38" spans="1:23" ht="22.5" customHeight="1" x14ac:dyDescent="0.25">
      <c r="A38" s="160"/>
      <c r="B38" s="160"/>
      <c r="C38" s="161"/>
      <c r="D38" s="162"/>
      <c r="E38" s="163"/>
      <c r="F38" s="151"/>
      <c r="G38" s="150">
        <f t="shared" ref="G38:G43" si="5">T38</f>
        <v>0</v>
      </c>
      <c r="H38" s="150"/>
      <c r="I38" s="62"/>
      <c r="J38" s="152"/>
      <c r="K38" s="152"/>
      <c r="O38" s="2" t="str">
        <f t="shared" si="4"/>
        <v/>
      </c>
      <c r="S38" s="2" t="str">
        <f t="shared" ref="S38:S43" si="6">IF(D38&lt;&gt;"","DOUBLES","")</f>
        <v/>
      </c>
      <c r="T38" s="53">
        <f>IF(U38="1",50,0)</f>
        <v>0</v>
      </c>
      <c r="U38" s="48" t="str">
        <f>IF(AND(O38="DOUBLES",S38="DOUBLES"),"1","")</f>
        <v/>
      </c>
    </row>
    <row r="39" spans="1:23" ht="22.5" customHeight="1" x14ac:dyDescent="0.25">
      <c r="A39" s="160"/>
      <c r="B39" s="160"/>
      <c r="C39" s="164"/>
      <c r="D39" s="162"/>
      <c r="E39" s="165"/>
      <c r="F39" s="151"/>
      <c r="G39" s="150">
        <f t="shared" si="5"/>
        <v>0</v>
      </c>
      <c r="H39" s="150"/>
      <c r="I39" s="62"/>
      <c r="J39" s="152" t="s">
        <v>60</v>
      </c>
      <c r="K39" s="152"/>
      <c r="O39" s="2" t="str">
        <f t="shared" si="4"/>
        <v/>
      </c>
      <c r="S39" s="2" t="str">
        <f t="shared" si="6"/>
        <v/>
      </c>
      <c r="T39" s="53">
        <f>IF(U39="1",50,0)</f>
        <v>0</v>
      </c>
      <c r="U39" s="48" t="str">
        <f>IF(AND(O39="DOUBLES",S39="DOUBLES"),"1","")</f>
        <v/>
      </c>
    </row>
    <row r="40" spans="1:23" ht="22.5" customHeight="1" x14ac:dyDescent="0.25">
      <c r="A40" s="160"/>
      <c r="B40" s="160"/>
      <c r="C40" s="161"/>
      <c r="D40" s="162"/>
      <c r="E40" s="163"/>
      <c r="F40" s="151"/>
      <c r="G40" s="150">
        <f t="shared" si="5"/>
        <v>0</v>
      </c>
      <c r="H40" s="150"/>
      <c r="I40" s="62"/>
      <c r="J40" s="152"/>
      <c r="K40" s="152"/>
      <c r="O40" s="2" t="str">
        <f t="shared" si="4"/>
        <v/>
      </c>
      <c r="S40" s="2" t="str">
        <f t="shared" si="6"/>
        <v/>
      </c>
      <c r="T40" s="53">
        <f>IF(U40="1",50,0)</f>
        <v>0</v>
      </c>
      <c r="U40" s="48" t="str">
        <f>IF(AND(O40="DOUBLES",S40="DOUBLES"),"1","")</f>
        <v/>
      </c>
    </row>
    <row r="41" spans="1:23" ht="22.5" customHeight="1" x14ac:dyDescent="0.25">
      <c r="A41" s="160"/>
      <c r="B41" s="160"/>
      <c r="C41" s="161"/>
      <c r="D41" s="162"/>
      <c r="E41" s="163"/>
      <c r="F41" s="151"/>
      <c r="G41" s="150">
        <f t="shared" si="5"/>
        <v>0</v>
      </c>
      <c r="H41" s="150"/>
      <c r="I41" s="62"/>
      <c r="J41" s="152" t="s">
        <v>61</v>
      </c>
      <c r="K41" s="152"/>
      <c r="O41" s="2" t="str">
        <f t="shared" si="4"/>
        <v/>
      </c>
      <c r="S41" s="2" t="str">
        <f t="shared" si="6"/>
        <v/>
      </c>
      <c r="T41" s="53">
        <f>IF(U41="1",50,0)</f>
        <v>0</v>
      </c>
      <c r="U41" s="48" t="str">
        <f>IF(AND(O41="DOUBLES",S41="DOUBLES"),"1","")</f>
        <v/>
      </c>
    </row>
    <row r="42" spans="1:23" ht="22.5" customHeight="1" x14ac:dyDescent="0.25">
      <c r="A42" s="160"/>
      <c r="B42" s="160"/>
      <c r="C42" s="161"/>
      <c r="D42" s="162"/>
      <c r="E42" s="163"/>
      <c r="F42" s="151"/>
      <c r="G42" s="150">
        <f t="shared" si="5"/>
        <v>0</v>
      </c>
      <c r="H42" s="150"/>
      <c r="I42" s="62"/>
      <c r="J42" s="152"/>
      <c r="K42" s="152"/>
      <c r="O42" s="2" t="str">
        <f t="shared" si="4"/>
        <v/>
      </c>
      <c r="S42" s="2" t="str">
        <f t="shared" si="6"/>
        <v/>
      </c>
      <c r="T42" s="53">
        <f>IF(U42="1",50,0)</f>
        <v>0</v>
      </c>
      <c r="U42" s="48" t="str">
        <f>IF(AND(O42="DOUBLES",S42="DOUBLES"),"1","")</f>
        <v/>
      </c>
    </row>
    <row r="43" spans="1:23" ht="22.5" customHeight="1" x14ac:dyDescent="0.25">
      <c r="A43" s="160"/>
      <c r="B43" s="160"/>
      <c r="C43" s="161"/>
      <c r="D43" s="162"/>
      <c r="E43" s="163"/>
      <c r="F43" s="151"/>
      <c r="G43" s="150">
        <f t="shared" si="5"/>
        <v>0</v>
      </c>
      <c r="H43" s="150"/>
      <c r="I43" s="62"/>
      <c r="J43" s="62"/>
      <c r="K43" s="62"/>
      <c r="O43" s="2" t="str">
        <f t="shared" si="4"/>
        <v/>
      </c>
      <c r="S43" s="2" t="str">
        <f t="shared" si="6"/>
        <v/>
      </c>
      <c r="T43" s="53">
        <f>IF(U43="1",50,0)</f>
        <v>0</v>
      </c>
      <c r="U43" s="48" t="str">
        <f>IF(AND(O43="DOUBLES",S43="DOUBLES"),"1","")</f>
        <v/>
      </c>
    </row>
    <row r="44" spans="1:23" ht="22.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V44" s="147"/>
      <c r="W44" s="55"/>
    </row>
    <row r="45" spans="1:23" customFormat="1" ht="21" x14ac:dyDescent="0.3">
      <c r="B45" s="61" t="s">
        <v>15</v>
      </c>
      <c r="C45" s="24"/>
      <c r="D45" s="24"/>
      <c r="E45" s="24"/>
      <c r="F45" s="42"/>
      <c r="G45" s="24"/>
      <c r="H45" s="24"/>
      <c r="I45" s="24"/>
      <c r="J45" s="24"/>
      <c r="K45" s="24"/>
      <c r="R45" s="13"/>
      <c r="V45" s="148"/>
    </row>
    <row r="46" spans="1:23" customFormat="1" ht="16.149999999999999" customHeight="1" thickBot="1" x14ac:dyDescent="0.4">
      <c r="A46" s="15"/>
      <c r="B46" s="14"/>
      <c r="C46" s="14"/>
      <c r="D46" s="40"/>
      <c r="E46" s="41"/>
      <c r="F46" s="42"/>
      <c r="G46" s="2"/>
      <c r="H46" s="43"/>
      <c r="I46" s="43"/>
      <c r="J46" s="43"/>
      <c r="K46" s="43"/>
      <c r="L46" s="15"/>
      <c r="M46" s="15"/>
    </row>
    <row r="47" spans="1:23" s="158" customFormat="1" ht="39.75" customHeight="1" thickTop="1" thickBot="1" x14ac:dyDescent="0.4">
      <c r="A47" s="154" t="s">
        <v>62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6"/>
      <c r="L47" s="157"/>
      <c r="M47" s="157"/>
      <c r="N47" s="157"/>
      <c r="O47" s="157"/>
      <c r="P47" s="157"/>
      <c r="Q47" s="157"/>
      <c r="R47" s="157"/>
    </row>
    <row r="48" spans="1:23" customFormat="1" ht="13.5" customHeight="1" thickTop="1" x14ac:dyDescent="0.25"/>
    <row r="49" spans="2:10" customFormat="1" ht="20.25" customHeight="1" x14ac:dyDescent="0.25">
      <c r="C49" s="105" t="s">
        <v>35</v>
      </c>
      <c r="D49" s="106"/>
      <c r="E49" s="106"/>
      <c r="F49" s="106"/>
      <c r="G49" s="106"/>
      <c r="H49" s="106"/>
      <c r="I49" s="107"/>
    </row>
    <row r="50" spans="2:10" customFormat="1" ht="20.25" customHeight="1" x14ac:dyDescent="0.25">
      <c r="C50" s="108"/>
      <c r="D50" s="109"/>
      <c r="E50" s="109"/>
      <c r="F50" s="109"/>
      <c r="G50" s="109"/>
      <c r="H50" s="109"/>
      <c r="I50" s="110"/>
    </row>
    <row r="51" spans="2:10" ht="20.25" customHeight="1" x14ac:dyDescent="0.5">
      <c r="B51" s="38"/>
      <c r="C51" s="111"/>
      <c r="D51" s="112"/>
      <c r="E51" s="112"/>
      <c r="F51" s="112"/>
      <c r="G51" s="112"/>
      <c r="H51" s="112"/>
      <c r="I51" s="113"/>
    </row>
    <row r="52" spans="2:10" ht="14.45" customHeight="1" x14ac:dyDescent="0.25">
      <c r="C52" s="60"/>
      <c r="D52" s="60"/>
      <c r="E52" s="60"/>
      <c r="F52" s="60"/>
      <c r="G52" s="60"/>
    </row>
    <row r="53" spans="2:10" x14ac:dyDescent="0.25">
      <c r="B53" s="104" t="s">
        <v>33</v>
      </c>
      <c r="C53" s="104"/>
      <c r="D53" s="104"/>
      <c r="E53" s="104"/>
      <c r="F53" s="104"/>
      <c r="G53" s="104"/>
      <c r="H53" s="104"/>
      <c r="I53" s="104"/>
      <c r="J53" s="104"/>
    </row>
    <row r="54" spans="2:10" x14ac:dyDescent="0.25">
      <c r="B54" s="59"/>
      <c r="C54" s="59"/>
      <c r="D54" s="59"/>
      <c r="E54" s="59"/>
      <c r="F54" s="59"/>
      <c r="G54" s="59"/>
      <c r="H54" s="59"/>
      <c r="I54" s="59"/>
      <c r="J54" s="59"/>
    </row>
    <row r="55" spans="2:10" ht="21" x14ac:dyDescent="0.25">
      <c r="D55" s="82" t="s">
        <v>29</v>
      </c>
      <c r="E55" s="83"/>
      <c r="F55" s="83"/>
      <c r="G55" s="83"/>
      <c r="H55" s="83"/>
    </row>
    <row r="56" spans="2:10" ht="75" x14ac:dyDescent="0.25">
      <c r="D56" s="71" t="s">
        <v>31</v>
      </c>
      <c r="E56" s="77" t="s">
        <v>48</v>
      </c>
      <c r="F56" s="77" t="s">
        <v>46</v>
      </c>
      <c r="G56" s="77" t="s">
        <v>45</v>
      </c>
      <c r="H56" s="77" t="s">
        <v>49</v>
      </c>
      <c r="I56" s="77" t="s">
        <v>44</v>
      </c>
    </row>
    <row r="57" spans="2:10" x14ac:dyDescent="0.25">
      <c r="D57" s="69">
        <f>D23</f>
        <v>0</v>
      </c>
      <c r="E57" s="53">
        <f>IF(M23=TRUE,25,0)</f>
        <v>0</v>
      </c>
      <c r="F57" s="53">
        <f>IF(N23=TRUE,125,0)</f>
        <v>0</v>
      </c>
      <c r="G57" s="53">
        <f>IF(O23=TRUE,125,0)</f>
        <v>0</v>
      </c>
      <c r="H57" s="54">
        <f>IF(W23&gt;1,-10,0)</f>
        <v>0</v>
      </c>
      <c r="I57" s="70">
        <f>SUM(F57+G57) + H57</f>
        <v>0</v>
      </c>
    </row>
    <row r="58" spans="2:10" x14ac:dyDescent="0.25">
      <c r="D58" s="69">
        <f>D24</f>
        <v>0</v>
      </c>
      <c r="E58" s="53">
        <f>IF(M24=TRUE,25,0)</f>
        <v>0</v>
      </c>
      <c r="F58" s="53">
        <f>IF(N24=TRUE,125,0)</f>
        <v>0</v>
      </c>
      <c r="G58" s="53">
        <f>IF(O24=TRUE,125,0)</f>
        <v>0</v>
      </c>
      <c r="H58" s="54">
        <f>IF(W24&gt;1,-10,0)</f>
        <v>0</v>
      </c>
      <c r="I58" s="70">
        <f>SUM(F58+G58) + H58</f>
        <v>0</v>
      </c>
    </row>
    <row r="59" spans="2:10" x14ac:dyDescent="0.25">
      <c r="D59" s="69">
        <f>D25</f>
        <v>0</v>
      </c>
      <c r="E59" s="53">
        <f>IF(M25=TRUE,25,0)</f>
        <v>0</v>
      </c>
      <c r="F59" s="53">
        <f>IF(N25=TRUE,125,0)</f>
        <v>0</v>
      </c>
      <c r="G59" s="58">
        <f>IF(O25=TRUE,125,0)</f>
        <v>0</v>
      </c>
      <c r="H59" s="54">
        <f>IF(W25&gt;1,-10,0)</f>
        <v>0</v>
      </c>
      <c r="I59" s="70">
        <f>SUM(F59+G59) + H59</f>
        <v>0</v>
      </c>
    </row>
    <row r="60" spans="2:10" x14ac:dyDescent="0.25">
      <c r="D60" s="69">
        <f>D26</f>
        <v>0</v>
      </c>
      <c r="E60" s="53">
        <f>IF(M26=TRUE,25,0)</f>
        <v>0</v>
      </c>
      <c r="F60" s="53">
        <f>IF(N26=TRUE,125,0)</f>
        <v>0</v>
      </c>
      <c r="G60" s="53">
        <f>IF(O26=TRUE,125,0)</f>
        <v>0</v>
      </c>
      <c r="H60" s="54">
        <f>IF(W26&gt;1,-10,0)</f>
        <v>0</v>
      </c>
      <c r="I60" s="70">
        <f>SUM(F60+G60) + H60</f>
        <v>0</v>
      </c>
    </row>
    <row r="61" spans="2:10" x14ac:dyDescent="0.25">
      <c r="D61" s="69">
        <f>D27</f>
        <v>0</v>
      </c>
      <c r="E61" s="53">
        <f>IF(M27=TRUE,25,0)</f>
        <v>0</v>
      </c>
      <c r="F61" s="53">
        <f>IF(N27=TRUE,125,0)</f>
        <v>0</v>
      </c>
      <c r="G61" s="53">
        <f>IF(O27=TRUE,125,0)</f>
        <v>0</v>
      </c>
      <c r="H61" s="54">
        <f>IF(W27&gt;1,-10,0)</f>
        <v>0</v>
      </c>
      <c r="I61" s="70">
        <f>SUM(F61+G61) + H61</f>
        <v>0</v>
      </c>
    </row>
    <row r="62" spans="2:10" x14ac:dyDescent="0.25">
      <c r="D62" s="69">
        <f>D28</f>
        <v>0</v>
      </c>
      <c r="E62" s="53">
        <f>IF(M28=TRUE,25,0)</f>
        <v>0</v>
      </c>
      <c r="F62" s="53">
        <f>IF(N28=TRUE,125,0)</f>
        <v>0</v>
      </c>
      <c r="G62" s="53">
        <f>IF(O28=TRUE,125,0)</f>
        <v>0</v>
      </c>
      <c r="H62" s="54">
        <f>IF(W28&gt;1,-10,0)</f>
        <v>0</v>
      </c>
      <c r="I62" s="70">
        <f>SUM(F62+G62) + H62</f>
        <v>0</v>
      </c>
    </row>
    <row r="63" spans="2:10" x14ac:dyDescent="0.25">
      <c r="D63" s="69">
        <f>D29</f>
        <v>0</v>
      </c>
      <c r="E63" s="53">
        <f>IF(M29=TRUE,25,0)</f>
        <v>0</v>
      </c>
      <c r="F63" s="53">
        <f>IF(N29=TRUE,125,0)</f>
        <v>0</v>
      </c>
      <c r="G63" s="53">
        <f>IF(O29=TRUE,125,0)</f>
        <v>0</v>
      </c>
      <c r="H63" s="54">
        <f>IF(W29&gt;1,-10,0)</f>
        <v>0</v>
      </c>
      <c r="I63" s="70">
        <f>SUM(F63+G63) + H63</f>
        <v>0</v>
      </c>
    </row>
    <row r="64" spans="2:10" x14ac:dyDescent="0.25">
      <c r="D64" s="69">
        <f>D30</f>
        <v>0</v>
      </c>
      <c r="E64" s="53">
        <f>IF(M30=TRUE,25,0)</f>
        <v>0</v>
      </c>
      <c r="F64" s="53">
        <f>IF(N30=TRUE,125,0)</f>
        <v>0</v>
      </c>
      <c r="G64" s="53">
        <f>IF(O30=TRUE,125,0)</f>
        <v>0</v>
      </c>
      <c r="H64" s="54">
        <f>IF(W30&gt;1,-10,0)</f>
        <v>0</v>
      </c>
      <c r="I64" s="70">
        <f>SUM(F64+G64) + H64</f>
        <v>0</v>
      </c>
    </row>
    <row r="65" spans="1:11" ht="14.45" customHeight="1" x14ac:dyDescent="0.25">
      <c r="D65" s="139"/>
      <c r="E65" s="172" t="s">
        <v>50</v>
      </c>
      <c r="F65" s="172"/>
      <c r="G65" s="172"/>
      <c r="H65" s="173">
        <f>SUM(I57:I64)+SUM(E57:E64)</f>
        <v>0</v>
      </c>
      <c r="I65" s="174"/>
    </row>
    <row r="66" spans="1:11" ht="14.45" customHeight="1" x14ac:dyDescent="0.25">
      <c r="D66" s="140"/>
      <c r="E66" s="172" t="s">
        <v>64</v>
      </c>
      <c r="F66" s="172"/>
      <c r="G66" s="172"/>
      <c r="H66" s="173">
        <f>SUM(G37:H43)</f>
        <v>0</v>
      </c>
      <c r="I66" s="174"/>
    </row>
    <row r="67" spans="1:11" ht="16.5" thickBot="1" x14ac:dyDescent="0.3">
      <c r="E67" s="172" t="s">
        <v>14</v>
      </c>
      <c r="F67" s="172"/>
      <c r="G67" s="172"/>
      <c r="H67" s="173">
        <f>IF(I16&lt;&gt;"",I16,0)</f>
        <v>0</v>
      </c>
      <c r="I67" s="174"/>
    </row>
    <row r="68" spans="1:11" ht="21" customHeight="1" thickBot="1" x14ac:dyDescent="0.3">
      <c r="D68" s="170" t="s">
        <v>32</v>
      </c>
      <c r="E68" s="170"/>
      <c r="F68" s="170"/>
      <c r="G68" s="171"/>
      <c r="H68" s="167">
        <f>SUM(H65+H67)</f>
        <v>0</v>
      </c>
      <c r="I68" s="168"/>
      <c r="J68" s="169"/>
    </row>
    <row r="69" spans="1:11" ht="15.75" x14ac:dyDescent="0.25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</row>
  </sheetData>
  <protectedRanges>
    <protectedRange sqref="D3:E3 D12:E15" name="Range1"/>
  </protectedRanges>
  <mergeCells count="55">
    <mergeCell ref="D68:G68"/>
    <mergeCell ref="H66:I66"/>
    <mergeCell ref="J37:K38"/>
    <mergeCell ref="J39:K40"/>
    <mergeCell ref="J41:K42"/>
    <mergeCell ref="G40:H40"/>
    <mergeCell ref="G41:H41"/>
    <mergeCell ref="G42:H42"/>
    <mergeCell ref="G43:H43"/>
    <mergeCell ref="A35:E35"/>
    <mergeCell ref="O36:S36"/>
    <mergeCell ref="G36:H36"/>
    <mergeCell ref="G37:H37"/>
    <mergeCell ref="G38:H38"/>
    <mergeCell ref="G39:H39"/>
    <mergeCell ref="A9:B9"/>
    <mergeCell ref="A37:B37"/>
    <mergeCell ref="A38:B38"/>
    <mergeCell ref="A39:B39"/>
    <mergeCell ref="E66:G66"/>
    <mergeCell ref="A22:B22"/>
    <mergeCell ref="A36:B36"/>
    <mergeCell ref="A40:B40"/>
    <mergeCell ref="A41:B41"/>
    <mergeCell ref="A42:B42"/>
    <mergeCell ref="A43:B43"/>
    <mergeCell ref="H68:J68"/>
    <mergeCell ref="F9:H9"/>
    <mergeCell ref="F10:H10"/>
    <mergeCell ref="C11:D11"/>
    <mergeCell ref="B20:C20"/>
    <mergeCell ref="D16:G16"/>
    <mergeCell ref="E18:F20"/>
    <mergeCell ref="A23:A30"/>
    <mergeCell ref="C9:D9"/>
    <mergeCell ref="C10:D10"/>
    <mergeCell ref="E67:G67"/>
    <mergeCell ref="E65:G65"/>
    <mergeCell ref="A32:K32"/>
    <mergeCell ref="A47:K47"/>
    <mergeCell ref="H65:I65"/>
    <mergeCell ref="B19:C19"/>
    <mergeCell ref="G20:H21"/>
    <mergeCell ref="D17:G17"/>
    <mergeCell ref="A1:K2"/>
    <mergeCell ref="E4:E7"/>
    <mergeCell ref="C4:D4"/>
    <mergeCell ref="B53:J53"/>
    <mergeCell ref="H67:I67"/>
    <mergeCell ref="C49:I51"/>
    <mergeCell ref="C5:D6"/>
    <mergeCell ref="C7:D7"/>
    <mergeCell ref="A16:C16"/>
    <mergeCell ref="A17:C17"/>
    <mergeCell ref="B18:C18"/>
  </mergeCells>
  <phoneticPr fontId="3" type="noConversion"/>
  <conditionalFormatting sqref="V44">
    <cfRule type="cellIs" dxfId="17" priority="22" operator="equal">
      <formula>0</formula>
    </cfRule>
    <cfRule type="cellIs" dxfId="16" priority="23" operator="greaterThan">
      <formula>0</formula>
    </cfRule>
  </conditionalFormatting>
  <conditionalFormatting sqref="F57:G64">
    <cfRule type="cellIs" dxfId="15" priority="19" operator="equal">
      <formula>0</formula>
    </cfRule>
    <cfRule type="cellIs" dxfId="14" priority="21" operator="greaterThan">
      <formula>0</formula>
    </cfRule>
  </conditionalFormatting>
  <conditionalFormatting sqref="I57:I64">
    <cfRule type="cellIs" dxfId="13" priority="20" operator="greaterThan">
      <formula>0</formula>
    </cfRule>
  </conditionalFormatting>
  <conditionalFormatting sqref="H57:H64">
    <cfRule type="cellIs" dxfId="12" priority="18" operator="greaterThan">
      <formula>0</formula>
    </cfRule>
  </conditionalFormatting>
  <conditionalFormatting sqref="T23:V30">
    <cfRule type="cellIs" dxfId="11" priority="13" operator="equal">
      <formula>0</formula>
    </cfRule>
    <cfRule type="cellIs" dxfId="10" priority="14" operator="greaterThan">
      <formula>0</formula>
    </cfRule>
  </conditionalFormatting>
  <conditionalFormatting sqref="S23:S30">
    <cfRule type="cellIs" dxfId="9" priority="11" operator="equal">
      <formula>0</formula>
    </cfRule>
    <cfRule type="cellIs" dxfId="8" priority="12" operator="greaterThan">
      <formula>0</formula>
    </cfRule>
  </conditionalFormatting>
  <conditionalFormatting sqref="E57:E64">
    <cfRule type="cellIs" dxfId="7" priority="9" operator="equal">
      <formula>0</formula>
    </cfRule>
    <cfRule type="cellIs" dxfId="6" priority="10" operator="greaterThan">
      <formula>0</formula>
    </cfRule>
  </conditionalFormatting>
  <conditionalFormatting sqref="T37:T43">
    <cfRule type="cellIs" dxfId="5" priority="5" operator="equal">
      <formula>0</formula>
    </cfRule>
    <cfRule type="cellIs" dxfId="4" priority="6" operator="greaterThan">
      <formula>0</formula>
    </cfRule>
  </conditionalFormatting>
  <conditionalFormatting sqref="U37:U43">
    <cfRule type="cellIs" dxfId="3" priority="3" operator="equal">
      <formula>0</formula>
    </cfRule>
    <cfRule type="cellIs" dxfId="2" priority="4" operator="greaterThan">
      <formula>0</formula>
    </cfRule>
  </conditionalFormatting>
  <conditionalFormatting sqref="G37:G43">
    <cfRule type="cellIs" dxfId="1" priority="1" operator="equal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F10:G10" xr:uid="{00000000-0002-0000-0000-000000000000}">
      <formula1>"VNEA,BCA,ACS,APA,UPA,TAP,NAPA,OTHER (Contact tournament Director)"</formula1>
    </dataValidation>
    <dataValidation allowBlank="1" showInputMessage="1" showErrorMessage="1" promptTitle="TEAM NAME!" prompt="Please enter your 'Original' and 'Tournament' team name and the required CAPTAIN'S contact details." sqref="D16:D17" xr:uid="{00000000-0002-0000-0000-000001000000}"/>
    <dataValidation allowBlank="1" showInputMessage="1" showErrorMessage="1" promptTitle="ENTER PLAYER NAMES!" prompt="Player names are required when entering 8 and/or 9 ball competitions. If you select the checkboxes and don't enter a player name, your fees will not be registered." sqref="D23" xr:uid="{00000000-0002-0000-0000-000003000000}"/>
    <dataValidation allowBlank="1" showInputMessage="1" showErrorMessage="1" promptTitle="CONTACT DETAILS!" prompt="Email and Cell number for the main contact are required!" sqref="C9:C11 E10 K9 I9 E4 E9:G9 C4:C5" xr:uid="{00000000-0002-0000-0000-000004000000}"/>
    <dataValidation type="list" allowBlank="1" showInputMessage="1" showErrorMessage="1" sqref="L18:M18 A18" xr:uid="{00000000-0002-0000-0000-000005000000}">
      <formula1>"X,"</formula1>
    </dataValidation>
    <dataValidation type="decimal" allowBlank="1" showInputMessage="1" showErrorMessage="1" errorTitle="ENTER PLAYER AVERAGES (XX.XX)" error="PLEASE ENTER THE REQUIRED PLAYERS AVERAGE  [FORMAT (XX.XX)]_x000a_MIN = 0_x000a_MAX = 10" promptTitle="TEAM PLAYER AVERAGES!!" prompt="Team Players are REQUIRED to have an AVG._x000a_Please make sure you enter a number between 1 and 10! " sqref="E46" xr:uid="{00000000-0002-0000-0000-000006000000}">
      <formula1>0</formula1>
      <formula2>10</formula2>
    </dataValidation>
  </dataValidations>
  <printOptions horizontalCentered="1"/>
  <pageMargins left="0.25" right="0.25" top="0.5" bottom="0.25" header="0.3" footer="0.3"/>
  <pageSetup scale="72" fitToHeight="2" orientation="landscape" horizontalDpi="300" verticalDpi="300" r:id="rId1"/>
  <headerFooter>
    <oddFooter>Page &amp;P of &amp;N</oddFooter>
  </headerFooter>
  <rowBreaks count="1" manualBreakCount="1">
    <brk id="32" max="10" man="1"/>
  </rowBreaks>
  <customProperties>
    <customPr name="EpmWorksheetKeyString_GUID" r:id="rId2"/>
  </customProperties>
  <ignoredErrors>
    <ignoredError sqref="D57:D64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22</xdr:row>
                    <xdr:rowOff>0</xdr:rowOff>
                  </from>
                  <to>
                    <xdr:col>5</xdr:col>
                    <xdr:colOff>561975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7</xdr:col>
                    <xdr:colOff>247650</xdr:colOff>
                    <xdr:row>21</xdr:row>
                    <xdr:rowOff>657225</xdr:rowOff>
                  </from>
                  <to>
                    <xdr:col>7</xdr:col>
                    <xdr:colOff>600075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8</xdr:col>
                    <xdr:colOff>238125</xdr:colOff>
                    <xdr:row>22</xdr:row>
                    <xdr:rowOff>28575</xdr:rowOff>
                  </from>
                  <to>
                    <xdr:col>8</xdr:col>
                    <xdr:colOff>495300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0</xdr:rowOff>
                  </from>
                  <to>
                    <xdr:col>5</xdr:col>
                    <xdr:colOff>504825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247650</xdr:colOff>
                    <xdr:row>23</xdr:row>
                    <xdr:rowOff>0</xdr:rowOff>
                  </from>
                  <to>
                    <xdr:col>7</xdr:col>
                    <xdr:colOff>542925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238125</xdr:colOff>
                    <xdr:row>23</xdr:row>
                    <xdr:rowOff>19050</xdr:rowOff>
                  </from>
                  <to>
                    <xdr:col>8</xdr:col>
                    <xdr:colOff>495300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5</xdr:col>
                    <xdr:colOff>228600</xdr:colOff>
                    <xdr:row>24</xdr:row>
                    <xdr:rowOff>0</xdr:rowOff>
                  </from>
                  <to>
                    <xdr:col>5</xdr:col>
                    <xdr:colOff>504825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247650</xdr:colOff>
                    <xdr:row>24</xdr:row>
                    <xdr:rowOff>0</xdr:rowOff>
                  </from>
                  <to>
                    <xdr:col>7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238125</xdr:colOff>
                    <xdr:row>24</xdr:row>
                    <xdr:rowOff>19050</xdr:rowOff>
                  </from>
                  <to>
                    <xdr:col>8</xdr:col>
                    <xdr:colOff>495300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25</xdr:row>
                    <xdr:rowOff>0</xdr:rowOff>
                  </from>
                  <to>
                    <xdr:col>5</xdr:col>
                    <xdr:colOff>504825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7</xdr:col>
                    <xdr:colOff>247650</xdr:colOff>
                    <xdr:row>25</xdr:row>
                    <xdr:rowOff>0</xdr:rowOff>
                  </from>
                  <to>
                    <xdr:col>7</xdr:col>
                    <xdr:colOff>542925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8</xdr:col>
                    <xdr:colOff>238125</xdr:colOff>
                    <xdr:row>25</xdr:row>
                    <xdr:rowOff>19050</xdr:rowOff>
                  </from>
                  <to>
                    <xdr:col>8</xdr:col>
                    <xdr:colOff>495300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228600</xdr:colOff>
                    <xdr:row>26</xdr:row>
                    <xdr:rowOff>0</xdr:rowOff>
                  </from>
                  <to>
                    <xdr:col>5</xdr:col>
                    <xdr:colOff>504825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7</xdr:col>
                    <xdr:colOff>247650</xdr:colOff>
                    <xdr:row>26</xdr:row>
                    <xdr:rowOff>0</xdr:rowOff>
                  </from>
                  <to>
                    <xdr:col>7</xdr:col>
                    <xdr:colOff>542925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8</xdr:col>
                    <xdr:colOff>238125</xdr:colOff>
                    <xdr:row>26</xdr:row>
                    <xdr:rowOff>19050</xdr:rowOff>
                  </from>
                  <to>
                    <xdr:col>8</xdr:col>
                    <xdr:colOff>495300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5</xdr:col>
                    <xdr:colOff>228600</xdr:colOff>
                    <xdr:row>27</xdr:row>
                    <xdr:rowOff>0</xdr:rowOff>
                  </from>
                  <to>
                    <xdr:col>5</xdr:col>
                    <xdr:colOff>504825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7</xdr:col>
                    <xdr:colOff>247650</xdr:colOff>
                    <xdr:row>27</xdr:row>
                    <xdr:rowOff>0</xdr:rowOff>
                  </from>
                  <to>
                    <xdr:col>7</xdr:col>
                    <xdr:colOff>542925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8</xdr:col>
                    <xdr:colOff>238125</xdr:colOff>
                    <xdr:row>27</xdr:row>
                    <xdr:rowOff>19050</xdr:rowOff>
                  </from>
                  <to>
                    <xdr:col>8</xdr:col>
                    <xdr:colOff>495300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5</xdr:col>
                    <xdr:colOff>228600</xdr:colOff>
                    <xdr:row>28</xdr:row>
                    <xdr:rowOff>0</xdr:rowOff>
                  </from>
                  <to>
                    <xdr:col>5</xdr:col>
                    <xdr:colOff>504825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7</xdr:col>
                    <xdr:colOff>247650</xdr:colOff>
                    <xdr:row>28</xdr:row>
                    <xdr:rowOff>0</xdr:rowOff>
                  </from>
                  <to>
                    <xdr:col>7</xdr:col>
                    <xdr:colOff>542925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8</xdr:col>
                    <xdr:colOff>238125</xdr:colOff>
                    <xdr:row>28</xdr:row>
                    <xdr:rowOff>19050</xdr:rowOff>
                  </from>
                  <to>
                    <xdr:col>8</xdr:col>
                    <xdr:colOff>495300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5</xdr:col>
                    <xdr:colOff>228600</xdr:colOff>
                    <xdr:row>29</xdr:row>
                    <xdr:rowOff>0</xdr:rowOff>
                  </from>
                  <to>
                    <xdr:col>5</xdr:col>
                    <xdr:colOff>504825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7</xdr:col>
                    <xdr:colOff>247650</xdr:colOff>
                    <xdr:row>29</xdr:row>
                    <xdr:rowOff>0</xdr:rowOff>
                  </from>
                  <to>
                    <xdr:col>7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8</xdr:col>
                    <xdr:colOff>238125</xdr:colOff>
                    <xdr:row>29</xdr:row>
                    <xdr:rowOff>19050</xdr:rowOff>
                  </from>
                  <to>
                    <xdr:col>8</xdr:col>
                    <xdr:colOff>495300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Option Button 41">
              <controlPr locked="0" defaultSize="0" autoFill="0" autoLine="0" autoPict="0">
                <anchor moveWithCells="1">
                  <from>
                    <xdr:col>0</xdr:col>
                    <xdr:colOff>447675</xdr:colOff>
                    <xdr:row>12</xdr:row>
                    <xdr:rowOff>123825</xdr:rowOff>
                  </from>
                  <to>
                    <xdr:col>1</xdr:col>
                    <xdr:colOff>714375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0" name="Check Box 183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22</xdr:row>
                    <xdr:rowOff>0</xdr:rowOff>
                  </from>
                  <to>
                    <xdr:col>6</xdr:col>
                    <xdr:colOff>504825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1" name="Check Box 184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23</xdr:row>
                    <xdr:rowOff>0</xdr:rowOff>
                  </from>
                  <to>
                    <xdr:col>6</xdr:col>
                    <xdr:colOff>504825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2" name="Check Box 185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24</xdr:row>
                    <xdr:rowOff>0</xdr:rowOff>
                  </from>
                  <to>
                    <xdr:col>6</xdr:col>
                    <xdr:colOff>504825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3" name="Check Box 186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25</xdr:row>
                    <xdr:rowOff>0</xdr:rowOff>
                  </from>
                  <to>
                    <xdr:col>6</xdr:col>
                    <xdr:colOff>504825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4" name="Check Box 187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0</xdr:rowOff>
                  </from>
                  <to>
                    <xdr:col>6</xdr:col>
                    <xdr:colOff>504825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5" name="Check Box 188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27</xdr:row>
                    <xdr:rowOff>0</xdr:rowOff>
                  </from>
                  <to>
                    <xdr:col>6</xdr:col>
                    <xdr:colOff>504825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6" name="Check Box 189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28</xdr:row>
                    <xdr:rowOff>0</xdr:rowOff>
                  </from>
                  <to>
                    <xdr:col>6</xdr:col>
                    <xdr:colOff>504825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7" name="Check Box 190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29</xdr:row>
                    <xdr:rowOff>0</xdr:rowOff>
                  </from>
                  <to>
                    <xdr:col>6</xdr:col>
                    <xdr:colOff>504825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8" name="Check Box 192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22</xdr:row>
                    <xdr:rowOff>0</xdr:rowOff>
                  </from>
                  <to>
                    <xdr:col>2</xdr:col>
                    <xdr:colOff>438150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9" name="Check Box 193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23</xdr:row>
                    <xdr:rowOff>0</xdr:rowOff>
                  </from>
                  <to>
                    <xdr:col>2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0" name="Check Box 200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24</xdr:row>
                    <xdr:rowOff>0</xdr:rowOff>
                  </from>
                  <to>
                    <xdr:col>2</xdr:col>
                    <xdr:colOff>438150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41" name="Check Box 201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25</xdr:row>
                    <xdr:rowOff>0</xdr:rowOff>
                  </from>
                  <to>
                    <xdr:col>2</xdr:col>
                    <xdr:colOff>438150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2" name="Check Box 202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26</xdr:row>
                    <xdr:rowOff>0</xdr:rowOff>
                  </from>
                  <to>
                    <xdr:col>2</xdr:col>
                    <xdr:colOff>438150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43" name="Check Box 203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27</xdr:row>
                    <xdr:rowOff>9525</xdr:rowOff>
                  </from>
                  <to>
                    <xdr:col>2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44" name="Check Box 204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28</xdr:row>
                    <xdr:rowOff>0</xdr:rowOff>
                  </from>
                  <to>
                    <xdr:col>2</xdr:col>
                    <xdr:colOff>457200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5" name="Check Box 205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29</xdr:row>
                    <xdr:rowOff>19050</xdr:rowOff>
                  </from>
                  <to>
                    <xdr:col>2</xdr:col>
                    <xdr:colOff>438150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46" name="Option Button 207">
              <controlPr locked="0" defaultSize="0" autoFill="0" autoLine="0" autoPict="0">
                <anchor moveWithCells="1">
                  <from>
                    <xdr:col>5</xdr:col>
                    <xdr:colOff>561975</xdr:colOff>
                    <xdr:row>12</xdr:row>
                    <xdr:rowOff>133350</xdr:rowOff>
                  </from>
                  <to>
                    <xdr:col>7</xdr:col>
                    <xdr:colOff>390525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7" name="Option Button 208">
              <controlPr locked="0" defaultSize="0" autoFill="0" autoLine="0" autoPict="0">
                <anchor moveWithCells="1">
                  <from>
                    <xdr:col>3</xdr:col>
                    <xdr:colOff>2905125</xdr:colOff>
                    <xdr:row>12</xdr:row>
                    <xdr:rowOff>133350</xdr:rowOff>
                  </from>
                  <to>
                    <xdr:col>5</xdr:col>
                    <xdr:colOff>333375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8" name="Option Button 209">
              <controlPr locked="0" defaultSize="0" autoFill="0" autoLine="0" autoPict="0">
                <anchor moveWithCells="1">
                  <from>
                    <xdr:col>3</xdr:col>
                    <xdr:colOff>1609725</xdr:colOff>
                    <xdr:row>12</xdr:row>
                    <xdr:rowOff>133350</xdr:rowOff>
                  </from>
                  <to>
                    <xdr:col>3</xdr:col>
                    <xdr:colOff>2695575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9" name="Option Button 210">
              <controlPr locked="0"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133350</xdr:rowOff>
                  </from>
                  <to>
                    <xdr:col>3</xdr:col>
                    <xdr:colOff>876300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50" name="Option Button 211">
              <controlPr locked="0" defaultSize="0" autoFill="0" autoLine="0" autoPict="0">
                <anchor moveWithCells="1">
                  <from>
                    <xdr:col>8</xdr:col>
                    <xdr:colOff>514350</xdr:colOff>
                    <xdr:row>12</xdr:row>
                    <xdr:rowOff>133350</xdr:rowOff>
                  </from>
                  <to>
                    <xdr:col>10</xdr:col>
                    <xdr:colOff>390525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1" name="Check Box 212">
              <controlPr locked="0" defaultSize="0" autoFill="0" autoLine="0" autoPict="0">
                <anchor moveWithCells="1">
                  <from>
                    <xdr:col>4</xdr:col>
                    <xdr:colOff>276225</xdr:colOff>
                    <xdr:row>21</xdr:row>
                    <xdr:rowOff>1171575</xdr:rowOff>
                  </from>
                  <to>
                    <xdr:col>4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2" name="Check Box 213">
              <controlPr defaultSize="0" autoFill="0" autoLine="0" autoPict="0">
                <anchor moveWithCells="1">
                  <from>
                    <xdr:col>4</xdr:col>
                    <xdr:colOff>276225</xdr:colOff>
                    <xdr:row>23</xdr:row>
                    <xdr:rowOff>0</xdr:rowOff>
                  </from>
                  <to>
                    <xdr:col>4</xdr:col>
                    <xdr:colOff>552450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3" name="Check Box 214">
              <controlPr defaultSize="0" autoFill="0" autoLine="0" autoPict="0">
                <anchor moveWithCells="1">
                  <from>
                    <xdr:col>4</xdr:col>
                    <xdr:colOff>276225</xdr:colOff>
                    <xdr:row>24</xdr:row>
                    <xdr:rowOff>0</xdr:rowOff>
                  </from>
                  <to>
                    <xdr:col>4</xdr:col>
                    <xdr:colOff>552450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4" name="Check Box 215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0</xdr:rowOff>
                  </from>
                  <to>
                    <xdr:col>4</xdr:col>
                    <xdr:colOff>552450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5" name="Check Box 216">
              <controlPr defaultSize="0" autoFill="0" autoLine="0" autoPict="0">
                <anchor moveWithCells="1">
                  <from>
                    <xdr:col>4</xdr:col>
                    <xdr:colOff>276225</xdr:colOff>
                    <xdr:row>26</xdr:row>
                    <xdr:rowOff>0</xdr:rowOff>
                  </from>
                  <to>
                    <xdr:col>4</xdr:col>
                    <xdr:colOff>552450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6" name="Check Box 217">
              <controlPr defaultSize="0" autoFill="0" autoLine="0" autoPict="0">
                <anchor moveWithCells="1">
                  <from>
                    <xdr:col>4</xdr:col>
                    <xdr:colOff>276225</xdr:colOff>
                    <xdr:row>27</xdr:row>
                    <xdr:rowOff>0</xdr:rowOff>
                  </from>
                  <to>
                    <xdr:col>4</xdr:col>
                    <xdr:colOff>552450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57" name="Check Box 218">
              <controlPr defaultSize="0" autoFill="0" autoLine="0" autoPict="0">
                <anchor moveWithCells="1">
                  <from>
                    <xdr:col>4</xdr:col>
                    <xdr:colOff>276225</xdr:colOff>
                    <xdr:row>28</xdr:row>
                    <xdr:rowOff>0</xdr:rowOff>
                  </from>
                  <to>
                    <xdr:col>4</xdr:col>
                    <xdr:colOff>552450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58" name="Check Box 219">
              <controlPr defaultSize="0" autoFill="0" autoLine="0" autoPict="0">
                <anchor moveWithCells="1">
                  <from>
                    <xdr:col>4</xdr:col>
                    <xdr:colOff>276225</xdr:colOff>
                    <xdr:row>29</xdr:row>
                    <xdr:rowOff>0</xdr:rowOff>
                  </from>
                  <to>
                    <xdr:col>4</xdr:col>
                    <xdr:colOff>552450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59" name="Check Box 220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60" name="Check Box 221">
              <controlPr defaultSize="0" autoFill="0" autoLine="0" autoPict="0">
                <anchor moveWithCells="1">
                  <from>
                    <xdr:col>2</xdr:col>
                    <xdr:colOff>161925</xdr:colOff>
                    <xdr:row>37</xdr:row>
                    <xdr:rowOff>0</xdr:rowOff>
                  </from>
                  <to>
                    <xdr:col>2</xdr:col>
                    <xdr:colOff>428625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61" name="Check Box 222">
              <controlPr defaultSize="0" autoFill="0" autoLine="0" autoPict="0">
                <anchor moveWithCells="1">
                  <from>
                    <xdr:col>2</xdr:col>
                    <xdr:colOff>161925</xdr:colOff>
                    <xdr:row>38</xdr:row>
                    <xdr:rowOff>0</xdr:rowOff>
                  </from>
                  <to>
                    <xdr:col>2</xdr:col>
                    <xdr:colOff>428625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62" name="Check Box 223">
              <controlPr defaultSize="0" autoFill="0" autoLine="0" autoPict="0">
                <anchor moveWithCells="1">
                  <from>
                    <xdr:col>2</xdr:col>
                    <xdr:colOff>161925</xdr:colOff>
                    <xdr:row>39</xdr:row>
                    <xdr:rowOff>0</xdr:rowOff>
                  </from>
                  <to>
                    <xdr:col>2</xdr:col>
                    <xdr:colOff>428625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63" name="Check Box 224">
              <controlPr defaultSize="0" autoFill="0" autoLine="0" autoPict="0">
                <anchor moveWithCells="1">
                  <from>
                    <xdr:col>2</xdr:col>
                    <xdr:colOff>161925</xdr:colOff>
                    <xdr:row>40</xdr:row>
                    <xdr:rowOff>0</xdr:rowOff>
                  </from>
                  <to>
                    <xdr:col>2</xdr:col>
                    <xdr:colOff>428625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64" name="Check Box 225">
              <controlPr defaultSize="0" autoFill="0" autoLine="0" autoPict="0">
                <anchor moveWithCells="1">
                  <from>
                    <xdr:col>2</xdr:col>
                    <xdr:colOff>161925</xdr:colOff>
                    <xdr:row>41</xdr:row>
                    <xdr:rowOff>0</xdr:rowOff>
                  </from>
                  <to>
                    <xdr:col>2</xdr:col>
                    <xdr:colOff>428625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65" name="Check Box 226">
              <controlPr defaultSize="0" autoFill="0" autoLine="0" autoPict="0">
                <anchor moveWithCells="1">
                  <from>
                    <xdr:col>2</xdr:col>
                    <xdr:colOff>161925</xdr:colOff>
                    <xdr:row>42</xdr:row>
                    <xdr:rowOff>0</xdr:rowOff>
                  </from>
                  <to>
                    <xdr:col>2</xdr:col>
                    <xdr:colOff>428625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66" name="Check Box 227">
              <controlPr locked="0" defaultSize="0" autoFill="0" autoLine="0" autoPict="0">
                <anchor moveWithCells="1">
                  <from>
                    <xdr:col>4</xdr:col>
                    <xdr:colOff>276225</xdr:colOff>
                    <xdr:row>35</xdr:row>
                    <xdr:rowOff>1171575</xdr:rowOff>
                  </from>
                  <to>
                    <xdr:col>4</xdr:col>
                    <xdr:colOff>600075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67" name="Check Box 228">
              <controlPr defaultSize="0" autoFill="0" autoLine="0" autoPict="0">
                <anchor moveWithCells="1">
                  <from>
                    <xdr:col>4</xdr:col>
                    <xdr:colOff>276225</xdr:colOff>
                    <xdr:row>37</xdr:row>
                    <xdr:rowOff>0</xdr:rowOff>
                  </from>
                  <to>
                    <xdr:col>4</xdr:col>
                    <xdr:colOff>542925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68" name="Check Box 229">
              <controlPr defaultSize="0" autoFill="0" autoLine="0" autoPict="0">
                <anchor moveWithCells="1">
                  <from>
                    <xdr:col>4</xdr:col>
                    <xdr:colOff>276225</xdr:colOff>
                    <xdr:row>38</xdr:row>
                    <xdr:rowOff>0</xdr:rowOff>
                  </from>
                  <to>
                    <xdr:col>4</xdr:col>
                    <xdr:colOff>542925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9" name="Check Box 230">
              <controlPr defaultSize="0" autoFill="0" autoLine="0" autoPict="0">
                <anchor moveWithCells="1">
                  <from>
                    <xdr:col>4</xdr:col>
                    <xdr:colOff>276225</xdr:colOff>
                    <xdr:row>39</xdr:row>
                    <xdr:rowOff>0</xdr:rowOff>
                  </from>
                  <to>
                    <xdr:col>4</xdr:col>
                    <xdr:colOff>542925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70" name="Check Box 231">
              <controlPr defaultSize="0" autoFill="0" autoLine="0" autoPict="0">
                <anchor moveWithCells="1">
                  <from>
                    <xdr:col>4</xdr:col>
                    <xdr:colOff>276225</xdr:colOff>
                    <xdr:row>40</xdr:row>
                    <xdr:rowOff>0</xdr:rowOff>
                  </from>
                  <to>
                    <xdr:col>4</xdr:col>
                    <xdr:colOff>542925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71" name="Check Box 232">
              <controlPr defaultSize="0" autoFill="0" autoLine="0" autoPict="0">
                <anchor moveWithCells="1">
                  <from>
                    <xdr:col>4</xdr:col>
                    <xdr:colOff>276225</xdr:colOff>
                    <xdr:row>41</xdr:row>
                    <xdr:rowOff>0</xdr:rowOff>
                  </from>
                  <to>
                    <xdr:col>4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72" name="Check Box 233">
              <controlPr defaultSize="0" autoFill="0" autoLine="0" autoPict="0">
                <anchor moveWithCells="1">
                  <from>
                    <xdr:col>4</xdr:col>
                    <xdr:colOff>276225</xdr:colOff>
                    <xdr:row>42</xdr:row>
                    <xdr:rowOff>0</xdr:rowOff>
                  </from>
                  <to>
                    <xdr:col>4</xdr:col>
                    <xdr:colOff>542925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Kinikia Kapono Hughes</dc:creator>
  <cp:lastModifiedBy>Kinikia Kapono Hughes</cp:lastModifiedBy>
  <cp:lastPrinted>2026-02-18T20:08:09Z</cp:lastPrinted>
  <dcterms:created xsi:type="dcterms:W3CDTF">2021-03-22T17:44:22Z</dcterms:created>
  <dcterms:modified xsi:type="dcterms:W3CDTF">2026-02-18T20:17:04Z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2024-01-12T02:22:41Z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d36a67fe-14ee-4c15-8354-63bf1998b068</vt:lpwstr>
  </property>
  <property fmtid="{D5CDD505-2E9C-101B-9397-08002B2CF9AE}" pid="7" name="MSIP_Label_defa4170-0d19-0005-0004-bc88714345d2_ActionId">
    <vt:lpwstr>ecc2e10f-742a-407e-94c3-b18e5091c976</vt:lpwstr>
  </property>
  <property fmtid="{D5CDD505-2E9C-101B-9397-08002B2CF9AE}" pid="8" name="MSIP_Label_defa4170-0d19-0005-0004-bc88714345d2_ContentBits">
    <vt:lpwstr>0</vt:lpwstr>
  </property>
</Properties>
</file>