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itmnmci3fp1\mnmci\home\nrcs\Jonah.Olson\Desktop\EPSWCD\Feedlots\2015\"/>
    </mc:Choice>
  </mc:AlternateContent>
  <workbookProtection workbookPassword="C662" lockStructure="1"/>
  <bookViews>
    <workbookView xWindow="0" yWindow="0" windowWidth="23040" windowHeight="9960" activeTab="3"/>
  </bookViews>
  <sheets>
    <sheet name="Sheet1" sheetId="1" r:id="rId1"/>
    <sheet name="Sheet2" sheetId="2" r:id="rId2"/>
    <sheet name="Sheet3" sheetId="3" r:id="rId3"/>
    <sheet name="hybrid" sheetId="4" r:id="rId4"/>
  </sheets>
  <definedNames>
    <definedName name="_xlnm.Print_Area" localSheetId="3">hybrid!$A:$F</definedName>
    <definedName name="_xlnm.Print_Area" localSheetId="1">Sheet2!$A$1:$E$74</definedName>
  </definedNames>
  <calcPr calcId="152511"/>
</workbook>
</file>

<file path=xl/calcChain.xml><?xml version="1.0" encoding="utf-8"?>
<calcChain xmlns="http://schemas.openxmlformats.org/spreadsheetml/2006/main">
  <c r="D23" i="4" l="1"/>
  <c r="F87" i="4" l="1"/>
  <c r="F86" i="4"/>
  <c r="F65" i="4"/>
  <c r="F35" i="4"/>
  <c r="D46" i="4"/>
  <c r="D42" i="4"/>
  <c r="F74" i="4"/>
  <c r="F52" i="4"/>
  <c r="F53" i="4"/>
  <c r="F56" i="4"/>
  <c r="F59" i="4"/>
  <c r="F77" i="4"/>
  <c r="F85" i="4"/>
  <c r="D43" i="4"/>
  <c r="D44" i="4"/>
  <c r="D45" i="4"/>
  <c r="D18" i="4"/>
  <c r="C29" i="2"/>
  <c r="C17" i="2"/>
  <c r="E29" i="3"/>
  <c r="E26" i="3"/>
  <c r="E25" i="3"/>
  <c r="E24" i="3"/>
  <c r="E23" i="3"/>
  <c r="E22" i="3"/>
  <c r="E21" i="3"/>
  <c r="E20" i="3"/>
  <c r="E19" i="3"/>
  <c r="E18" i="3"/>
  <c r="E17" i="3"/>
  <c r="E14" i="3"/>
  <c r="E13" i="3"/>
  <c r="E11" i="3"/>
  <c r="E10" i="3"/>
  <c r="E9" i="3"/>
  <c r="C63" i="2"/>
  <c r="C22" i="2"/>
  <c r="F24" i="1"/>
  <c r="F25" i="1"/>
  <c r="F26" i="1"/>
  <c r="F27" i="1"/>
  <c r="F23" i="1"/>
  <c r="D28" i="1"/>
  <c r="D17" i="1"/>
  <c r="D21" i="1" s="1"/>
  <c r="D8" i="1"/>
  <c r="F29" i="1" s="1"/>
  <c r="F47" i="4" l="1"/>
  <c r="F90" i="4" s="1"/>
  <c r="D47" i="4"/>
</calcChain>
</file>

<file path=xl/sharedStrings.xml><?xml version="1.0" encoding="utf-8"?>
<sst xmlns="http://schemas.openxmlformats.org/spreadsheetml/2006/main" count="277" uniqueCount="223">
  <si>
    <t>Registration</t>
  </si>
  <si>
    <t>Feedlots in shoreland with 10-299 AU</t>
  </si>
  <si>
    <t>Feedlots outside shoreland with 50-299 AU</t>
  </si>
  <si>
    <t>Feedlots with NPDES Permits</t>
  </si>
  <si>
    <t>Total</t>
  </si>
  <si>
    <t>Feedlots with 10 AU or more in shoreland</t>
  </si>
  <si>
    <t>Feedlots with 10 AU or more that are both in shoreland and in a DWSMA</t>
  </si>
  <si>
    <t>Feedlots with 50 AU or more that are in a DWSMA and are not in shoreland</t>
  </si>
  <si>
    <t>Feedlots Inspected by Size</t>
  </si>
  <si>
    <t>Feedlots inspected with 10 - 99 AU</t>
  </si>
  <si>
    <t>Feedlots inspected with 100-299 AU</t>
  </si>
  <si>
    <t>Non-NPDES sites ≥300 AU</t>
  </si>
  <si>
    <t>Non-NPDES sites ≥300 AU inspected</t>
  </si>
  <si>
    <t>NPDES sites inspected</t>
  </si>
  <si>
    <t>PC</t>
  </si>
  <si>
    <t>Total feedlots inspected required to be registered</t>
  </si>
  <si>
    <t>Feedlot Inspected by Type</t>
  </si>
  <si>
    <t>x</t>
  </si>
  <si>
    <t>Compliance Inspections</t>
  </si>
  <si>
    <t>Construction Inspections</t>
  </si>
  <si>
    <t>Complaint Inspections</t>
  </si>
  <si>
    <t>Level II Land Application Inspections</t>
  </si>
  <si>
    <t>Level III Land Application Inspections</t>
  </si>
  <si>
    <t>Total feedlots inspected by type</t>
  </si>
  <si>
    <t>Feedlots that were inspected and found not in compliance with water quality discharge standards</t>
  </si>
  <si>
    <t>Feedlots not required to be registered that were inspected as the result of a complaint or referral</t>
  </si>
  <si>
    <t>Feedlots required to be registered that wre inspected as the result of a complaint</t>
  </si>
  <si>
    <t>Other Inspctections</t>
  </si>
  <si>
    <t>Total feedlot inspections (item 13 + item 15)</t>
  </si>
  <si>
    <t>Total inspection PC</t>
  </si>
  <si>
    <t>MPR-PC Review Committee</t>
  </si>
  <si>
    <t>Annual County Feedlot Officer Report (DRAFT)</t>
  </si>
  <si>
    <t>Name of County:</t>
  </si>
  <si>
    <t>Contact Person:</t>
  </si>
  <si>
    <t xml:space="preserve">Phone No.: </t>
  </si>
  <si>
    <t>E-mail Address:</t>
  </si>
  <si>
    <t>Signature:</t>
  </si>
  <si>
    <t xml:space="preserve">   ____________________________________                _______________</t>
  </si>
  <si>
    <t xml:space="preserve">    (Signature of County Board Commissioner)                                     (Date)</t>
  </si>
  <si>
    <t>All data must be entered in accordance with the Annual CFO Report Guidance Document.  Except where identified all questions in this report address those sites required to be registered.</t>
  </si>
  <si>
    <t>No.</t>
  </si>
  <si>
    <t xml:space="preserve">Registration </t>
  </si>
  <si>
    <t>1 - Feedlots in shoreland with 10 - 49 AU:</t>
  </si>
  <si>
    <t>2 - Feedlots with 50 - 299 AU:</t>
  </si>
  <si>
    <t>3 - Feedlots with 300 - 999 AU:</t>
  </si>
  <si>
    <t>4 - Feedlots ≥ 1,000 AU:</t>
  </si>
  <si>
    <t>5 - Total:</t>
  </si>
  <si>
    <t>No. of Sites Inspected</t>
  </si>
  <si>
    <t>6 - Feedlots inspected in shoreland with 10 - 49 AU:</t>
  </si>
  <si>
    <t xml:space="preserve">7 - Feedlots inspected with 50 - 299 AU: </t>
  </si>
  <si>
    <t xml:space="preserve">8 - Feedlots inspected with 300 - 999 AU: </t>
  </si>
  <si>
    <t>9 - Feedlots inspected ≥ 1,000 AU:</t>
  </si>
  <si>
    <t>10 - Total feedlots inspected required to be registered:</t>
  </si>
  <si>
    <t xml:space="preserve">11 - Feedlots that were inspected and found not in compliance with water quality discharge standards:  </t>
  </si>
  <si>
    <t>Land Application Inspections</t>
  </si>
  <si>
    <t>12 - Feedlots&gt;100 AU where a Level I land application was conducted.</t>
  </si>
  <si>
    <t>13 - Feedlots&gt;100 AU where a Level I land application was conducted and the determination was non-compliance:</t>
  </si>
  <si>
    <t>14 - Feedlots ≥300 AU where a Level II land application was conducted.</t>
  </si>
  <si>
    <t>15 - Feedlots ≥300 AU where a Level II land application was conducted and the determiniation was non-compliance.</t>
  </si>
  <si>
    <t>16 - Feedlots&gt;100 AU where a Level III land application was conducted.</t>
  </si>
  <si>
    <t>17 - Feedlots&gt;100 AU where a Level III land application was conducted and the determination was non-compliance.</t>
  </si>
  <si>
    <t>Specialty Inspections</t>
  </si>
  <si>
    <t>18 - Feedlots inspected that were constructing:</t>
  </si>
  <si>
    <t>19 - Feedlots inspected in shoreland and/or DWSMA:</t>
  </si>
  <si>
    <t xml:space="preserve">20 - Feedlots required to be registered that were inspected as the result of a complaint:  </t>
  </si>
  <si>
    <t>21 - Feedlots not required to be registered that were inspected as the result of a complaint or referral:</t>
  </si>
  <si>
    <t>22 - Number of producer on-site assistance visits provided.</t>
  </si>
  <si>
    <t>Permitting</t>
  </si>
  <si>
    <t>23 - 30-day construction/expansion notifications received:</t>
  </si>
  <si>
    <t xml:space="preserve">24 - Interim permits issued:  </t>
  </si>
  <si>
    <t>25 - Short-Form permits issued or modifed at sites ≥300 AU:</t>
  </si>
  <si>
    <t xml:space="preserve">26 - Public meetings held for construction/expansion to &gt;500 AU: </t>
  </si>
  <si>
    <t>Emergency Response</t>
  </si>
  <si>
    <t xml:space="preserve">27 - Events where an emergency response was conducted: </t>
  </si>
  <si>
    <t>Production Site Scheduled Compliance</t>
  </si>
  <si>
    <t xml:space="preserve">28 - Feedlots where a partial environmental upgrade was achieved in the current year:  </t>
  </si>
  <si>
    <t xml:space="preserve">29 - Feedlots where a complete environmental upgrade was achieved in the current year:  </t>
  </si>
  <si>
    <t>All data must be entered in accordance with the Annual CFO Report Guidance Document.</t>
  </si>
  <si>
    <t>*PC = performance credits  **NC = non-compliance  ***RTC = return to compliance</t>
  </si>
  <si>
    <t>Land Application Scheduled Compliance</t>
  </si>
  <si>
    <t>30 - Feedlots  ≥100 AU where Level 1 land application non-compliance was found and the site was returned to compliance:</t>
  </si>
  <si>
    <t>31 - Feedlots ≥300 AU (or &gt; 100 AU located in a DWSMA) where Level II land application non-compliance was found and the site was returned to compliance:</t>
  </si>
  <si>
    <t>32 - Feedlots ≥100 AU where Level III land application non-compliance was found and the site was returned to compliance:</t>
  </si>
  <si>
    <t>Owner Assistance Goals</t>
  </si>
  <si>
    <r>
      <t xml:space="preserve">33 - Workshops or trainings hosted and/or co-sponsored by the CFO </t>
    </r>
    <r>
      <rPr>
        <sz val="8"/>
        <rFont val="Arial"/>
        <family val="2"/>
      </rPr>
      <t>(Maximum PC credits = 10; please describe on Supplemental Form):</t>
    </r>
  </si>
  <si>
    <t>34 - Feedlot owners attending feedlot producer workshops, training events or information meetings:</t>
  </si>
  <si>
    <t>35 - No. of mailings to feedlot owners:  (Please describe newsletters/mailings on provided on Supplemental Form.)</t>
  </si>
  <si>
    <t>36 - Feedlot articles placed in local newspapers:  (Please list article title(s) on the Supplemental Form.)</t>
  </si>
  <si>
    <t>Staffing Level and Training</t>
  </si>
  <si>
    <t>37 - FTEs (Full Time Equivalents) supplied by the CFO(s):</t>
  </si>
  <si>
    <t>38 - FTEs supplied by other county staff, including administrative and support, assigned by the county to the feedlot program:</t>
  </si>
  <si>
    <t>Please use whole numbers and decimals (such as 1 or .25 or 1.25) to record FTE values.</t>
  </si>
  <si>
    <t>39 - FTEs supplied through contract to other local government units (LGUs):</t>
  </si>
  <si>
    <t xml:space="preserve">40 - Total No. of FTEs positions that supported county program:  </t>
  </si>
  <si>
    <r>
      <t>41 - CFO-training hours:</t>
    </r>
    <r>
      <rPr>
        <sz val="8"/>
        <rFont val="Arial"/>
        <family val="2"/>
      </rPr>
      <t xml:space="preserve">  (Enter total training hours earned; the Excel formula will deduct 18 hours required training; PCs earned will be zero for total hours earned </t>
    </r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18.)</t>
    </r>
  </si>
  <si>
    <t xml:space="preserve">42 - Hours spent mentoring New CFOs (List location &amp; dates on Supplemental Form): </t>
  </si>
  <si>
    <t>EAW</t>
  </si>
  <si>
    <r>
      <t>43 - EAW (</t>
    </r>
    <r>
      <rPr>
        <sz val="8"/>
        <rFont val="Arial"/>
        <family val="2"/>
      </rPr>
      <t>environmental assessment worksheets</t>
    </r>
    <r>
      <rPr>
        <sz val="10"/>
        <rFont val="Arial"/>
        <family val="2"/>
      </rPr>
      <t>) petitions received:</t>
    </r>
  </si>
  <si>
    <t>44 - EAWs prepared by the county:</t>
  </si>
  <si>
    <t>Air Quality Notifications</t>
  </si>
  <si>
    <t xml:space="preserve">45 - Notifications received from feedlot owners claiming air quality exemptions: </t>
  </si>
  <si>
    <t>Enforcement Actions Taken</t>
  </si>
  <si>
    <t>46 - Letters of warning issued:</t>
  </si>
  <si>
    <t>47 - Notices of violation issued:</t>
  </si>
  <si>
    <t>48 - Court actions commenced:</t>
  </si>
  <si>
    <t>Other Program Activities</t>
  </si>
  <si>
    <t>49 - Feedlots where a MinnFARM was conducted:</t>
  </si>
  <si>
    <r>
      <t>50 - Meetings with other local government and producer groups:</t>
    </r>
    <r>
      <rPr>
        <sz val="8"/>
        <rFont val="Arial"/>
        <family val="2"/>
      </rPr>
      <t xml:space="preserve"> (Please provide meeting details on Supplemental Form.) </t>
    </r>
  </si>
  <si>
    <r>
      <t xml:space="preserve">51 - Feedlot Ordinance Revisions:  </t>
    </r>
    <r>
      <rPr>
        <sz val="8"/>
        <rFont val="Arial"/>
        <family val="2"/>
      </rPr>
      <t>(Please describe ordinance revision and/or adoption proceedings on Supplemental Form.)</t>
    </r>
  </si>
  <si>
    <r>
      <t>Performance Credit Report (</t>
    </r>
    <r>
      <rPr>
        <i/>
        <sz val="11"/>
        <rFont val="Arial"/>
        <family val="2"/>
      </rPr>
      <t>DRAFT)</t>
    </r>
  </si>
  <si>
    <t>8/28/2012 iteration</t>
  </si>
  <si>
    <t>Note:  The field numbers are aligned with the fields in the annual report form.</t>
  </si>
  <si>
    <t>x - Compliance inspections</t>
  </si>
  <si>
    <t>x - Construction inspections</t>
  </si>
  <si>
    <t xml:space="preserve">x - Complaint inspections </t>
  </si>
  <si>
    <t>x - Level II land application:</t>
  </si>
  <si>
    <t>x - Level III land application</t>
  </si>
  <si>
    <t>Total Credits</t>
  </si>
  <si>
    <t>PC Total</t>
  </si>
  <si>
    <t>Site Inspections by Insp. Type</t>
  </si>
  <si>
    <t>Site Insp. by AU Size</t>
  </si>
  <si>
    <t>x - Compliance Inspections</t>
  </si>
  <si>
    <t>x - Construction Inspections</t>
  </si>
  <si>
    <t>x - Complaint Inspections</t>
  </si>
  <si>
    <t>x - Level II Land Application Inspections</t>
  </si>
  <si>
    <t>x - Level III Land Application Inspections</t>
  </si>
  <si>
    <t>x - Total Feedlots Inspected by Type</t>
  </si>
  <si>
    <t>9/27/2012 iteration -PC version</t>
  </si>
  <si>
    <t>REGISTRATION</t>
  </si>
  <si>
    <t>LAND APPLICATION INSPECTIONS</t>
  </si>
  <si>
    <t>SPECIALTY INSPECTIONS</t>
  </si>
  <si>
    <t>Minnesota Pollution Control Agency Feedlot Program</t>
  </si>
  <si>
    <t>County:</t>
  </si>
  <si>
    <t>Phone Number:</t>
  </si>
  <si>
    <t>E-Mail Address:</t>
  </si>
  <si>
    <t>(Signature of County Board Commissioner)</t>
  </si>
  <si>
    <t>(Date)</t>
  </si>
  <si>
    <t xml:space="preserve">                  ______________________________________________                      ___________________</t>
  </si>
  <si>
    <t>PRODUCTION SITE INSPECTIONS (compliance or construction)</t>
  </si>
  <si>
    <t>PERMITTING</t>
  </si>
  <si>
    <t>STAFFING LEVEL AND TRAINING</t>
  </si>
  <si>
    <t>AIR QUALITY NOTIFICATIONS</t>
  </si>
  <si>
    <t>ENFORCEMENT ACTIONS</t>
  </si>
  <si>
    <t>OTHER PROGRAM ACTIVITIES</t>
  </si>
  <si>
    <t>FTEs - (Full Time Equivalents) supplied by the CFO(s):</t>
  </si>
  <si>
    <t>FTEs supplied by other county staff, including administrative and support staff assigned by the county to the feedlot program:</t>
  </si>
  <si>
    <t>Total Number of FTE positions that supported county program:</t>
  </si>
  <si>
    <t>EAW petitions received:</t>
  </si>
  <si>
    <t>ENVIRONMENTAL REVIEW (EAW)</t>
  </si>
  <si>
    <t>EAWs prepared by county:</t>
  </si>
  <si>
    <t>Feedlots where a MinnFARM was conducted:</t>
  </si>
  <si>
    <t>Letters of Warning (LOW) issued:</t>
  </si>
  <si>
    <t>Notifications received claiming air quality exemptions:</t>
  </si>
  <si>
    <t>Notices of Violation (NOV) issued:</t>
  </si>
  <si>
    <t>Court actions commenced:</t>
  </si>
  <si>
    <t>TOTAL PERFORMANCE CREDITS</t>
  </si>
  <si>
    <t>FTEs supplied through contract with other local government units:</t>
  </si>
  <si>
    <t>Feedlots where a partial environmental upgrade was achieved:</t>
  </si>
  <si>
    <t>Feedlots where a complete environmental upgrade was achieved:</t>
  </si>
  <si>
    <r>
      <t xml:space="preserve">LAND APPLICATION SCHEDULED COMPLIANCE </t>
    </r>
    <r>
      <rPr>
        <b/>
        <sz val="10"/>
        <color indexed="8"/>
        <rFont val="Calibri"/>
        <family val="2"/>
      </rPr>
      <t>(Achieved in current reporting year)</t>
    </r>
  </si>
  <si>
    <r>
      <t xml:space="preserve">PRODUCTION SITE SCHEDULED COMPLIANCE </t>
    </r>
    <r>
      <rPr>
        <b/>
        <sz val="10"/>
        <color indexed="8"/>
        <rFont val="Calibri"/>
        <family val="2"/>
      </rPr>
      <t>(Achieved in current reporting year)</t>
    </r>
  </si>
  <si>
    <r>
      <t xml:space="preserve">Feedlots </t>
    </r>
    <r>
      <rPr>
        <sz val="10"/>
        <color indexed="8"/>
        <rFont val="Calibri"/>
        <family val="2"/>
      </rPr>
      <t>≥ 100 AU where Level 1 land app non-compliance was returned to compliance:</t>
    </r>
  </si>
  <si>
    <r>
      <t xml:space="preserve">Feedlots </t>
    </r>
    <r>
      <rPr>
        <sz val="10"/>
        <color indexed="8"/>
        <rFont val="Calibri"/>
        <family val="2"/>
      </rPr>
      <t>≥ 300 AU (or ≥</t>
    </r>
    <r>
      <rPr>
        <sz val="10"/>
        <color indexed="8"/>
        <rFont val="Calibri"/>
        <family val="2"/>
      </rPr>
      <t xml:space="preserve"> 100 AU located in a DWSMA)</t>
    </r>
    <r>
      <rPr>
        <sz val="10"/>
        <color indexed="8"/>
        <rFont val="Calibri"/>
        <family val="2"/>
      </rPr>
      <t xml:space="preserve"> where Level 2 land app non-compliance was returned to compliance:</t>
    </r>
  </si>
  <si>
    <r>
      <t xml:space="preserve">Feedlots </t>
    </r>
    <r>
      <rPr>
        <sz val="10"/>
        <color indexed="8"/>
        <rFont val="Calibri"/>
        <family val="2"/>
      </rPr>
      <t>≥ 100 AU where Level 3 land app non-compliance was resolved:</t>
    </r>
  </si>
  <si>
    <t xml:space="preserve">INSPECTION TYPE (Performance Credit Eligible) </t>
  </si>
  <si>
    <t>Based on Number of Sites Inspected by Type</t>
  </si>
  <si>
    <t>Except where identified, this report address those non-NPDES/SDS site required by 7020 to be registered.</t>
  </si>
  <si>
    <t xml:space="preserve">Construction inspections at  registered sites (2 or more visits): </t>
  </si>
  <si>
    <t>Construction inspections at registered sites (only ONE (1) site visit):</t>
  </si>
  <si>
    <t xml:space="preserve">Non-NPDES/SDS Sites </t>
  </si>
  <si>
    <t>EMERGENCY RESPONSE (any size site)</t>
  </si>
  <si>
    <t xml:space="preserve">Workshops or trainings hosted and/or co-sponsored by the CFO: </t>
  </si>
  <si>
    <t xml:space="preserve">OWNER ASSISTANCE </t>
  </si>
  <si>
    <t>Line 49 Based on One CFO per County Attending Training Event</t>
  </si>
  <si>
    <t xml:space="preserve">Feedlot Ordinance Revisions: </t>
  </si>
  <si>
    <t xml:space="preserve">Hours mentoring New CFO's: </t>
  </si>
  <si>
    <t>Describe Lines 41, 43 &amp; 44 on Supplemental Form.</t>
  </si>
  <si>
    <t>Describe Lines 57, 58, 59 and 60 on Supplemental Form.</t>
  </si>
  <si>
    <t>Number of feedlot owners attending events in line 41:</t>
  </si>
  <si>
    <t>Feedlots in shoreland with 10 - 49 AU:</t>
  </si>
  <si>
    <t>Feedlots with 50 - 299 AU:</t>
  </si>
  <si>
    <t>Non-NPDES/SDS ≥ 300 AU:</t>
  </si>
  <si>
    <t>Feedlots with NPDES/SDS permits:</t>
  </si>
  <si>
    <t>Total - Feedlots required to be registered:</t>
  </si>
  <si>
    <t>Feedlots inspected in shoreland with 10 - 49 AU:</t>
  </si>
  <si>
    <t>Feedlots inspected with 50 - 299 AU:</t>
  </si>
  <si>
    <t>Non-NPDES/SDS ≥ 300 AU inspected:</t>
  </si>
  <si>
    <t>Total - Non-NPDES/SDS Feedlots inspected required to be registered:</t>
  </si>
  <si>
    <t>Inspected Feedlots non-compliant with water quality discharge standards:</t>
  </si>
  <si>
    <r>
      <t xml:space="preserve">Feedlots </t>
    </r>
    <r>
      <rPr>
        <sz val="10"/>
        <color indexed="8"/>
        <rFont val="Calibri"/>
        <family val="2"/>
      </rPr>
      <t>≥ 100 AU where Level 1 land app was conducted:</t>
    </r>
  </si>
  <si>
    <r>
      <t xml:space="preserve">Feedlots </t>
    </r>
    <r>
      <rPr>
        <sz val="10"/>
        <color indexed="8"/>
        <rFont val="Calibri"/>
        <family val="2"/>
      </rPr>
      <t>≥ 100 AU where Level 1 land app result was non compliant:</t>
    </r>
  </si>
  <si>
    <r>
      <t xml:space="preserve">Feedlots </t>
    </r>
    <r>
      <rPr>
        <sz val="10"/>
        <color indexed="8"/>
        <rFont val="Calibri"/>
        <family val="2"/>
      </rPr>
      <t>≥ 100 AU where Level 3 land app was conducted:</t>
    </r>
  </si>
  <si>
    <r>
      <t xml:space="preserve">Feedlots </t>
    </r>
    <r>
      <rPr>
        <sz val="10"/>
        <color indexed="8"/>
        <rFont val="Calibri"/>
        <family val="2"/>
      </rPr>
      <t>≥ 100 AU where Level 3 land app result was non compliant:</t>
    </r>
  </si>
  <si>
    <t>Feedlots inspected that are located in shoreland and/or DWSMA:</t>
  </si>
  <si>
    <t>Complaint inspections at sites required to be registered:</t>
  </si>
  <si>
    <t>Complaint inspections at sites NOT required to be registered:</t>
  </si>
  <si>
    <t>On-site assistance inspections:</t>
  </si>
  <si>
    <t>Compliance Inspections at non-NPDES/SDS sites:</t>
  </si>
  <si>
    <t>Construction Inspections at non-NPDES/SDS sites:</t>
  </si>
  <si>
    <t>Complaint Inspections: (any size site)</t>
  </si>
  <si>
    <t>Level 2 Land Application Inspections at non-NPDES/SDS sites:</t>
  </si>
  <si>
    <t>Level 3 Land Application Inspections at non-NPDES/SDS sites:</t>
  </si>
  <si>
    <t>Feedlots with NPDES/SDS permits inspected:</t>
  </si>
  <si>
    <t>Inspection Type Performance Credit Total: (lines 24-29)</t>
  </si>
  <si>
    <t>30-day construction or expansion notifications received:</t>
  </si>
  <si>
    <t>Interim Permits Issued or Modified:</t>
  </si>
  <si>
    <t>Construction Short-Form Permits Issued or Modified at Sites ≥ 300 AU:</t>
  </si>
  <si>
    <t>Public meetings held for construction or expansion to ≥ 500 AU:</t>
  </si>
  <si>
    <t>Events where emergency response was conducted: (on-site visit)</t>
  </si>
  <si>
    <r>
      <t xml:space="preserve">Site </t>
    </r>
    <r>
      <rPr>
        <sz val="10"/>
        <color indexed="8"/>
        <rFont val="Calibri"/>
        <family val="2"/>
      </rPr>
      <t xml:space="preserve">≥ 300 AU </t>
    </r>
    <r>
      <rPr>
        <sz val="9"/>
        <color indexed="8"/>
        <rFont val="Calibri"/>
        <family val="2"/>
      </rPr>
      <t xml:space="preserve">(or ≥100 AU in DWSMA) </t>
    </r>
    <r>
      <rPr>
        <sz val="10"/>
        <color indexed="8"/>
        <rFont val="Calibri"/>
        <family val="2"/>
      </rPr>
      <t>where Level 2 land app was conducted:</t>
    </r>
  </si>
  <si>
    <t>Feedlots from Line 14 where Level 2 land app result was non compliant:</t>
  </si>
  <si>
    <t xml:space="preserve">2015 Annual County Feedlot Officer Annual Report and Performance Credit Report </t>
  </si>
  <si>
    <t>(Data for the Period: January 1, 2015 - December 31, 2015)</t>
  </si>
  <si>
    <t>Polk</t>
  </si>
  <si>
    <t>Nicole Bernd/Jonah Olson</t>
  </si>
  <si>
    <t>218-281-6070 x122/218-567-2777</t>
  </si>
  <si>
    <t>nicole.bernd@mn.nacdnet.net/jonah.olson@mn.nacdnet.net</t>
  </si>
  <si>
    <r>
      <t xml:space="preserve">Number of mailings to feedlot owners: </t>
    </r>
    <r>
      <rPr>
        <sz val="10"/>
        <color rgb="FFFF0000"/>
        <rFont val="Calibri"/>
        <family val="2"/>
        <scheme val="minor"/>
      </rPr>
      <t>Newsletters/Inspections Letters</t>
    </r>
  </si>
  <si>
    <t xml:space="preserve">NPDES/SDS sites inspected: </t>
  </si>
  <si>
    <r>
      <t xml:space="preserve">CFO presentations at informational or producer groups: (per event) </t>
    </r>
    <r>
      <rPr>
        <sz val="10"/>
        <color rgb="FFFF0000"/>
        <rFont val="Calibri"/>
        <family val="2"/>
        <scheme val="minor"/>
      </rPr>
      <t>UMC</t>
    </r>
  </si>
  <si>
    <r>
      <t xml:space="preserve">Feedlot articles placed in newspapers: </t>
    </r>
    <r>
      <rPr>
        <sz val="10"/>
        <color rgb="FFFF0000"/>
        <rFont val="Calibri"/>
        <family val="2"/>
        <scheme val="minor"/>
      </rPr>
      <t>District Facebook and SWCD websites</t>
    </r>
  </si>
  <si>
    <t xml:space="preserve">CFO - training hours: (Enter total training hours earned) </t>
  </si>
  <si>
    <t>Meetings with other local government and producer groups: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</si>
</sst>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z val="8"/>
      <name val="Calibri"/>
      <family val="2"/>
    </font>
    <font>
      <i/>
      <sz val="11"/>
      <name val="Arial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/>
    <xf numFmtId="0" fontId="13" fillId="8" borderId="0" xfId="0" applyFont="1" applyFill="1"/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14" fillId="8" borderId="0" xfId="0" applyFont="1" applyFill="1"/>
    <xf numFmtId="0" fontId="14" fillId="0" borderId="0" xfId="0" applyFont="1" applyAlignment="1">
      <alignment wrapText="1"/>
    </xf>
    <xf numFmtId="0" fontId="0" fillId="7" borderId="0" xfId="0" applyFill="1" applyAlignment="1">
      <alignment horizontal="center"/>
    </xf>
    <xf numFmtId="0" fontId="0" fillId="0" borderId="0" xfId="0" applyBorder="1"/>
    <xf numFmtId="0" fontId="0" fillId="0" borderId="0" xfId="0" applyAlignment="1">
      <alignment vertical="top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5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0" fillId="0" borderId="0" xfId="0" applyAlignment="1"/>
    <xf numFmtId="0" fontId="0" fillId="0" borderId="6" xfId="0" applyBorder="1" applyAlignment="1"/>
    <xf numFmtId="0" fontId="1" fillId="2" borderId="1" xfId="0" applyFont="1" applyFill="1" applyBorder="1" applyAlignment="1">
      <alignment wrapText="1"/>
    </xf>
    <xf numFmtId="0" fontId="1" fillId="9" borderId="7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7" xfId="0" applyFill="1" applyBorder="1" applyAlignment="1"/>
    <xf numFmtId="0" fontId="2" fillId="0" borderId="0" xfId="0" applyFont="1"/>
    <xf numFmtId="0" fontId="1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Border="1" applyAlignment="1"/>
    <xf numFmtId="0" fontId="1" fillId="9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Border="1" applyAlignment="1"/>
    <xf numFmtId="0" fontId="0" fillId="9" borderId="1" xfId="0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7" xfId="0" applyBorder="1" applyAlignment="1"/>
    <xf numFmtId="0" fontId="2" fillId="9" borderId="1" xfId="0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0" fillId="9" borderId="1" xfId="0" applyNumberFormat="1" applyFill="1" applyBorder="1"/>
    <xf numFmtId="0" fontId="0" fillId="0" borderId="0" xfId="0" applyNumberFormat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2" fontId="13" fillId="7" borderId="0" xfId="0" applyNumberFormat="1" applyFont="1" applyFill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vertical="top" wrapText="1"/>
    </xf>
    <xf numFmtId="0" fontId="6" fillId="0" borderId="13" xfId="0" applyNumberFormat="1" applyFont="1" applyBorder="1" applyAlignment="1" applyProtection="1">
      <alignment horizontal="center" vertical="top" wrapText="1"/>
    </xf>
    <xf numFmtId="0" fontId="6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6" fillId="0" borderId="1" xfId="0" applyFont="1" applyBorder="1"/>
    <xf numFmtId="0" fontId="10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10" borderId="1" xfId="0" applyFont="1" applyFill="1" applyBorder="1" applyAlignment="1">
      <alignment vertical="top"/>
    </xf>
    <xf numFmtId="0" fontId="0" fillId="0" borderId="5" xfId="0" applyBorder="1" applyAlignment="1">
      <alignment horizontal="center" wrapText="1"/>
    </xf>
    <xf numFmtId="0" fontId="13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17" fillId="9" borderId="1" xfId="0" applyFont="1" applyFill="1" applyBorder="1" applyAlignment="1">
      <alignment horizontal="center"/>
    </xf>
    <xf numFmtId="0" fontId="17" fillId="9" borderId="1" xfId="0" applyFont="1" applyFill="1" applyBorder="1"/>
    <xf numFmtId="0" fontId="17" fillId="11" borderId="1" xfId="0" applyFont="1" applyFill="1" applyBorder="1"/>
    <xf numFmtId="0" fontId="17" fillId="0" borderId="11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10" borderId="6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7" fillId="0" borderId="8" xfId="0" applyFont="1" applyBorder="1" applyAlignment="1">
      <alignment horizontal="center" vertical="top"/>
    </xf>
    <xf numFmtId="0" fontId="17" fillId="11" borderId="6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8" fillId="11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" xfId="0" applyFont="1" applyFill="1" applyBorder="1" applyAlignment="1">
      <alignment horizontal="center" vertical="top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2" fontId="18" fillId="10" borderId="1" xfId="0" applyNumberFormat="1" applyFont="1" applyFill="1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18" fillId="1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1" xfId="0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/>
    <xf numFmtId="0" fontId="0" fillId="0" borderId="19" xfId="0" applyBorder="1" applyAlignment="1"/>
    <xf numFmtId="0" fontId="0" fillId="0" borderId="12" xfId="0" applyBorder="1" applyAlignment="1"/>
    <xf numFmtId="0" fontId="1" fillId="6" borderId="2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12" borderId="2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164" fontId="4" fillId="0" borderId="0" xfId="0" applyNumberFormat="1" applyFont="1" applyBorder="1" applyAlignment="1">
      <alignment horizontal="center" vertical="top" wrapText="1"/>
    </xf>
    <xf numFmtId="164" fontId="2" fillId="0" borderId="0" xfId="0" applyNumberFormat="1" applyFont="1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2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0" fillId="0" borderId="18" xfId="0" applyBorder="1" applyAlignment="1"/>
    <xf numFmtId="0" fontId="0" fillId="0" borderId="4" xfId="0" applyBorder="1" applyAlignment="1"/>
    <xf numFmtId="0" fontId="0" fillId="0" borderId="10" xfId="0" applyBorder="1"/>
    <xf numFmtId="0" fontId="5" fillId="0" borderId="5" xfId="0" applyFont="1" applyBorder="1" applyAlignment="1"/>
    <xf numFmtId="0" fontId="0" fillId="0" borderId="8" xfId="0" applyBorder="1"/>
    <xf numFmtId="0" fontId="5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/>
    <xf numFmtId="0" fontId="1" fillId="3" borderId="2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12" borderId="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3" fillId="0" borderId="11" xfId="0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wrapText="1"/>
      <protection locked="0"/>
    </xf>
    <xf numFmtId="0" fontId="0" fillId="0" borderId="2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7" borderId="11" xfId="0" applyFont="1" applyFill="1" applyBorder="1"/>
    <xf numFmtId="0" fontId="13" fillId="7" borderId="20" xfId="0" applyFont="1" applyFill="1" applyBorder="1"/>
    <xf numFmtId="0" fontId="13" fillId="7" borderId="9" xfId="0" applyFont="1" applyFill="1" applyBorder="1"/>
    <xf numFmtId="0" fontId="13" fillId="7" borderId="19" xfId="0" applyFont="1" applyFill="1" applyBorder="1"/>
    <xf numFmtId="0" fontId="13" fillId="7" borderId="12" xfId="0" applyFont="1" applyFill="1" applyBorder="1"/>
    <xf numFmtId="0" fontId="17" fillId="10" borderId="2" xfId="0" applyFont="1" applyFill="1" applyBorder="1"/>
    <xf numFmtId="0" fontId="17" fillId="10" borderId="7" xfId="0" applyFont="1" applyFill="1" applyBorder="1"/>
    <xf numFmtId="0" fontId="17" fillId="10" borderId="6" xfId="0" applyFont="1" applyFill="1" applyBorder="1"/>
    <xf numFmtId="0" fontId="18" fillId="11" borderId="2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7" fillId="11" borderId="2" xfId="0" applyFont="1" applyFill="1" applyBorder="1"/>
    <xf numFmtId="0" fontId="17" fillId="11" borderId="7" xfId="0" applyFont="1" applyFill="1" applyBorder="1"/>
    <xf numFmtId="0" fontId="17" fillId="11" borderId="6" xfId="0" applyFont="1" applyFill="1" applyBorder="1"/>
    <xf numFmtId="0" fontId="20" fillId="0" borderId="11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8" fillId="0" borderId="1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3" fillId="7" borderId="1" xfId="0" applyFont="1" applyFill="1" applyBorder="1"/>
    <xf numFmtId="0" fontId="13" fillId="0" borderId="1" xfId="0" applyFont="1" applyBorder="1" applyAlignment="1" applyProtection="1">
      <alignment wrapText="1"/>
      <protection locked="0"/>
    </xf>
    <xf numFmtId="0" fontId="22" fillId="0" borderId="1" xfId="1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13" fillId="7" borderId="11" xfId="0" applyFont="1" applyFill="1" applyBorder="1" applyAlignment="1">
      <alignment vertical="top"/>
    </xf>
    <xf numFmtId="0" fontId="13" fillId="7" borderId="19" xfId="0" applyFont="1" applyFill="1" applyBorder="1" applyAlignment="1">
      <alignment vertical="top"/>
    </xf>
    <xf numFmtId="0" fontId="13" fillId="7" borderId="12" xfId="0" applyFont="1" applyFill="1" applyBorder="1" applyAlignment="1">
      <alignment vertical="top"/>
    </xf>
    <xf numFmtId="0" fontId="0" fillId="0" borderId="5" xfId="0" applyBorder="1" applyAlignment="1">
      <alignment horizontal="center" vertical="center"/>
    </xf>
    <xf numFmtId="0" fontId="17" fillId="11" borderId="1" xfId="0" applyFont="1" applyFill="1" applyBorder="1"/>
    <xf numFmtId="0" fontId="18" fillId="11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cole.bernd@mn.nacdnet.net/jonah.olson@mn.nacdne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H35"/>
  <sheetViews>
    <sheetView workbookViewId="0">
      <selection activeCell="F29" sqref="F29"/>
    </sheetView>
  </sheetViews>
  <sheetFormatPr defaultRowHeight="15" x14ac:dyDescent="0.25"/>
  <cols>
    <col min="1" max="1" width="17.85546875" customWidth="1"/>
    <col min="2" max="2" width="4.85546875" style="7" customWidth="1"/>
    <col min="3" max="3" width="47" customWidth="1"/>
    <col min="4" max="4" width="9.140625" style="7"/>
    <col min="5" max="5" width="9.140625" style="6"/>
  </cols>
  <sheetData>
    <row r="2" spans="1:7" x14ac:dyDescent="0.25">
      <c r="E2" s="6" t="s">
        <v>14</v>
      </c>
      <c r="F2" t="s">
        <v>118</v>
      </c>
    </row>
    <row r="3" spans="1:7" x14ac:dyDescent="0.25">
      <c r="A3" t="s">
        <v>0</v>
      </c>
    </row>
    <row r="4" spans="1:7" x14ac:dyDescent="0.25">
      <c r="B4" s="7">
        <v>1</v>
      </c>
      <c r="C4" t="s">
        <v>1</v>
      </c>
      <c r="D4" s="7">
        <v>50</v>
      </c>
    </row>
    <row r="5" spans="1:7" x14ac:dyDescent="0.25">
      <c r="B5" s="7">
        <v>2</v>
      </c>
      <c r="C5" t="s">
        <v>2</v>
      </c>
      <c r="D5" s="7">
        <v>100</v>
      </c>
    </row>
    <row r="6" spans="1:7" x14ac:dyDescent="0.25">
      <c r="B6" s="7">
        <v>3</v>
      </c>
      <c r="C6" t="s">
        <v>11</v>
      </c>
      <c r="D6" s="7">
        <v>100</v>
      </c>
    </row>
    <row r="7" spans="1:7" x14ac:dyDescent="0.25">
      <c r="B7" s="7">
        <v>4</v>
      </c>
      <c r="C7" t="s">
        <v>3</v>
      </c>
      <c r="D7" s="7">
        <v>50</v>
      </c>
    </row>
    <row r="8" spans="1:7" x14ac:dyDescent="0.25">
      <c r="B8" s="8">
        <v>5</v>
      </c>
      <c r="C8" s="4" t="s">
        <v>4</v>
      </c>
      <c r="D8" s="8">
        <f>SUM(D4:D7)</f>
        <v>300</v>
      </c>
    </row>
    <row r="9" spans="1:7" x14ac:dyDescent="0.25">
      <c r="B9" s="7">
        <v>6</v>
      </c>
      <c r="C9" t="s">
        <v>5</v>
      </c>
    </row>
    <row r="10" spans="1:7" ht="30" x14ac:dyDescent="0.25">
      <c r="B10" s="7">
        <v>7</v>
      </c>
      <c r="C10" s="1" t="s">
        <v>6</v>
      </c>
    </row>
    <row r="11" spans="1:7" ht="30" x14ac:dyDescent="0.25">
      <c r="B11" s="7">
        <v>8</v>
      </c>
      <c r="C11" s="1" t="s">
        <v>7</v>
      </c>
    </row>
    <row r="12" spans="1:7" ht="30" x14ac:dyDescent="0.25">
      <c r="A12" s="2" t="s">
        <v>8</v>
      </c>
      <c r="G12" s="5"/>
    </row>
    <row r="13" spans="1:7" x14ac:dyDescent="0.25">
      <c r="B13" s="7">
        <v>9</v>
      </c>
      <c r="C13" t="s">
        <v>9</v>
      </c>
      <c r="D13" s="7">
        <v>2</v>
      </c>
    </row>
    <row r="14" spans="1:7" x14ac:dyDescent="0.25">
      <c r="B14" s="7">
        <v>10</v>
      </c>
      <c r="C14" t="s">
        <v>10</v>
      </c>
      <c r="D14" s="7">
        <v>10</v>
      </c>
    </row>
    <row r="15" spans="1:7" x14ac:dyDescent="0.25">
      <c r="B15" s="7">
        <v>11</v>
      </c>
      <c r="C15" t="s">
        <v>12</v>
      </c>
      <c r="D15" s="7">
        <v>7</v>
      </c>
    </row>
    <row r="16" spans="1:7" x14ac:dyDescent="0.25">
      <c r="B16" s="7">
        <v>12</v>
      </c>
      <c r="C16" s="5" t="s">
        <v>13</v>
      </c>
      <c r="D16" s="7">
        <v>2</v>
      </c>
    </row>
    <row r="17" spans="1:8" x14ac:dyDescent="0.25">
      <c r="B17" s="8">
        <v>13</v>
      </c>
      <c r="C17" s="9" t="s">
        <v>15</v>
      </c>
      <c r="D17" s="8">
        <f>SUM(D13:D16)</f>
        <v>21</v>
      </c>
    </row>
    <row r="18" spans="1:8" ht="30" x14ac:dyDescent="0.25">
      <c r="A18" t="s">
        <v>27</v>
      </c>
      <c r="B18" s="6">
        <v>14</v>
      </c>
      <c r="C18" s="10" t="s">
        <v>24</v>
      </c>
    </row>
    <row r="19" spans="1:8" ht="30" x14ac:dyDescent="0.25">
      <c r="B19" s="6">
        <v>15</v>
      </c>
      <c r="C19" s="10" t="s">
        <v>25</v>
      </c>
      <c r="D19" s="7">
        <v>5</v>
      </c>
      <c r="H19" s="71"/>
    </row>
    <row r="20" spans="1:8" ht="30" x14ac:dyDescent="0.25">
      <c r="B20" s="6">
        <v>16</v>
      </c>
      <c r="C20" s="10" t="s">
        <v>26</v>
      </c>
      <c r="H20" s="71"/>
    </row>
    <row r="21" spans="1:8" x14ac:dyDescent="0.25">
      <c r="B21" s="6" t="s">
        <v>17</v>
      </c>
      <c r="C21" s="10" t="s">
        <v>28</v>
      </c>
      <c r="D21" s="11">
        <f>D17+D19</f>
        <v>26</v>
      </c>
      <c r="H21" s="71"/>
    </row>
    <row r="22" spans="1:8" ht="30" x14ac:dyDescent="0.25">
      <c r="A22" s="2" t="s">
        <v>16</v>
      </c>
      <c r="H22" s="71"/>
    </row>
    <row r="23" spans="1:8" x14ac:dyDescent="0.25">
      <c r="B23" s="7" t="s">
        <v>17</v>
      </c>
      <c r="C23" t="s">
        <v>18</v>
      </c>
      <c r="D23" s="7">
        <v>21</v>
      </c>
      <c r="F23">
        <f>D23*E23</f>
        <v>0</v>
      </c>
      <c r="H23" s="72"/>
    </row>
    <row r="24" spans="1:8" x14ac:dyDescent="0.25">
      <c r="B24" s="7" t="s">
        <v>17</v>
      </c>
      <c r="C24" t="s">
        <v>19</v>
      </c>
      <c r="D24" s="7">
        <v>0</v>
      </c>
      <c r="F24">
        <f>D24*E24</f>
        <v>0</v>
      </c>
      <c r="H24" s="72"/>
    </row>
    <row r="25" spans="1:8" x14ac:dyDescent="0.25">
      <c r="B25" s="7" t="s">
        <v>17</v>
      </c>
      <c r="C25" t="s">
        <v>20</v>
      </c>
      <c r="D25" s="7">
        <v>2</v>
      </c>
      <c r="F25">
        <f>D25*E25</f>
        <v>0</v>
      </c>
      <c r="H25" s="72"/>
    </row>
    <row r="26" spans="1:8" x14ac:dyDescent="0.25">
      <c r="B26" s="7" t="s">
        <v>17</v>
      </c>
      <c r="C26" t="s">
        <v>21</v>
      </c>
      <c r="D26" s="7">
        <v>1</v>
      </c>
      <c r="F26">
        <f>D26*E26</f>
        <v>0</v>
      </c>
      <c r="H26" s="72"/>
    </row>
    <row r="27" spans="1:8" x14ac:dyDescent="0.25">
      <c r="B27" s="7" t="s">
        <v>17</v>
      </c>
      <c r="C27" t="s">
        <v>22</v>
      </c>
      <c r="D27" s="7">
        <v>2</v>
      </c>
      <c r="F27">
        <f>D27*E27</f>
        <v>0</v>
      </c>
      <c r="H27" s="72"/>
    </row>
    <row r="28" spans="1:8" x14ac:dyDescent="0.25">
      <c r="B28" s="8" t="s">
        <v>17</v>
      </c>
      <c r="C28" s="3" t="s">
        <v>23</v>
      </c>
      <c r="D28" s="8">
        <f>SUM(D23:D27)</f>
        <v>26</v>
      </c>
      <c r="H28" s="71"/>
    </row>
    <row r="29" spans="1:8" x14ac:dyDescent="0.25">
      <c r="B29" s="7" t="s">
        <v>17</v>
      </c>
      <c r="C29" t="s">
        <v>29</v>
      </c>
      <c r="F29" s="73">
        <f>IF((D23+D24)&lt;(D8*0.07),"0",((((D23+D24)*2)+(D25*0.5)+(D26*3)+(D27*0.5))-((ROUNDUP(D8*0.07,0))*2)))</f>
        <v>5</v>
      </c>
      <c r="H29" s="71"/>
    </row>
    <row r="30" spans="1:8" x14ac:dyDescent="0.25">
      <c r="H30" s="71"/>
    </row>
    <row r="31" spans="1:8" x14ac:dyDescent="0.25">
      <c r="H31" s="71"/>
    </row>
    <row r="32" spans="1:8" x14ac:dyDescent="0.25">
      <c r="H32" s="71"/>
    </row>
    <row r="33" spans="8:8" x14ac:dyDescent="0.25">
      <c r="H33" s="71"/>
    </row>
    <row r="34" spans="8:8" x14ac:dyDescent="0.25">
      <c r="H34" s="71"/>
    </row>
    <row r="35" spans="8:8" x14ac:dyDescent="0.25">
      <c r="H35" s="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7"/>
  <sheetViews>
    <sheetView topLeftCell="A52" zoomScaleNormal="100" workbookViewId="0">
      <selection activeCell="F75" sqref="F75"/>
    </sheetView>
  </sheetViews>
  <sheetFormatPr defaultRowHeight="15" x14ac:dyDescent="0.25"/>
  <cols>
    <col min="1" max="1" width="16.140625" customWidth="1"/>
    <col min="2" max="2" width="63.85546875" style="91" customWidth="1"/>
    <col min="3" max="3" width="7.85546875" style="7" customWidth="1"/>
    <col min="4" max="4" width="5.140625" customWidth="1"/>
    <col min="5" max="5" width="8.42578125" customWidth="1"/>
  </cols>
  <sheetData>
    <row r="1" spans="1:5" s="12" customFormat="1" ht="14.25" customHeight="1" x14ac:dyDescent="0.25">
      <c r="A1" s="161" t="s">
        <v>30</v>
      </c>
      <c r="B1" s="162"/>
      <c r="C1" s="162"/>
    </row>
    <row r="2" spans="1:5" ht="15" customHeight="1" x14ac:dyDescent="0.25">
      <c r="A2" s="163" t="s">
        <v>31</v>
      </c>
      <c r="B2" s="164"/>
      <c r="C2" s="164"/>
    </row>
    <row r="3" spans="1:5" s="13" customFormat="1" ht="15" customHeight="1" x14ac:dyDescent="0.2">
      <c r="A3" s="165" t="s">
        <v>127</v>
      </c>
      <c r="B3" s="166"/>
      <c r="C3" s="166"/>
    </row>
    <row r="4" spans="1:5" ht="15.75" customHeight="1" x14ac:dyDescent="0.25">
      <c r="A4" s="14" t="s">
        <v>32</v>
      </c>
      <c r="B4" s="145"/>
      <c r="C4" s="146"/>
      <c r="D4" s="146"/>
      <c r="E4" s="147"/>
    </row>
    <row r="5" spans="1:5" ht="15" customHeight="1" x14ac:dyDescent="0.25">
      <c r="A5" s="14" t="s">
        <v>33</v>
      </c>
      <c r="B5" s="145"/>
      <c r="C5" s="146"/>
      <c r="D5" s="146"/>
      <c r="E5" s="147"/>
    </row>
    <row r="6" spans="1:5" ht="13.5" customHeight="1" x14ac:dyDescent="0.25">
      <c r="A6" s="15" t="s">
        <v>34</v>
      </c>
      <c r="B6" s="145"/>
      <c r="C6" s="146"/>
      <c r="D6" s="146"/>
      <c r="E6" s="147"/>
    </row>
    <row r="7" spans="1:5" ht="13.5" customHeight="1" x14ac:dyDescent="0.25">
      <c r="A7" s="14" t="s">
        <v>35</v>
      </c>
      <c r="B7" s="148"/>
      <c r="C7" s="149"/>
      <c r="D7" s="149"/>
      <c r="E7" s="150"/>
    </row>
    <row r="8" spans="1:5" x14ac:dyDescent="0.25">
      <c r="A8" s="16" t="s">
        <v>36</v>
      </c>
      <c r="B8" s="176"/>
      <c r="C8" s="177"/>
      <c r="D8" s="60"/>
      <c r="E8" s="61"/>
    </row>
    <row r="9" spans="1:5" ht="9.9499999999999993" customHeight="1" x14ac:dyDescent="0.25">
      <c r="A9" s="17"/>
      <c r="B9" s="176" t="s">
        <v>37</v>
      </c>
      <c r="C9" s="177"/>
      <c r="D9" s="17"/>
      <c r="E9" s="62"/>
    </row>
    <row r="10" spans="1:5" x14ac:dyDescent="0.25">
      <c r="A10" s="18"/>
      <c r="B10" s="178" t="s">
        <v>38</v>
      </c>
      <c r="C10" s="179"/>
      <c r="D10" s="18"/>
      <c r="E10" s="63"/>
    </row>
    <row r="11" spans="1:5" ht="27.2" customHeight="1" x14ac:dyDescent="0.25">
      <c r="A11" s="159" t="s">
        <v>39</v>
      </c>
      <c r="B11" s="159"/>
      <c r="C11" s="159"/>
      <c r="D11" s="64"/>
      <c r="E11" s="65"/>
    </row>
    <row r="12" spans="1:5" x14ac:dyDescent="0.25">
      <c r="A12" s="19"/>
      <c r="B12" s="84"/>
      <c r="C12" s="21" t="s">
        <v>40</v>
      </c>
      <c r="D12" s="19" t="s">
        <v>14</v>
      </c>
      <c r="E12" s="19" t="s">
        <v>118</v>
      </c>
    </row>
    <row r="13" spans="1:5" x14ac:dyDescent="0.25">
      <c r="A13" s="160" t="s">
        <v>41</v>
      </c>
      <c r="B13" s="82" t="s">
        <v>42</v>
      </c>
      <c r="C13" s="23"/>
      <c r="D13" s="19"/>
      <c r="E13" s="19"/>
    </row>
    <row r="14" spans="1:5" ht="12.75" customHeight="1" x14ac:dyDescent="0.25">
      <c r="A14" s="142"/>
      <c r="B14" s="83" t="s">
        <v>43</v>
      </c>
      <c r="C14" s="23"/>
      <c r="D14" s="19"/>
      <c r="E14" s="19"/>
    </row>
    <row r="15" spans="1:5" ht="12.75" customHeight="1" x14ac:dyDescent="0.25">
      <c r="A15" s="156"/>
      <c r="B15" s="82" t="s">
        <v>44</v>
      </c>
      <c r="C15" s="23"/>
      <c r="D15" s="19"/>
      <c r="E15" s="19"/>
    </row>
    <row r="16" spans="1:5" ht="15.75" thickBot="1" x14ac:dyDescent="0.3">
      <c r="A16" s="157"/>
      <c r="B16" s="83" t="s">
        <v>45</v>
      </c>
      <c r="C16" s="76"/>
      <c r="D16" s="19"/>
      <c r="E16" s="19"/>
    </row>
    <row r="17" spans="1:5" s="25" customFormat="1" ht="12.75" customHeight="1" thickBot="1" x14ac:dyDescent="0.3">
      <c r="A17" s="157"/>
      <c r="B17" s="85" t="s">
        <v>46</v>
      </c>
      <c r="C17" s="80">
        <f>SUM(C13:C16)</f>
        <v>0</v>
      </c>
      <c r="D17" s="79"/>
      <c r="E17" s="68"/>
    </row>
    <row r="18" spans="1:5" ht="13.5" customHeight="1" x14ac:dyDescent="0.25">
      <c r="A18" s="172" t="s">
        <v>120</v>
      </c>
      <c r="B18" s="95" t="s">
        <v>48</v>
      </c>
      <c r="C18" s="77"/>
      <c r="D18" s="19"/>
      <c r="E18" s="19"/>
    </row>
    <row r="19" spans="1:5" ht="12.75" customHeight="1" x14ac:dyDescent="0.25">
      <c r="A19" s="173"/>
      <c r="B19" s="95" t="s">
        <v>49</v>
      </c>
      <c r="C19" s="23"/>
      <c r="D19" s="19"/>
      <c r="E19" s="19"/>
    </row>
    <row r="20" spans="1:5" ht="12.75" customHeight="1" x14ac:dyDescent="0.25">
      <c r="A20" s="173"/>
      <c r="B20" s="95" t="s">
        <v>50</v>
      </c>
      <c r="C20" s="23"/>
      <c r="D20" s="19"/>
      <c r="E20" s="19"/>
    </row>
    <row r="21" spans="1:5" ht="12.75" customHeight="1" thickBot="1" x14ac:dyDescent="0.3">
      <c r="A21" s="174"/>
      <c r="B21" s="96" t="s">
        <v>51</v>
      </c>
      <c r="C21" s="76"/>
      <c r="D21" s="19"/>
      <c r="E21" s="19"/>
    </row>
    <row r="22" spans="1:5" ht="12.75" customHeight="1" thickBot="1" x14ac:dyDescent="0.3">
      <c r="A22" s="175"/>
      <c r="B22" s="81" t="s">
        <v>52</v>
      </c>
      <c r="C22" s="78">
        <f>SUM(C18:C21)</f>
        <v>0</v>
      </c>
      <c r="D22" s="65"/>
      <c r="E22" s="19"/>
    </row>
    <row r="23" spans="1:5" ht="12.75" customHeight="1" x14ac:dyDescent="0.25">
      <c r="A23" s="157"/>
      <c r="B23" s="97"/>
      <c r="C23" s="92"/>
      <c r="D23" s="65"/>
      <c r="E23" s="69"/>
    </row>
    <row r="24" spans="1:5" ht="12.75" customHeight="1" x14ac:dyDescent="0.25">
      <c r="A24" s="171" t="s">
        <v>119</v>
      </c>
      <c r="B24" s="98" t="s">
        <v>121</v>
      </c>
      <c r="C24" s="93"/>
      <c r="D24" s="65"/>
      <c r="E24" s="69"/>
    </row>
    <row r="25" spans="1:5" ht="12.75" customHeight="1" x14ac:dyDescent="0.25">
      <c r="A25" s="171"/>
      <c r="B25" s="98" t="s">
        <v>122</v>
      </c>
      <c r="C25" s="93"/>
      <c r="D25" s="65"/>
      <c r="E25" s="69"/>
    </row>
    <row r="26" spans="1:5" ht="12.75" customHeight="1" x14ac:dyDescent="0.25">
      <c r="A26" s="171"/>
      <c r="B26" s="98" t="s">
        <v>123</v>
      </c>
      <c r="C26" s="93"/>
      <c r="D26" s="65"/>
      <c r="E26" s="69"/>
    </row>
    <row r="27" spans="1:5" ht="12.75" customHeight="1" x14ac:dyDescent="0.25">
      <c r="A27" s="157"/>
      <c r="B27" s="98" t="s">
        <v>124</v>
      </c>
      <c r="C27" s="93"/>
      <c r="D27" s="65"/>
      <c r="E27" s="69"/>
    </row>
    <row r="28" spans="1:5" ht="12.75" customHeight="1" thickBot="1" x14ac:dyDescent="0.3">
      <c r="A28" s="157"/>
      <c r="B28" s="98" t="s">
        <v>125</v>
      </c>
      <c r="C28" s="94"/>
      <c r="D28" s="65"/>
      <c r="E28" s="69"/>
    </row>
    <row r="29" spans="1:5" ht="12.75" customHeight="1" thickBot="1" x14ac:dyDescent="0.3">
      <c r="A29" s="157"/>
      <c r="B29" s="88" t="s">
        <v>126</v>
      </c>
      <c r="C29" s="99">
        <f>SUM(C24:C28)</f>
        <v>0</v>
      </c>
      <c r="D29" s="65"/>
      <c r="E29" s="69"/>
    </row>
    <row r="30" spans="1:5" ht="12.75" customHeight="1" x14ac:dyDescent="0.25">
      <c r="A30" s="157"/>
      <c r="B30" s="83" t="s">
        <v>53</v>
      </c>
      <c r="C30" s="77"/>
      <c r="D30" s="19"/>
      <c r="E30" s="19"/>
    </row>
    <row r="31" spans="1:5" ht="12.75" customHeight="1" x14ac:dyDescent="0.25">
      <c r="A31" s="158"/>
      <c r="B31" s="83"/>
      <c r="C31" s="77"/>
      <c r="D31" s="69"/>
      <c r="E31" s="69"/>
    </row>
    <row r="32" spans="1:5" ht="12.75" customHeight="1" x14ac:dyDescent="0.25">
      <c r="A32" s="27" t="s">
        <v>54</v>
      </c>
      <c r="B32" s="83" t="s">
        <v>55</v>
      </c>
      <c r="C32" s="23"/>
      <c r="D32" s="38"/>
      <c r="E32" s="38"/>
    </row>
    <row r="33" spans="1:5" ht="25.5" x14ac:dyDescent="0.25">
      <c r="A33" s="169"/>
      <c r="B33" s="83" t="s">
        <v>56</v>
      </c>
      <c r="C33" s="23"/>
      <c r="D33" s="19"/>
      <c r="E33" s="19"/>
    </row>
    <row r="34" spans="1:5" s="28" customFormat="1" ht="26.1" customHeight="1" x14ac:dyDescent="0.25">
      <c r="A34" s="157"/>
      <c r="B34" s="83" t="s">
        <v>57</v>
      </c>
      <c r="C34" s="23"/>
      <c r="D34" s="19"/>
      <c r="E34" s="19"/>
    </row>
    <row r="35" spans="1:5" ht="26.1" customHeight="1" x14ac:dyDescent="0.25">
      <c r="A35" s="157"/>
      <c r="B35" s="83" t="s">
        <v>58</v>
      </c>
      <c r="C35" s="23"/>
      <c r="D35" s="19"/>
      <c r="E35" s="19"/>
    </row>
    <row r="36" spans="1:5" ht="12.2" customHeight="1" x14ac:dyDescent="0.25">
      <c r="A36" s="158"/>
      <c r="B36" s="83" t="s">
        <v>59</v>
      </c>
      <c r="C36" s="23"/>
      <c r="D36" s="69"/>
      <c r="E36" s="69"/>
    </row>
    <row r="37" spans="1:5" ht="24.75" customHeight="1" x14ac:dyDescent="0.25">
      <c r="A37" s="29"/>
      <c r="B37" s="83" t="s">
        <v>60</v>
      </c>
      <c r="C37" s="23"/>
      <c r="D37" s="69"/>
      <c r="E37" s="69"/>
    </row>
    <row r="38" spans="1:5" ht="12.2" customHeight="1" x14ac:dyDescent="0.25">
      <c r="A38" s="30" t="s">
        <v>61</v>
      </c>
      <c r="B38" s="83" t="s">
        <v>62</v>
      </c>
      <c r="C38" s="23"/>
      <c r="D38" s="69"/>
      <c r="E38" s="69"/>
    </row>
    <row r="39" spans="1:5" ht="24.75" customHeight="1" x14ac:dyDescent="0.25">
      <c r="A39" s="31"/>
      <c r="B39" s="82" t="s">
        <v>63</v>
      </c>
      <c r="C39" s="23"/>
      <c r="D39" s="69"/>
      <c r="E39" s="69"/>
    </row>
    <row r="40" spans="1:5" ht="24.75" customHeight="1" x14ac:dyDescent="0.25">
      <c r="A40" s="31"/>
      <c r="B40" s="66" t="s">
        <v>64</v>
      </c>
      <c r="C40" s="23"/>
      <c r="D40" s="69"/>
      <c r="E40" s="69"/>
    </row>
    <row r="41" spans="1:5" ht="12.2" customHeight="1" x14ac:dyDescent="0.25">
      <c r="A41" s="31"/>
      <c r="B41" s="67" t="s">
        <v>65</v>
      </c>
      <c r="C41" s="23"/>
      <c r="D41" s="69"/>
      <c r="E41" s="69"/>
    </row>
    <row r="42" spans="1:5" ht="24.6" customHeight="1" x14ac:dyDescent="0.25">
      <c r="A42" s="33"/>
      <c r="B42" s="86" t="s">
        <v>66</v>
      </c>
      <c r="C42" s="23"/>
      <c r="D42" s="70"/>
      <c r="E42" s="70"/>
    </row>
    <row r="43" spans="1:5" ht="24.6" customHeight="1" x14ac:dyDescent="0.25">
      <c r="A43" s="170" t="s">
        <v>67</v>
      </c>
      <c r="B43" s="83" t="s">
        <v>68</v>
      </c>
      <c r="C43" s="23"/>
      <c r="D43" s="69"/>
      <c r="E43" s="69"/>
    </row>
    <row r="44" spans="1:5" s="28" customFormat="1" ht="12.75" customHeight="1" x14ac:dyDescent="0.25">
      <c r="A44" s="142"/>
      <c r="B44" s="87" t="s">
        <v>69</v>
      </c>
      <c r="C44" s="23"/>
      <c r="D44" s="69">
        <v>2</v>
      </c>
      <c r="E44" s="69"/>
    </row>
    <row r="45" spans="1:5" ht="12.75" customHeight="1" x14ac:dyDescent="0.25">
      <c r="A45" s="157"/>
      <c r="B45" s="87" t="s">
        <v>70</v>
      </c>
      <c r="C45" s="23"/>
      <c r="D45" s="69">
        <v>1</v>
      </c>
      <c r="E45" s="69"/>
    </row>
    <row r="46" spans="1:5" ht="12.75" customHeight="1" x14ac:dyDescent="0.25">
      <c r="A46" s="158"/>
      <c r="B46" s="83" t="s">
        <v>71</v>
      </c>
      <c r="C46" s="23"/>
      <c r="D46" s="69"/>
      <c r="E46" s="69"/>
    </row>
    <row r="47" spans="1:5" ht="12" customHeight="1" x14ac:dyDescent="0.25">
      <c r="A47" s="35" t="s">
        <v>72</v>
      </c>
      <c r="B47" s="87" t="s">
        <v>73</v>
      </c>
      <c r="C47" s="23"/>
      <c r="D47" s="70">
        <v>2</v>
      </c>
      <c r="E47" s="70"/>
    </row>
    <row r="48" spans="1:5" ht="12" customHeight="1" x14ac:dyDescent="0.25">
      <c r="A48" s="151" t="s">
        <v>74</v>
      </c>
      <c r="B48" s="83" t="s">
        <v>75</v>
      </c>
      <c r="C48" s="36"/>
      <c r="D48" s="69"/>
      <c r="E48" s="69"/>
    </row>
    <row r="49" spans="1:5" s="28" customFormat="1" ht="25.5" customHeight="1" x14ac:dyDescent="0.25">
      <c r="A49" s="152"/>
      <c r="B49" s="87" t="s">
        <v>76</v>
      </c>
      <c r="C49" s="36"/>
      <c r="D49" s="69">
        <v>2</v>
      </c>
      <c r="E49" s="69"/>
    </row>
    <row r="50" spans="1:5" s="12" customFormat="1" ht="25.5" customHeight="1" x14ac:dyDescent="0.25">
      <c r="A50" s="153" t="s">
        <v>77</v>
      </c>
      <c r="B50" s="153"/>
      <c r="C50" s="153"/>
      <c r="D50" s="69"/>
      <c r="E50" s="69"/>
    </row>
    <row r="51" spans="1:5" s="12" customFormat="1" ht="25.5" customHeight="1" x14ac:dyDescent="0.25">
      <c r="A51" s="37" t="s">
        <v>78</v>
      </c>
      <c r="B51" s="88"/>
      <c r="C51" s="38"/>
      <c r="D51" s="70"/>
      <c r="E51" s="70"/>
    </row>
    <row r="52" spans="1:5" ht="15" customHeight="1" x14ac:dyDescent="0.25">
      <c r="A52" s="19"/>
      <c r="B52" s="84"/>
      <c r="C52" s="21" t="s">
        <v>40</v>
      </c>
      <c r="D52" s="69"/>
      <c r="E52" s="69"/>
    </row>
    <row r="53" spans="1:5" s="28" customFormat="1" ht="12.2" customHeight="1" x14ac:dyDescent="0.25">
      <c r="A53" s="154" t="s">
        <v>79</v>
      </c>
      <c r="B53" s="83" t="s">
        <v>80</v>
      </c>
      <c r="C53" s="36"/>
      <c r="D53" s="69"/>
      <c r="E53" s="69"/>
    </row>
    <row r="54" spans="1:5" ht="38.25" x14ac:dyDescent="0.25">
      <c r="A54" s="155"/>
      <c r="B54" s="83" t="s">
        <v>81</v>
      </c>
      <c r="C54" s="36"/>
      <c r="D54" s="69"/>
      <c r="E54" s="69"/>
    </row>
    <row r="55" spans="1:5" s="12" customFormat="1" ht="25.5" customHeight="1" x14ac:dyDescent="0.25">
      <c r="A55" s="39"/>
      <c r="B55" s="67" t="s">
        <v>82</v>
      </c>
      <c r="C55" s="36"/>
      <c r="D55" s="69"/>
      <c r="E55" s="69"/>
    </row>
    <row r="56" spans="1:5" s="12" customFormat="1" ht="28.7" customHeight="1" x14ac:dyDescent="0.25">
      <c r="A56" s="41" t="s">
        <v>83</v>
      </c>
      <c r="B56" s="87" t="s">
        <v>84</v>
      </c>
      <c r="C56" s="23"/>
      <c r="D56" s="69">
        <v>2</v>
      </c>
      <c r="E56" s="69"/>
    </row>
    <row r="57" spans="1:5" s="12" customFormat="1" ht="26.85" customHeight="1" x14ac:dyDescent="0.25">
      <c r="A57" s="156"/>
      <c r="B57" s="83" t="s">
        <v>85</v>
      </c>
      <c r="C57" s="23"/>
      <c r="D57" s="69"/>
      <c r="E57" s="69"/>
    </row>
    <row r="58" spans="1:5" ht="27" customHeight="1" x14ac:dyDescent="0.25">
      <c r="A58" s="157"/>
      <c r="B58" s="83" t="s">
        <v>86</v>
      </c>
      <c r="C58" s="23"/>
      <c r="D58" s="69"/>
      <c r="E58" s="69"/>
    </row>
    <row r="59" spans="1:5" ht="25.5" x14ac:dyDescent="0.25">
      <c r="A59" s="158"/>
      <c r="B59" s="83" t="s">
        <v>87</v>
      </c>
      <c r="C59" s="23"/>
      <c r="D59" s="69"/>
      <c r="E59" s="69"/>
    </row>
    <row r="60" spans="1:5" x14ac:dyDescent="0.25">
      <c r="A60" s="160" t="s">
        <v>88</v>
      </c>
      <c r="B60" s="83" t="s">
        <v>89</v>
      </c>
      <c r="C60" s="23"/>
      <c r="D60" s="69"/>
      <c r="E60" s="69"/>
    </row>
    <row r="61" spans="1:5" ht="25.5" customHeight="1" x14ac:dyDescent="0.25">
      <c r="A61" s="142"/>
      <c r="B61" s="83" t="s">
        <v>90</v>
      </c>
      <c r="C61" s="23"/>
      <c r="D61" s="69"/>
      <c r="E61" s="69"/>
    </row>
    <row r="62" spans="1:5" ht="12.75" customHeight="1" x14ac:dyDescent="0.25">
      <c r="A62" s="167" t="s">
        <v>91</v>
      </c>
      <c r="B62" s="83" t="s">
        <v>92</v>
      </c>
      <c r="C62" s="23"/>
      <c r="D62" s="69"/>
      <c r="E62" s="69"/>
    </row>
    <row r="63" spans="1:5" ht="25.5" customHeight="1" x14ac:dyDescent="0.25">
      <c r="A63" s="168"/>
      <c r="B63" s="89" t="s">
        <v>93</v>
      </c>
      <c r="C63" s="42">
        <f>C62+C61+C60</f>
        <v>0</v>
      </c>
      <c r="D63" s="69"/>
      <c r="E63" s="69"/>
    </row>
    <row r="64" spans="1:5" ht="24" x14ac:dyDescent="0.25">
      <c r="A64" s="168"/>
      <c r="B64" s="87" t="s">
        <v>94</v>
      </c>
      <c r="C64" s="23"/>
      <c r="D64" s="69">
        <v>0.25</v>
      </c>
      <c r="E64" s="69"/>
    </row>
    <row r="65" spans="1:5" ht="12.95" customHeight="1" x14ac:dyDescent="0.25">
      <c r="A65" s="168"/>
      <c r="B65" s="87" t="s">
        <v>95</v>
      </c>
      <c r="C65" s="23"/>
      <c r="D65" s="69">
        <v>3</v>
      </c>
      <c r="E65" s="69"/>
    </row>
    <row r="66" spans="1:5" ht="26.25" customHeight="1" x14ac:dyDescent="0.25">
      <c r="A66" s="43" t="s">
        <v>96</v>
      </c>
      <c r="B66" s="83" t="s">
        <v>97</v>
      </c>
      <c r="C66" s="44"/>
      <c r="D66" s="69"/>
      <c r="E66" s="69"/>
    </row>
    <row r="67" spans="1:5" ht="25.5" customHeight="1" x14ac:dyDescent="0.25">
      <c r="A67" s="38"/>
      <c r="B67" s="87" t="s">
        <v>98</v>
      </c>
      <c r="C67" s="44"/>
      <c r="D67" s="69">
        <v>4</v>
      </c>
      <c r="E67" s="69"/>
    </row>
    <row r="68" spans="1:5" ht="14.25" customHeight="1" x14ac:dyDescent="0.25">
      <c r="A68" s="30" t="s">
        <v>99</v>
      </c>
      <c r="B68" s="83" t="s">
        <v>100</v>
      </c>
      <c r="C68" s="23"/>
      <c r="D68" s="69"/>
      <c r="E68" s="69"/>
    </row>
    <row r="69" spans="1:5" x14ac:dyDescent="0.25">
      <c r="A69" s="141" t="s">
        <v>101</v>
      </c>
      <c r="B69" s="82" t="s">
        <v>102</v>
      </c>
      <c r="C69" s="23"/>
      <c r="D69" s="69"/>
      <c r="E69" s="69"/>
    </row>
    <row r="70" spans="1:5" ht="25.5" customHeight="1" x14ac:dyDescent="0.25">
      <c r="A70" s="142"/>
      <c r="B70" s="82" t="s">
        <v>103</v>
      </c>
      <c r="C70" s="23"/>
      <c r="D70" s="69"/>
      <c r="E70" s="69"/>
    </row>
    <row r="71" spans="1:5" ht="12.75" customHeight="1" x14ac:dyDescent="0.25">
      <c r="A71" s="45"/>
      <c r="B71" s="82" t="s">
        <v>104</v>
      </c>
      <c r="C71" s="23"/>
      <c r="D71" s="69"/>
      <c r="E71" s="69"/>
    </row>
    <row r="72" spans="1:5" x14ac:dyDescent="0.25">
      <c r="A72" s="143" t="s">
        <v>105</v>
      </c>
      <c r="B72" s="90" t="s">
        <v>106</v>
      </c>
      <c r="C72" s="23"/>
      <c r="D72" s="69">
        <v>1</v>
      </c>
      <c r="E72" s="69"/>
    </row>
    <row r="73" spans="1:5" ht="24" x14ac:dyDescent="0.25">
      <c r="A73" s="144"/>
      <c r="B73" s="83" t="s">
        <v>107</v>
      </c>
      <c r="C73" s="23"/>
      <c r="D73" s="69"/>
      <c r="E73" s="69"/>
    </row>
    <row r="74" spans="1:5" ht="12.6" customHeight="1" x14ac:dyDescent="0.25">
      <c r="A74" s="47"/>
      <c r="B74" s="67" t="s">
        <v>108</v>
      </c>
      <c r="C74" s="23"/>
      <c r="D74" s="69"/>
      <c r="E74" s="69"/>
    </row>
    <row r="75" spans="1:5" ht="25.5" customHeight="1" x14ac:dyDescent="0.25">
      <c r="A75" s="74" t="s">
        <v>117</v>
      </c>
      <c r="B75" s="88"/>
      <c r="C75" s="23"/>
      <c r="D75" s="74"/>
      <c r="E75" s="74"/>
    </row>
    <row r="76" spans="1:5" ht="25.5" customHeight="1" x14ac:dyDescent="0.25"/>
    <row r="77" spans="1:5" ht="38.25" customHeight="1" x14ac:dyDescent="0.25"/>
  </sheetData>
  <mergeCells count="28">
    <mergeCell ref="A1:C1"/>
    <mergeCell ref="A2:C2"/>
    <mergeCell ref="A3:C3"/>
    <mergeCell ref="A60:A61"/>
    <mergeCell ref="A62:A65"/>
    <mergeCell ref="A15:A17"/>
    <mergeCell ref="A33:A36"/>
    <mergeCell ref="A43:A44"/>
    <mergeCell ref="A45:A46"/>
    <mergeCell ref="A24:A26"/>
    <mergeCell ref="A18:A21"/>
    <mergeCell ref="A22:A23"/>
    <mergeCell ref="A27:A31"/>
    <mergeCell ref="B8:C8"/>
    <mergeCell ref="B9:C9"/>
    <mergeCell ref="B10:C10"/>
    <mergeCell ref="A69:A70"/>
    <mergeCell ref="A72:A73"/>
    <mergeCell ref="B4:E4"/>
    <mergeCell ref="B5:E5"/>
    <mergeCell ref="B6:E6"/>
    <mergeCell ref="B7:E7"/>
    <mergeCell ref="A48:A49"/>
    <mergeCell ref="A50:C50"/>
    <mergeCell ref="A53:A54"/>
    <mergeCell ref="A57:A59"/>
    <mergeCell ref="A11:C11"/>
    <mergeCell ref="A13:A14"/>
  </mergeCells>
  <pageMargins left="0.25" right="0.25" top="0.75" bottom="0.75" header="0.3" footer="0.3"/>
  <pageSetup orientation="portrait" r:id="rId1"/>
  <rowBreaks count="1" manualBreakCount="1">
    <brk id="4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2"/>
  <sheetViews>
    <sheetView topLeftCell="A16" workbookViewId="0">
      <selection activeCell="E26" sqref="E26"/>
    </sheetView>
  </sheetViews>
  <sheetFormatPr defaultRowHeight="15" x14ac:dyDescent="0.25"/>
  <cols>
    <col min="1" max="1" width="16.85546875" customWidth="1"/>
    <col min="2" max="2" width="60.85546875" customWidth="1"/>
    <col min="3" max="3" width="5.28515625" style="7" customWidth="1"/>
    <col min="4" max="4" width="5.28515625" customWidth="1"/>
    <col min="5" max="5" width="8.140625" style="59" customWidth="1"/>
  </cols>
  <sheetData>
    <row r="1" spans="1:5" s="12" customFormat="1" ht="14.25" customHeight="1" x14ac:dyDescent="0.25">
      <c r="A1" s="161" t="s">
        <v>30</v>
      </c>
      <c r="B1" s="162"/>
      <c r="C1" s="162"/>
      <c r="D1" s="162"/>
      <c r="E1" s="162"/>
    </row>
    <row r="2" spans="1:5" ht="15" customHeight="1" x14ac:dyDescent="0.25">
      <c r="A2" s="163" t="s">
        <v>109</v>
      </c>
      <c r="B2" s="164"/>
      <c r="C2" s="164"/>
      <c r="D2" s="164"/>
      <c r="E2" s="164"/>
    </row>
    <row r="3" spans="1:5" s="13" customFormat="1" ht="15" customHeight="1" x14ac:dyDescent="0.2">
      <c r="A3" s="165" t="s">
        <v>110</v>
      </c>
      <c r="B3" s="166"/>
      <c r="C3" s="166"/>
      <c r="D3" s="166"/>
      <c r="E3" s="166"/>
    </row>
    <row r="4" spans="1:5" s="6" customFormat="1" x14ac:dyDescent="0.25">
      <c r="A4" s="48" t="s">
        <v>36</v>
      </c>
      <c r="B4" s="193"/>
      <c r="C4" s="194"/>
      <c r="D4" s="194"/>
      <c r="E4" s="195"/>
    </row>
    <row r="5" spans="1:5" s="6" customFormat="1" ht="9.9499999999999993" customHeight="1" x14ac:dyDescent="0.25">
      <c r="A5" s="49"/>
      <c r="B5" s="196" t="s">
        <v>37</v>
      </c>
      <c r="C5" s="197"/>
      <c r="D5" s="197"/>
      <c r="E5" s="198"/>
    </row>
    <row r="6" spans="1:5" s="6" customFormat="1" x14ac:dyDescent="0.25">
      <c r="A6" s="50"/>
      <c r="B6" s="180" t="s">
        <v>38</v>
      </c>
      <c r="C6" s="181"/>
      <c r="D6" s="181"/>
      <c r="E6" s="182"/>
    </row>
    <row r="7" spans="1:5" s="6" customFormat="1" ht="24.95" customHeight="1" x14ac:dyDescent="0.25">
      <c r="A7" s="183" t="s">
        <v>111</v>
      </c>
      <c r="B7" s="184"/>
      <c r="C7" s="184"/>
      <c r="D7" s="184"/>
      <c r="E7" s="185"/>
    </row>
    <row r="8" spans="1:5" x14ac:dyDescent="0.25">
      <c r="A8" s="19"/>
      <c r="B8" s="20"/>
      <c r="C8" s="21" t="s">
        <v>40</v>
      </c>
      <c r="E8"/>
    </row>
    <row r="9" spans="1:5" ht="13.5" customHeight="1" x14ac:dyDescent="0.25">
      <c r="A9" s="186" t="s">
        <v>47</v>
      </c>
      <c r="B9" s="24" t="s">
        <v>112</v>
      </c>
      <c r="C9" s="23"/>
      <c r="D9" s="44"/>
      <c r="E9" s="51">
        <f>C9*D9</f>
        <v>0</v>
      </c>
    </row>
    <row r="10" spans="1:5" ht="12.75" customHeight="1" x14ac:dyDescent="0.25">
      <c r="A10" s="187"/>
      <c r="B10" s="24" t="s">
        <v>113</v>
      </c>
      <c r="C10" s="23"/>
      <c r="D10" s="44"/>
      <c r="E10" s="51">
        <f>C10*D10</f>
        <v>0</v>
      </c>
    </row>
    <row r="11" spans="1:5" ht="12.75" customHeight="1" x14ac:dyDescent="0.25">
      <c r="A11" s="188"/>
      <c r="B11" s="26" t="s">
        <v>114</v>
      </c>
      <c r="C11" s="23"/>
      <c r="D11" s="23"/>
      <c r="E11" s="51">
        <f>C11*D11</f>
        <v>0</v>
      </c>
    </row>
    <row r="12" spans="1:5" ht="12.75" customHeight="1" x14ac:dyDescent="0.25">
      <c r="A12" s="188"/>
      <c r="B12" s="22" t="s">
        <v>115</v>
      </c>
      <c r="C12" s="23"/>
      <c r="D12" s="23"/>
      <c r="E12" s="51"/>
    </row>
    <row r="13" spans="1:5" ht="12.75" customHeight="1" x14ac:dyDescent="0.25">
      <c r="A13" s="188"/>
      <c r="B13" s="34" t="s">
        <v>116</v>
      </c>
      <c r="C13" s="23"/>
      <c r="D13" s="23"/>
      <c r="E13" s="51">
        <f>C13*D13</f>
        <v>0</v>
      </c>
    </row>
    <row r="14" spans="1:5" ht="24.75" customHeight="1" x14ac:dyDescent="0.25">
      <c r="A14" s="30" t="s">
        <v>61</v>
      </c>
      <c r="B14" s="32" t="s">
        <v>63</v>
      </c>
      <c r="C14" s="23"/>
      <c r="D14" s="23">
        <v>0.25</v>
      </c>
      <c r="E14" s="51">
        <f>C14*D14</f>
        <v>0</v>
      </c>
    </row>
    <row r="15" spans="1:5" s="28" customFormat="1" ht="25.35" customHeight="1" x14ac:dyDescent="0.25">
      <c r="A15" s="33"/>
      <c r="B15" s="32" t="s">
        <v>65</v>
      </c>
      <c r="C15" s="23"/>
      <c r="D15" s="23">
        <v>1</v>
      </c>
      <c r="E15" s="52"/>
    </row>
    <row r="16" spans="1:5" ht="12.75" customHeight="1" x14ac:dyDescent="0.25">
      <c r="A16" s="189" t="s">
        <v>67</v>
      </c>
      <c r="B16" s="24" t="s">
        <v>69</v>
      </c>
      <c r="C16" s="23"/>
      <c r="D16" s="53">
        <v>2</v>
      </c>
      <c r="E16" s="54"/>
    </row>
    <row r="17" spans="1:5" ht="12.75" customHeight="1" x14ac:dyDescent="0.25">
      <c r="A17" s="190"/>
      <c r="B17" s="24" t="s">
        <v>70</v>
      </c>
      <c r="C17" s="23"/>
      <c r="D17" s="44">
        <v>1</v>
      </c>
      <c r="E17" s="51">
        <f>C17*D17</f>
        <v>0</v>
      </c>
    </row>
    <row r="18" spans="1:5" ht="12" customHeight="1" x14ac:dyDescent="0.25">
      <c r="A18" s="55"/>
      <c r="B18" s="24" t="s">
        <v>71</v>
      </c>
      <c r="C18" s="23"/>
      <c r="D18" s="56">
        <v>2</v>
      </c>
      <c r="E18" s="51">
        <f t="shared" ref="E18:E26" si="0">C18*D18</f>
        <v>0</v>
      </c>
    </row>
    <row r="19" spans="1:5" s="28" customFormat="1" ht="25.5" customHeight="1" x14ac:dyDescent="0.25">
      <c r="A19" s="35" t="s">
        <v>72</v>
      </c>
      <c r="B19" s="24" t="s">
        <v>73</v>
      </c>
      <c r="C19" s="23"/>
      <c r="D19" s="56">
        <v>2</v>
      </c>
      <c r="E19" s="52">
        <f>C19*D19</f>
        <v>0</v>
      </c>
    </row>
    <row r="20" spans="1:5" s="12" customFormat="1" ht="25.5" customHeight="1" x14ac:dyDescent="0.25">
      <c r="A20" s="151" t="s">
        <v>74</v>
      </c>
      <c r="B20" s="26" t="s">
        <v>75</v>
      </c>
      <c r="C20" s="36"/>
      <c r="D20" s="56">
        <v>2</v>
      </c>
      <c r="E20" s="51">
        <f t="shared" si="0"/>
        <v>0</v>
      </c>
    </row>
    <row r="21" spans="1:5" s="12" customFormat="1" ht="25.5" customHeight="1" x14ac:dyDescent="0.25">
      <c r="A21" s="152"/>
      <c r="B21" s="26" t="s">
        <v>76</v>
      </c>
      <c r="C21" s="36"/>
      <c r="D21" s="56">
        <v>2</v>
      </c>
      <c r="E21" s="51">
        <f t="shared" si="0"/>
        <v>0</v>
      </c>
    </row>
    <row r="22" spans="1:5" s="12" customFormat="1" ht="25.5" customHeight="1" x14ac:dyDescent="0.25">
      <c r="A22" s="191" t="s">
        <v>79</v>
      </c>
      <c r="B22" s="26" t="s">
        <v>80</v>
      </c>
      <c r="C22" s="36"/>
      <c r="D22" s="56">
        <v>1</v>
      </c>
      <c r="E22" s="51">
        <f t="shared" si="0"/>
        <v>0</v>
      </c>
    </row>
    <row r="23" spans="1:5" s="12" customFormat="1" ht="36.950000000000003" customHeight="1" x14ac:dyDescent="0.25">
      <c r="A23" s="192"/>
      <c r="B23" s="26" t="s">
        <v>81</v>
      </c>
      <c r="C23" s="36"/>
      <c r="D23" s="56">
        <v>2</v>
      </c>
      <c r="E23" s="51">
        <f t="shared" si="0"/>
        <v>0</v>
      </c>
    </row>
    <row r="24" spans="1:5" s="12" customFormat="1" ht="26.85" customHeight="1" x14ac:dyDescent="0.25">
      <c r="A24" s="57"/>
      <c r="B24" s="40" t="s">
        <v>82</v>
      </c>
      <c r="C24" s="36"/>
      <c r="D24" s="56">
        <v>2</v>
      </c>
      <c r="E24" s="51">
        <f t="shared" si="0"/>
        <v>0</v>
      </c>
    </row>
    <row r="25" spans="1:5" ht="27" customHeight="1" x14ac:dyDescent="0.25">
      <c r="A25" s="41" t="s">
        <v>83</v>
      </c>
      <c r="B25" s="24" t="s">
        <v>84</v>
      </c>
      <c r="C25" s="23"/>
      <c r="D25" s="23">
        <v>2</v>
      </c>
      <c r="E25" s="51">
        <f t="shared" si="0"/>
        <v>0</v>
      </c>
    </row>
    <row r="26" spans="1:5" ht="26.85" customHeight="1" x14ac:dyDescent="0.25">
      <c r="A26" s="160" t="s">
        <v>88</v>
      </c>
      <c r="B26" s="24" t="s">
        <v>94</v>
      </c>
      <c r="C26" s="23"/>
      <c r="D26" s="53">
        <v>0.25</v>
      </c>
      <c r="E26" s="54">
        <f t="shared" si="0"/>
        <v>0</v>
      </c>
    </row>
    <row r="27" spans="1:5" ht="25.5" customHeight="1" x14ac:dyDescent="0.25">
      <c r="A27" s="142"/>
      <c r="B27" s="26" t="s">
        <v>95</v>
      </c>
      <c r="C27" s="23"/>
      <c r="D27" s="53">
        <v>2</v>
      </c>
      <c r="E27" s="54"/>
    </row>
    <row r="28" spans="1:5" ht="14.25" customHeight="1" x14ac:dyDescent="0.25">
      <c r="A28" s="43" t="s">
        <v>96</v>
      </c>
      <c r="B28" s="24" t="s">
        <v>98</v>
      </c>
      <c r="C28" s="44"/>
      <c r="D28" s="56">
        <v>4</v>
      </c>
      <c r="E28" s="58"/>
    </row>
    <row r="29" spans="1:5" ht="12.6" customHeight="1" x14ac:dyDescent="0.25">
      <c r="A29" s="143" t="s">
        <v>105</v>
      </c>
      <c r="B29" s="46" t="s">
        <v>106</v>
      </c>
      <c r="C29" s="23"/>
      <c r="D29" s="23">
        <v>1</v>
      </c>
      <c r="E29" s="51">
        <f>C29*D29</f>
        <v>0</v>
      </c>
    </row>
    <row r="30" spans="1:5" ht="24.75" customHeight="1" x14ac:dyDescent="0.25">
      <c r="A30" s="144"/>
      <c r="B30" s="24"/>
      <c r="C30" s="23"/>
      <c r="D30" s="53"/>
      <c r="E30" s="54"/>
    </row>
    <row r="31" spans="1:5" ht="12.75" customHeight="1" x14ac:dyDescent="0.25">
      <c r="A31" s="27" t="s">
        <v>117</v>
      </c>
      <c r="B31" s="53"/>
      <c r="C31" s="53"/>
      <c r="D31" s="53"/>
      <c r="E31" s="51"/>
    </row>
    <row r="32" spans="1:5" ht="38.25" customHeight="1" x14ac:dyDescent="0.25"/>
  </sheetData>
  <mergeCells count="14">
    <mergeCell ref="A1:E1"/>
    <mergeCell ref="A2:E2"/>
    <mergeCell ref="A3:E3"/>
    <mergeCell ref="B4:E4"/>
    <mergeCell ref="B5:E5"/>
    <mergeCell ref="B6:E6"/>
    <mergeCell ref="A26:A27"/>
    <mergeCell ref="A29:A30"/>
    <mergeCell ref="A7:E7"/>
    <mergeCell ref="A9:A10"/>
    <mergeCell ref="A11:A13"/>
    <mergeCell ref="A16:A17"/>
    <mergeCell ref="A20:A21"/>
    <mergeCell ref="A22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9"/>
  <sheetViews>
    <sheetView tabSelected="1" topLeftCell="A4" zoomScaleNormal="100" workbookViewId="0">
      <selection activeCell="C21" sqref="C21"/>
    </sheetView>
  </sheetViews>
  <sheetFormatPr defaultRowHeight="15" x14ac:dyDescent="0.25"/>
  <cols>
    <col min="1" max="1" width="12.5703125" customWidth="1"/>
    <col min="2" max="2" width="4.5703125" style="106" customWidth="1"/>
    <col min="3" max="3" width="62" style="1" customWidth="1"/>
    <col min="4" max="4" width="7.42578125" style="75" customWidth="1"/>
    <col min="5" max="5" width="6" style="75" customWidth="1"/>
    <col min="6" max="6" width="9.140625" style="75"/>
  </cols>
  <sheetData>
    <row r="1" spans="1:6" x14ac:dyDescent="0.25">
      <c r="A1" s="227" t="s">
        <v>131</v>
      </c>
      <c r="B1" s="227"/>
      <c r="C1" s="227"/>
      <c r="D1" s="227"/>
      <c r="E1" s="227"/>
      <c r="F1" s="227"/>
    </row>
    <row r="2" spans="1:6" x14ac:dyDescent="0.25">
      <c r="A2" s="226" t="s">
        <v>211</v>
      </c>
      <c r="B2" s="226"/>
      <c r="C2" s="226"/>
      <c r="D2" s="226"/>
      <c r="E2" s="226"/>
      <c r="F2" s="226"/>
    </row>
    <row r="3" spans="1:6" x14ac:dyDescent="0.25">
      <c r="A3" s="228" t="s">
        <v>212</v>
      </c>
      <c r="B3" s="228"/>
      <c r="C3" s="228"/>
      <c r="D3" s="228"/>
      <c r="E3" s="228"/>
      <c r="F3" s="228"/>
    </row>
    <row r="4" spans="1:6" x14ac:dyDescent="0.25">
      <c r="A4" s="199" t="s">
        <v>132</v>
      </c>
      <c r="B4" s="200"/>
      <c r="C4" s="201" t="s">
        <v>213</v>
      </c>
      <c r="D4" s="202"/>
      <c r="E4" s="202"/>
      <c r="F4" s="203"/>
    </row>
    <row r="5" spans="1:6" x14ac:dyDescent="0.25">
      <c r="A5" s="199" t="s">
        <v>33</v>
      </c>
      <c r="B5" s="200"/>
      <c r="C5" s="201" t="s">
        <v>214</v>
      </c>
      <c r="D5" s="202"/>
      <c r="E5" s="202"/>
      <c r="F5" s="203"/>
    </row>
    <row r="6" spans="1:6" x14ac:dyDescent="0.25">
      <c r="A6" s="199" t="s">
        <v>133</v>
      </c>
      <c r="B6" s="200"/>
      <c r="C6" s="230" t="s">
        <v>215</v>
      </c>
      <c r="D6" s="230"/>
      <c r="E6" s="230"/>
      <c r="F6" s="230"/>
    </row>
    <row r="7" spans="1:6" x14ac:dyDescent="0.25">
      <c r="A7" s="199" t="s">
        <v>134</v>
      </c>
      <c r="B7" s="200"/>
      <c r="C7" s="231" t="s">
        <v>216</v>
      </c>
      <c r="D7" s="230"/>
      <c r="E7" s="230"/>
      <c r="F7" s="230"/>
    </row>
    <row r="8" spans="1:6" x14ac:dyDescent="0.25">
      <c r="A8" s="193" t="s">
        <v>36</v>
      </c>
      <c r="B8" s="195"/>
      <c r="C8" s="232" t="s">
        <v>137</v>
      </c>
      <c r="D8" s="232"/>
      <c r="E8" s="232"/>
      <c r="F8" s="233"/>
    </row>
    <row r="9" spans="1:6" x14ac:dyDescent="0.25">
      <c r="A9" s="196"/>
      <c r="B9" s="198"/>
      <c r="C9" s="234"/>
      <c r="D9" s="234"/>
      <c r="E9" s="234"/>
      <c r="F9" s="235"/>
    </row>
    <row r="10" spans="1:6" x14ac:dyDescent="0.25">
      <c r="A10" s="239"/>
      <c r="B10" s="182"/>
      <c r="C10" s="103" t="s">
        <v>135</v>
      </c>
      <c r="D10" s="204" t="s">
        <v>136</v>
      </c>
      <c r="E10" s="204"/>
      <c r="F10" s="205"/>
    </row>
    <row r="11" spans="1:6" ht="15" customHeight="1" x14ac:dyDescent="0.25">
      <c r="A11" s="223" t="s">
        <v>77</v>
      </c>
      <c r="B11" s="224"/>
      <c r="C11" s="224"/>
      <c r="D11" s="224"/>
      <c r="E11" s="224"/>
      <c r="F11" s="225"/>
    </row>
    <row r="12" spans="1:6" x14ac:dyDescent="0.25">
      <c r="A12" s="220" t="s">
        <v>166</v>
      </c>
      <c r="B12" s="221"/>
      <c r="C12" s="222"/>
      <c r="D12" s="100" t="s">
        <v>40</v>
      </c>
      <c r="E12" s="100" t="s">
        <v>14</v>
      </c>
      <c r="F12" s="100" t="s">
        <v>118</v>
      </c>
    </row>
    <row r="13" spans="1:6" x14ac:dyDescent="0.25">
      <c r="A13" s="236" t="s">
        <v>128</v>
      </c>
      <c r="B13" s="237"/>
      <c r="C13" s="238"/>
      <c r="D13" s="102"/>
      <c r="E13" s="102"/>
      <c r="F13" s="102"/>
    </row>
    <row r="14" spans="1:6" x14ac:dyDescent="0.25">
      <c r="A14" s="217"/>
      <c r="B14" s="107">
        <v>1</v>
      </c>
      <c r="C14" s="115" t="s">
        <v>179</v>
      </c>
      <c r="D14" s="116">
        <v>12</v>
      </c>
      <c r="E14" s="117"/>
      <c r="F14" s="117"/>
    </row>
    <row r="15" spans="1:6" x14ac:dyDescent="0.25">
      <c r="A15" s="218"/>
      <c r="B15" s="107">
        <v>2</v>
      </c>
      <c r="C15" s="108" t="s">
        <v>180</v>
      </c>
      <c r="D15" s="118">
        <v>47</v>
      </c>
      <c r="E15" s="119"/>
      <c r="F15" s="119"/>
    </row>
    <row r="16" spans="1:6" x14ac:dyDescent="0.25">
      <c r="A16" s="218"/>
      <c r="B16" s="107">
        <v>3</v>
      </c>
      <c r="C16" s="108" t="s">
        <v>181</v>
      </c>
      <c r="D16" s="118">
        <v>17</v>
      </c>
      <c r="E16" s="119"/>
      <c r="F16" s="119"/>
    </row>
    <row r="17" spans="1:9" x14ac:dyDescent="0.25">
      <c r="A17" s="218"/>
      <c r="B17" s="107">
        <v>4</v>
      </c>
      <c r="C17" s="108" t="s">
        <v>182</v>
      </c>
      <c r="D17" s="118">
        <v>2</v>
      </c>
      <c r="E17" s="119"/>
      <c r="F17" s="119"/>
    </row>
    <row r="18" spans="1:9" x14ac:dyDescent="0.25">
      <c r="A18" s="219"/>
      <c r="B18" s="107">
        <v>5</v>
      </c>
      <c r="C18" s="120" t="s">
        <v>183</v>
      </c>
      <c r="D18" s="137">
        <f>SUM(D14:D17)</f>
        <v>78</v>
      </c>
      <c r="E18" s="119"/>
      <c r="F18" s="119"/>
    </row>
    <row r="19" spans="1:9" ht="14.25" customHeight="1" x14ac:dyDescent="0.25">
      <c r="A19" s="236" t="s">
        <v>138</v>
      </c>
      <c r="B19" s="237"/>
      <c r="C19" s="238"/>
      <c r="D19" s="102"/>
      <c r="E19" s="102"/>
      <c r="F19" s="102"/>
    </row>
    <row r="20" spans="1:9" x14ac:dyDescent="0.25">
      <c r="A20" s="211"/>
      <c r="B20" s="121">
        <v>6</v>
      </c>
      <c r="C20" s="115" t="s">
        <v>184</v>
      </c>
      <c r="D20" s="116">
        <v>1</v>
      </c>
      <c r="E20" s="122"/>
      <c r="F20" s="122"/>
    </row>
    <row r="21" spans="1:9" x14ac:dyDescent="0.25">
      <c r="A21" s="212"/>
      <c r="B21" s="123">
        <v>7</v>
      </c>
      <c r="C21" s="108" t="s">
        <v>185</v>
      </c>
      <c r="D21" s="118">
        <v>5</v>
      </c>
      <c r="E21" s="109"/>
      <c r="F21" s="109"/>
    </row>
    <row r="22" spans="1:9" x14ac:dyDescent="0.25">
      <c r="A22" s="212"/>
      <c r="B22" s="123">
        <v>8</v>
      </c>
      <c r="C22" s="108" t="s">
        <v>186</v>
      </c>
      <c r="D22" s="118">
        <v>0</v>
      </c>
      <c r="E22" s="109"/>
      <c r="F22" s="109"/>
      <c r="I22" s="128"/>
    </row>
    <row r="23" spans="1:9" x14ac:dyDescent="0.25">
      <c r="A23" s="212"/>
      <c r="B23" s="123">
        <v>9</v>
      </c>
      <c r="C23" s="120" t="s">
        <v>187</v>
      </c>
      <c r="D23" s="139">
        <f>SUM(D20:D22)</f>
        <v>6</v>
      </c>
      <c r="E23" s="109"/>
      <c r="F23" s="109"/>
      <c r="I23" s="128"/>
    </row>
    <row r="24" spans="1:9" x14ac:dyDescent="0.25">
      <c r="A24" s="212"/>
      <c r="B24" s="123">
        <v>10</v>
      </c>
      <c r="C24" s="108" t="s">
        <v>218</v>
      </c>
      <c r="D24" s="131">
        <v>0</v>
      </c>
      <c r="E24" s="109"/>
      <c r="F24" s="109"/>
      <c r="I24" s="128"/>
    </row>
    <row r="25" spans="1:9" x14ac:dyDescent="0.25">
      <c r="A25" s="213"/>
      <c r="B25" s="107">
        <v>11</v>
      </c>
      <c r="C25" s="108" t="s">
        <v>188</v>
      </c>
      <c r="D25" s="118">
        <v>0</v>
      </c>
      <c r="E25" s="109"/>
      <c r="F25" s="109"/>
      <c r="I25" s="128"/>
    </row>
    <row r="26" spans="1:9" x14ac:dyDescent="0.25">
      <c r="A26" s="206" t="s">
        <v>129</v>
      </c>
      <c r="B26" s="209"/>
      <c r="C26" s="210"/>
      <c r="D26" s="104"/>
      <c r="E26" s="104"/>
      <c r="F26" s="104"/>
      <c r="I26" s="128"/>
    </row>
    <row r="27" spans="1:9" x14ac:dyDescent="0.25">
      <c r="A27" s="214" t="s">
        <v>169</v>
      </c>
      <c r="B27" s="107">
        <v>12</v>
      </c>
      <c r="C27" s="108" t="s">
        <v>189</v>
      </c>
      <c r="D27" s="118">
        <v>0</v>
      </c>
      <c r="E27" s="109"/>
      <c r="F27" s="109"/>
      <c r="I27" s="128"/>
    </row>
    <row r="28" spans="1:9" x14ac:dyDescent="0.25">
      <c r="A28" s="215"/>
      <c r="B28" s="107">
        <v>13</v>
      </c>
      <c r="C28" s="108" t="s">
        <v>190</v>
      </c>
      <c r="D28" s="118">
        <v>0</v>
      </c>
      <c r="E28" s="109"/>
      <c r="F28" s="109"/>
    </row>
    <row r="29" spans="1:9" x14ac:dyDescent="0.25">
      <c r="A29" s="215"/>
      <c r="B29" s="107">
        <v>14</v>
      </c>
      <c r="C29" s="108" t="s">
        <v>209</v>
      </c>
      <c r="D29" s="118">
        <v>0</v>
      </c>
      <c r="E29" s="109"/>
      <c r="F29" s="109"/>
    </row>
    <row r="30" spans="1:9" x14ac:dyDescent="0.25">
      <c r="A30" s="215"/>
      <c r="B30" s="107">
        <v>15</v>
      </c>
      <c r="C30" s="140" t="s">
        <v>210</v>
      </c>
      <c r="D30" s="118">
        <v>0</v>
      </c>
      <c r="E30" s="109"/>
      <c r="F30" s="109"/>
    </row>
    <row r="31" spans="1:9" x14ac:dyDescent="0.25">
      <c r="A31" s="215"/>
      <c r="B31" s="107">
        <v>16</v>
      </c>
      <c r="C31" s="108" t="s">
        <v>191</v>
      </c>
      <c r="D31" s="118">
        <v>0</v>
      </c>
      <c r="E31" s="109"/>
      <c r="F31" s="109"/>
    </row>
    <row r="32" spans="1:9" x14ac:dyDescent="0.25">
      <c r="A32" s="216"/>
      <c r="B32" s="107">
        <v>17</v>
      </c>
      <c r="C32" s="108" t="s">
        <v>192</v>
      </c>
      <c r="D32" s="118">
        <v>0</v>
      </c>
      <c r="E32" s="109"/>
      <c r="F32" s="109"/>
    </row>
    <row r="33" spans="1:6" x14ac:dyDescent="0.25">
      <c r="A33" s="206" t="s">
        <v>130</v>
      </c>
      <c r="B33" s="207"/>
      <c r="C33" s="208"/>
      <c r="D33" s="105"/>
      <c r="E33" s="105"/>
      <c r="F33" s="105"/>
    </row>
    <row r="34" spans="1:6" x14ac:dyDescent="0.25">
      <c r="A34" s="214" t="s">
        <v>169</v>
      </c>
      <c r="B34" s="130">
        <v>18</v>
      </c>
      <c r="C34" s="129" t="s">
        <v>168</v>
      </c>
      <c r="D34" s="138">
        <v>0</v>
      </c>
      <c r="E34" s="105"/>
      <c r="F34" s="105"/>
    </row>
    <row r="35" spans="1:6" ht="15" customHeight="1" x14ac:dyDescent="0.25">
      <c r="A35" s="215"/>
      <c r="B35" s="107">
        <v>19</v>
      </c>
      <c r="C35" s="108" t="s">
        <v>167</v>
      </c>
      <c r="D35" s="118">
        <v>0</v>
      </c>
      <c r="E35" s="109">
        <v>0.5</v>
      </c>
      <c r="F35" s="109">
        <f>D35*E35</f>
        <v>0</v>
      </c>
    </row>
    <row r="36" spans="1:6" x14ac:dyDescent="0.25">
      <c r="A36" s="215"/>
      <c r="B36" s="107">
        <v>20</v>
      </c>
      <c r="C36" s="108" t="s">
        <v>193</v>
      </c>
      <c r="D36" s="118">
        <v>1</v>
      </c>
      <c r="E36" s="109"/>
      <c r="F36" s="109"/>
    </row>
    <row r="37" spans="1:6" x14ac:dyDescent="0.25">
      <c r="A37" s="215"/>
      <c r="B37" s="107">
        <v>21</v>
      </c>
      <c r="C37" s="108" t="s">
        <v>194</v>
      </c>
      <c r="D37" s="118">
        <v>0</v>
      </c>
      <c r="E37" s="109"/>
      <c r="F37" s="109"/>
    </row>
    <row r="38" spans="1:6" x14ac:dyDescent="0.25">
      <c r="A38" s="215"/>
      <c r="B38" s="107">
        <v>22</v>
      </c>
      <c r="C38" s="108" t="s">
        <v>195</v>
      </c>
      <c r="D38" s="118">
        <v>0</v>
      </c>
      <c r="E38" s="109"/>
      <c r="F38" s="109"/>
    </row>
    <row r="39" spans="1:6" x14ac:dyDescent="0.25">
      <c r="A39" s="216"/>
      <c r="B39" s="107">
        <v>23</v>
      </c>
      <c r="C39" s="108" t="s">
        <v>196</v>
      </c>
      <c r="D39" s="118">
        <v>0</v>
      </c>
      <c r="E39" s="109"/>
      <c r="F39" s="109"/>
    </row>
    <row r="40" spans="1:6" x14ac:dyDescent="0.25">
      <c r="A40" s="206" t="s">
        <v>164</v>
      </c>
      <c r="B40" s="209"/>
      <c r="C40" s="210"/>
      <c r="D40" s="105"/>
      <c r="E40" s="105"/>
      <c r="F40" s="105"/>
    </row>
    <row r="41" spans="1:6" x14ac:dyDescent="0.25">
      <c r="A41" s="214" t="s">
        <v>165</v>
      </c>
      <c r="B41" s="124">
        <v>24</v>
      </c>
      <c r="C41" s="115" t="s">
        <v>197</v>
      </c>
      <c r="D41" s="109">
        <v>6</v>
      </c>
      <c r="E41" s="109">
        <v>1.5</v>
      </c>
      <c r="F41" s="109"/>
    </row>
    <row r="42" spans="1:6" x14ac:dyDescent="0.25">
      <c r="A42" s="215"/>
      <c r="B42" s="107">
        <v>25</v>
      </c>
      <c r="C42" s="108" t="s">
        <v>198</v>
      </c>
      <c r="D42" s="109">
        <f>D34</f>
        <v>0</v>
      </c>
      <c r="E42" s="109">
        <v>1</v>
      </c>
      <c r="F42" s="109"/>
    </row>
    <row r="43" spans="1:6" x14ac:dyDescent="0.25">
      <c r="A43" s="215"/>
      <c r="B43" s="107">
        <v>26</v>
      </c>
      <c r="C43" s="108" t="s">
        <v>199</v>
      </c>
      <c r="D43" s="109">
        <f>D37+D38</f>
        <v>0</v>
      </c>
      <c r="E43" s="109">
        <v>0.5</v>
      </c>
      <c r="F43" s="109"/>
    </row>
    <row r="44" spans="1:6" x14ac:dyDescent="0.25">
      <c r="A44" s="215"/>
      <c r="B44" s="107">
        <v>27</v>
      </c>
      <c r="C44" s="108" t="s">
        <v>200</v>
      </c>
      <c r="D44" s="109">
        <f>D29</f>
        <v>0</v>
      </c>
      <c r="E44" s="109">
        <v>3</v>
      </c>
      <c r="F44" s="109"/>
    </row>
    <row r="45" spans="1:6" x14ac:dyDescent="0.25">
      <c r="A45" s="215"/>
      <c r="B45" s="107">
        <v>28</v>
      </c>
      <c r="C45" s="108" t="s">
        <v>201</v>
      </c>
      <c r="D45" s="109">
        <f>D31</f>
        <v>0</v>
      </c>
      <c r="E45" s="109">
        <v>0.5</v>
      </c>
      <c r="F45" s="109"/>
    </row>
    <row r="46" spans="1:6" x14ac:dyDescent="0.25">
      <c r="A46" s="215"/>
      <c r="B46" s="107">
        <v>29</v>
      </c>
      <c r="C46" s="108" t="s">
        <v>202</v>
      </c>
      <c r="D46" s="109">
        <f>D24</f>
        <v>0</v>
      </c>
      <c r="E46" s="109">
        <v>0.5</v>
      </c>
      <c r="F46" s="109"/>
    </row>
    <row r="47" spans="1:6" x14ac:dyDescent="0.25">
      <c r="A47" s="216"/>
      <c r="B47" s="107">
        <v>30</v>
      </c>
      <c r="C47" s="120" t="s">
        <v>203</v>
      </c>
      <c r="D47" s="125">
        <f>SUM(D41:D46)</f>
        <v>6</v>
      </c>
      <c r="E47" s="109"/>
      <c r="F47" s="133">
        <f>IF((D41+D42)&lt;(D18*0.07),"0",(((D41*(E41))+(D42*(E42))+(D43*(E43))+(D44*(E44))+(D45*(E45))+(D46*(E46)))-((ROUNDUP(D18*0.07,0))*(E42))))</f>
        <v>3</v>
      </c>
    </row>
    <row r="48" spans="1:6" x14ac:dyDescent="0.25">
      <c r="A48" s="223" t="s">
        <v>77</v>
      </c>
      <c r="B48" s="224"/>
      <c r="C48" s="224"/>
      <c r="D48" s="224"/>
      <c r="E48" s="224"/>
      <c r="F48" s="225"/>
    </row>
    <row r="49" spans="1:6" x14ac:dyDescent="0.25">
      <c r="A49" s="220" t="s">
        <v>166</v>
      </c>
      <c r="B49" s="221"/>
      <c r="C49" s="222"/>
      <c r="D49" s="101" t="s">
        <v>40</v>
      </c>
      <c r="E49" s="101" t="s">
        <v>14</v>
      </c>
      <c r="F49" s="101" t="s">
        <v>118</v>
      </c>
    </row>
    <row r="50" spans="1:6" x14ac:dyDescent="0.25">
      <c r="A50" s="229" t="s">
        <v>139</v>
      </c>
      <c r="B50" s="229"/>
      <c r="C50" s="229"/>
      <c r="D50" s="105"/>
      <c r="E50" s="105"/>
      <c r="F50" s="105"/>
    </row>
    <row r="51" spans="1:6" x14ac:dyDescent="0.25">
      <c r="A51" s="240"/>
      <c r="B51" s="107">
        <v>31</v>
      </c>
      <c r="C51" s="108" t="s">
        <v>204</v>
      </c>
      <c r="D51" s="126">
        <v>0</v>
      </c>
      <c r="E51" s="109"/>
      <c r="F51" s="109"/>
    </row>
    <row r="52" spans="1:6" x14ac:dyDescent="0.25">
      <c r="A52" s="240"/>
      <c r="B52" s="107">
        <v>32</v>
      </c>
      <c r="C52" s="108" t="s">
        <v>205</v>
      </c>
      <c r="D52" s="118">
        <v>0</v>
      </c>
      <c r="E52" s="109">
        <v>2</v>
      </c>
      <c r="F52" s="109">
        <f>D52*E52</f>
        <v>0</v>
      </c>
    </row>
    <row r="53" spans="1:6" x14ac:dyDescent="0.25">
      <c r="A53" s="240"/>
      <c r="B53" s="107">
        <v>33</v>
      </c>
      <c r="C53" s="108" t="s">
        <v>206</v>
      </c>
      <c r="D53" s="118">
        <v>0</v>
      </c>
      <c r="E53" s="109">
        <v>1</v>
      </c>
      <c r="F53" s="109">
        <f>D53*E53</f>
        <v>0</v>
      </c>
    </row>
    <row r="54" spans="1:6" x14ac:dyDescent="0.25">
      <c r="A54" s="240"/>
      <c r="B54" s="107">
        <v>34</v>
      </c>
      <c r="C54" s="108" t="s">
        <v>207</v>
      </c>
      <c r="D54" s="118">
        <v>0</v>
      </c>
      <c r="E54" s="109"/>
      <c r="F54" s="109"/>
    </row>
    <row r="55" spans="1:6" x14ac:dyDescent="0.25">
      <c r="A55" s="229" t="s">
        <v>170</v>
      </c>
      <c r="B55" s="229"/>
      <c r="C55" s="229"/>
      <c r="D55" s="105"/>
      <c r="E55" s="105"/>
      <c r="F55" s="105"/>
    </row>
    <row r="56" spans="1:6" x14ac:dyDescent="0.25">
      <c r="A56" s="113"/>
      <c r="B56" s="107">
        <v>35</v>
      </c>
      <c r="C56" s="108" t="s">
        <v>208</v>
      </c>
      <c r="D56" s="118">
        <v>0</v>
      </c>
      <c r="E56" s="109">
        <v>2</v>
      </c>
      <c r="F56" s="109">
        <f>D56*E56</f>
        <v>0</v>
      </c>
    </row>
    <row r="57" spans="1:6" x14ac:dyDescent="0.25">
      <c r="A57" s="209" t="s">
        <v>160</v>
      </c>
      <c r="B57" s="209"/>
      <c r="C57" s="210"/>
      <c r="D57" s="105"/>
      <c r="E57" s="105"/>
      <c r="F57" s="105"/>
    </row>
    <row r="58" spans="1:6" x14ac:dyDescent="0.25">
      <c r="A58" s="240"/>
      <c r="B58" s="107">
        <v>36</v>
      </c>
      <c r="C58" s="108" t="s">
        <v>157</v>
      </c>
      <c r="D58" s="118">
        <v>0</v>
      </c>
      <c r="E58" s="109"/>
      <c r="F58" s="109"/>
    </row>
    <row r="59" spans="1:6" x14ac:dyDescent="0.25">
      <c r="A59" s="240"/>
      <c r="B59" s="107">
        <v>37</v>
      </c>
      <c r="C59" s="108" t="s">
        <v>158</v>
      </c>
      <c r="D59" s="118">
        <v>0</v>
      </c>
      <c r="E59" s="109">
        <v>6</v>
      </c>
      <c r="F59" s="109">
        <f>D59*E59</f>
        <v>0</v>
      </c>
    </row>
    <row r="60" spans="1:6" x14ac:dyDescent="0.25">
      <c r="A60" s="229" t="s">
        <v>159</v>
      </c>
      <c r="B60" s="229"/>
      <c r="C60" s="229"/>
      <c r="D60" s="105"/>
      <c r="E60" s="105"/>
      <c r="F60" s="105"/>
    </row>
    <row r="61" spans="1:6" ht="28.5" customHeight="1" x14ac:dyDescent="0.25">
      <c r="A61" s="214" t="s">
        <v>169</v>
      </c>
      <c r="B61" s="107">
        <v>38</v>
      </c>
      <c r="C61" s="110" t="s">
        <v>161</v>
      </c>
      <c r="D61" s="118">
        <v>0</v>
      </c>
      <c r="E61" s="109"/>
      <c r="F61" s="109"/>
    </row>
    <row r="62" spans="1:6" ht="25.5" x14ac:dyDescent="0.25">
      <c r="A62" s="215"/>
      <c r="B62" s="107">
        <v>39</v>
      </c>
      <c r="C62" s="110" t="s">
        <v>162</v>
      </c>
      <c r="D62" s="118">
        <v>0</v>
      </c>
      <c r="E62" s="109"/>
      <c r="F62" s="109"/>
    </row>
    <row r="63" spans="1:6" x14ac:dyDescent="0.25">
      <c r="A63" s="216"/>
      <c r="B63" s="107">
        <v>40</v>
      </c>
      <c r="C63" s="108" t="s">
        <v>163</v>
      </c>
      <c r="D63" s="118">
        <v>0</v>
      </c>
      <c r="E63" s="109"/>
      <c r="F63" s="109"/>
    </row>
    <row r="64" spans="1:6" x14ac:dyDescent="0.25">
      <c r="A64" s="229" t="s">
        <v>172</v>
      </c>
      <c r="B64" s="229"/>
      <c r="C64" s="229"/>
      <c r="D64" s="105"/>
      <c r="E64" s="105"/>
      <c r="F64" s="105"/>
    </row>
    <row r="65" spans="1:6" x14ac:dyDescent="0.25">
      <c r="A65" s="214" t="s">
        <v>176</v>
      </c>
      <c r="B65" s="107">
        <v>41</v>
      </c>
      <c r="C65" s="108" t="s">
        <v>171</v>
      </c>
      <c r="D65" s="118">
        <v>0</v>
      </c>
      <c r="E65" s="109">
        <v>2</v>
      </c>
      <c r="F65" s="109">
        <f>IF(D65&gt;5,"10",D65*E65)</f>
        <v>0</v>
      </c>
    </row>
    <row r="66" spans="1:6" x14ac:dyDescent="0.25">
      <c r="A66" s="215"/>
      <c r="B66" s="107">
        <v>42</v>
      </c>
      <c r="C66" s="108" t="s">
        <v>178</v>
      </c>
      <c r="D66" s="118">
        <v>0</v>
      </c>
      <c r="E66" s="109"/>
      <c r="F66" s="109"/>
    </row>
    <row r="67" spans="1:6" x14ac:dyDescent="0.25">
      <c r="A67" s="215"/>
      <c r="B67" s="107">
        <v>43</v>
      </c>
      <c r="C67" s="108" t="s">
        <v>217</v>
      </c>
      <c r="D67" s="118">
        <v>6</v>
      </c>
      <c r="E67" s="109"/>
      <c r="F67" s="109"/>
    </row>
    <row r="68" spans="1:6" ht="26.25" x14ac:dyDescent="0.25">
      <c r="A68" s="216"/>
      <c r="B68" s="107">
        <v>44</v>
      </c>
      <c r="C68" s="134" t="s">
        <v>220</v>
      </c>
      <c r="D68" s="118">
        <v>3</v>
      </c>
      <c r="E68" s="109"/>
      <c r="F68" s="109"/>
    </row>
    <row r="69" spans="1:6" x14ac:dyDescent="0.25">
      <c r="A69" s="229" t="s">
        <v>140</v>
      </c>
      <c r="B69" s="229"/>
      <c r="C69" s="229"/>
      <c r="D69" s="105"/>
      <c r="E69" s="105"/>
      <c r="F69" s="105"/>
    </row>
    <row r="70" spans="1:6" x14ac:dyDescent="0.25">
      <c r="A70" s="214" t="s">
        <v>173</v>
      </c>
      <c r="B70" s="107">
        <v>45</v>
      </c>
      <c r="C70" s="108" t="s">
        <v>144</v>
      </c>
      <c r="D70" s="118">
        <v>0.16</v>
      </c>
      <c r="E70" s="109"/>
      <c r="F70" s="109"/>
    </row>
    <row r="71" spans="1:6" ht="26.25" x14ac:dyDescent="0.25">
      <c r="A71" s="215"/>
      <c r="B71" s="107">
        <v>46</v>
      </c>
      <c r="C71" s="108" t="s">
        <v>145</v>
      </c>
      <c r="D71" s="118">
        <v>0</v>
      </c>
      <c r="E71" s="109"/>
      <c r="F71" s="109"/>
    </row>
    <row r="72" spans="1:6" x14ac:dyDescent="0.25">
      <c r="A72" s="215"/>
      <c r="B72" s="107">
        <v>47</v>
      </c>
      <c r="C72" s="108" t="s">
        <v>156</v>
      </c>
      <c r="D72" s="118">
        <v>0</v>
      </c>
      <c r="E72" s="109"/>
      <c r="F72" s="109"/>
    </row>
    <row r="73" spans="1:6" x14ac:dyDescent="0.25">
      <c r="A73" s="215"/>
      <c r="B73" s="107">
        <v>48</v>
      </c>
      <c r="C73" s="108" t="s">
        <v>146</v>
      </c>
      <c r="D73" s="139">
        <v>1</v>
      </c>
      <c r="E73" s="109"/>
      <c r="F73" s="109"/>
    </row>
    <row r="74" spans="1:6" x14ac:dyDescent="0.25">
      <c r="A74" s="215"/>
      <c r="B74" s="107">
        <v>49</v>
      </c>
      <c r="C74" s="108" t="s">
        <v>221</v>
      </c>
      <c r="D74" s="118">
        <v>76</v>
      </c>
      <c r="E74" s="109">
        <v>0.25</v>
      </c>
      <c r="F74" s="109">
        <f>IF(D74&lt;19,"0",(D74-18)*0.25)</f>
        <v>14.5</v>
      </c>
    </row>
    <row r="75" spans="1:6" x14ac:dyDescent="0.25">
      <c r="A75" s="229" t="s">
        <v>148</v>
      </c>
      <c r="B75" s="229"/>
      <c r="C75" s="229"/>
      <c r="D75" s="105"/>
      <c r="E75" s="105"/>
      <c r="F75" s="105"/>
    </row>
    <row r="76" spans="1:6" x14ac:dyDescent="0.25">
      <c r="A76" s="241"/>
      <c r="B76" s="111">
        <v>50</v>
      </c>
      <c r="C76" s="112" t="s">
        <v>147</v>
      </c>
      <c r="D76" s="126">
        <v>0</v>
      </c>
      <c r="E76" s="109"/>
      <c r="F76" s="109"/>
    </row>
    <row r="77" spans="1:6" x14ac:dyDescent="0.25">
      <c r="A77" s="241"/>
      <c r="B77" s="107">
        <v>51</v>
      </c>
      <c r="C77" s="108" t="s">
        <v>149</v>
      </c>
      <c r="D77" s="118">
        <v>0</v>
      </c>
      <c r="E77" s="109">
        <v>4</v>
      </c>
      <c r="F77" s="109">
        <f>D77*E77</f>
        <v>0</v>
      </c>
    </row>
    <row r="78" spans="1:6" x14ac:dyDescent="0.25">
      <c r="A78" s="229" t="s">
        <v>141</v>
      </c>
      <c r="B78" s="229"/>
      <c r="C78" s="229"/>
      <c r="D78" s="105"/>
      <c r="E78" s="105"/>
      <c r="F78" s="105"/>
    </row>
    <row r="79" spans="1:6" x14ac:dyDescent="0.25">
      <c r="A79" s="113"/>
      <c r="B79" s="107">
        <v>52</v>
      </c>
      <c r="C79" s="108" t="s">
        <v>152</v>
      </c>
      <c r="D79" s="118">
        <v>0</v>
      </c>
      <c r="E79" s="109"/>
      <c r="F79" s="109"/>
    </row>
    <row r="80" spans="1:6" x14ac:dyDescent="0.25">
      <c r="A80" s="229" t="s">
        <v>142</v>
      </c>
      <c r="B80" s="229"/>
      <c r="C80" s="229"/>
      <c r="D80" s="105"/>
      <c r="E80" s="105"/>
      <c r="F80" s="105"/>
    </row>
    <row r="81" spans="1:6" x14ac:dyDescent="0.25">
      <c r="A81" s="240"/>
      <c r="B81" s="107">
        <v>53</v>
      </c>
      <c r="C81" s="108" t="s">
        <v>151</v>
      </c>
      <c r="D81" s="118">
        <v>0</v>
      </c>
      <c r="E81" s="109"/>
      <c r="F81" s="109"/>
    </row>
    <row r="82" spans="1:6" x14ac:dyDescent="0.25">
      <c r="A82" s="240"/>
      <c r="B82" s="107">
        <v>54</v>
      </c>
      <c r="C82" s="108" t="s">
        <v>153</v>
      </c>
      <c r="D82" s="118">
        <v>0</v>
      </c>
      <c r="E82" s="109"/>
      <c r="F82" s="109"/>
    </row>
    <row r="83" spans="1:6" x14ac:dyDescent="0.25">
      <c r="A83" s="240"/>
      <c r="B83" s="107">
        <v>55</v>
      </c>
      <c r="C83" s="108" t="s">
        <v>154</v>
      </c>
      <c r="D83" s="118">
        <v>0</v>
      </c>
      <c r="E83" s="109"/>
      <c r="F83" s="109"/>
    </row>
    <row r="84" spans="1:6" x14ac:dyDescent="0.25">
      <c r="A84" s="229" t="s">
        <v>143</v>
      </c>
      <c r="B84" s="229"/>
      <c r="C84" s="229"/>
      <c r="D84" s="105"/>
      <c r="E84" s="105"/>
      <c r="F84" s="105"/>
    </row>
    <row r="85" spans="1:6" x14ac:dyDescent="0.25">
      <c r="A85" s="214" t="s">
        <v>177</v>
      </c>
      <c r="B85" s="107">
        <v>56</v>
      </c>
      <c r="C85" s="108" t="s">
        <v>150</v>
      </c>
      <c r="D85" s="118">
        <v>0</v>
      </c>
      <c r="E85" s="109">
        <v>1</v>
      </c>
      <c r="F85" s="109">
        <f>D85*E85</f>
        <v>0</v>
      </c>
    </row>
    <row r="86" spans="1:6" x14ac:dyDescent="0.25">
      <c r="A86" s="215"/>
      <c r="B86" s="107">
        <v>57</v>
      </c>
      <c r="C86" s="135" t="s">
        <v>175</v>
      </c>
      <c r="D86" s="118">
        <v>15</v>
      </c>
      <c r="E86" s="109">
        <v>0.25</v>
      </c>
      <c r="F86" s="109">
        <f>D86*E86/4</f>
        <v>0.9375</v>
      </c>
    </row>
    <row r="87" spans="1:6" x14ac:dyDescent="0.25">
      <c r="A87" s="215"/>
      <c r="B87" s="107">
        <v>58</v>
      </c>
      <c r="C87" s="108" t="s">
        <v>219</v>
      </c>
      <c r="D87" s="118">
        <v>1</v>
      </c>
      <c r="E87" s="109">
        <v>1</v>
      </c>
      <c r="F87" s="109">
        <f>D87*E87</f>
        <v>1</v>
      </c>
    </row>
    <row r="88" spans="1:6" x14ac:dyDescent="0.25">
      <c r="A88" s="215"/>
      <c r="B88" s="107">
        <v>59</v>
      </c>
      <c r="C88" s="114" t="s">
        <v>222</v>
      </c>
      <c r="D88" s="118">
        <v>0</v>
      </c>
      <c r="E88" s="109"/>
      <c r="F88" s="109"/>
    </row>
    <row r="89" spans="1:6" x14ac:dyDescent="0.25">
      <c r="A89" s="216"/>
      <c r="B89" s="106">
        <v>60</v>
      </c>
      <c r="C89" s="114" t="s">
        <v>174</v>
      </c>
      <c r="D89" s="118">
        <v>0</v>
      </c>
      <c r="E89" s="109"/>
      <c r="F89" s="109"/>
    </row>
    <row r="90" spans="1:6" x14ac:dyDescent="0.25">
      <c r="A90" s="229" t="s">
        <v>155</v>
      </c>
      <c r="B90" s="229"/>
      <c r="C90" s="229"/>
      <c r="D90" s="105"/>
      <c r="E90" s="105"/>
      <c r="F90" s="127">
        <f>IF((D23)&lt;(D18*0.07),"0",SUM(F35,F47,F52,F53,F56,F59,F65,F74,F77,F85,F86,F87))</f>
        <v>19.4375</v>
      </c>
    </row>
    <row r="95" spans="1:6" x14ac:dyDescent="0.25">
      <c r="C95" s="132"/>
    </row>
    <row r="96" spans="1:6" x14ac:dyDescent="0.25">
      <c r="C96" s="135"/>
    </row>
    <row r="97" spans="3:3" x14ac:dyDescent="0.25">
      <c r="C97" s="132"/>
    </row>
    <row r="98" spans="3:3" x14ac:dyDescent="0.25">
      <c r="C98" s="136"/>
    </row>
    <row r="99" spans="3:3" x14ac:dyDescent="0.25">
      <c r="C99" s="132"/>
    </row>
  </sheetData>
  <sheetProtection selectLockedCells="1"/>
  <mergeCells count="47">
    <mergeCell ref="A34:A39"/>
    <mergeCell ref="A81:A83"/>
    <mergeCell ref="A76:A77"/>
    <mergeCell ref="A85:A89"/>
    <mergeCell ref="A57:C57"/>
    <mergeCell ref="A64:C64"/>
    <mergeCell ref="A60:C60"/>
    <mergeCell ref="A40:C40"/>
    <mergeCell ref="A80:C80"/>
    <mergeCell ref="A84:C84"/>
    <mergeCell ref="A51:A54"/>
    <mergeCell ref="A58:A59"/>
    <mergeCell ref="A61:A63"/>
    <mergeCell ref="A65:A68"/>
    <mergeCell ref="A55:C55"/>
    <mergeCell ref="A41:A47"/>
    <mergeCell ref="A90:C90"/>
    <mergeCell ref="A6:B6"/>
    <mergeCell ref="A7:B7"/>
    <mergeCell ref="C6:F6"/>
    <mergeCell ref="C7:F7"/>
    <mergeCell ref="C8:F9"/>
    <mergeCell ref="A70:A74"/>
    <mergeCell ref="A13:C13"/>
    <mergeCell ref="A19:C19"/>
    <mergeCell ref="A8:B10"/>
    <mergeCell ref="A50:C50"/>
    <mergeCell ref="A49:C49"/>
    <mergeCell ref="A69:C69"/>
    <mergeCell ref="A75:C75"/>
    <mergeCell ref="A78:C78"/>
    <mergeCell ref="A48:F48"/>
    <mergeCell ref="A2:F2"/>
    <mergeCell ref="A1:F1"/>
    <mergeCell ref="A3:F3"/>
    <mergeCell ref="A4:B4"/>
    <mergeCell ref="C4:F4"/>
    <mergeCell ref="A5:B5"/>
    <mergeCell ref="C5:F5"/>
    <mergeCell ref="D10:F10"/>
    <mergeCell ref="A33:C33"/>
    <mergeCell ref="A26:C26"/>
    <mergeCell ref="A20:A25"/>
    <mergeCell ref="A27:A32"/>
    <mergeCell ref="A14:A18"/>
    <mergeCell ref="A12:C12"/>
    <mergeCell ref="A11:F11"/>
  </mergeCells>
  <hyperlinks>
    <hyperlink ref="C7" r:id="rId1"/>
  </hyperlinks>
  <pageMargins left="0.25" right="0.25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hybrid</vt:lpstr>
      <vt:lpstr>hybrid!Print_Area</vt:lpstr>
      <vt:lpstr>Sheet2!Print_Area</vt:lpstr>
    </vt:vector>
  </TitlesOfParts>
  <Company>PCA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Olson, Jonah - NRCS-CD, McIntosh, MN</cp:lastModifiedBy>
  <cp:lastPrinted>2016-01-14T22:10:24Z</cp:lastPrinted>
  <dcterms:created xsi:type="dcterms:W3CDTF">2012-11-29T14:49:41Z</dcterms:created>
  <dcterms:modified xsi:type="dcterms:W3CDTF">2016-02-01T17:52:28Z</dcterms:modified>
</cp:coreProperties>
</file>