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"/>
    </mc:Choice>
  </mc:AlternateContent>
  <xr:revisionPtr revIDLastSave="6526" documentId="13_ncr:1_{076B418A-232F-42A5-B207-5E0F2E475060}" xr6:coauthVersionLast="47" xr6:coauthVersionMax="47" xr10:uidLastSave="{AFD44094-CA2D-40FF-A1DF-0CA0CB883656}"/>
  <bookViews>
    <workbookView xWindow="28680" yWindow="-120" windowWidth="29040" windowHeight="15720" tabRatio="820" activeTab="10" xr2:uid="{00000000-000D-0000-FFFF-FFFF00000000}"/>
  </bookViews>
  <sheets>
    <sheet name="Apprimo" sheetId="13" r:id="rId1"/>
    <sheet name="Cambridge" sheetId="8" r:id="rId2"/>
    <sheet name="Commercial" sheetId="10" r:id="rId3"/>
    <sheet name="Community" sheetId="11" r:id="rId4"/>
    <sheet name="Desono" sheetId="9" r:id="rId5"/>
    <sheet name="Devio" sheetId="4" r:id="rId6"/>
    <sheet name="EasyConnect" sheetId="20" r:id="rId7"/>
    <sheet name="Evoko" sheetId="19" r:id="rId8"/>
    <sheet name="Impera" sheetId="14" r:id="rId9"/>
    <sheet name="Modena" sheetId="12" r:id="rId10"/>
    <sheet name="Parle" sheetId="16" r:id="rId11"/>
    <sheet name="Tesira" sheetId="5" r:id="rId12"/>
    <sheet name="Vidi" sheetId="15" r:id="rId13"/>
    <sheet name="Vocia" sheetId="6" r:id="rId14"/>
    <sheet name="Voltera" sheetId="18" r:id="rId15"/>
  </sheets>
  <definedNames>
    <definedName name="AMP_A460H">Tesira!$M$2</definedName>
    <definedName name="CM1_6W">Tesira!$M$3</definedName>
    <definedName name="CM1_6WS">Tesira!#REF!</definedName>
    <definedName name="Company">#REF!</definedName>
    <definedName name="Currency">#REF!</definedName>
    <definedName name="Discount_Percentage">#REF!</definedName>
    <definedName name="DropShip">#REF!</definedName>
    <definedName name="Effectivity_Date">#REF!</definedName>
    <definedName name="EnergyStar">#REF!</definedName>
    <definedName name="FOB">#REF!</definedName>
    <definedName name="Freight">#REF!</definedName>
    <definedName name="InfoComm_Number">#REF!</definedName>
    <definedName name="ItemStatus">#REF!</definedName>
    <definedName name="JB_1">Tesira!#REF!</definedName>
    <definedName name="JB_CM1">Tesira!#REF!</definedName>
    <definedName name="NotForSale">#REF!</definedName>
    <definedName name="Price_Label">#REF!</definedName>
    <definedName name="Price_List_Type">#REF!</definedName>
    <definedName name="TB_1">Tesira!#REF!</definedName>
    <definedName name="URL">#REF!</definedName>
    <definedName name="WeightUOM">#REF!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" i="18" l="1"/>
  <c r="G3" i="18"/>
  <c r="G4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2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2" i="15"/>
  <c r="G3" i="15"/>
  <c r="G4" i="15"/>
  <c r="G5" i="15"/>
  <c r="G6" i="15"/>
  <c r="G7" i="15"/>
  <c r="G8" i="15"/>
  <c r="G9" i="15"/>
  <c r="G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2" i="16"/>
  <c r="G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2" i="12"/>
  <c r="G3" i="12"/>
  <c r="G4" i="12"/>
  <c r="G5" i="12"/>
  <c r="G2" i="14"/>
  <c r="G3" i="14"/>
  <c r="G4" i="14"/>
  <c r="G5" i="14"/>
  <c r="G6" i="14"/>
  <c r="G7" i="14"/>
  <c r="G8" i="14"/>
  <c r="G9" i="14"/>
  <c r="G10" i="14"/>
  <c r="G11" i="14"/>
  <c r="G12" i="14"/>
  <c r="G13" i="14"/>
  <c r="G14" i="14"/>
  <c r="G15" i="14"/>
  <c r="G2" i="19"/>
  <c r="G3" i="19"/>
  <c r="G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" i="20"/>
  <c r="G3" i="20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2" i="9"/>
  <c r="G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2" i="1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5" i="11"/>
  <c r="G206" i="11"/>
  <c r="G207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4" i="11"/>
  <c r="G235" i="11"/>
  <c r="G236" i="11"/>
  <c r="G237" i="11"/>
  <c r="G238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1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1" i="11"/>
  <c r="G422" i="11"/>
  <c r="G423" i="11"/>
  <c r="G424" i="11"/>
  <c r="G425" i="11"/>
  <c r="G426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2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2" i="8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2" i="13"/>
  <c r="G3" i="13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H3" i="5"/>
  <c r="H4" i="5"/>
  <c r="H5" i="5"/>
  <c r="H6" i="5"/>
  <c r="H7" i="5"/>
  <c r="H8" i="5"/>
  <c r="H9" i="5"/>
  <c r="H10" i="5"/>
  <c r="H11" i="5"/>
  <c r="H12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9" i="5"/>
  <c r="H27" i="20"/>
  <c r="H17" i="20"/>
  <c r="H9" i="20"/>
  <c r="H8" i="20"/>
  <c r="H7" i="20"/>
  <c r="H6" i="20"/>
  <c r="H5" i="20"/>
  <c r="H44" i="16"/>
  <c r="H30" i="4"/>
  <c r="H5" i="18" l="1"/>
  <c r="H4" i="18"/>
  <c r="H3" i="18"/>
  <c r="H2" i="18"/>
  <c r="H8" i="16"/>
  <c r="H39" i="16"/>
  <c r="H11" i="14"/>
  <c r="H25" i="9"/>
  <c r="H23" i="9"/>
  <c r="H55" i="9"/>
  <c r="H11" i="10"/>
  <c r="H34" i="10"/>
  <c r="H51" i="10"/>
  <c r="H50" i="10"/>
  <c r="H53" i="10"/>
  <c r="H52" i="10"/>
  <c r="H39" i="10"/>
  <c r="H40" i="10"/>
  <c r="H41" i="10"/>
  <c r="H49" i="10"/>
  <c r="H6" i="8"/>
  <c r="H7" i="14"/>
  <c r="H8" i="14"/>
  <c r="H9" i="14"/>
  <c r="H4" i="14"/>
  <c r="H5" i="14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2" i="6"/>
  <c r="H4" i="15"/>
  <c r="H5" i="15"/>
  <c r="H8" i="15"/>
  <c r="H9" i="15"/>
  <c r="H3" i="15"/>
  <c r="H2" i="5"/>
  <c r="H12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4" i="16"/>
  <c r="H35" i="16"/>
  <c r="H36" i="16"/>
  <c r="H37" i="16"/>
  <c r="H38" i="16"/>
  <c r="H41" i="16"/>
  <c r="H42" i="16"/>
  <c r="H43" i="16"/>
  <c r="H7" i="16"/>
  <c r="H2" i="12"/>
  <c r="H3" i="14"/>
  <c r="H6" i="14"/>
  <c r="H10" i="14"/>
  <c r="H12" i="14"/>
  <c r="H13" i="14"/>
  <c r="H14" i="14"/>
  <c r="H15" i="14"/>
  <c r="H2" i="1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" i="4"/>
  <c r="H3" i="4"/>
  <c r="H4" i="4"/>
  <c r="H5" i="4"/>
  <c r="H26" i="4"/>
  <c r="H27" i="4"/>
  <c r="H4" i="9"/>
  <c r="H20" i="9"/>
  <c r="H21" i="9"/>
  <c r="H22" i="9"/>
  <c r="H5" i="9"/>
  <c r="H6" i="9"/>
  <c r="H7" i="9"/>
  <c r="H8" i="9"/>
  <c r="H9" i="9"/>
  <c r="H10" i="9"/>
  <c r="H11" i="9"/>
  <c r="H46" i="9"/>
  <c r="H47" i="9"/>
  <c r="H48" i="9"/>
  <c r="H49" i="9"/>
  <c r="H50" i="9"/>
  <c r="H51" i="9"/>
  <c r="H52" i="9"/>
  <c r="H53" i="9"/>
  <c r="H54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90" i="9"/>
  <c r="H191" i="9"/>
  <c r="H3" i="9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60" i="11"/>
  <c r="H261" i="11"/>
  <c r="H262" i="11"/>
  <c r="H263" i="11"/>
  <c r="H264" i="11"/>
  <c r="H265" i="11"/>
  <c r="H266" i="11"/>
  <c r="H267" i="11"/>
  <c r="H268" i="11"/>
  <c r="H269" i="11"/>
  <c r="H270" i="11"/>
  <c r="H271" i="11"/>
  <c r="H272" i="11"/>
  <c r="H273" i="11"/>
  <c r="H274" i="11"/>
  <c r="H275" i="11"/>
  <c r="H276" i="11"/>
  <c r="H277" i="11"/>
  <c r="H278" i="11"/>
  <c r="H279" i="11"/>
  <c r="H280" i="11"/>
  <c r="H281" i="11"/>
  <c r="H282" i="11"/>
  <c r="H283" i="11"/>
  <c r="H284" i="11"/>
  <c r="H285" i="11"/>
  <c r="H286" i="11"/>
  <c r="H287" i="11"/>
  <c r="H288" i="11"/>
  <c r="H289" i="11"/>
  <c r="H290" i="11"/>
  <c r="H291" i="11"/>
  <c r="H292" i="11"/>
  <c r="H293" i="11"/>
  <c r="H294" i="11"/>
  <c r="H295" i="11"/>
  <c r="H296" i="11"/>
  <c r="H297" i="11"/>
  <c r="H298" i="11"/>
  <c r="H299" i="11"/>
  <c r="H300" i="11"/>
  <c r="H301" i="11"/>
  <c r="H302" i="11"/>
  <c r="H303" i="11"/>
  <c r="H304" i="11"/>
  <c r="H305" i="11"/>
  <c r="H306" i="11"/>
  <c r="H307" i="11"/>
  <c r="H308" i="11"/>
  <c r="H309" i="11"/>
  <c r="H310" i="11"/>
  <c r="H311" i="11"/>
  <c r="H312" i="11"/>
  <c r="H313" i="11"/>
  <c r="H315" i="11"/>
  <c r="H316" i="11"/>
  <c r="H317" i="11"/>
  <c r="H318" i="11"/>
  <c r="H319" i="11"/>
  <c r="H320" i="11"/>
  <c r="H321" i="11"/>
  <c r="H322" i="11"/>
  <c r="H323" i="11"/>
  <c r="H324" i="11"/>
  <c r="H325" i="11"/>
  <c r="H326" i="11"/>
  <c r="H327" i="11"/>
  <c r="H328" i="11"/>
  <c r="H329" i="11"/>
  <c r="H330" i="11"/>
  <c r="H331" i="11"/>
  <c r="H332" i="11"/>
  <c r="H333" i="11"/>
  <c r="H334" i="11"/>
  <c r="H335" i="11"/>
  <c r="H336" i="11"/>
  <c r="H337" i="11"/>
  <c r="H338" i="11"/>
  <c r="H339" i="11"/>
  <c r="H340" i="11"/>
  <c r="H341" i="11"/>
  <c r="H342" i="11"/>
  <c r="H343" i="11"/>
  <c r="H344" i="11"/>
  <c r="H345" i="11"/>
  <c r="H346" i="11"/>
  <c r="H347" i="11"/>
  <c r="H348" i="11"/>
  <c r="H349" i="11"/>
  <c r="H350" i="11"/>
  <c r="H351" i="11"/>
  <c r="H352" i="11"/>
  <c r="H353" i="11"/>
  <c r="H354" i="11"/>
  <c r="H355" i="11"/>
  <c r="H356" i="11"/>
  <c r="H357" i="11"/>
  <c r="H358" i="11"/>
  <c r="H359" i="11"/>
  <c r="H360" i="11"/>
  <c r="H361" i="11"/>
  <c r="H362" i="11"/>
  <c r="H363" i="11"/>
  <c r="H364" i="11"/>
  <c r="H365" i="11"/>
  <c r="H366" i="11"/>
  <c r="H367" i="11"/>
  <c r="H368" i="11"/>
  <c r="H369" i="11"/>
  <c r="H370" i="11"/>
  <c r="H371" i="11"/>
  <c r="H372" i="11"/>
  <c r="H373" i="11"/>
  <c r="H374" i="11"/>
  <c r="H375" i="11"/>
  <c r="H376" i="11"/>
  <c r="H377" i="11"/>
  <c r="H378" i="11"/>
  <c r="H379" i="11"/>
  <c r="H380" i="11"/>
  <c r="H381" i="11"/>
  <c r="H382" i="11"/>
  <c r="H383" i="11"/>
  <c r="H384" i="11"/>
  <c r="H385" i="11"/>
  <c r="H386" i="11"/>
  <c r="H387" i="11"/>
  <c r="H388" i="11"/>
  <c r="H389" i="11"/>
  <c r="H390" i="11"/>
  <c r="H391" i="11"/>
  <c r="H392" i="11"/>
  <c r="H393" i="11"/>
  <c r="H394" i="11"/>
  <c r="H395" i="11"/>
  <c r="H396" i="11"/>
  <c r="H397" i="11"/>
  <c r="H398" i="11"/>
  <c r="H399" i="11"/>
  <c r="H400" i="11"/>
  <c r="H401" i="11"/>
  <c r="H402" i="11"/>
  <c r="H403" i="11"/>
  <c r="H404" i="11"/>
  <c r="H405" i="11"/>
  <c r="H406" i="11"/>
  <c r="H407" i="11"/>
  <c r="H408" i="11"/>
  <c r="H409" i="11"/>
  <c r="H410" i="11"/>
  <c r="H411" i="11"/>
  <c r="H412" i="11"/>
  <c r="H413" i="11"/>
  <c r="H414" i="11"/>
  <c r="H415" i="11"/>
  <c r="H416" i="11"/>
  <c r="H417" i="11"/>
  <c r="H418" i="11"/>
  <c r="H419" i="11"/>
  <c r="H420" i="11"/>
  <c r="H421" i="11"/>
  <c r="H422" i="11"/>
  <c r="H423" i="11"/>
  <c r="H424" i="11"/>
  <c r="H425" i="11"/>
  <c r="H426" i="11"/>
  <c r="H427" i="11"/>
  <c r="H428" i="11"/>
  <c r="H429" i="11"/>
  <c r="H430" i="11"/>
  <c r="H431" i="11"/>
  <c r="H432" i="11"/>
  <c r="H433" i="11"/>
  <c r="H434" i="11"/>
  <c r="H435" i="11"/>
  <c r="H436" i="11"/>
  <c r="H437" i="11"/>
  <c r="H438" i="11"/>
  <c r="H439" i="11"/>
  <c r="H440" i="11"/>
  <c r="H441" i="11"/>
  <c r="H442" i="11"/>
  <c r="H443" i="11"/>
  <c r="H444" i="11"/>
  <c r="H445" i="11"/>
  <c r="H446" i="11"/>
  <c r="H447" i="11"/>
  <c r="H448" i="11"/>
  <c r="H449" i="11"/>
  <c r="H450" i="11"/>
  <c r="H2" i="11"/>
  <c r="H2" i="10"/>
  <c r="H33" i="10"/>
  <c r="H36" i="10"/>
  <c r="H37" i="10"/>
  <c r="H38" i="10"/>
  <c r="H42" i="10"/>
  <c r="H43" i="10"/>
  <c r="H44" i="10"/>
  <c r="H45" i="10"/>
  <c r="H46" i="10"/>
  <c r="H47" i="10"/>
  <c r="H48" i="10"/>
  <c r="H54" i="10"/>
  <c r="H55" i="10"/>
  <c r="H56" i="10"/>
  <c r="H57" i="10"/>
  <c r="H58" i="10"/>
  <c r="H59" i="10"/>
  <c r="H60" i="10"/>
  <c r="H61" i="10"/>
  <c r="H62" i="10"/>
  <c r="H63" i="10"/>
  <c r="H64" i="10"/>
  <c r="H3" i="8"/>
  <c r="H4" i="8"/>
  <c r="H5" i="8"/>
  <c r="H9" i="8"/>
  <c r="H10" i="8"/>
  <c r="H11" i="8"/>
  <c r="H12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102" i="8"/>
  <c r="H103" i="8"/>
  <c r="H104" i="8"/>
  <c r="H105" i="8"/>
  <c r="H2" i="8"/>
</calcChain>
</file>

<file path=xl/sharedStrings.xml><?xml version="1.0" encoding="utf-8"?>
<sst xmlns="http://schemas.openxmlformats.org/spreadsheetml/2006/main" count="7369" uniqueCount="3491">
  <si>
    <t>Biamp Systems</t>
  </si>
  <si>
    <t>Manufacturer</t>
  </si>
  <si>
    <t>Part Number</t>
  </si>
  <si>
    <t>Short Description</t>
  </si>
  <si>
    <t>Unit of Measure</t>
  </si>
  <si>
    <t>US MSRP</t>
  </si>
  <si>
    <t>Model Name</t>
  </si>
  <si>
    <t>Long Description</t>
  </si>
  <si>
    <t>Other Description</t>
  </si>
  <si>
    <t>Apprimo TEC-X 1000 Black</t>
  </si>
  <si>
    <t>EA</t>
  </si>
  <si>
    <t>Control Pads</t>
  </si>
  <si>
    <t>Apprimo TEC-X 1000 White</t>
  </si>
  <si>
    <t>Apprimo TEC-X 2000 Black</t>
  </si>
  <si>
    <t>Apprimo TEC-X 2000 White</t>
  </si>
  <si>
    <t>Apprimo TEC-X-TM Black</t>
  </si>
  <si>
    <t>Mounts</t>
  </si>
  <si>
    <t>Apprimo TEC-X-TM White</t>
  </si>
  <si>
    <t>Apprimo Touch 10</t>
  </si>
  <si>
    <t>Apprimo Touch 4</t>
  </si>
  <si>
    <t>Apprimo Touch 7 Black</t>
  </si>
  <si>
    <t>Apprimo Touch 7 White</t>
  </si>
  <si>
    <t>Apprimo Touch 8i</t>
  </si>
  <si>
    <t>Apprimo TP-TS</t>
  </si>
  <si>
    <t>AE-BB-B</t>
  </si>
  <si>
    <t>Beam mounting bracket - Black - compatible with all Qt emitters</t>
  </si>
  <si>
    <t>Mounts/Brackets</t>
  </si>
  <si>
    <t>AE-BB-W</t>
  </si>
  <si>
    <t>Beam mounting bracket - White - compatible with all Qt emitters</t>
  </si>
  <si>
    <t>AE-UB-B</t>
  </si>
  <si>
    <t xml:space="preserve">Universal mounting bracket – black; compatible with all Qt Emitters </t>
  </si>
  <si>
    <t>AE-UB-W</t>
  </si>
  <si>
    <t>Universal mounting bracket – white; compatible with all Qt Emitters</t>
  </si>
  <si>
    <t>Sound Masking Accessories</t>
  </si>
  <si>
    <t>CC-100-B</t>
  </si>
  <si>
    <t>100' Plenum Rated Cables - Black</t>
  </si>
  <si>
    <t>Cabling</t>
  </si>
  <si>
    <t>CC-100-W</t>
  </si>
  <si>
    <t>100' Plenum Rated Cables - White</t>
  </si>
  <si>
    <t>CC-10-B</t>
  </si>
  <si>
    <t>10' Plenum Rated Cables - Black</t>
  </si>
  <si>
    <t>CC-10-W</t>
  </si>
  <si>
    <t>10' Plenum Rated Cables - White</t>
  </si>
  <si>
    <t>CC-25-B</t>
  </si>
  <si>
    <t>25' Plenum Rated Cables - Black</t>
  </si>
  <si>
    <t>CC-25-W</t>
  </si>
  <si>
    <t>25' Plenum Rated Cables - White</t>
  </si>
  <si>
    <t>CC-50-B</t>
  </si>
  <si>
    <t>50' Plenum Rated Cables - Black</t>
  </si>
  <si>
    <t>CC-50-W</t>
  </si>
  <si>
    <t>50' Plenum Rated Cables - White</t>
  </si>
  <si>
    <t>CC-75-B</t>
  </si>
  <si>
    <t>75' Plenum Rated Cables - Black</t>
  </si>
  <si>
    <t>CC-75-W</t>
  </si>
  <si>
    <t>75' Plenum Rated Cables - White</t>
  </si>
  <si>
    <t>CC-AE-400-PC</t>
  </si>
  <si>
    <t>14 AWG cable, 2 Conductor, plenum rated. 400 foot spool.</t>
  </si>
  <si>
    <t>CCM-1</t>
  </si>
  <si>
    <t>DM</t>
  </si>
  <si>
    <t>Plastic drywall mount for all Qt Emitters [does not include hole saw]</t>
  </si>
  <si>
    <t>DRB-1</t>
  </si>
  <si>
    <t>Drywall rough-in bracket</t>
  </si>
  <si>
    <t>DRB-1 KIT</t>
  </si>
  <si>
    <t xml:space="preserve">Drywall rough-in bracket with plastic drywall mount (DM) included </t>
  </si>
  <si>
    <t>Generator/Amplifier</t>
  </si>
  <si>
    <t>DS11x12</t>
  </si>
  <si>
    <t>Amplifier Shelf</t>
  </si>
  <si>
    <t>DS1320-B-4</t>
  </si>
  <si>
    <t>Emitters</t>
  </si>
  <si>
    <t>DS1320-W-4</t>
  </si>
  <si>
    <t>DS1339B</t>
  </si>
  <si>
    <t>70V plenum loudspeaker - black</t>
  </si>
  <si>
    <t>DS1339W</t>
  </si>
  <si>
    <t>70V plenum loudspeaker - white</t>
  </si>
  <si>
    <t>DS1357B</t>
  </si>
  <si>
    <t>DS1357W</t>
  </si>
  <si>
    <t>DS1375</t>
  </si>
  <si>
    <t>DS1390</t>
  </si>
  <si>
    <t>70V low-profile loudspeaker with clip</t>
  </si>
  <si>
    <t>DS1390B</t>
  </si>
  <si>
    <t>70V low-profile loudspeaker with tile bridge</t>
  </si>
  <si>
    <t>DS1398</t>
  </si>
  <si>
    <t>DS1398B</t>
  </si>
  <si>
    <t>DS2022</t>
  </si>
  <si>
    <t>Return air grill cover / attenuator</t>
  </si>
  <si>
    <t>DS2400</t>
  </si>
  <si>
    <t>70V duct, pipe, conduit, wall masker for SCIF / secure rooms</t>
  </si>
  <si>
    <t>DS2408</t>
  </si>
  <si>
    <t>DS2500</t>
  </si>
  <si>
    <t>70V window, door, wall masker for SCIF / secure rooms</t>
  </si>
  <si>
    <t>DS2508</t>
  </si>
  <si>
    <t>DS2530</t>
  </si>
  <si>
    <t>70V window, door, wall masker for SCIF/secure rooms. W/vol. control &amp; retractable cord.</t>
  </si>
  <si>
    <t>DS3002</t>
  </si>
  <si>
    <t>6x2x8 channel sound masking generator/mixer/controller</t>
  </si>
  <si>
    <t>DSLG22</t>
  </si>
  <si>
    <t>Lab Gruppen 2x100 70V Amplifier</t>
  </si>
  <si>
    <t>Amplifier</t>
  </si>
  <si>
    <t>DSMSK1</t>
  </si>
  <si>
    <t>MSK-1 Solid Drive Sound Masking Speaker for Drywall</t>
  </si>
  <si>
    <t>DSPC7</t>
  </si>
  <si>
    <t>7-foot Category 5 patch cable</t>
  </si>
  <si>
    <t>Control Panels</t>
  </si>
  <si>
    <t>DSRMP-4</t>
  </si>
  <si>
    <t>4 zone volume control panel for 70V systems</t>
  </si>
  <si>
    <t>DSRMP-8</t>
  </si>
  <si>
    <t>8 zone volume control panel for 70V systems</t>
  </si>
  <si>
    <t>DSSD1-BR16</t>
  </si>
  <si>
    <t>SD-1 Mounting Bracket, 16-inch on-center</t>
  </si>
  <si>
    <t>DSSD1-BR24</t>
  </si>
  <si>
    <t>SD-1 Mounting Bracket, 24-inch on-center</t>
  </si>
  <si>
    <t>DSSD1-TI</t>
  </si>
  <si>
    <t>SD-1 Solid Drive speaker for drywall</t>
  </si>
  <si>
    <t>DSSSB-4</t>
  </si>
  <si>
    <t>DSVC-1</t>
  </si>
  <si>
    <t>Attenuator for Volume Control Panel</t>
  </si>
  <si>
    <t>E-A-B-16-4</t>
  </si>
  <si>
    <t>Standard Emitters, Black, 4 pack, with 4 x 16 ft black plenum rated cables</t>
  </si>
  <si>
    <t>E-A-B-25-4</t>
  </si>
  <si>
    <t>Standard Emitters, Black, 4 pack, with 4 x 25 ft black plenum rated cables</t>
  </si>
  <si>
    <t>E-A-B-30-4</t>
  </si>
  <si>
    <t>Standard Emitters, Black, 4 pack, with 4 x 30 ft black plenum rated cables</t>
  </si>
  <si>
    <t>E-A-W-16-4</t>
  </si>
  <si>
    <t>Standard Emitters, White, 4 pack, with 4 x 16 ft white plenum rated cables</t>
  </si>
  <si>
    <t>E-A-W-25-4</t>
  </si>
  <si>
    <t>Standard Emitters, White, 4 pack, with 4 x 25 ft white plenum rated cables</t>
  </si>
  <si>
    <t>E-A-W-30-4</t>
  </si>
  <si>
    <t>Standard Emitters, White, 4 pack, with 4 x 30 ft white plenum rated cables</t>
  </si>
  <si>
    <t>EC-B</t>
  </si>
  <si>
    <t xml:space="preserve">Black cap for Standard Emitters only, for custom painting </t>
  </si>
  <si>
    <t>EC-W</t>
  </si>
  <si>
    <t>White cap for Standard Emitters only, for custom painting</t>
  </si>
  <si>
    <t>E-P-B-16-4</t>
  </si>
  <si>
    <t>Active Emitters, Black, 4 pack, with 4 x 16 ft black plenum rated cables</t>
  </si>
  <si>
    <t>E-P-B-25-4</t>
  </si>
  <si>
    <t>Active Emitters, Black, 4 pack, with 4 x 25 ft black plenum rated cables</t>
  </si>
  <si>
    <t>E-P-B-30-4</t>
  </si>
  <si>
    <t>Active Emitters, Black, 4 pack, with 4 x 30 ft black plenum rated cables</t>
  </si>
  <si>
    <t>E-P-W-16-4</t>
  </si>
  <si>
    <t>Active Emitters, White, 4 pack, with 4 x 16 ft white plenum rated cables</t>
  </si>
  <si>
    <t>E-P-W-25-4</t>
  </si>
  <si>
    <t>Active Emitters, White, 4 pack, with 4 x 25 ft white plenum rated cables</t>
  </si>
  <si>
    <t>E-P-W-30-4</t>
  </si>
  <si>
    <t>Active Emitters, White, 4 pack, with 4 x 30 ft white plenum rated cables</t>
  </si>
  <si>
    <t>FCC-1</t>
  </si>
  <si>
    <t xml:space="preserve">Female/female coupler </t>
  </si>
  <si>
    <t>HS-ACT</t>
  </si>
  <si>
    <t xml:space="preserve">68 mm acoustical ceiling tile hole saw </t>
  </si>
  <si>
    <t>HS-DW</t>
  </si>
  <si>
    <t xml:space="preserve">76 mm drywall hole saw </t>
  </si>
  <si>
    <t>NPX G1040</t>
  </si>
  <si>
    <t>4-button convenience paging station with gooseneck microphone, tabletop or wall mount</t>
  </si>
  <si>
    <t>Paging Stations</t>
  </si>
  <si>
    <t>NPX G1100</t>
  </si>
  <si>
    <t>10-button convenience paging station with gooseneck microphone, tabletop or wall mount</t>
  </si>
  <si>
    <t>NPX H1040</t>
  </si>
  <si>
    <t>4-button convenience paging station with handheld microphone, tabletop or wall mount</t>
  </si>
  <si>
    <t>NPX H1100</t>
  </si>
  <si>
    <t>10-button convenience paging station with handheld microphone, tabletop or wall mount</t>
  </si>
  <si>
    <t>PI-AE</t>
  </si>
  <si>
    <t>Active emitter power injector</t>
  </si>
  <si>
    <t>PM-B</t>
  </si>
  <si>
    <t>Pendant Mount - black (priced individually, but sold in packs of 4)</t>
  </si>
  <si>
    <t>PM-W</t>
  </si>
  <si>
    <t>Pendant Mount - white (priced individually, but sold in packs of 4)</t>
  </si>
  <si>
    <t>PS-4</t>
  </si>
  <si>
    <t>Qt-100 power supply &amp; cord</t>
  </si>
  <si>
    <t>PS-AE-3</t>
  </si>
  <si>
    <t>Active emitter power supply</t>
  </si>
  <si>
    <t>Qt 100</t>
  </si>
  <si>
    <t>Qt-100, 1-zone sound masking control module</t>
  </si>
  <si>
    <t>Control Modules</t>
  </si>
  <si>
    <t>Qt X 300</t>
  </si>
  <si>
    <t>Qt X Controller, 3 Qt Outputs</t>
  </si>
  <si>
    <t>Qt X 300D</t>
  </si>
  <si>
    <t>Qt X Controller 3 Qt Outputs, Dante</t>
  </si>
  <si>
    <t>Qt X 600</t>
  </si>
  <si>
    <t>Qt X Controller, 6 Qt Outputs</t>
  </si>
  <si>
    <t>Qt X 600D</t>
  </si>
  <si>
    <t>Qt X Controller, 6 Qt Outputs, Dante</t>
  </si>
  <si>
    <t>Qt X 800</t>
  </si>
  <si>
    <t>Qt X Controller, (8) 8 Ohm Outputs</t>
  </si>
  <si>
    <t>Qt X 800D</t>
  </si>
  <si>
    <t>Qt X Controller, (8) 8 Ohm Outputs, Dante</t>
  </si>
  <si>
    <t>Qt X 805</t>
  </si>
  <si>
    <t>Qt X Controller, (8) 8 Ohm / Pre amp Outputs</t>
  </si>
  <si>
    <t>Qt X 805D</t>
  </si>
  <si>
    <t>Qt X Controller, (8) 8 Ohm / Pre amp Outputs, Dante</t>
  </si>
  <si>
    <t>Qt X PLMT-KT</t>
  </si>
  <si>
    <t>Qt X Controller Plenum Mount Kit</t>
  </si>
  <si>
    <t>Qt X PWR-KT-48V</t>
  </si>
  <si>
    <t>48V Power Supply Kit for Qt X 8XX models</t>
  </si>
  <si>
    <t>Qt X RMT-KT</t>
  </si>
  <si>
    <t>Qt X Controller Rack Mount Kit</t>
  </si>
  <si>
    <t>Qt X WMT-KT</t>
  </si>
  <si>
    <t>Qt X Controller Wall Mount Kit</t>
  </si>
  <si>
    <t>Qt-CC</t>
  </si>
  <si>
    <t>Qt Command Center - Single User</t>
  </si>
  <si>
    <t>Software</t>
  </si>
  <si>
    <t>QT-CRE</t>
  </si>
  <si>
    <t>Qt Conference Room Edition</t>
  </si>
  <si>
    <t>Sound Masking System</t>
  </si>
  <si>
    <t>QT-HCE</t>
  </si>
  <si>
    <t>Qt Conference Patient Privacy System</t>
  </si>
  <si>
    <t>QT-RC2</t>
  </si>
  <si>
    <t>In Room Volume Control with Decora Style Plate for the Qt-100 only</t>
  </si>
  <si>
    <t>QT-RC3</t>
  </si>
  <si>
    <t>In Room Volume Control with Decora Style Plate for the Qt-300 and Qt-600</t>
  </si>
  <si>
    <t>SP-1-2</t>
  </si>
  <si>
    <t>Two way splitter - for use with Standard emitters only.</t>
  </si>
  <si>
    <t>SP-1-4</t>
  </si>
  <si>
    <t>Four way splitter - for use with Standard emitters only.</t>
  </si>
  <si>
    <t>SQT-1</t>
  </si>
  <si>
    <t>Sonet Qt, individual sound masking system for up to 200 sq ft.</t>
  </si>
  <si>
    <t>SQT-E</t>
  </si>
  <si>
    <t>Sonet Qt extension kit, providing an additional 200 sqft of coverage. For SQT-1 only.</t>
  </si>
  <si>
    <t>Control Interfaces</t>
  </si>
  <si>
    <t>AMP-D225H</t>
  </si>
  <si>
    <t>2 channel, 25W half-rack amplifier</t>
  </si>
  <si>
    <t>Amplifiers</t>
  </si>
  <si>
    <t>Accessories</t>
  </si>
  <si>
    <t>D-ALINP</t>
  </si>
  <si>
    <t>Active Local Input Panel decora style with MIC and Line input with individual volume control. For use with any device with Line or MIC/LINE input with 24V phantom power.</t>
  </si>
  <si>
    <t>D-DIWAC</t>
  </si>
  <si>
    <t>Digital  decora style wall control with 2 line LCD display. Buttons for source selection and volume control. Standard 2 wire connection.</t>
  </si>
  <si>
    <t>D-VOL120</t>
  </si>
  <si>
    <t>70 volt, 120 watts Decora style volume control, white, with 24V prioirty relais</t>
  </si>
  <si>
    <t>D-VOL60</t>
  </si>
  <si>
    <t>70 volt,60 watts Decora style volume control, white, with 24V prioirty relais</t>
  </si>
  <si>
    <t>EasyConnect EC-CBL-BG</t>
  </si>
  <si>
    <t>Cable bag</t>
  </si>
  <si>
    <t>EasyConnect EC-P-CH</t>
  </si>
  <si>
    <t>Cable cubby, 2 CH power connectors</t>
  </si>
  <si>
    <t>Tabletop Solutions</t>
  </si>
  <si>
    <t>EasyConnect EC-P-DK</t>
  </si>
  <si>
    <t>Cable cubby, 2 DK power connectors</t>
  </si>
  <si>
    <t>EasyConnect EC-P-EU</t>
  </si>
  <si>
    <t>Cable cubby, 2 EU power connectors</t>
  </si>
  <si>
    <t>EasyConnect EC-P-UNI</t>
  </si>
  <si>
    <t>Cable cubby, 2 universal power connectors</t>
  </si>
  <si>
    <t>EasyConnect MC1</t>
  </si>
  <si>
    <t>Tabletop cable grommet</t>
  </si>
  <si>
    <t>MA120</t>
  </si>
  <si>
    <t>19" mixing amplifier 70 - 100 volt / 120 watts, 2 mic/line input, 4 stereo line inputs, left to right 4 level priority system, Emergency in, paging mic with chime, 24V override output</t>
  </si>
  <si>
    <t>Mixer-Amplifiers</t>
  </si>
  <si>
    <t>MA240</t>
  </si>
  <si>
    <t>19" mixing amplifier 70 - 100 volt / 240 watts, 2 mic/line, 4 stereo line inputs, left to right 4 level priority system, Emergency in, paging mic with chime, 24V priority output</t>
  </si>
  <si>
    <t>MA30</t>
  </si>
  <si>
    <t>9.5" mixing amplifier 70 - 100 volt / 30 watts, 1 mic/line input, 2 stereo line inputs, left to right 4 level priority system, Emergency in, paging mic with chime, 24V override output</t>
  </si>
  <si>
    <t>MA3060-19</t>
  </si>
  <si>
    <t>Set</t>
  </si>
  <si>
    <t>19" bracket kit for MA30/MA60</t>
  </si>
  <si>
    <t>MA60</t>
  </si>
  <si>
    <t>9.5" mixing amplifier 70 - 100 volt / 60 watts, 1 mic/line input, 2 stereo line inputs, left to right 4 level priority system, Emergency in, paging mic with chime, 24V override output</t>
  </si>
  <si>
    <t>Microphones</t>
  </si>
  <si>
    <t>MICPAT-2</t>
  </si>
  <si>
    <t>2-Zone paging microphone with gooseneck and push to talk button per zone.</t>
  </si>
  <si>
    <t>MICPAT-D</t>
  </si>
  <si>
    <t>All call dynamic paging microphone with gooseneck and priority switch, DIN5 connector</t>
  </si>
  <si>
    <t>PM4100</t>
  </si>
  <si>
    <t>Half-rack stereo pre-amplifier/mixer with 4 inputs</t>
  </si>
  <si>
    <t>Preamplifiers</t>
  </si>
  <si>
    <t>PREZONE1</t>
  </si>
  <si>
    <t>Stereo pre-amplifier/mixer with 2 mono / stereo volume zones, 4 line inputs, 2 MIC/Line inputs with 48V phantom power adn1 emergency input, 2 U 19" rack mount, black</t>
  </si>
  <si>
    <t>PREZONE2</t>
  </si>
  <si>
    <t>Stereo Pre-Amplifier, 2 stereo source zones, 4 stereo line inputs, 2 mic/line inputs, selective paging, emergency input, 0.5 Watts auto stdby, 2 U19" rack mounting, black</t>
  </si>
  <si>
    <t>REVAMP1120T</t>
  </si>
  <si>
    <t>Class D amplifier 1 x 120 Watts (70/100 Volts or RMS @ 4 Ohms), convection cooled, 1 U, 19" rackmount</t>
  </si>
  <si>
    <t>REVAMP2060T</t>
  </si>
  <si>
    <t>2 Channel class D amplifier 2 x 60 Watts (70/100 Volts or RMS @ 4 Ohms) or in bridge mode 1 x 120 Watts (70/100 Volts or RMS @ 8 Ohms), convection cooled, 1 U, 19" rackmount</t>
  </si>
  <si>
    <t>REVAMP2120T</t>
  </si>
  <si>
    <t>2 Channel class D amplifier 2 x 120 Watts (70/100 Volts or RMS @ 4 Ohms) or in bridge mode 1 x 240 Watts (70/100 Volts or RMS @ 8 Ohms), convection cooled, 1 U, 19" rackmount</t>
  </si>
  <si>
    <t>REVAMP2150</t>
  </si>
  <si>
    <t>2 Channel class D amplifier 2 x 150 Watts (RMS @ 4 Ohms), 2 x 165 Watts (Dynamic @ 4 Ohms) or in bridge mode 1 x 300 Watts (RMS @ 8 Ohms), convection cooled, 1 U, 19" rackmount</t>
  </si>
  <si>
    <t>REVAMP4100</t>
  </si>
  <si>
    <t>4 Channel class D amplifier 4 x 100 Watts (RMS @ 4 Ohms), 4 x 110 Watts (Dynamic @ 4 Ohms) or in bridge mode 1 x 200 Watts (RMS @ 8 Ohms), convection cooled, 1 U, 19" rackmount</t>
  </si>
  <si>
    <t>REVAMP4120T</t>
  </si>
  <si>
    <t>4 Channel class D amplifier 4 x 120 Watts (70/100 Volts or RMS @ 4 Ohms) or in bridge mode 2 x 240 Watts (70/100 Volts or RMS @ 8 Ohms), combined convection and fan cooling, 2 U, 19" rackmount</t>
  </si>
  <si>
    <t>REVAMP4240T</t>
  </si>
  <si>
    <t>4 Channel class D amplifier 4 x 240 Watts (70/100 Volts or RMS @ 4 Ohms) or in bridge mode 2 x 480 Watts (70/100 Volts or RMS @ 8 Ohms), combined convection and fan cooling, 2 U, 19" rackmount</t>
  </si>
  <si>
    <t>REVAMP8250</t>
  </si>
  <si>
    <t>8 Channel class D amplifier 8 x 250 Watts (RMS @ 4 Ohms), 8 x 350 Watts (Dynamic @ 4 Ohms) or in bridge mode 4 x 500 Watts ( RMS @8 Ohms), fan cooled, 2 U, 19"</t>
  </si>
  <si>
    <t xml:space="preserve">SPA-GSQ100 </t>
  </si>
  <si>
    <t xml:space="preserve">Square grille with integrated safety wire, 12-pack (fits CM60DTD, CM30DTD, CM20DTS, CM1008D, CM608D, CM20DT, CMX20DT) </t>
  </si>
  <si>
    <t>Loudspeaker Accessories</t>
  </si>
  <si>
    <t>USB 200</t>
  </si>
  <si>
    <t>2x1 USB switch</t>
  </si>
  <si>
    <t>USB Switch</t>
  </si>
  <si>
    <t>AFC200</t>
  </si>
  <si>
    <t>Autotransformer 200W</t>
  </si>
  <si>
    <t>ALC-1604D</t>
  </si>
  <si>
    <t>Amplified Loudspeaker Controller - 4 Channels X 1600W + DSP Dante</t>
  </si>
  <si>
    <t>ALC-3202D</t>
  </si>
  <si>
    <t>Amplified Loudspeaker Controller - 2 Channels X 3200W + DSP Dante</t>
  </si>
  <si>
    <t>ALC-404D</t>
  </si>
  <si>
    <t>Amplified Loudspeaker Controller - 4 Channels X 400W + DSP Dante</t>
  </si>
  <si>
    <t>BAND100FT</t>
  </si>
  <si>
    <t>Pole Mount Bracket Banding, 100 Feet (30.5 M)</t>
  </si>
  <si>
    <t>BFR22HB</t>
  </si>
  <si>
    <t>22" BalancePoint Horizontal Fly Rails Black</t>
  </si>
  <si>
    <t>BFR22HW</t>
  </si>
  <si>
    <t>22" BalancePoint Horizontal Fly Rails White</t>
  </si>
  <si>
    <t>BFR22VB</t>
  </si>
  <si>
    <t>22" BalancePoint Vertical Fly Rails Black</t>
  </si>
  <si>
    <t>BFR22VW</t>
  </si>
  <si>
    <t>22" BalancePoint Vertical Fly Rails White</t>
  </si>
  <si>
    <t>CMKIT</t>
  </si>
  <si>
    <t>Ceiling Mount Kit Black</t>
  </si>
  <si>
    <t>CMKITW</t>
  </si>
  <si>
    <t>Ceiling Mount Kit White</t>
  </si>
  <si>
    <t>DFSB</t>
  </si>
  <si>
    <t>Downfill Splay Bracket Kit Black</t>
  </si>
  <si>
    <t>DFSW</t>
  </si>
  <si>
    <t>Downfill Splay Bracket Kit White</t>
  </si>
  <si>
    <t>DVS-BFR22B</t>
  </si>
  <si>
    <t>I SERIES Dual Vertical Splay Kit for 2 Enclosures Black</t>
  </si>
  <si>
    <t>DVS-BFR22W</t>
  </si>
  <si>
    <t>I SERIES Dual Vertical Splay Kit for 2 Enclosures White</t>
  </si>
  <si>
    <t>HAB3-BFR38B</t>
  </si>
  <si>
    <t>I SERIES Dual Horizontal Array Kit For 3-Way Models Black</t>
  </si>
  <si>
    <t>HAB3-BFR38W</t>
  </si>
  <si>
    <t>I SERIES Dual Horizontal Array Kit For 3-Way Models White</t>
  </si>
  <si>
    <t>HAB-BFR38B</t>
  </si>
  <si>
    <t>I SERIES Dual Horizontal Array Kit For 2-Way Models Black</t>
  </si>
  <si>
    <t>HAB-BFR38W</t>
  </si>
  <si>
    <t>I SERIES Dual Horizontal Array Kit For 2-Way Models White</t>
  </si>
  <si>
    <t>HSB3-BFR22B</t>
  </si>
  <si>
    <t>I SERIES Dual Horizontal Splay Kit For 3-Way Models Black</t>
  </si>
  <si>
    <t>HSB3-BFR22W</t>
  </si>
  <si>
    <t>I SERIES Dual Horizontal Splay Kit For 3-Way Models White</t>
  </si>
  <si>
    <t>HSB3-SBR54B</t>
  </si>
  <si>
    <t>I SERIES Dual Horizontal Splay w/ Ext Kit for 3-Way Models Black</t>
  </si>
  <si>
    <t>HSB3-SBR54W</t>
  </si>
  <si>
    <t>I SERIES Dual Horizontal Splay w/ Ext Kit for 3-Way Models White</t>
  </si>
  <si>
    <t>HSB-BFR22B</t>
  </si>
  <si>
    <t>I SERIES Dual Horizontal Splay Kit for 2-Way Models Black</t>
  </si>
  <si>
    <t>HSB-BFR22W</t>
  </si>
  <si>
    <t>I SERIES Dual Horizontal Splay Kit for 2-Way Models White</t>
  </si>
  <si>
    <t>HSB-SBR54B</t>
  </si>
  <si>
    <t>I SERIES Dual Horizontal Splay w/ Ext Kit for 2-Way Models Black</t>
  </si>
  <si>
    <t>HSB-SBR54W</t>
  </si>
  <si>
    <t>I SERIES Dual Horizontal Splay w/ Ext Kit for 2-Way Models White</t>
  </si>
  <si>
    <t>HVS3B</t>
  </si>
  <si>
    <t>I SERIES H/V Splay Bracket Extension Kit for 3-Way Models Black</t>
  </si>
  <si>
    <t>HVS3W</t>
  </si>
  <si>
    <t>I SERIES H/V Splay Bracket Extension Kit for 3-Way Models White</t>
  </si>
  <si>
    <t>HVSB</t>
  </si>
  <si>
    <t>I SERIES H/V Splay Bracket Extension Kit for 2-Way Models Black</t>
  </si>
  <si>
    <t>HVSW</t>
  </si>
  <si>
    <t>I SERIES H/V Splay Bracket Extension Kit for 2-Way Models White</t>
  </si>
  <si>
    <t>IAF40B</t>
  </si>
  <si>
    <t>I SERIES 40" Isometric Array Frame Black</t>
  </si>
  <si>
    <t>IAF40W</t>
  </si>
  <si>
    <t>I SERIES 40" Isometric Array Frame White</t>
  </si>
  <si>
    <t>IAF55B</t>
  </si>
  <si>
    <t>I SERIES 55" Isometric Array Frame Black</t>
  </si>
  <si>
    <t>IAF55W</t>
  </si>
  <si>
    <t>I SERIES 55" Isometric Array Frame White</t>
  </si>
  <si>
    <t>IC6-1062/00B</t>
  </si>
  <si>
    <t>High Output 6.5-Inch 2-Way 100 X 100 Indoor Black</t>
  </si>
  <si>
    <t>Loudspeakers, Compact</t>
  </si>
  <si>
    <t>IC6-1062/00W</t>
  </si>
  <si>
    <t>High Output 6.5-Inch 2-Way 100 X 100 Indoor White</t>
  </si>
  <si>
    <t>IC6-1062T00B</t>
  </si>
  <si>
    <t>High Output 6.5-Inch 2-Way 100 X 100 70V/100V Indoor Black</t>
  </si>
  <si>
    <t>IC6-1062T00W</t>
  </si>
  <si>
    <t>High Output 6.5-Inch 2-Way 100 X 100 70V/100V Indoor White</t>
  </si>
  <si>
    <t>IC6-1062WR00</t>
  </si>
  <si>
    <t>High Output 6.5-Inch 2-Way 100 X 100 Weather-Resistant Grey</t>
  </si>
  <si>
    <t>IC6-1062WT00</t>
  </si>
  <si>
    <t>High Output 6.5-Inch 2-Way 100 X 100 70V/100V Weather-Resistant Grey</t>
  </si>
  <si>
    <t>IC6-1082/26B</t>
  </si>
  <si>
    <t>High Output 8-Inch 2-Way 120 X 60 Indoor Black</t>
  </si>
  <si>
    <t>IC6-1082/26W</t>
  </si>
  <si>
    <t>High Output 8-Inch 2-Way 120 X 60 Indoor White</t>
  </si>
  <si>
    <t>IC6-1082/96B</t>
  </si>
  <si>
    <t>High Output 8-Inch 2-Way 90 X 60 Indoor Black</t>
  </si>
  <si>
    <t>IC6-1082/96W</t>
  </si>
  <si>
    <t>High Output 8-Inch 2-Way 90 X 60 Indoor White</t>
  </si>
  <si>
    <t>IC6-1082T26B</t>
  </si>
  <si>
    <t>High Output 8-Inch 2-Way 120 X 60 70V/100V Indoor Black</t>
  </si>
  <si>
    <t>IC6-1082T26W</t>
  </si>
  <si>
    <t>High Output 8-Inch 2-Way 120 X 60 70V/100V Indoor White</t>
  </si>
  <si>
    <t>IC6-1082T96B</t>
  </si>
  <si>
    <t>High Output 8-Inch 2-Way 90 X 60 70V/100V Indoor Black</t>
  </si>
  <si>
    <t>IC6-1082T96W</t>
  </si>
  <si>
    <t>High Output 8-Inch 2-Way 90 X 60 70V/100V Indoor White</t>
  </si>
  <si>
    <t>IC6-1082WR26</t>
  </si>
  <si>
    <t>High Output 8-Inch 2-Way 120 X 60 Weather-Resistant Grey</t>
  </si>
  <si>
    <t>IC6-1082WR96</t>
  </si>
  <si>
    <t>High Output 8-Inch 2-Way 90 X 60 Weather-Resistant Grey</t>
  </si>
  <si>
    <t>IC6-1082WT26</t>
  </si>
  <si>
    <t>High Output 8-Inch 2-Way 120 X 60 70V/100V Weather-Resistant Grey</t>
  </si>
  <si>
    <t>IC6-1082WT96</t>
  </si>
  <si>
    <t>High Output 8-Inch 2-Way 90 X 60 70V/100V Weather-Resistant Grey</t>
  </si>
  <si>
    <t>IC6-2082/26B</t>
  </si>
  <si>
    <t>High Output Dual 8-Inch 2-Way 120 X 60 Indoor Black</t>
  </si>
  <si>
    <t>IC6-2082/26W</t>
  </si>
  <si>
    <t>High Output Dual 8-Inch 2-Way 120 X 60 Indoor White</t>
  </si>
  <si>
    <t>IC6-2082/96B</t>
  </si>
  <si>
    <t>High Output Dual 8-Inch 2-Way 90 X 60 Indoor Black</t>
  </si>
  <si>
    <t>IC6-2082/96W</t>
  </si>
  <si>
    <t>High Output Dual 8-Inch 2-Way 90 X 60 Indoor White</t>
  </si>
  <si>
    <t>IC6-2082T26B</t>
  </si>
  <si>
    <t>High Output Dual 8-Inch 2-Way 120 X 60 70V/100V Indoor Black</t>
  </si>
  <si>
    <t>IC6-2082T26W</t>
  </si>
  <si>
    <t>High Output Dual 8-Inch 2-Way 120 X 60 70V/100V  Indoor White</t>
  </si>
  <si>
    <t>IC6-2082T96B</t>
  </si>
  <si>
    <t>High Output Dual 8-Inch 2-Way 90 X 60 70V/100V Indoor Black</t>
  </si>
  <si>
    <t>IC6-2082T96W</t>
  </si>
  <si>
    <t>High Output Dual 8-Inch 2-Way 90 X 60 70V/100V  Indoor White</t>
  </si>
  <si>
    <t>IC6-2082WR26</t>
  </si>
  <si>
    <t>High Output Dual 8-Inch 2-Way 120 X 60 Weather-Resistant Grey</t>
  </si>
  <si>
    <t>IC6-2082WR96</t>
  </si>
  <si>
    <t>High Output Dual 8-Inch 2-Way 90 X 60 Weather-Resistant Grey</t>
  </si>
  <si>
    <t>IC6-2082WT26</t>
  </si>
  <si>
    <t>High Output Dual 8-Inch 2-Way 120 X 60 70V/100V Weather-Resistant Grey</t>
  </si>
  <si>
    <t>IC6-2082WT96</t>
  </si>
  <si>
    <t>High Output Dual 8-Inch 2-Way 90 X 60 70V/100V Weather-Resistant Grey</t>
  </si>
  <si>
    <t>IP6-1122/26B</t>
  </si>
  <si>
    <t>Medium Power 12-Inch 2-Way 120 X 60 Black</t>
  </si>
  <si>
    <t>Loudspeakers, Point Source</t>
  </si>
  <si>
    <t>IP6-1122/26W</t>
  </si>
  <si>
    <t>Medium Power 12-Inch 2-Way 120 X 60 White</t>
  </si>
  <si>
    <t>IP6-1122/64B</t>
  </si>
  <si>
    <t>Medium Power 12-Inch 2-Way 60 X 40 Black</t>
  </si>
  <si>
    <t>IP6-1122/64W</t>
  </si>
  <si>
    <t>Medium Power 12-Inch 2-Way 60 X 40 White</t>
  </si>
  <si>
    <t>IP6-1122/66B</t>
  </si>
  <si>
    <t>Medium Power 12-Inch 2-Way 60 X 60 Black</t>
  </si>
  <si>
    <t>IP6-1122/66W</t>
  </si>
  <si>
    <t>Medium Power 12-Inch 2-Way 60 X 60 White</t>
  </si>
  <si>
    <t>IP6-1122/94B</t>
  </si>
  <si>
    <t>Medium Power 12-Inch 2-Way 90 X 40 Black</t>
  </si>
  <si>
    <t>IP6-1122/94W</t>
  </si>
  <si>
    <t>Medium Power 12-Inch 2-Way 90 X 40 White</t>
  </si>
  <si>
    <t>IP6-1122/96B</t>
  </si>
  <si>
    <t>Medium Power 12-Inch 2-Way 90 X 60 Black</t>
  </si>
  <si>
    <t>IP6-1122/96W</t>
  </si>
  <si>
    <t>Medium Power 12-Inch 2-Way 90 X 60 White</t>
  </si>
  <si>
    <t>IP6-1122/99B</t>
  </si>
  <si>
    <t>Medium Power 12-Inch 2-Way 90 X 90 Black</t>
  </si>
  <si>
    <t>IP6-1122/99W</t>
  </si>
  <si>
    <t>Medium Power 12-Inch 2-Way 90 X 90 White</t>
  </si>
  <si>
    <t>IP6-1122/xx-CTO</t>
  </si>
  <si>
    <t>CALL FOR QUOTE</t>
  </si>
  <si>
    <t>Medium Power 12-inch Two-Way Installation Loudspeaker</t>
  </si>
  <si>
    <t>IP6-1122WR26</t>
  </si>
  <si>
    <t>Medium Power 12-Inch 2-Way 120 X 60 Weather-Resistant Grey</t>
  </si>
  <si>
    <t>IP6-1122WR64</t>
  </si>
  <si>
    <t>Medium Power 12-Inch 2-Way 60 X 40 Weather-Resistant Grey</t>
  </si>
  <si>
    <t>IP6-1122WR66</t>
  </si>
  <si>
    <t>Medium Power 12-Inch 2-Way 60 X 60 Weather-Resistant Grey</t>
  </si>
  <si>
    <t>IP6-1122WR94</t>
  </si>
  <si>
    <t>Medium Power 12-Inch 2-Way 90 X 40 Weather-Resistant Grey</t>
  </si>
  <si>
    <t>IP6-1122WR96</t>
  </si>
  <si>
    <t>Medium Power 12-Inch 2-Way 90 X 60 Weather-Resistant Grey</t>
  </si>
  <si>
    <t>IP6-1122WR99</t>
  </si>
  <si>
    <t>Medium Power 12-Inch 2-Way 90 X 90 Weather-Resistant Grey</t>
  </si>
  <si>
    <t>IP6-1152/26B</t>
  </si>
  <si>
    <t>Medium Power 15-Inch 2-Way 120 X 60 Black</t>
  </si>
  <si>
    <t>IP6-1152/26W</t>
  </si>
  <si>
    <t>Medium Power 15-Inch 2-Way 120 X 60 White</t>
  </si>
  <si>
    <t>IP6-1152/64B</t>
  </si>
  <si>
    <t>Medium Power 15-Inch 2-Way 60 X 40 Black</t>
  </si>
  <si>
    <t>IP6-1152/64W</t>
  </si>
  <si>
    <t>Medium Power 15-Inch 2-Way 60 X 40 White</t>
  </si>
  <si>
    <t>IP6-1152/66B</t>
  </si>
  <si>
    <t>Medium Power 15-Inch 2-Way 60 X 60 Black</t>
  </si>
  <si>
    <t>IP6-1152/66W</t>
  </si>
  <si>
    <t>Medium Power 15-Inch 2-Way 60 X 60 White</t>
  </si>
  <si>
    <t>IP6-1152/94B</t>
  </si>
  <si>
    <t>Medium Power 15-Inch 2-Way 90 X 40 Black</t>
  </si>
  <si>
    <t>IP6-1152/94W</t>
  </si>
  <si>
    <t>Medium Power 15-Inch 2-Way 90 X 40 White</t>
  </si>
  <si>
    <t>IP6-1152/96B</t>
  </si>
  <si>
    <t>Medium Power 15-Inch 2-Way 90 X 60 Black</t>
  </si>
  <si>
    <t>IP6-1152/96W</t>
  </si>
  <si>
    <t>Medium Power 15-Inch 2-Way 90 X 60 White</t>
  </si>
  <si>
    <t>IP6-1152/99B</t>
  </si>
  <si>
    <t>Medium Power 15-Inch 2-Way 90 X 90 Black</t>
  </si>
  <si>
    <t>IP6-1152/99W</t>
  </si>
  <si>
    <t>Medium Power 15-Inch 2-Way 90 X 90 White</t>
  </si>
  <si>
    <t>IP6-1152/xx-CTO</t>
  </si>
  <si>
    <t>Medium Power 15-inch Two-Way Installation Loudspeaker</t>
  </si>
  <si>
    <t>IP6-1152WR26</t>
  </si>
  <si>
    <t>Medium Power 15-Inch 2-Way 120 X 60  Weather-Resistant Grey</t>
  </si>
  <si>
    <t>IP6-1152WR64</t>
  </si>
  <si>
    <t>Medium Power 15-Inch 2-Way 60 X 40 Weather-Resistant Grey</t>
  </si>
  <si>
    <t>IP6-1152WR66</t>
  </si>
  <si>
    <t>Medium Power 15-Inch 2-Way 60 X 60  Weather-Resistant Grey</t>
  </si>
  <si>
    <t>IP6-1152WR94</t>
  </si>
  <si>
    <t>Medium Power 15-Inch 2-Way 90 X 40  Weather-Resistant Grey</t>
  </si>
  <si>
    <t>IP6-1152WR96</t>
  </si>
  <si>
    <t>Medium Power 15-Inch 2-Way 90 X 60  Weather-Resistant Grey</t>
  </si>
  <si>
    <t>IP6-1152WR99</t>
  </si>
  <si>
    <t>Medium Power 15-Inch 2-Way 90 X 90  Weather-Resistant Grey</t>
  </si>
  <si>
    <t>IP8-1122/26B</t>
  </si>
  <si>
    <t>High Power 12-Inch 2-Way 120 X 60 Black</t>
  </si>
  <si>
    <t>IP8-1122/26W</t>
  </si>
  <si>
    <t>High Power 12-Inch 2-Way 120 X 60 White</t>
  </si>
  <si>
    <t>IP8-1122/64B</t>
  </si>
  <si>
    <t>High Power 12-Inch 2-Way 60 X 40 Black</t>
  </si>
  <si>
    <t>IP8-1122/64W</t>
  </si>
  <si>
    <t>High Power 12-Inch 2-Way 60 X 40 White</t>
  </si>
  <si>
    <t>IP8-1122/66B</t>
  </si>
  <si>
    <t>High Power 12-Inch 2-Way 60 X 60 Black</t>
  </si>
  <si>
    <t>IP8-1122/66W</t>
  </si>
  <si>
    <t>High Power 12-Inch 2-Way 60 X 60 White</t>
  </si>
  <si>
    <t>IP8-1122/94B</t>
  </si>
  <si>
    <t>High Power 12-Inch 2-Way 90 X 40 Black</t>
  </si>
  <si>
    <t>IP8-1122/94W</t>
  </si>
  <si>
    <t>High Power 12-Inch 2-Way 90 X 40 White</t>
  </si>
  <si>
    <t>IP8-1122/96B</t>
  </si>
  <si>
    <t>High Power 12-Inch 2-Way 90 X 60 Black</t>
  </si>
  <si>
    <t>IP8-1122/96W</t>
  </si>
  <si>
    <t>High Power 12-Inch 2-Way 90 X 60 White</t>
  </si>
  <si>
    <t>IP8-1122/99B</t>
  </si>
  <si>
    <t>High Power 12-Inch 2-Way 90 X 90 Black</t>
  </si>
  <si>
    <t>IP8-1122/99W</t>
  </si>
  <si>
    <t>High Power 12-Inch 2-Way 90 X 90 White</t>
  </si>
  <si>
    <t>IP8-1122/xx-CTO</t>
  </si>
  <si>
    <t>High Power 12-inch Two-Way Installation Loudspeaker</t>
  </si>
  <si>
    <t>IP8-1122WR26</t>
  </si>
  <si>
    <t>High Power 12-Inch 2-Way 120 X 60 Weather-Resistant Grey</t>
  </si>
  <si>
    <t>IP8-1122WR64</t>
  </si>
  <si>
    <t>High Power 12-Inch 2-Way 60 X 40 Weather-Resistant Grey</t>
  </si>
  <si>
    <t>IP8-1122WR66</t>
  </si>
  <si>
    <t>High Power 12-Inch 2-Way 60 X 60 Weather-Resistant Grey</t>
  </si>
  <si>
    <t>IP8-1122WR94</t>
  </si>
  <si>
    <t>High Power 12-Inch 2-Way 90 X 40 Weather-Resistant Grey</t>
  </si>
  <si>
    <t>IP8-1122WR96</t>
  </si>
  <si>
    <t>High Power 12-Inch 2-Way 90 X 60 Weather-Resistant Grey</t>
  </si>
  <si>
    <t>IP8-1122WR99</t>
  </si>
  <si>
    <t>High Power 12-Inch 2-Way 90 X 90 Weather-Resistant Grey</t>
  </si>
  <si>
    <t>IP8-1152/26B</t>
  </si>
  <si>
    <t>High Power 15-Inch 2-Way 120 X 60 Black</t>
  </si>
  <si>
    <t>IP8-1152/26W</t>
  </si>
  <si>
    <t>High Power 15-Inch 2-Way 120 X 60 White</t>
  </si>
  <si>
    <t>IP8-1152/64B</t>
  </si>
  <si>
    <t>High Power 15-Inch 2-Way 60 X 40 Black</t>
  </si>
  <si>
    <t>IP8-1152/64W</t>
  </si>
  <si>
    <t>High Power 15-Inch 2-Way 60 X 40 White</t>
  </si>
  <si>
    <t>IP8-1152/66B</t>
  </si>
  <si>
    <t>High Power 15-Inch 2-Way 60 X 60 Black</t>
  </si>
  <si>
    <t>IP8-1152/66W</t>
  </si>
  <si>
    <t>High Power 15-Inch 2-Way 60 X 60 White</t>
  </si>
  <si>
    <t>IP8-1152/94B</t>
  </si>
  <si>
    <t>High Power 15-Inch 2-Way 90 X 40 Black</t>
  </si>
  <si>
    <t>IP8-1152/94W</t>
  </si>
  <si>
    <t>High Power 15-Inch 2-Way 90 X 40 White</t>
  </si>
  <si>
    <t>IP8-1152/96B</t>
  </si>
  <si>
    <t>High Power 15-Inch 2-Way 90 X 60 Black</t>
  </si>
  <si>
    <t>IP8-1152/96W</t>
  </si>
  <si>
    <t>High Power 15-Inch 2-Way 90 X 60 White</t>
  </si>
  <si>
    <t>IP8-1152/99B</t>
  </si>
  <si>
    <t>High Power 15-Inch 2-Way 90 X 90 Black</t>
  </si>
  <si>
    <t>IP8-1152/99W</t>
  </si>
  <si>
    <t>High Power 15-Inch 2-Way 90 X 90 White</t>
  </si>
  <si>
    <t>IP8-1152/xx-CTO</t>
  </si>
  <si>
    <t>High Power 15-inch Two-Way Installation Loudspeaker</t>
  </si>
  <si>
    <t>IP8-1152WR26</t>
  </si>
  <si>
    <t>High Power 15-Inch 2-Way 120 X 60 Weather-Resistant Grey</t>
  </si>
  <si>
    <t>IP8-1152WR64</t>
  </si>
  <si>
    <t>High Power 15-Inch 2-Way 60 X 40 Weather-Resistant Grey</t>
  </si>
  <si>
    <t>IP8-1152WR66</t>
  </si>
  <si>
    <t>High Power 15-Inch 2-Way 60 X 60 Weather-Resistant Grey</t>
  </si>
  <si>
    <t>IP8-1152WR94</t>
  </si>
  <si>
    <t>High Power 15-Inch 2-Way 90 X 40 Weather-Resistant Grey</t>
  </si>
  <si>
    <t>IP8-1152WR96</t>
  </si>
  <si>
    <t>High Power 15-Inch 2-Way 90 X 60 Weather-Resistant Grey</t>
  </si>
  <si>
    <t>IP8-1152WR99</t>
  </si>
  <si>
    <t>High Power 15-Inch 2-Way 90 X 90 Weather-Resistant Grey</t>
  </si>
  <si>
    <t>IP8-1153/64B</t>
  </si>
  <si>
    <t>High Power 15-Inch 3-Way 60 X 40 Black</t>
  </si>
  <si>
    <t>IP8-1153/64W</t>
  </si>
  <si>
    <t>High Power 15-Inch 3-Way 60 X 40 White</t>
  </si>
  <si>
    <t>IP8-1153/66B</t>
  </si>
  <si>
    <t>High Power 15-Inch 3-Way 60 X 60 Black</t>
  </si>
  <si>
    <t>IP8-1153/66W</t>
  </si>
  <si>
    <t>High Power 15-Inch 3-Way 60 X 60 White</t>
  </si>
  <si>
    <t>IP8-1153/94B</t>
  </si>
  <si>
    <t>High Power 15-Inch 3-Way 90 X 40 Black</t>
  </si>
  <si>
    <t>IP8-1153/94W</t>
  </si>
  <si>
    <t>High Power 15-Inch 3-Way 90 X 40 White</t>
  </si>
  <si>
    <t>IP8-1153/xx-CTO</t>
  </si>
  <si>
    <t>High Power 15-inch Three-Way Installation Loudspeaker</t>
  </si>
  <si>
    <t>IP8-1153WR64</t>
  </si>
  <si>
    <t>High Power 15-Inch 3-Way 60 X 40 Weather-Resistant Grey</t>
  </si>
  <si>
    <t>IP8-1153WR66</t>
  </si>
  <si>
    <t>High Power 15-Inch 3-Way 60 X 60 Weather-Resistant Grey</t>
  </si>
  <si>
    <t>IP8-1153WR94</t>
  </si>
  <si>
    <t>High Power 15-Inch 3-Way 90 X 40 Weather-Resistant Grey</t>
  </si>
  <si>
    <t>IS6-112B</t>
  </si>
  <si>
    <t>Medium Power 12-Inch Subwoofer Black</t>
  </si>
  <si>
    <t>Subwoofers</t>
  </si>
  <si>
    <t>IS6-112C</t>
  </si>
  <si>
    <t>Medium Power 12-Inch Subwoofer Configured-to-Order</t>
  </si>
  <si>
    <t>IS6-112W</t>
  </si>
  <si>
    <t>Medium Power 12-Inch Subwoofer White</t>
  </si>
  <si>
    <t>IS6-112WR</t>
  </si>
  <si>
    <t>Medium Power 12-Inch Subwoofer Weather-Resistant Grey</t>
  </si>
  <si>
    <t>IS6-115B</t>
  </si>
  <si>
    <t>Medium Power 15-Inch Subwoofer Black</t>
  </si>
  <si>
    <t>IS6-115C</t>
  </si>
  <si>
    <t>Medium Power 15-Inch Subwoofer Configured-to-Order</t>
  </si>
  <si>
    <t>IS6-115W</t>
  </si>
  <si>
    <t>Medium Power 15-Inch Subwoofer White</t>
  </si>
  <si>
    <t>IS6-115WR</t>
  </si>
  <si>
    <t>Medium Power 15-Inch Subwoofer Weather-Resistant Grey</t>
  </si>
  <si>
    <t>IS6-118B</t>
  </si>
  <si>
    <t>Medium Power 18-Inch Subwoofer Black</t>
  </si>
  <si>
    <t>IS6-118C</t>
  </si>
  <si>
    <t>Medium Power 18-Inch Subwoofer Configured-to-Order</t>
  </si>
  <si>
    <t>IS6-118W</t>
  </si>
  <si>
    <t>Medium Power 18-Inch Subwoofer White</t>
  </si>
  <si>
    <t>IS6-118WR</t>
  </si>
  <si>
    <t>Medium Power 18-Inch Subwoofer Weather-Resistant Grey</t>
  </si>
  <si>
    <t>IS6-212B</t>
  </si>
  <si>
    <t>Medium Power Dual 12-Inch Subwoofer Black</t>
  </si>
  <si>
    <t>IS6-212C</t>
  </si>
  <si>
    <t>Medium Power Dual 12-Inch Subwoofer Configured-to-Order</t>
  </si>
  <si>
    <t>IS6-212W</t>
  </si>
  <si>
    <t>Medium Power Dual 12-Inch Subwoofer White</t>
  </si>
  <si>
    <t>IS6-212WR</t>
  </si>
  <si>
    <t>Medium Power Dual 12-Inch Subwoofer Weather-Resistant Grey</t>
  </si>
  <si>
    <t>IS6-215B</t>
  </si>
  <si>
    <t>Medium Power Dual 15-Inch Subwoofer Black</t>
  </si>
  <si>
    <t>IS6-215C</t>
  </si>
  <si>
    <t>Medium Power Dual 15-Inch Subwoofer Configured-to-Order</t>
  </si>
  <si>
    <t>IS6-215W</t>
  </si>
  <si>
    <t>Medium Power Dual 15-Inch Subwoofer White</t>
  </si>
  <si>
    <t>IS6-215WR</t>
  </si>
  <si>
    <t>Medium Power Dual 15-Inch Subwoofer Weather-Resistant Grey</t>
  </si>
  <si>
    <t>IS6-218B</t>
  </si>
  <si>
    <t>Medium Power Dual 18-Inch Subwoofer Black</t>
  </si>
  <si>
    <t>IS6-218C</t>
  </si>
  <si>
    <t>Medium Power Dual 18-Inch Subwoofer Configured-to-Order</t>
  </si>
  <si>
    <t>IS6-218W</t>
  </si>
  <si>
    <t>Medium Power Dual 18-Inch Subwoofer White</t>
  </si>
  <si>
    <t>IS6-218WR</t>
  </si>
  <si>
    <t>Medium Power Dual 18-Inch Subwoofer Weather-Resistant Grey</t>
  </si>
  <si>
    <t>IS8-112B</t>
  </si>
  <si>
    <t>High Power 12-Inch Subwoofer Black</t>
  </si>
  <si>
    <t>IS8-112C</t>
  </si>
  <si>
    <t>High Power 12-Inch Subwoofer Configured-to-Order</t>
  </si>
  <si>
    <t>IS8-112W</t>
  </si>
  <si>
    <t>High Power 12-Inch Subwoofer White</t>
  </si>
  <si>
    <t>IS8-112WR</t>
  </si>
  <si>
    <t>High Power 12-Inch Subwoofer Weather-Resistant Grey</t>
  </si>
  <si>
    <t>IS8-115B</t>
  </si>
  <si>
    <t>High Power 15-Inch Subwoofer Black</t>
  </si>
  <si>
    <t>IS8-115C</t>
  </si>
  <si>
    <t>High Power 15-Inch Subwoofer Configured-to-Order</t>
  </si>
  <si>
    <t>IS8-115W</t>
  </si>
  <si>
    <t>High Power 15-Inch Subwoofer White</t>
  </si>
  <si>
    <t>IS8-115WR</t>
  </si>
  <si>
    <t>High Power 15-Inch Subwoofer Weather-Resistant Grey</t>
  </si>
  <si>
    <t>IS8-118B</t>
  </si>
  <si>
    <t>High Power 18-Inch Subwoofer Black</t>
  </si>
  <si>
    <t>IS8-118C</t>
  </si>
  <si>
    <t>High Power 18-Inch Subwoofer Configured-to-Order</t>
  </si>
  <si>
    <t>IS8-118W</t>
  </si>
  <si>
    <t>High Power 18-Inch Subwoofer White</t>
  </si>
  <si>
    <t>IS8-118WR</t>
  </si>
  <si>
    <t>High Power 18-Inch Subwoofer Weather-Resistant Grey</t>
  </si>
  <si>
    <t>IS8-212B</t>
  </si>
  <si>
    <t>High Power Dual 12-Inch Subwoofer Black</t>
  </si>
  <si>
    <t>IS8-212C</t>
  </si>
  <si>
    <t>High Power Dual 12-Inch Subwoofer Configured-to-Order</t>
  </si>
  <si>
    <t>IS8-212W</t>
  </si>
  <si>
    <t>High Power Dual 12-Inch Subwoofer White</t>
  </si>
  <si>
    <t>IS8-212WR</t>
  </si>
  <si>
    <t>High Power Dual 12-Inch Subwoofer Weather-Resistant Grey</t>
  </si>
  <si>
    <t>IS8-215B</t>
  </si>
  <si>
    <t>High Power Dual 15-Inch Subwoofer Black</t>
  </si>
  <si>
    <t>IS8-215C</t>
  </si>
  <si>
    <t>High Power Dual 15-Inch Subwoofer Configured-to-Order</t>
  </si>
  <si>
    <t>IS8-215W</t>
  </si>
  <si>
    <t>High Power Dual 15-Inch Subwoofer White</t>
  </si>
  <si>
    <t>IS8-215WR</t>
  </si>
  <si>
    <t>High Power Dual 15-Inch Subwoofer Weather-Resistant Grey</t>
  </si>
  <si>
    <t>IS8-218B</t>
  </si>
  <si>
    <t>High Power Dual 18-Inch Subwoofer Black</t>
  </si>
  <si>
    <t>IS8-218C</t>
  </si>
  <si>
    <t>High Power Dual 18-Inch Subwoofer Configured-to-Order</t>
  </si>
  <si>
    <t>IS8-218W</t>
  </si>
  <si>
    <t>High Power Dual 18-Inch Subwoofer White</t>
  </si>
  <si>
    <t>IS8-218WR</t>
  </si>
  <si>
    <t>High Power Dual 18-Inch Subwoofer Weather-Resistant Grey</t>
  </si>
  <si>
    <t>IUB0002WRG</t>
  </si>
  <si>
    <t>U-Bracket for IS-115WR, IS-118WR Weather-Resistant Grey</t>
  </si>
  <si>
    <t>IUB1062B</t>
  </si>
  <si>
    <t>U-Bracket for IC6-1062 Indoor Black</t>
  </si>
  <si>
    <t>IUB1062W</t>
  </si>
  <si>
    <t>U-Bracket for IC6-1062 Indoor White</t>
  </si>
  <si>
    <t>IUB1062WRG</t>
  </si>
  <si>
    <t>U-Bracket for IC6-1062 Weather-Resistant Grey</t>
  </si>
  <si>
    <t>IUB1082B</t>
  </si>
  <si>
    <t>U-Bracket for IC6-1082 Indoor Black</t>
  </si>
  <si>
    <t>IUB1082W</t>
  </si>
  <si>
    <t>U-Bracket for IC6-1082 Indoor White</t>
  </si>
  <si>
    <t>IUB1082WRG</t>
  </si>
  <si>
    <t>U-Bracket for IC6-1082 Weather-Resistant Grey</t>
  </si>
  <si>
    <t>IUB1122B</t>
  </si>
  <si>
    <t>U-Bracket for IP-1122 Black</t>
  </si>
  <si>
    <t>IUB1122W</t>
  </si>
  <si>
    <t>U-Bracket for IP-1122 White</t>
  </si>
  <si>
    <t>IUB1122WRG</t>
  </si>
  <si>
    <t>U-Bracket for IP-1122WR Weather-Resistant Grey</t>
  </si>
  <si>
    <t>IUB112SWRG</t>
  </si>
  <si>
    <t>U-Bracket for IS-112WR Subwoofer Weather-Resistant Grey</t>
  </si>
  <si>
    <t>IUB1152B</t>
  </si>
  <si>
    <t>U-Bracket for IP-1152 Black</t>
  </si>
  <si>
    <t>IUB1152W</t>
  </si>
  <si>
    <t>U-Bracket for IP-1152 White</t>
  </si>
  <si>
    <t>IUB1152WRG</t>
  </si>
  <si>
    <t>U-Bracket for IP-1152WR Weather-Resistant Grey</t>
  </si>
  <si>
    <t>IUB1153B</t>
  </si>
  <si>
    <t>U-Bracket for IP-1153 Black</t>
  </si>
  <si>
    <t>IUB1153W</t>
  </si>
  <si>
    <t>U-Bracket for IP-1153 White</t>
  </si>
  <si>
    <t>IUB1153WRG</t>
  </si>
  <si>
    <t>U-Bracket for IP-1153WR, IS-215/218WR Weather-Resistant Grey</t>
  </si>
  <si>
    <t>IUB2082B</t>
  </si>
  <si>
    <t>U-Bracket for IC6-2082 Indoor Black</t>
  </si>
  <si>
    <t>IUB2082W</t>
  </si>
  <si>
    <t>U-Bracket for IC6-2082 Indoor White</t>
  </si>
  <si>
    <t>IUB2082WRG</t>
  </si>
  <si>
    <t>U-Bracket for IC6-2082 Weather-Resistant Grey</t>
  </si>
  <si>
    <t>IV6-1122/05B</t>
  </si>
  <si>
    <t>12-inch two-way, 120 x 05 (Indoor, Black)</t>
  </si>
  <si>
    <t>Loudspeakers, Modular Vertical Array</t>
  </si>
  <si>
    <t>IV6-1122/05W</t>
  </si>
  <si>
    <t>12-inch two-way, 120 x 05 (Indoor, White)</t>
  </si>
  <si>
    <t>IV6-1122/15B</t>
  </si>
  <si>
    <t>12-inch two-way, 120 x 15 (Indoor, Black)</t>
  </si>
  <si>
    <t>IV6-1122/15W</t>
  </si>
  <si>
    <t>12-inch two-way, 120 x 15 (Indoor, White)</t>
  </si>
  <si>
    <t>IV6-1122C05</t>
  </si>
  <si>
    <t>IV6-1122/05 Configured-to-Order</t>
  </si>
  <si>
    <t>IV6-1122C15</t>
  </si>
  <si>
    <t>IV6-1122/15 Configured-to-Order</t>
  </si>
  <si>
    <t>IV6-1122WR05</t>
  </si>
  <si>
    <t>12-inch two-way, 120 x 05 (Weather-Resistant, Grey)</t>
  </si>
  <si>
    <t>IV6-1122WR05B</t>
  </si>
  <si>
    <t>12-inch two-way, 120 x 05 (Weather-Resistant, Black)</t>
  </si>
  <si>
    <t>IV6-1122WR05W</t>
  </si>
  <si>
    <t>12-inch two-way, 120 x 05 (Weather-Resistant, White)</t>
  </si>
  <si>
    <t>IV6-1122WR15</t>
  </si>
  <si>
    <t>12-inch two-way, 120 x 15 (Weather-Resistant, Grey)</t>
  </si>
  <si>
    <t>IV6-1122WR15B</t>
  </si>
  <si>
    <t>12-inch two-way, 120 x 15 (Weather-Resistant, Black)</t>
  </si>
  <si>
    <t>IV6-1122WR15W</t>
  </si>
  <si>
    <t>12-inch two-way, 120 x 15 (Weather-Resistant, White)</t>
  </si>
  <si>
    <t>IV6-118SB</t>
  </si>
  <si>
    <t>18-inch subwoofer (Indoor, Black)</t>
  </si>
  <si>
    <t>IV6-118SC</t>
  </si>
  <si>
    <t>IV6-118S Configured-to-Order</t>
  </si>
  <si>
    <t>IV6-118SW</t>
  </si>
  <si>
    <t>18-inch subwoofer (Indoor, White)</t>
  </si>
  <si>
    <t>IV6-118SWR</t>
  </si>
  <si>
    <t>18-inch subwoofer (Weather-Resistant, Grey)</t>
  </si>
  <si>
    <t>IV6-118SWRB</t>
  </si>
  <si>
    <t>18-inch subwoofer (Weather-Resistant, Black)</t>
  </si>
  <si>
    <t>IV6-118SWRW</t>
  </si>
  <si>
    <t>18-inch subwoofer (Weather-Resistant, White)</t>
  </si>
  <si>
    <t>IV6-GP-AF</t>
  </si>
  <si>
    <t>IV6 Glidepoint™ array frame (Black)</t>
  </si>
  <si>
    <t>IV6-GP-AFW</t>
  </si>
  <si>
    <t>IV6 Glidepoint™ array frame (White)</t>
  </si>
  <si>
    <t>IV6-LAF-PBB</t>
  </si>
  <si>
    <t>IV6 Light array frame/Pullback bar (Black)</t>
  </si>
  <si>
    <t>IV6-LAF-PBBW</t>
  </si>
  <si>
    <t>IV6 Light array frame/Pullback bar (White)</t>
  </si>
  <si>
    <t>IV6-LAU</t>
  </si>
  <si>
    <t>IV6 Light frame adapter (Black)</t>
  </si>
  <si>
    <t>IV6-LAUW</t>
  </si>
  <si>
    <t>IV6 Light frame adapter (White)</t>
  </si>
  <si>
    <t>IV6-S1</t>
  </si>
  <si>
    <t>Splay bracket pair Type 1 (Black)</t>
  </si>
  <si>
    <t>IV6-S2</t>
  </si>
  <si>
    <t>Splay bracket pair Type 2 (Black)</t>
  </si>
  <si>
    <t>IV6-S2W</t>
  </si>
  <si>
    <t>Splay bracket pair Type 2 (White)</t>
  </si>
  <si>
    <t>IV6-S3</t>
  </si>
  <si>
    <t>Splay bracket pair Type 3 (Black)</t>
  </si>
  <si>
    <t>IV6-S3W</t>
  </si>
  <si>
    <t>Splay bracket pair Type 3 (White)</t>
  </si>
  <si>
    <t>IV6-SB-AF</t>
  </si>
  <si>
    <t>IV6 Sub behind array frame (Black)</t>
  </si>
  <si>
    <t>IV6-SB-AFW</t>
  </si>
  <si>
    <t>IV6 Sub behind array frame (White)</t>
  </si>
  <si>
    <t>IVY1082B</t>
  </si>
  <si>
    <t>Vertical Yoke for IC6-1082 Indoor Black</t>
  </si>
  <si>
    <t>IVY1082W</t>
  </si>
  <si>
    <t>Vertical Yoke for IC6-1082 Indoor White</t>
  </si>
  <si>
    <t>IVY1122B</t>
  </si>
  <si>
    <t>Vertical Yoke for IP-1122 Black</t>
  </si>
  <si>
    <t>IVY1122W</t>
  </si>
  <si>
    <t>Vertical Yoke for IP-1122 White</t>
  </si>
  <si>
    <t>IVY1152B</t>
  </si>
  <si>
    <t>Vertical Yoke for IP-1152 Black</t>
  </si>
  <si>
    <t>IVY1152W</t>
  </si>
  <si>
    <t>Vertical Yoke for IP-1152 White</t>
  </si>
  <si>
    <t>IVY1153B</t>
  </si>
  <si>
    <t>Vertical Yoke for IP-1153 Black</t>
  </si>
  <si>
    <t>IVY1153W</t>
  </si>
  <si>
    <t>Vertical Yoke for IP-1153 White</t>
  </si>
  <si>
    <t>IVY2082B</t>
  </si>
  <si>
    <t>Vertical Yoke for IC6-2082 Indoor Black</t>
  </si>
  <si>
    <t>IVY2082W</t>
  </si>
  <si>
    <t>Vertical Yoke for IC6-2082 Indoor White</t>
  </si>
  <si>
    <t>LVH-900AFB</t>
  </si>
  <si>
    <t>LVH-900 Array Frame, Black (For Indoor Use Only)</t>
  </si>
  <si>
    <t>LVH-900AFW</t>
  </si>
  <si>
    <t>LVH-900 Array Frame, White (For Indoor Use Only)</t>
  </si>
  <si>
    <t>LVH-900ASPTP</t>
  </si>
  <si>
    <t>LVH-900/AS Mid Frequency and High Frequency Pass Thru Panel</t>
  </si>
  <si>
    <t>LVH-900PBB</t>
  </si>
  <si>
    <t>LVH-900 Pull Back Bar, Black (For Indoor Use Only)</t>
  </si>
  <si>
    <t>LVH-900PBW</t>
  </si>
  <si>
    <t>LVH-900 Pull Back Bar, White (For Indoor Use Only)</t>
  </si>
  <si>
    <t>LVH-900SP1B</t>
  </si>
  <si>
    <t>LVH-900 Splay Plate Pair Type 1 , Black (Use for 0, 10, 20 degree splay angles)</t>
  </si>
  <si>
    <t>LVH-900SP1G</t>
  </si>
  <si>
    <t>LVH-900 Splay Plate Pair Type 1 , Grey (Use for 0, 10, 20 degree splay angles)</t>
  </si>
  <si>
    <t>LVH-900SP1W</t>
  </si>
  <si>
    <t>LVH-900 Splay Plate Pair Type 1 , White (Use for 0, 10, 20 degree splay angles)</t>
  </si>
  <si>
    <t>LVH-900SP2B</t>
  </si>
  <si>
    <t>LVH-900 Splay Plate Pair Type 2 , Black (Use for 30 degree splay angles)</t>
  </si>
  <si>
    <t>LVH-900SP2G</t>
  </si>
  <si>
    <t>LVH-900 Splay Plate Pair Type 2 , Grey (Use for 30 degree splay angles)</t>
  </si>
  <si>
    <t>LVH-900SP2W</t>
  </si>
  <si>
    <t>LVH-900 Splay Plate Pair Type 2 , White (Use for 30 degree splay angles)</t>
  </si>
  <si>
    <t>LVH-900UBB</t>
  </si>
  <si>
    <t>LVH-900 U-Bracket, Black (For Indoor Use Only)</t>
  </si>
  <si>
    <t>LVH-900UBW</t>
  </si>
  <si>
    <t>LVH-900 U-Bracket, White (For Indoor Use Only)</t>
  </si>
  <si>
    <t>LVH-906/APB</t>
  </si>
  <si>
    <t>Loudspeakers, Beamforming Venue Horn</t>
  </si>
  <si>
    <t>LVH-906/APW</t>
  </si>
  <si>
    <t>LVH-906/ASB</t>
  </si>
  <si>
    <t>Large Format, High Output, Horn Loaded 4 x 12-inch 3-Way, Variable Vertical Dispersion x 60 Horizontal, Active Standard, Black</t>
  </si>
  <si>
    <t>LVH-906/ASW</t>
  </si>
  <si>
    <t>Large Format, High Output, Horn Loaded 4 x 12-inch 3-Way, Variable Vertical Dispersion x 60 Horizontal, Active Standard, White</t>
  </si>
  <si>
    <t>LVH-906C/AP</t>
  </si>
  <si>
    <t>LVH-906C/AS</t>
  </si>
  <si>
    <t>Large Format, High Output, Horn Loaded 4 x 12-inch 3-Way, Variable Vertical Dispersion x 60 Horizontal, Active Standard, Custom Color</t>
  </si>
  <si>
    <t>LVH-906WR/APB</t>
  </si>
  <si>
    <t>LVH-906WR/APG</t>
  </si>
  <si>
    <t>LVH-906WR/APW</t>
  </si>
  <si>
    <t>LVH-906WR/ASB</t>
  </si>
  <si>
    <t>Large Format, High Output, Horn Loaded 4 x 12-inch 3-Way, Variable Vertical Dispersion x 60 Horizontal, Active Standard, Weather-Resistant Black</t>
  </si>
  <si>
    <t>LVH-906WR/ASG</t>
  </si>
  <si>
    <t>Large Format, High Output, Horn Loaded 4 x 12-inch 3-Way, Variable Vertical Dispersion x 60 Horizontal, Active Standard, Weather-Resistant Grey</t>
  </si>
  <si>
    <t>LVH-906WR/ASW</t>
  </si>
  <si>
    <t>Large Format, High Output, Horn Loaded 4 x 12-inch 3-Way, Variable Vertical Dispersion x 60 Horizontal, Active Standard, Weather-Resistant White</t>
  </si>
  <si>
    <t>LVH-906WRC/AP</t>
  </si>
  <si>
    <t>LVH-906WRC/AS</t>
  </si>
  <si>
    <t>Large Format, High Output, Horn Loaded 4 x 12-inch 3-Way, Variable Vertical Dispersion x 60 Horizontal, Active Standard, Weather-Resistant Custom Color</t>
  </si>
  <si>
    <t>LVH-909/APB</t>
  </si>
  <si>
    <t>LVH-909/APW</t>
  </si>
  <si>
    <t>LVH-909/ASB</t>
  </si>
  <si>
    <t>Large Format, High Output, Horn Loaded 4 x 12-inch 3-Way, Variable Vertical Dispersion x 90 Horizontal, Active Standard, Black</t>
  </si>
  <si>
    <t>LVH-909/ASW</t>
  </si>
  <si>
    <t>Large Format, High Output, Horn Loaded 4 x 12-inch 3-Way, Variable Vertical Dispersion x 90 Horizontal, Active Standard, White</t>
  </si>
  <si>
    <t>LVH-909C/AP</t>
  </si>
  <si>
    <t>LVH-909C/AS</t>
  </si>
  <si>
    <t>Large Format, High Output, Horn Loaded 4 x 12-inch 3-Way, Variable Vertical Dispersion x 90 Horizontal, Active Standard, Custom Color</t>
  </si>
  <si>
    <t>LVH-909WR/APB</t>
  </si>
  <si>
    <t>LVH-909WR/APG</t>
  </si>
  <si>
    <t>LVH-909WR/APW</t>
  </si>
  <si>
    <t>LVH-909WR/ASB</t>
  </si>
  <si>
    <t>Large Format, High Output, Horn Loaded 4 x 12-inch 3-Way, Variable Vertical Dispersion x 90 Horizontal, Active Standard, Weather-Resistant Black</t>
  </si>
  <si>
    <t>LVH-909WR/ASG</t>
  </si>
  <si>
    <t>Large Format, High Output, Horn Loaded 4 x 12-inch 3-Way, Variable Vertical Dispersion x 90 Horizontal, Active Standard, Weather-Resistant Grey</t>
  </si>
  <si>
    <t>LVH-909WR/ASW</t>
  </si>
  <si>
    <t>Large Format, High Output, Horn Loaded 4 x 12-inch 3-Way, Variable Vertical Dispersion x 90 Horizontal, Active Standard, Weather-Resistant White</t>
  </si>
  <si>
    <t>LVH-909WRC/AP</t>
  </si>
  <si>
    <t>LVH-909WRC/AS</t>
  </si>
  <si>
    <t>Large Format, High Output, Horn Loaded 4 x 12-inch 3-Way, Variable Vertical Dispersion x 90 Horizontal, Active Standard, Weather-Resistant Custom Color</t>
  </si>
  <si>
    <t>M10EYBLTKIT</t>
  </si>
  <si>
    <t>Eyebolt Kit 10 mm (4 Bolts Per Kit)</t>
  </si>
  <si>
    <t>M6EYBLTKIT</t>
  </si>
  <si>
    <t>Eyebolt Kit 6 mm (4 Bolts Per Kit)</t>
  </si>
  <si>
    <t>MX10-B</t>
  </si>
  <si>
    <t>Monitor 2-Way 10-Inch Coax Black</t>
  </si>
  <si>
    <t>Stage Monitors</t>
  </si>
  <si>
    <t>MX8-B</t>
  </si>
  <si>
    <t>Monitor 2-Way 8-Inch Coax Black</t>
  </si>
  <si>
    <t>MX-Y10B</t>
  </si>
  <si>
    <t>MX10 Yoke Bracket Black</t>
  </si>
  <si>
    <t>MX-Y8B</t>
  </si>
  <si>
    <t>MX8 Yoke Bracket Black</t>
  </si>
  <si>
    <t>PMB-1RR</t>
  </si>
  <si>
    <t>Pole Mount Bracket, Single Loudspeaker</t>
  </si>
  <si>
    <t>PMB-2RR</t>
  </si>
  <si>
    <t>Pole Mount Bracket, Single/Dual Loudspeakers, Pan-Tilt</t>
  </si>
  <si>
    <t>PMB-BAND</t>
  </si>
  <si>
    <t>Pole Mount Bracket Banding, 92 Inches (234 Cm)</t>
  </si>
  <si>
    <t>PY1-EN750-1550</t>
  </si>
  <si>
    <t>Lift point for array frames (Black)</t>
  </si>
  <si>
    <t>PY1-EN750-1550W</t>
  </si>
  <si>
    <t>Lift point for array frames (White)</t>
  </si>
  <si>
    <t>R.15COAX</t>
  </si>
  <si>
    <t>Full-Range 2-Way 6.5-Inch Coax Grey</t>
  </si>
  <si>
    <t>Loudspeakers, Outdoor</t>
  </si>
  <si>
    <t>R.15COAXB</t>
  </si>
  <si>
    <t>Full-Range 2-Way 6.5-Inch Coax Black</t>
  </si>
  <si>
    <t>R.25-94TZ</t>
  </si>
  <si>
    <t>Full-Range 2-Way 8-Inch 90 X 40 Grey 70V/100V</t>
  </si>
  <si>
    <t>R.25-94Z</t>
  </si>
  <si>
    <t>Full-Range 2-Way 8-Inch 90 X 40 Grey</t>
  </si>
  <si>
    <t>R.35-3896</t>
  </si>
  <si>
    <t>Full-Range 3-Way 8-Inch 90 X 60 Grey</t>
  </si>
  <si>
    <t>R.35-3896B</t>
  </si>
  <si>
    <t>Full-Range 3-Way 8-Inch 90 X 60 Black</t>
  </si>
  <si>
    <t>R.35COAX</t>
  </si>
  <si>
    <t>Full-Range 2-Way 10-Inch Coax Grey</t>
  </si>
  <si>
    <t>R.35COAXB</t>
  </si>
  <si>
    <t>Full-Range 2-Way 10-Inch Coax Black</t>
  </si>
  <si>
    <t>R.5-66MAX</t>
  </si>
  <si>
    <t>Full-Range 2-Way 12-Inch High Output 60 X 60 Grey</t>
  </si>
  <si>
    <t>R.5-66MAXB</t>
  </si>
  <si>
    <t>Full-Range 2-Way 12-Inch High Output 60 X 60 Black</t>
  </si>
  <si>
    <t>R.5-66TZ</t>
  </si>
  <si>
    <t>Full-Range 2-Way 12-Inch Horn Loaded 60 X 60 Grey 70V/100V</t>
  </si>
  <si>
    <t>R.5-66Z</t>
  </si>
  <si>
    <t>Full-Range 2-Way 12-Inch Horn Loaded 60 X 60 Grey</t>
  </si>
  <si>
    <t>R.5-94TZ</t>
  </si>
  <si>
    <t>Full-Range 2-Way 12-Inch Horn Loaded 90 X 40 Grey 70V/100V</t>
  </si>
  <si>
    <t>R.5-94Z</t>
  </si>
  <si>
    <t>Full-Range 2-Way 12-Inch Horn Loaded 90 X 40 Grey</t>
  </si>
  <si>
    <t>R.5-96MAX</t>
  </si>
  <si>
    <t>Full-Range 2-Way 12-Inch High Output 90 X 60 Grey</t>
  </si>
  <si>
    <t>R.5-96MAXB</t>
  </si>
  <si>
    <t>Full-Range 2-Way 12-Inch High Output 90 X 60 Black</t>
  </si>
  <si>
    <t>R.5-99TZ</t>
  </si>
  <si>
    <t>Full-Range 2-Way 12-Inch Horn Loaded 90 X 90 Grey 70V/100V</t>
  </si>
  <si>
    <t>R.5-99Z</t>
  </si>
  <si>
    <t>Full-Range 2-Way 12-Inch Horn Loaded 90 X 90 Grey</t>
  </si>
  <si>
    <t>R.5COAX66</t>
  </si>
  <si>
    <t>Full-Range 2-Way 12-Inch Coax 60 X 60 Grey</t>
  </si>
  <si>
    <t>R.5COAX66B</t>
  </si>
  <si>
    <t>Full-Range 2-Way 12-Inch Coax 60 X 60 Black</t>
  </si>
  <si>
    <t>R.5COAX66BT</t>
  </si>
  <si>
    <t>Full-Range 2-Way 12-Inch Coax 60 X 60 Black 70V/100V</t>
  </si>
  <si>
    <t>R.5COAX66T</t>
  </si>
  <si>
    <t>Full-Range 2-Way 12-Inch Coax 60 X 60 Grey 70V/100V</t>
  </si>
  <si>
    <t>R.5COAX99</t>
  </si>
  <si>
    <t>Full-Range 2-Way 12-Inch Coax 90 X 90 Grey</t>
  </si>
  <si>
    <t>R.5COAX99B</t>
  </si>
  <si>
    <t>Full-Range 2-Way 12-Inch Coax 90 X 90 Black</t>
  </si>
  <si>
    <t>R.5COAX99BT</t>
  </si>
  <si>
    <t>Full-Range 2-Way 12-Inch Coax 90 X 90 Black 70V/100V</t>
  </si>
  <si>
    <t>R.5COAX99T</t>
  </si>
  <si>
    <t>Full-Range 2-Way 12-Inch Coax 90 X 90 Grey 70V/100V</t>
  </si>
  <si>
    <t>R.5HP</t>
  </si>
  <si>
    <t>Full-Range 3-Way 12-Inch Horn Loaded 60 X 40 Grey</t>
  </si>
  <si>
    <t>R.5HPT</t>
  </si>
  <si>
    <t>Full-Range 3-Way 12-Inch Horn Loaded 60 X 40 Grey 70V/100V</t>
  </si>
  <si>
    <t>R.5HPT-R</t>
  </si>
  <si>
    <t>Full-Range 3-Way 12-Inch Horn Loaded 60 X 40 Grey 70V/100V Racing</t>
  </si>
  <si>
    <t>R.5-V2200</t>
  </si>
  <si>
    <t>Dual-Driver Horn Loaded System For High Level Paging</t>
  </si>
  <si>
    <t>R1-64Z</t>
  </si>
  <si>
    <t>Full-Range 2-Way 12-Inch Large Format Horn Loaded 50 X 35 Grey</t>
  </si>
  <si>
    <t>R1-66Z</t>
  </si>
  <si>
    <t>Full-Range 2-Way 12-Inch Large Format Horn Loaded 60 X 60 Grey</t>
  </si>
  <si>
    <t>R1-94Z</t>
  </si>
  <si>
    <t>Full-Range 2-Way 12-Inch Large Format Horn Loaded 80 X 35 Grey</t>
  </si>
  <si>
    <t>R1-xx-CTO</t>
  </si>
  <si>
    <t>R1 Configured-To-Order (CTO)</t>
  </si>
  <si>
    <t>R2-474Z</t>
  </si>
  <si>
    <t>Full-Range 3-Way Dual 12-Inch High Output Horn Loaded 40-70 X 40</t>
  </si>
  <si>
    <t>R2-52MAX</t>
  </si>
  <si>
    <t>Full-Range 3-Way Dual 12-Inch, Dual M200Hp Mf Drivers, High Output 50 X 20</t>
  </si>
  <si>
    <t>R2-52Z</t>
  </si>
  <si>
    <t>Full-Range 3-Way Dual 12-Inch High Output Horn Loaded 50 X 20</t>
  </si>
  <si>
    <t>R2-64MAX</t>
  </si>
  <si>
    <t>Full-Range 3-Way Dual 12-Inch High Output 60 X 40</t>
  </si>
  <si>
    <t>R2-66MAX</t>
  </si>
  <si>
    <t>Full-Range 3-Way Dual 12-Inch High Output 60 X 60</t>
  </si>
  <si>
    <t>R2-694Z</t>
  </si>
  <si>
    <t>Full-Range 3-Way Dual 12-Inch High Output Horn Loaded 60-90 X 40</t>
  </si>
  <si>
    <t>R2-77Z</t>
  </si>
  <si>
    <t>Full-Range 3-Way Dual 12-Inch High Output Horn Loaded 60 X 60</t>
  </si>
  <si>
    <t>R2-94MAX</t>
  </si>
  <si>
    <t>Full-Range 3-Way Dual 12-Inch High Output 90 X 40</t>
  </si>
  <si>
    <t>R2-94Z</t>
  </si>
  <si>
    <t>Full-Range 3-Way Dual 12-Inch High Output Horn Loaded 90 X 40</t>
  </si>
  <si>
    <t>R2-MAX-CTO</t>
  </si>
  <si>
    <t>R2-Max Configured-To-Order (CTO)</t>
  </si>
  <si>
    <t>R2-xx-CTO</t>
  </si>
  <si>
    <t>R2 Configured-To-Order</t>
  </si>
  <si>
    <t>R-FRY35</t>
  </si>
  <si>
    <t>Full Rotation Yoke for R.35 Enclosures (Grey)</t>
  </si>
  <si>
    <t>R-FRY35B</t>
  </si>
  <si>
    <t>Full Rotation Yoke for R.35 Enclosures (Black)</t>
  </si>
  <si>
    <t>RMG-200A</t>
  </si>
  <si>
    <t>Voice Range Announcement System</t>
  </si>
  <si>
    <t>Loudspeakers, Voice Projection</t>
  </si>
  <si>
    <t>RMG-200AT</t>
  </si>
  <si>
    <t>Voice Range Announcement System 70V/100V</t>
  </si>
  <si>
    <t>RMG-GRL</t>
  </si>
  <si>
    <t>Grille Kit For RMG-200 Loudspeakers</t>
  </si>
  <si>
    <t>RSH-462</t>
  </si>
  <si>
    <t>Exponential FocusedArray™ High Level Horn System</t>
  </si>
  <si>
    <t>RSH-GRL</t>
  </si>
  <si>
    <t>Grille Kit For RSH-462 Loudspeakers</t>
  </si>
  <si>
    <t>R-VTY15</t>
  </si>
  <si>
    <t>Vari-Tilt Yoke for R.15 Enclosures (Grey)</t>
  </si>
  <si>
    <t>R-VTY15B</t>
  </si>
  <si>
    <t>Vari-Tilt Yoke for R.15 Enclosures (Black)</t>
  </si>
  <si>
    <t>R-VTY35</t>
  </si>
  <si>
    <t>Vari-Tilt Yoke for R.35 Enclosures (Grey)</t>
  </si>
  <si>
    <t>R-VTY35B</t>
  </si>
  <si>
    <t>Vari-Tilt Yoke for R.35 Enclosures (Black)</t>
  </si>
  <si>
    <t>SBR54B</t>
  </si>
  <si>
    <t>I SERIES Subwoofer Behind Balancepoint Fly Rails (54") Black</t>
  </si>
  <si>
    <t>SBR54W</t>
  </si>
  <si>
    <t>I SERIES Subwoofer Behind Balancepoint Fly Rails (54") White</t>
  </si>
  <si>
    <t>TRC400</t>
  </si>
  <si>
    <t>Transformer 400W, 4 Ohms</t>
  </si>
  <si>
    <t>TRC400-8</t>
  </si>
  <si>
    <t>Tranformer 400W, 8 Ohms</t>
  </si>
  <si>
    <t>V2-1296B</t>
  </si>
  <si>
    <t>Full-Range 2-Way 12-Inch 90 X 60 Black</t>
  </si>
  <si>
    <t>V2-1296W</t>
  </si>
  <si>
    <t>Full-Range 2-Way 12-Inch 90 X 60 White</t>
  </si>
  <si>
    <t>V2-1596B</t>
  </si>
  <si>
    <t>Full-Range 2-Way 15-Inch 90 X 60 Black</t>
  </si>
  <si>
    <t>V2-1596W</t>
  </si>
  <si>
    <t>Full-Range 2-Way 15-Inch 90 X 60 White</t>
  </si>
  <si>
    <t>V2-212SB</t>
  </si>
  <si>
    <t>Subwoofer 2 X 12-Inch Black</t>
  </si>
  <si>
    <t>V2-215SB</t>
  </si>
  <si>
    <t>Subwoofer 2 X 15-Inch Black</t>
  </si>
  <si>
    <t>V2-26B</t>
  </si>
  <si>
    <t>Full-Range 2-Way Dual 6-Inch 90 X 70 Black</t>
  </si>
  <si>
    <t>Loudspeakers, Compact Point Source</t>
  </si>
  <si>
    <t>V2-26W</t>
  </si>
  <si>
    <t>Full-Range 2-Way Dual 6-Inch 90 X 70 White</t>
  </si>
  <si>
    <t>V2-28B</t>
  </si>
  <si>
    <t>Full-Range 2-Way Dual 8-Inch 90 X 70 Black</t>
  </si>
  <si>
    <t>V2-28BT</t>
  </si>
  <si>
    <t>Full-Range 2-Way Dual 8-Inch 90 X 70 70V/100V Black</t>
  </si>
  <si>
    <t>V2-28W</t>
  </si>
  <si>
    <t>Full-Range 2-Way Dual 8-Inch 90 X 70 White</t>
  </si>
  <si>
    <t>V2-28WT</t>
  </si>
  <si>
    <t>Full-Range 2-Way Dual 8-Inch 90 X 70 70V/100V White</t>
  </si>
  <si>
    <t>V2-3294B</t>
  </si>
  <si>
    <t>Full-Range 3-Way 12-Inch 90 X 40 Black</t>
  </si>
  <si>
    <t>V2-3294W</t>
  </si>
  <si>
    <t>Full-Range 3-Way 12-Inch 90 X 40 White</t>
  </si>
  <si>
    <t>V2-3594B</t>
  </si>
  <si>
    <t>Full-Range 3-Way 15-Inch 90 X 40 Black</t>
  </si>
  <si>
    <t>V2-3594W</t>
  </si>
  <si>
    <t>Full-Range 3-Way 15-Inch 90 X 40 White</t>
  </si>
  <si>
    <t>V2-6B</t>
  </si>
  <si>
    <t>Full-Range 2-Way 6-Inch 90 X 70 Black</t>
  </si>
  <si>
    <t>V2-6W</t>
  </si>
  <si>
    <t>Full-Range 2-Way 6-Inch 90 X 70 White</t>
  </si>
  <si>
    <t>V2-8B</t>
  </si>
  <si>
    <t>Full-Range 2-Way 8-Inch 90 X 70 Black</t>
  </si>
  <si>
    <t>V2-8BT</t>
  </si>
  <si>
    <t>Full-Range 2-Way 8-Inch 90 X 70 70V/100V Black</t>
  </si>
  <si>
    <t>V2-8W</t>
  </si>
  <si>
    <t>Full-Range 2-Way 8-Inch 90 X 70 White</t>
  </si>
  <si>
    <t>V2-8WT</t>
  </si>
  <si>
    <t>Full-Range 2-Way 8-Inch 90 X 70 70V/100V White</t>
  </si>
  <si>
    <t>VAB-BFR38B</t>
  </si>
  <si>
    <t>I SERIES Subwoofer Above Full-Range Vertical Array Black</t>
  </si>
  <si>
    <t>VAB-BFR38W</t>
  </si>
  <si>
    <t>I SERIES Subwoofer Above Full-Range Vertical Array White</t>
  </si>
  <si>
    <t>VB-TILT</t>
  </si>
  <si>
    <t>Tilting Bracket Black</t>
  </si>
  <si>
    <t>VB-TILTW</t>
  </si>
  <si>
    <t>Tilting Bracket White</t>
  </si>
  <si>
    <t>VB-VST</t>
  </si>
  <si>
    <t>Versatilt Bracket Black</t>
  </si>
  <si>
    <t>VB-VSTW</t>
  </si>
  <si>
    <t>Versatilt Bracket White</t>
  </si>
  <si>
    <t>VB-VY12</t>
  </si>
  <si>
    <t>Vertical Yoke for V2-12 Black</t>
  </si>
  <si>
    <t>VB-VY12W</t>
  </si>
  <si>
    <t>Vertical Yoke for V2-12 White</t>
  </si>
  <si>
    <t>VB-VY15</t>
  </si>
  <si>
    <t>Vertical Yoke for V2-15 Black</t>
  </si>
  <si>
    <t>VB-VY15W</t>
  </si>
  <si>
    <t>Vertical Yoke for V2-15 White</t>
  </si>
  <si>
    <t>VB-VY26</t>
  </si>
  <si>
    <t>Vertical Yoke for V2-26 Black</t>
  </si>
  <si>
    <t>VB-VY26W</t>
  </si>
  <si>
    <t>Vertical Yoke for V2-26 White</t>
  </si>
  <si>
    <t>VB-VY28</t>
  </si>
  <si>
    <t>Vertical Yoke for V2-28 Black</t>
  </si>
  <si>
    <t>VB-VY28W</t>
  </si>
  <si>
    <t>Vertical Yoke for V2-28 White</t>
  </si>
  <si>
    <t>VB-VY32</t>
  </si>
  <si>
    <t>Vertical Yoke for V2-32 Black</t>
  </si>
  <si>
    <t>VB-VY32W</t>
  </si>
  <si>
    <t>Vertical Yoke for V2-32 White</t>
  </si>
  <si>
    <t>VB-VY35</t>
  </si>
  <si>
    <t>Vertical Yoke for V2-35 Black</t>
  </si>
  <si>
    <t>VB-VY35W</t>
  </si>
  <si>
    <t>Vertical Yoke for V2-35 White</t>
  </si>
  <si>
    <t>VB-VY6</t>
  </si>
  <si>
    <t>Vertical Yoke for V2-6 Black</t>
  </si>
  <si>
    <t>VB-VY6W</t>
  </si>
  <si>
    <t>Vertical Yoke for V2-6 White</t>
  </si>
  <si>
    <t>VB-VY8</t>
  </si>
  <si>
    <t>Vertical Yoke for V2-8 Black</t>
  </si>
  <si>
    <t>VB-VY8W</t>
  </si>
  <si>
    <t>Vertical Yoke for V2-8 White</t>
  </si>
  <si>
    <t>VB-Y12</t>
  </si>
  <si>
    <t>Yoke Bracket for V2-12 Black</t>
  </si>
  <si>
    <t>VB-Y12W</t>
  </si>
  <si>
    <t>Yoke Bracket for V2-12 White</t>
  </si>
  <si>
    <t>VB-Y15</t>
  </si>
  <si>
    <t>Yoke Bracket for V2-15 Black</t>
  </si>
  <si>
    <t>VB-Y15W</t>
  </si>
  <si>
    <t>Yoke Bracket for V2-15 White</t>
  </si>
  <si>
    <t>VB-Y32</t>
  </si>
  <si>
    <t>Yoke Bracket for V2-32 Black</t>
  </si>
  <si>
    <t>VB-Y32W</t>
  </si>
  <si>
    <t>Yoke Bracket for V2-32 White</t>
  </si>
  <si>
    <t>VB-Y35</t>
  </si>
  <si>
    <t>Yoke Bracket for V2-35 Black</t>
  </si>
  <si>
    <t>VB-Y35W</t>
  </si>
  <si>
    <t>Yoke Bracket for V2-35 White</t>
  </si>
  <si>
    <t>VFKIT</t>
  </si>
  <si>
    <t>Vertical Flying Kit Black</t>
  </si>
  <si>
    <t>VFKITW</t>
  </si>
  <si>
    <t>Vertical Flying Kit White</t>
  </si>
  <si>
    <t>VLF208B</t>
  </si>
  <si>
    <t>Dual 8-Inch Subwoofer (Black)</t>
  </si>
  <si>
    <t>VLF208LV-BI</t>
  </si>
  <si>
    <t>Dual 8-Inch "Large Volume" Subwoofer (Black)</t>
  </si>
  <si>
    <t>VLF208LV-WI</t>
  </si>
  <si>
    <t>Dual 8-Inch "Large Volume" Subwoofer (White)</t>
  </si>
  <si>
    <t>VLF208W</t>
  </si>
  <si>
    <t>Dual 8-Inch Subwoofer (White)</t>
  </si>
  <si>
    <t>VLF-Y208</t>
  </si>
  <si>
    <t>VLF208 Yoke Bracket Black</t>
  </si>
  <si>
    <t>VLF-Y208W</t>
  </si>
  <si>
    <t>VLF208 Yoke Bracket White</t>
  </si>
  <si>
    <t>VSB3-BFR22B</t>
  </si>
  <si>
    <t>I SERIES Dual Vertical Splay Kit for 3-Way Models Black</t>
  </si>
  <si>
    <t>VSB3-BFR22W</t>
  </si>
  <si>
    <t>I SERIES Dual Vertical Splay Kit for 3-Way Models White</t>
  </si>
  <si>
    <t>VSB3-SBR54B</t>
  </si>
  <si>
    <t>I SERIES Dual Vertical Splay w/ Ext Kit for 3-Way Models Black</t>
  </si>
  <si>
    <t>VSB3-SBR54W</t>
  </si>
  <si>
    <t>I SERIES Dual Vertical Splay w/ Ext Kit for 3-Way Models White</t>
  </si>
  <si>
    <t>VSB-BFR22B</t>
  </si>
  <si>
    <t>I SERIES Dual Vertical Splay Kit for 2-Way Models Black</t>
  </si>
  <si>
    <t>VSB-BFR22W</t>
  </si>
  <si>
    <t>I SERIES Dual Vertical Splay Kit for 2-Way Models White</t>
  </si>
  <si>
    <t>VSB-SBR54B</t>
  </si>
  <si>
    <t>I SERIES Dual Vertical Splay with Ext Kit for 2-Way Models Black</t>
  </si>
  <si>
    <t>VSB-SBR54W</t>
  </si>
  <si>
    <t>I SERIES Dual Vertical Splay with Ext Kit for 2-Way Models White</t>
  </si>
  <si>
    <t>W2-218</t>
  </si>
  <si>
    <t>Full-Range 2-Way 8-Inch Compact System (Black)</t>
  </si>
  <si>
    <t>W2-218T</t>
  </si>
  <si>
    <t>Full-Range 2-Way 8-Inch Compact System 70V/100V (Black)</t>
  </si>
  <si>
    <t>W2-218W</t>
  </si>
  <si>
    <t>Full-Range 2-Way 8-Inch Compact System (White)</t>
  </si>
  <si>
    <t>W2-218WT</t>
  </si>
  <si>
    <t>Full-Range 2-Way 8-Inch Compact System 70V/100V White)</t>
  </si>
  <si>
    <t>W2-2W8</t>
  </si>
  <si>
    <t>Two-Way 8-Inch "Wide" Compact System (Black)</t>
  </si>
  <si>
    <t>W2-2W8T</t>
  </si>
  <si>
    <t>Two-Way 8-Inch "Wide" Compact System 70V/100V (Black)</t>
  </si>
  <si>
    <t>W2-2W8W</t>
  </si>
  <si>
    <t>Two-Way 8-Inch "Wide" Compact System (White)</t>
  </si>
  <si>
    <t>W2-2W8WT</t>
  </si>
  <si>
    <t>Two-Way 8-Inch "Wide" Compact System 70V/100V (White)</t>
  </si>
  <si>
    <t>BPAK</t>
  </si>
  <si>
    <t>Backpack Adapter Kit</t>
  </si>
  <si>
    <t>CCA</t>
  </si>
  <si>
    <t>Category cable adapter 10-pack</t>
  </si>
  <si>
    <t>In-Ceiling, Indoor 6.5" Coaxial Loudspeaker, Black (priced individually, but sold in pairs)</t>
  </si>
  <si>
    <t>Loudspeakers, Ceiling</t>
  </si>
  <si>
    <t>In-Ceiling, Indoor 6.5" Coaxial Loudspeaker, Red (priced individually, but sold in pairs)</t>
  </si>
  <si>
    <t>In-Ceiling, Indoor 6.5" Coaxial Loudspeaker, White (priced individually, but sold in pairs)</t>
  </si>
  <si>
    <t>CM20DTS</t>
  </si>
  <si>
    <t>4.25” two-way thin edge design ceiling loudspeaker 100-70 volt / 20 watts, 16 ohms / 60 watts, white, front frame integrated neodymium magnets and shallow back can (priced individually, but sold in pairs)</t>
  </si>
  <si>
    <t>CM30DTD</t>
  </si>
  <si>
    <t>4.25” two-way thin edge design ceiling loudspeaker 100-70 volt / 30 watts, 16 ohms / 60 watts, white, front frame integrated neodymium magnets and back can (priced individually, but sold in pairs)</t>
  </si>
  <si>
    <t>CM60DTD</t>
  </si>
  <si>
    <t>6.5” two-way thin edge design ceiling loudspeaker 100-70 volt / 60 watts, 16 ohms / 120 watts, white, front frame integrated neodymium magnets and back can (priced individually, but sold in pairs)</t>
  </si>
  <si>
    <t>CMX-LG​-B</t>
  </si>
  <si>
    <t xml:space="preserve">ClickMount Pan-Tilt Bracket, Large, Fits EX-S8, EX-S10 and EX-S10SUB Loudspeakers, black </t>
  </si>
  <si>
    <t>CMX-LG​-W</t>
  </si>
  <si>
    <t>ClickMount Pan-Tilt Bracket, Large, Fits EX-S8, EX-S10 and EX-S10SUB Loudspeakers, white</t>
  </si>
  <si>
    <t>CMX-SM​-B</t>
  </si>
  <si>
    <t>ClickMount Pan-Tilt Bracket, Small, Fits EX-S6 Loudspeaker, black</t>
  </si>
  <si>
    <t>CMX-SM​-W</t>
  </si>
  <si>
    <t>ClickMount Pan-Tilt Bracket, Small, Fits EX-S6 Loudspeaker, white</t>
  </si>
  <si>
    <t>Loudspeakers, Column Point Source</t>
  </si>
  <si>
    <t>DP6-B</t>
  </si>
  <si>
    <t>6.5-Inch Pendant Loudspeaker, Black</t>
  </si>
  <si>
    <t>Loudspeakers, Pendant</t>
  </si>
  <si>
    <t>DP6-W</t>
  </si>
  <si>
    <t>6.5-Inch Pendant Loudspeaker, White</t>
  </si>
  <si>
    <t>DP8-B</t>
  </si>
  <si>
    <t>8-Inch Pendant Loudspeaker, Black</t>
  </si>
  <si>
    <t>DP8-W</t>
  </si>
  <si>
    <t>8-Inch Pendant Loudspeaker, White</t>
  </si>
  <si>
    <t>Loudspeakers, Surface Mount</t>
  </si>
  <si>
    <t>DX-IC10SUB-W</t>
  </si>
  <si>
    <t>10” High Output In-Ceiling Subwoofer w/ Internal Crossover. 8 Ohm or 70V/100V operation, white (priced individually, but sold in pairs)</t>
  </si>
  <si>
    <t>DX-IC10-W</t>
  </si>
  <si>
    <t>10” High Output Coaxial In-Ceiling Loudspeaker w/ HF compression driver. 8 Ohm or 70V/100V operation, white (priced individually, but sold in pairs)</t>
  </si>
  <si>
    <t>DX-IC4LP-W</t>
  </si>
  <si>
    <t>4.5” Low-Profile, High Efficiency Coaxial In-Ceiling Loudspeaker w/ HF compression driver. 8 Ohm or 70V/100V operation, white (priced individually, but sold in pairs)</t>
  </si>
  <si>
    <t>DX-IC4-W</t>
  </si>
  <si>
    <t>4.5” High Efficiency Coaxial In-Ceiling Loudspeaker w/ HF compression driver. 8 Ohm or 70V/100V operation, white (priced individually, but sold in pairs)</t>
  </si>
  <si>
    <t>DX-IC6-B</t>
  </si>
  <si>
    <t>6.5” High Efficiency Coaxial In-Ceiling Loudspeaker w/ HF compression driver. 8 Ohm or 70V/100V operation, black (priced individually, but sold in pairs)</t>
  </si>
  <si>
    <t>DX-IC6-W</t>
  </si>
  <si>
    <t>6.5” High Efficiency Coaxial In-Ceiling Loudspeaker w/ HF compression driver. 8 Ohm or 70V/100V operation, white (priced individually, but sold in pairs)</t>
  </si>
  <si>
    <t>DX-IC8-W</t>
  </si>
  <si>
    <t>8” High Output Coaxial In-Ceiling Loudspeaker w/ HF compression driver. 8 Ohm or 70V/100V operation, white (priced individually, but sold in pairs)</t>
  </si>
  <si>
    <t>DX-S5-B</t>
  </si>
  <si>
    <t>5” High Output Coaxial Surface Mount Indoor/Outdoor Loudspeaker w/ HF compression driver. 8 Ohm or 70V/100V operation, included ClickMount pan-tilt mounting bracket, black (priced individually, but sold in pairs)</t>
  </si>
  <si>
    <t>DX-S5-W</t>
  </si>
  <si>
    <t>5” High Output Coaxial Surface Mount Indoor/Outdoor Loudspeaker w/ HF compression driver. 8 Ohm or 70V/100V operation, included ClickMount pan-tilt mounting bracket, white (priced individually, but sold in pairs)</t>
  </si>
  <si>
    <t>DX-S8-B</t>
  </si>
  <si>
    <t>8” High Output Coaxial Surface Mount Indoor/Outdoor Loudspeaker w/ HF compression driver. 8 Ohm or 70V/100V operation, included ClickMount pan-tilt mounting bracket, black (priced individually, but sold in pairs)</t>
  </si>
  <si>
    <t>DX-S8-W</t>
  </si>
  <si>
    <t>8” High Output Coaxial Surface Mount Indoor/Outdoor Loudspeaker w/ HF compression driver. 8 Ohm or 70V/100V operation, included ClickMount pan-tilt mounting bracket, white (priced individually, but sold in pairs)</t>
  </si>
  <si>
    <t>E200-SAKB</t>
  </si>
  <si>
    <t>ENTASYS 200 Stand Adapter Kit, Black</t>
  </si>
  <si>
    <t>E200-SAKW</t>
  </si>
  <si>
    <t>ENTASYS 200 Stand Adapter Kit, White</t>
  </si>
  <si>
    <t>E200-UMKB</t>
  </si>
  <si>
    <t>ENTASYS 200 Universal Mounting Kit, Black</t>
  </si>
  <si>
    <t>E200-UMKW</t>
  </si>
  <si>
    <t>ENTASYS 200 Universal Mounting Kit, White</t>
  </si>
  <si>
    <t>ENT203B</t>
  </si>
  <si>
    <t>ENTASYS 200 Column, 2-Way 3 LF Drivers, Black</t>
  </si>
  <si>
    <t>ENT203W</t>
  </si>
  <si>
    <t>ENTASYS 200 Column, 2-Way 3 LF Drivers, White</t>
  </si>
  <si>
    <t>ENT206B</t>
  </si>
  <si>
    <t>ENTASYS 200 Column, 2-Way 6 LF Drivers, Black</t>
  </si>
  <si>
    <t>ENT206W</t>
  </si>
  <si>
    <t>ENTASYS 200 Column, 2-Way 6 LF Drivers, White</t>
  </si>
  <si>
    <t>ENT212B</t>
  </si>
  <si>
    <t>ENTASYS 200 Column, 2-Way 12 LF Drivers, Black</t>
  </si>
  <si>
    <t>ENT212W</t>
  </si>
  <si>
    <t>ENTASYS 200 Column, 2-Way 12 LF Drivers, White</t>
  </si>
  <si>
    <t>ENT220B</t>
  </si>
  <si>
    <t>ENTASYS 200 Column, 2-Way 20 LF Drivers, Black</t>
  </si>
  <si>
    <t>ENT220W</t>
  </si>
  <si>
    <t>ENTASYS 200 Column, 2-Way 20 LF Drivers, White</t>
  </si>
  <si>
    <t>ENT-750T</t>
  </si>
  <si>
    <t>ENTASYS 750 Watt External Autoformer, Black</t>
  </si>
  <si>
    <t>ENT-750TW</t>
  </si>
  <si>
    <t>ENTASYS 750 Watt External Autoformer, White</t>
  </si>
  <si>
    <t>ENT-CB1</t>
  </si>
  <si>
    <t>ENTASYS Coupler Bracket, Black, Qty 1</t>
  </si>
  <si>
    <t>ENT-CB1W</t>
  </si>
  <si>
    <t>ENTASYS Coupler Bracket, White, Qty 1</t>
  </si>
  <si>
    <t>ENT-CB2</t>
  </si>
  <si>
    <t>ENTASYS Coupler Bracket, Black, Qty 2</t>
  </si>
  <si>
    <t>ENT-CB2W</t>
  </si>
  <si>
    <t>ENTASYS Coupler Bracket, White, Qty 2</t>
  </si>
  <si>
    <t>ENT-FK</t>
  </si>
  <si>
    <t>ENTASYS Fly Kit, Black</t>
  </si>
  <si>
    <t>ENT-FKW</t>
  </si>
  <si>
    <t>ENTASYS Fly Kit, White</t>
  </si>
  <si>
    <t>ENT-FR</t>
  </si>
  <si>
    <t>ENTASYS Full-Range 3-Way Column Loudspeaker, Black</t>
  </si>
  <si>
    <t>Loudspeakers, Column Line Source</t>
  </si>
  <si>
    <t>ENT-FR-CTO</t>
  </si>
  <si>
    <t>ENTASYS Full-Range 3-Way Column Loudspeaker, Configured-To-Order</t>
  </si>
  <si>
    <t>ENT-FRW</t>
  </si>
  <si>
    <t>ENTASYS Full-Range 3-Way Column Loudspeaker, White</t>
  </si>
  <si>
    <t>ENT-LF</t>
  </si>
  <si>
    <t>ENTASYS Low Frequency Column Loudspeaker, Black</t>
  </si>
  <si>
    <t>ENT-LF-CTO</t>
  </si>
  <si>
    <t>ENTASYS Low Frequency Column Loudspeaker, Configured-To-Order</t>
  </si>
  <si>
    <t>ENT-LFW</t>
  </si>
  <si>
    <t>ENTASYS Low Frequency Column Loudspeaker, White</t>
  </si>
  <si>
    <t>ENT-PB</t>
  </si>
  <si>
    <t>ENTASYS Pan-Bracket, Black</t>
  </si>
  <si>
    <t>ENT-PBW</t>
  </si>
  <si>
    <t>ENTASYS Pan-Bracket, White</t>
  </si>
  <si>
    <t>ENT-PT</t>
  </si>
  <si>
    <t>ENTASYS Combo Pan-Tilt Bracket, Black</t>
  </si>
  <si>
    <t>ENT-PTW</t>
  </si>
  <si>
    <t>ENTASYS Combo Pan-Tilt Bracket, White</t>
  </si>
  <si>
    <t>EX-S10-CM-B</t>
  </si>
  <si>
    <t>10” Coaxial Surface Mount Indoor/Outdoor Loudspeaker w/ HF compression driver. 8 Ohm or 70V/100V operation, included ClickMount pan-tilt mounting bracket, black</t>
  </si>
  <si>
    <t>EX-S10-CM-W</t>
  </si>
  <si>
    <t>10” Coaxial Surface Mount Indoor/Outdoor Loudspeaker w/ HF compression driver. 8 Ohm or 70V/100V operation, included ClickMount pan-tilt mounting bracket, white</t>
  </si>
  <si>
    <t>EX-S10SUB-CM-B</t>
  </si>
  <si>
    <t>10” Subwoofer Surface Mount Indoor/Outdoor Loudspeaker. 8 Ohm operation, included ClickMount pan-tilt mounting bracket, black</t>
  </si>
  <si>
    <t>EX-S10SUB-CM-W</t>
  </si>
  <si>
    <t>10” Subwoofer Surface Mount Indoor/Outdoor Loudspeaker. 8 Ohm operation, included ClickMount pan-tilt mounting bracket, white</t>
  </si>
  <si>
    <t>EX-S10SUB-UB-B</t>
  </si>
  <si>
    <t>10” Subwoofer Surface Mount Indoor/Outdoor Loudspeaker. 8 Ohm operation, included indexing u-bracket and weather cover, black</t>
  </si>
  <si>
    <t>EX-S10SUB-UB-W</t>
  </si>
  <si>
    <t>10” Subwoofer Surface Mount Indoor/Outdoor Loudspeaker. 8 Ohm operation, included indexing u-bracket and weather cover, white</t>
  </si>
  <si>
    <t>EX-S10-UB-B</t>
  </si>
  <si>
    <t>10” Coaxial Surface Mount Indoor/Outdoor Loudspeaker w/ HF compression driver. 8 Ohm or 70V/100V operation, included indexing u-bracket and weather cover, black</t>
  </si>
  <si>
    <t>EX-S10-UB-W</t>
  </si>
  <si>
    <t>10” Coaxial Surface Mount Indoor/Outdoor Loudspeaker w/ HF compression driver. 8 Ohm or 70V/100V operation, included indexing u-bracket and weather cover, white</t>
  </si>
  <si>
    <t>EX-S6-CM-B</t>
  </si>
  <si>
    <t>6.5” Coaxial Surface Mount Indoor/Outdoor Loudspeaker. 8 Ohm or 70V/100V operation, included ClickMount pan-tilt mounting bracket, black</t>
  </si>
  <si>
    <t>EX-S6-CM-W</t>
  </si>
  <si>
    <t>6.5” Coaxial Surface Mount Indoor/Outdoor Loudspeaker. 8 Ohm or 70V/100V operation, included ClickMount pan-tilt mounting bracket, white</t>
  </si>
  <si>
    <t>EX-S6-UB-B</t>
  </si>
  <si>
    <t>6.5” Coaxial Surface Mount Indoor/Outdoor Loudspeaker.  8 Ohm or 70V/100V operation, included indexing u-bracket and weather cover, black</t>
  </si>
  <si>
    <t>EX-S6-UB-W</t>
  </si>
  <si>
    <t>6.5” Coaxial Surface Mount Indoor/Outdoor Loudspeaker.  8 Ohm or 70V/100V operation, included indexing u-bracket and weather cover, white</t>
  </si>
  <si>
    <t>EX-S8-CM-B</t>
  </si>
  <si>
    <t>8” Coaxial Surface Mount Indoor/Outdoor Loudspeaker w/ HF compression driver. 8 Ohm or 70V/100V operation, included ClickMount pan-tilt mounting bracket, black</t>
  </si>
  <si>
    <t>EX-S8-CM-W</t>
  </si>
  <si>
    <t>8” Coaxial Surface Mount Indoor/Outdoor Loudspeaker w/ HF compression driver. 8 Ohm or 70V/100V operation, included ClickMount pan-tilt mounting bracket, white</t>
  </si>
  <si>
    <t>EX-S8-UB-B</t>
  </si>
  <si>
    <t>8” Coaxial Surface Mount Indoor/Outdoor Loudspeaker w/ HF compression driver. 8 Ohm or 70V/100V operation, included indexing u-bracket and weather cover, black</t>
  </si>
  <si>
    <t>EX-S8-UB-W</t>
  </si>
  <si>
    <t>8” Coaxial Surface Mount Indoor/Outdoor Loudspeaker w/ HF compression driver. 8 Ohm or 70V/100V operation, included indexing u-bracket and weather cover, white</t>
  </si>
  <si>
    <t>EXUB-S10​-B</t>
  </si>
  <si>
    <t>EX-S10 &amp; EX-S10SUB ClickMount U-Bracket Kit, black</t>
  </si>
  <si>
    <t>EXUB-S10​-W</t>
  </si>
  <si>
    <t>EX-S10 &amp; EX-S10SUB ClickMount U-Bracket Kit, white</t>
  </si>
  <si>
    <t>EXUB-S6​-B</t>
  </si>
  <si>
    <t xml:space="preserve">EX-S6 ClickMount U-Bracket Kit, black </t>
  </si>
  <si>
    <t>EXUB-S6​-W</t>
  </si>
  <si>
    <t>EX-S6 ClickMount U-Bracket Kit, white</t>
  </si>
  <si>
    <t>EXUB-S8​-B</t>
  </si>
  <si>
    <t>EX-S8 ClickMount U-Bracket Kit, black</t>
  </si>
  <si>
    <t>EXUB-S8​-W</t>
  </si>
  <si>
    <t>EX-S8 ClickMount U-Bracket Kit, white</t>
  </si>
  <si>
    <t>KUBO3-BL</t>
  </si>
  <si>
    <t>3" compact design full range surface mount loudspeaker, 8 ohms / 40 watts, mounting bracket and safety cable included, black (priced individually, but sold in pairs)</t>
  </si>
  <si>
    <t>KUBO3T-BL</t>
  </si>
  <si>
    <t>3" compact design full range surface mount loudspeaker, 70 - 100 volt / 10 watts or 16 ohms / 40 watts, mounting bracket and safety cable included, black (priced individually, but sold in pairs)</t>
  </si>
  <si>
    <t>KUBO3T-W</t>
  </si>
  <si>
    <t>3" compact design full range surface mount loudspeaker, 70 - 100 volt / 10 watts or 16 ohms / 40 watts, mounting bracket and safety cable included, white (priced individually, but sold in pairs)</t>
  </si>
  <si>
    <t>KUBO3-W</t>
  </si>
  <si>
    <t>3" compact design full range surface mount loudspeaker, 8 ohms / 40 watts, mounting bracket and safety cable included, white (priced individually, but sold in pairs)</t>
  </si>
  <si>
    <t>KUBO5-BL</t>
  </si>
  <si>
    <t>5.25" compact design two-way surface mount loudspeaker, 8 ohms / 80 watts, mounting bracket and safety cable included, black (priced individually, but sold in pairs)</t>
  </si>
  <si>
    <t>KUBO5T-BL</t>
  </si>
  <si>
    <t>5.25" compact design two-way surface mount loudspeaker, 70 - 100 volt / 30 watts or 16 ohms / 80 watts, mounting bracket and safety cable included, black (priced individually, but sold in pairs)</t>
  </si>
  <si>
    <t>KUBO5T-W</t>
  </si>
  <si>
    <t>5.25" compact design two-way surface mount loudspeaker, 70 - 100 volt / 30 watts or 16 ohms / 80 watts, mounting bracket and safety cable included, white (priced individually, but sold in pairs)</t>
  </si>
  <si>
    <t>KUBO5-W</t>
  </si>
  <si>
    <t>5.25" compact design two-way surface mount loudspeaker, 8 ohms / 80 watts, mounting bracket and safety cable included, white (priced individually, but sold in pairs)</t>
  </si>
  <si>
    <t>LRABAS-BL</t>
  </si>
  <si>
    <t>Basic light rail adaptor KUBO3/5, SDQ5P, OVO5, pack of 10</t>
  </si>
  <si>
    <t>LRABAS-W</t>
  </si>
  <si>
    <t>LRAPRE-BL</t>
  </si>
  <si>
    <t>Premium light rail adaptor KUBO3/5,SDQ5P,OVO5, pack of 2</t>
  </si>
  <si>
    <t>LRAPRE-W</t>
  </si>
  <si>
    <t>MASK2-BL</t>
  </si>
  <si>
    <t>2.5" compact design surface mount loudspeaker, 8 ohms / 50 watts, wall bracket included, black (priced individually, but sold in pairs)</t>
  </si>
  <si>
    <t>MASK2CMT-BL</t>
  </si>
  <si>
    <t>Ceiling mounting tool for MASK2-BL (priced individually, but sold in pairs)</t>
  </si>
  <si>
    <t>MASK2CMT-W</t>
  </si>
  <si>
    <t>Ceiling mounting tool for MASK2-W (priced individually, but sold in pairs)</t>
  </si>
  <si>
    <t>MASK2-W</t>
  </si>
  <si>
    <t>2.5" compact design surface mount loudspeaker, 8 ohms / 50 watts, wall bracket included, white  (priced individually, but sold in pairs)</t>
  </si>
  <si>
    <t>MASK4C-BL</t>
  </si>
  <si>
    <t>4.25" small design two-way surface mount loudspeaker, 8 ohms / 70 watts, Black, CLICKMOUNT bracket and safety cable included (priced individually, but sold in pairs)</t>
  </si>
  <si>
    <t>MASK4CT-BL</t>
  </si>
  <si>
    <t>4.25" small design two-way surface mount loudspeaker, 70 - 100 volt / 20 watts or 16 ohms / 70 watts, Black, CLICKMOUNT bracket and safety cable included (priced individually, but sold in pairs)</t>
  </si>
  <si>
    <t>MASK4CT-W</t>
  </si>
  <si>
    <t>4.25" small design two-way surface mount loudspeaker, 70 - 100 volt / 20 watts or 16 ohms / 70 watts, White, CLICKMOUNT bracket and safety cable included (priced individually, but sold in pairs)</t>
  </si>
  <si>
    <t>MASK4C-W</t>
  </si>
  <si>
    <t>4.25" small design two-way surface mount loudspeaker, 8 ohms / 70 watts, White, CLICKMOUNT bracket and safety cable included (priced individually, but sold in pairs)</t>
  </si>
  <si>
    <t>MASK6C-BL</t>
  </si>
  <si>
    <t>6.5" design two-way surface mount loudspeaker, 8 ohms / 200 watts, Black, CLICKMOUNT bracket and safety cable included (priced individually, but sold in pairs)</t>
  </si>
  <si>
    <t>MASK6CT-BL</t>
  </si>
  <si>
    <t>6.5" design two-way surface mount loudspeaker, 70 - 100 volt / 60 watts or 16 ohms / 200 watts, Black CLICKMOUNT bracket and safety cable included (priced individually, but sold in pairs)</t>
  </si>
  <si>
    <t>MASK6CT-W</t>
  </si>
  <si>
    <t>6.5" design two-way surface mount loudspeaker, 70 - 100 volt / 60 watts or 16 ohms / 200 watts, White, CLICKMOUNT bracket and safety cable included (priced individually, but sold in pairs)</t>
  </si>
  <si>
    <t>MASK6C-W</t>
  </si>
  <si>
    <t>6.5" design two-way surface mount loudspeaker, 8 ohms / 200 watts, White, CLICKMOUNT bracket and safety cable included (priced individually, but sold in pairs)</t>
  </si>
  <si>
    <t>MASKCL-BL</t>
  </si>
  <si>
    <t>L-shaped side bracket for MASK4C(T)-BL / MASK6C(T)-BL (priced individually, but sold in pairs)</t>
  </si>
  <si>
    <t>MASKCL-W</t>
  </si>
  <si>
    <t>L-shaped side bracket for MASK4C(T)-W / MASK6C(T)-W (priced individually, but sold in pairs)</t>
  </si>
  <si>
    <t>MASKCV-BL</t>
  </si>
  <si>
    <t>V-shaped 2-way cluster bracket for MASK4C(T)-BL/MASK6C(T)-BL</t>
  </si>
  <si>
    <t>MASKCV-W</t>
  </si>
  <si>
    <t>V-shaped 2-way cluster bracket for MASK4C(T)-W/MASK6C(T)-W</t>
  </si>
  <si>
    <t>MASKCW-BL</t>
  </si>
  <si>
    <t>Double V-shaped cluster bracket for MASK4C(T)-BL/MASK6C(T)-B</t>
  </si>
  <si>
    <t>MASKCW-W</t>
  </si>
  <si>
    <t>Double V-shaped cluster bracket for MASK4C(T)-W/MASK6C(T)-W</t>
  </si>
  <si>
    <t>MC-250 Black</t>
  </si>
  <si>
    <t>SPOOL</t>
  </si>
  <si>
    <t>250 foot spool of Magic Cable, black</t>
  </si>
  <si>
    <t>MC-250 White</t>
  </si>
  <si>
    <t>250 foot spool of Magic Cable, white</t>
  </si>
  <si>
    <t>MC-PHK16-12PK Black</t>
  </si>
  <si>
    <t>Pendant hang kit, 16 feet, black, 12 pack</t>
  </si>
  <si>
    <t>MC-PHK16-12PK White</t>
  </si>
  <si>
    <t>Pendant hang kit, 16 feet, white, 12 pack</t>
  </si>
  <si>
    <t>MC-SK10 Black</t>
  </si>
  <si>
    <t>10-pack of inline splice kits, black</t>
  </si>
  <si>
    <t>MC-SK10 White</t>
  </si>
  <si>
    <t>10-pack of inline splice kits, white</t>
  </si>
  <si>
    <t>P30DT-BL</t>
  </si>
  <si>
    <t>4.25" two-way, pendant loudspeaker 70-100 volt / 30 watts, 16 ohms / 50 watts, black</t>
  </si>
  <si>
    <t>P30DT-W</t>
  </si>
  <si>
    <t>4.25" two-way, pendant loudspeaker 70-100 volt / 30 watts, 16 ohms / 50 watts, white</t>
  </si>
  <si>
    <t>P6 Black</t>
  </si>
  <si>
    <t>Pendant, Indoor/Outdoor 6.5" Coaxial Loudspeaker, Raindrop Profile, Black (priced individually, but sold in pairs)</t>
  </si>
  <si>
    <t>P6 White</t>
  </si>
  <si>
    <t>Pendant, Indoor/Outdoor 6.5" Coaxial Loudspeaker, Raindrop Profile, White (priced individually, but sold in pairs)</t>
  </si>
  <si>
    <t>P60DT-BL</t>
  </si>
  <si>
    <t>6.5" two-way, pendant loudspeaker 70-100 volt / 60 watts, 16 ohms / 120 watts, black</t>
  </si>
  <si>
    <t>P60DT-W</t>
  </si>
  <si>
    <t>6.5" two-way, pendant loudspeaker 70-100 volt / 60 watts, 16 ohms / 120 watts, white</t>
  </si>
  <si>
    <t>P6-SM Black</t>
  </si>
  <si>
    <t>Pendant, Indoor/Outdoor 6.5" Coaxial Loudspeaker, Sunshine Profile, Black (priced individually, but sold in pairs)</t>
  </si>
  <si>
    <t>P6-SM White</t>
  </si>
  <si>
    <t>Pendant, Indoor/Outdoor 6.5" Coaxial Loudspeaker, Sunshine Profile, White (priced individually, but sold in pairs)</t>
  </si>
  <si>
    <t>PHK-30</t>
  </si>
  <si>
    <t>Pendant Hang Kit 30 Ft (9.1m)</t>
  </si>
  <si>
    <t>PSC</t>
  </si>
  <si>
    <t>Pendant Speed Clamp</t>
  </si>
  <si>
    <t>PST-14</t>
  </si>
  <si>
    <t>Pendant Split Loom Tubing 14 Ft</t>
  </si>
  <si>
    <t>SPA-GHH100​</t>
  </si>
  <si>
    <t>High Humidity Grille, White, 6-pack (CM20DTS, CM30DTD)​</t>
  </si>
  <si>
    <t>SPA-GHH200​</t>
  </si>
  <si>
    <t>High Humidity Grille, White, 6-pack (CM60DTD, DX-IC4 &amp; DX-IC4LP)</t>
  </si>
  <si>
    <t>SPA-GHH400</t>
  </si>
  <si>
    <t>High Humidity Grille, White, 6-pack (DX-IC6)​</t>
  </si>
  <si>
    <t>SPA-GHH500</t>
  </si>
  <si>
    <t>High Humidity Grille, White, 6-pack (DX-IC8)​</t>
  </si>
  <si>
    <t>SPA-GHH600</t>
  </si>
  <si>
    <t>High Humidity Grille, White, 6-pack (DX-IC10 &amp; DX-IC10SUB)​</t>
  </si>
  <si>
    <t>SPA-GRB100​</t>
  </si>
  <si>
    <t>Black Grille, 6-pack (CM20DTS, CM30DTD)​</t>
  </si>
  <si>
    <t>SPA-GRB200​</t>
  </si>
  <si>
    <t>Black Grille, 6-pack (CM60DTD, DX-IC4 &amp; DX-IC4LP)</t>
  </si>
  <si>
    <t>SPA-GRB400</t>
  </si>
  <si>
    <t>Black Grille, 6-pack (DX-IC6)​</t>
  </si>
  <si>
    <t>SPA-GRB500</t>
  </si>
  <si>
    <t>SPA-GRB600</t>
  </si>
  <si>
    <t>Black Grille, 6-pack (DX-IC10 &amp; DX-IC10SUB)​</t>
  </si>
  <si>
    <t>SPA-NC100​</t>
  </si>
  <si>
    <t>New Construction Bracket, 6-pack (CM20DTS, CM30DTD)​</t>
  </si>
  <si>
    <t>SPA-NC200​</t>
  </si>
  <si>
    <t>New Construction Bracket, 6-pack (CM60DTD)​</t>
  </si>
  <si>
    <t>SPA-NC300</t>
  </si>
  <si>
    <t>New Construction Bracket, 6-pack (DX-IC4 &amp; DX-IC4LP)​</t>
  </si>
  <si>
    <t>SPA-NC400</t>
  </si>
  <si>
    <t>New Construction Bracket, 6-pack (DX-IC6 &amp; C-IC6)​</t>
  </si>
  <si>
    <t>SPA-NC500</t>
  </si>
  <si>
    <t>SPA-NC600</t>
  </si>
  <si>
    <t>New Construction Bracket, 6-pack (DX-IC10 &amp; DX-IC10SUB)​</t>
  </si>
  <si>
    <t>SPA-RAIL48​</t>
  </si>
  <si>
    <t>48” Tile Rail kit, 2 pair (for all Desono ceiling loudspeakers)​</t>
  </si>
  <si>
    <t>SPA-TR100​</t>
  </si>
  <si>
    <t>Trim Ring, 10-pack (CM20DTS, CM30DTD)​</t>
  </si>
  <si>
    <t>SPA-TR200​</t>
  </si>
  <si>
    <t>Trim Ring, 10-pack (CM60DTD) ​</t>
  </si>
  <si>
    <t>SPA-TR300</t>
  </si>
  <si>
    <t>Trim Ring, 10-pack (DX-IC4 &amp; DX-IC4LP)​</t>
  </si>
  <si>
    <t>SPA-TR400</t>
  </si>
  <si>
    <t>Trim Ring, 10-pack (DX-IC6 &amp; C-IC6)​</t>
  </si>
  <si>
    <t>SPA-UBDX100-B</t>
  </si>
  <si>
    <t xml:space="preserve">U-Bracket Kit, Aluminum with ClickPlug, DX-S5, black </t>
  </si>
  <si>
    <t>SPA-UBDX100-W</t>
  </si>
  <si>
    <t>U-Bracket Kit, Aluminum with ClickPlug, DX-S5, white</t>
  </si>
  <si>
    <t>SPA-UBDX200-B</t>
  </si>
  <si>
    <t xml:space="preserve">U-Bracket Kit, Aluminum with ClickPlug, DX-S8, black </t>
  </si>
  <si>
    <t>SPA-UBDX200-W</t>
  </si>
  <si>
    <t>U-Bracket Kit, Aluminum with ClickPlug, DX-S8, white</t>
  </si>
  <si>
    <t>SUBLIME-BL</t>
  </si>
  <si>
    <t>Ultra compact 6.5" dual coil passive subwoofer, 2 x 8 ohms / 2 x 80 watts, full range loudspeaker level output to satelites, wall bracket included, black</t>
  </si>
  <si>
    <t>SUBLIME-W</t>
  </si>
  <si>
    <t>Ultra compact 6.5" dual coil passive subwoofer, 2 x 8 ohms / 2 x 80 watts, full range loudspeaker level output to satelites, wall bracket included, white</t>
  </si>
  <si>
    <t>Cat 5e cable, 10 foot (3 meter), plenum rated, snagless plug, black</t>
  </si>
  <si>
    <t>Cat 5e cable, 25 foot (7.6 meter), plenum rated, snagless plug, black</t>
  </si>
  <si>
    <t>Cat 5e cable, 3 foot (0.9 meter), snagless plug, black</t>
  </si>
  <si>
    <t>Devio DCM-1 Black</t>
  </si>
  <si>
    <t>Beamtracking pendant microphone, black</t>
  </si>
  <si>
    <t>Devio DCM-1 White</t>
  </si>
  <si>
    <t>Beamtracking pendant microphone, white</t>
  </si>
  <si>
    <t>Devio DTM-1</t>
  </si>
  <si>
    <t>Beamtracking tabletop microphone</t>
  </si>
  <si>
    <t>Devio SCR-10</t>
  </si>
  <si>
    <t>Conference room hub</t>
  </si>
  <si>
    <t>Conferencing Hub</t>
  </si>
  <si>
    <t>Devio SCR-20C Black</t>
  </si>
  <si>
    <t xml:space="preserve">Conferencing hub and microphone; includes Devio SCR-20 hub and one DCM-1 pendant microphone, black </t>
  </si>
  <si>
    <t>Base Unit + 1 ceiling microphone</t>
  </si>
  <si>
    <t>Devio SCR-20C White</t>
  </si>
  <si>
    <t xml:space="preserve">Conferencing hub and microphone; includes Devio SCR-20 hub and one DCM-1 pendant microphone, white </t>
  </si>
  <si>
    <t>Devio SCR-20CX Black</t>
  </si>
  <si>
    <t xml:space="preserve">Conferencing hub and microphone; includes Devio SCR-20 hub and one TCM-XEX ceiling microphone, black </t>
  </si>
  <si>
    <t>Devio SCR-20CX White</t>
  </si>
  <si>
    <t xml:space="preserve">Conferencing hub and microphone; includes Devio SCR-20 hub and one TCM-XEX ceiling microphone, white </t>
  </si>
  <si>
    <t>Devio SCR-20T</t>
  </si>
  <si>
    <t>Conferencing hub and microphone; includes Devio SCR-20 hub and one DTM-1 tabletop microphone</t>
  </si>
  <si>
    <t>Base Unit + 1 tabletop microphone</t>
  </si>
  <si>
    <t>Devio SCR-20TX Black</t>
  </si>
  <si>
    <t xml:space="preserve">Conferencing hub and microphone; includes Devio SCR-20 hub and one TTM-XEX tabletop microphone, black </t>
  </si>
  <si>
    <t>Devio SCR-20TX White</t>
  </si>
  <si>
    <t xml:space="preserve">Conferencing hub and microphone; includes Devio SCR-20 hub and one TTM-XEX tabletop microphone, white </t>
  </si>
  <si>
    <t>Devio SCR-25C Black</t>
  </si>
  <si>
    <t xml:space="preserve">Conferencing hub and microphone; includes Devio SCR-25 hub and one DCM-1 pendant microphone, black </t>
  </si>
  <si>
    <t>Devio SCR-25C White</t>
  </si>
  <si>
    <t>Conferencing hub and microphone; includes Devio SCR-25 hub and one DCM-1 pendant microphone, white</t>
  </si>
  <si>
    <t>Devio SCR-25CX Black</t>
  </si>
  <si>
    <t xml:space="preserve">Conferencing hub and microphone; includes Devio SCR-25 hub and one TCM-XEX ceiling microphone, black </t>
  </si>
  <si>
    <t>Devio SCR-25CX White</t>
  </si>
  <si>
    <t xml:space="preserve">Conferencing hub and microphone; includes Devio SCR-25 hub and one TCM-XEX ceiling microphone, white </t>
  </si>
  <si>
    <t>Devio SCR-25T</t>
  </si>
  <si>
    <t>Conferencing hub and microphone; includes Devio SCR-25 hub and one DTM-1 tabletop microphone</t>
  </si>
  <si>
    <t>Devio SCR-25TX Black</t>
  </si>
  <si>
    <t xml:space="preserve">Conferencing hub and microphone; includes Devio SCR-25 hub and one TTM-XEX tabletop microphone, black </t>
  </si>
  <si>
    <t>Devio SCR-25TX White</t>
  </si>
  <si>
    <t xml:space="preserve">Conferencing hub and microphone; includes Devio SCR-25 hub and one TTM-XEX tabletop microphone, white </t>
  </si>
  <si>
    <t>Devio SCX 400​</t>
  </si>
  <si>
    <t>Devio SCX 800​</t>
  </si>
  <si>
    <t>Certified meeting room bundle; includes 1 Devio SCX 400, 1 Parlé TCM-XA (white), 1 Parlé TCM-XEX (white), 2 pair of Desono C-IC6 loudspeakers (white), 1 BPAK, (1) 25 ft (7.5m) plenum-rated Cat5e cable, (7) 10 ft (3m) plenum-rated Cat5e cable</t>
  </si>
  <si>
    <t>UC Bundles</t>
  </si>
  <si>
    <t>Certified meeting room bundle; includes 1 Devio SCX 400, 1 Parlé TCM-XA (white), 1 pair of Desono C-IC6 loudspeakers (white), 1 BPAK, (1) 25 ft (7.5m) plenum-rated Cat5e cable, (4) 10 ft (3m) plenum-rated Cat5e cable</t>
  </si>
  <si>
    <t>Plenum box 12 x 12</t>
  </si>
  <si>
    <t>Mounting box for placing any of the following products in plenum spaces: TesiraFORTE X series, Devio SCX series, Parle TCM-X, Parle TCM-XA, Parle TCM-1, Parle TCM-1A, Parle TCM-1EX, Tesira AMP-450P, Tesira AMP-450BP, TesiraCONNECT TC-5, and TesiraCONNECT TC-5D.This device meets Chicago CCEA plenum requirements.</t>
  </si>
  <si>
    <t>RMX 100</t>
  </si>
  <si>
    <t>1 RU rack shelf for TesiraFORTE X, Devio SCX, and TesiraCONNECT devices</t>
  </si>
  <si>
    <t>ACC-C-12V-PS</t>
  </si>
  <si>
    <t>12V power supply</t>
  </si>
  <si>
    <t>Control Pad Accessories</t>
  </si>
  <si>
    <t>ACC-C-IRE</t>
  </si>
  <si>
    <t>Single IR-emitter, No blink</t>
  </si>
  <si>
    <t>Touch Panel Controllers</t>
  </si>
  <si>
    <t>Echo 8USW</t>
  </si>
  <si>
    <t>8-button control pad with 1 bidirectional RS-232 port, 1 unidirectional RS-232 port, 3 GPIO; US, white</t>
  </si>
  <si>
    <t>Echo Plus 8USW</t>
  </si>
  <si>
    <t>8-button control pad with Ethernet, 1 bidirectional RS-232 port, 1 unidirectional RS-232 port, 3 GPIO; US, white</t>
  </si>
  <si>
    <t>KP-U8-RP</t>
  </si>
  <si>
    <t>Wall adapter plate for Impera Uniform</t>
  </si>
  <si>
    <t>KP-U8-WB</t>
  </si>
  <si>
    <t>Angled wall bracket for Impera Uniform</t>
  </si>
  <si>
    <t>Tango</t>
  </si>
  <si>
    <t>Touch panel controller with 3 bidirectional RS-232 ports, 2 unidirectional RS-232 ports, 4 built-in assignable relays, 8 GPIO; PoE powered (IEEE 802.3at Class 3, 15W)</t>
  </si>
  <si>
    <t>Uniform 8U</t>
  </si>
  <si>
    <t>8-button E Ink control pad with Ethernet, 1 bidirectional RS-232 port, 2 unidirectional RS-232 ports, 3 GPIO; PoE (IEEE 802.3at Class 1, 4W)</t>
  </si>
  <si>
    <t>Modena Hub</t>
  </si>
  <si>
    <t>Wireless presentation hub</t>
  </si>
  <si>
    <t>Wireless Presentation Systems</t>
  </si>
  <si>
    <t>Modena Hub+</t>
  </si>
  <si>
    <t>Wireless presentation hub with integrated WiFi access point</t>
  </si>
  <si>
    <t>Parlé ABC 2500</t>
  </si>
  <si>
    <t>Conferencing audio bar</t>
  </si>
  <si>
    <t>Soundbars</t>
  </si>
  <si>
    <t>Parlé PMA 2000-DM</t>
  </si>
  <si>
    <t>Display mount for ABC 2500, VBC 2500</t>
  </si>
  <si>
    <t>Soundbar Accessories</t>
  </si>
  <si>
    <t>Parlé PS-12-60</t>
  </si>
  <si>
    <t>12 V 60W optional power supply for ABC 2500, VBC 2500</t>
  </si>
  <si>
    <t>Parlé SBC 2</t>
  </si>
  <si>
    <t>Conferencing speaker bar</t>
  </si>
  <si>
    <t>Parlé TCM-1 Black</t>
  </si>
  <si>
    <t>AVB Beamtracking™ ceiling microphone, black pendant</t>
  </si>
  <si>
    <t>Conferencing Microphones</t>
  </si>
  <si>
    <t>Parlé TCM-1 White</t>
  </si>
  <si>
    <t>AVB Beamtracking™ ceiling microphone, white pendant</t>
  </si>
  <si>
    <t>Parlé TCM-1A Black</t>
  </si>
  <si>
    <t>AVB Beamtracking ceiling microphone with PoE+ amplifier, black pendant</t>
  </si>
  <si>
    <t>Parlé TCM-1A White</t>
  </si>
  <si>
    <t>AVB Beamtracking ceiling microphone with PoE+ amplifier, white pendant</t>
  </si>
  <si>
    <t>Parlé TCM-1EX Black</t>
  </si>
  <si>
    <t>Expansion AVB Beamtracking ceiling microphone, black pendant</t>
  </si>
  <si>
    <t>Parlé TCM-1EX White</t>
  </si>
  <si>
    <t>Expansion AVB Beamtracking ceiling microphone, white pendant</t>
  </si>
  <si>
    <t>Parlé TCM-X Black</t>
  </si>
  <si>
    <t>AVB Beamtracking™ ceiling microphone, black surface mount</t>
  </si>
  <si>
    <t>Parlé TCM-X Installation Tool</t>
  </si>
  <si>
    <t>Hole saw and driver for installing TCM-X Mics</t>
  </si>
  <si>
    <t>Parlé TCM-X White</t>
  </si>
  <si>
    <t>AVB Beamtracking™ ceiling microphone, white surface mount</t>
  </si>
  <si>
    <t>Parlé TCM-XA Black</t>
  </si>
  <si>
    <t>AVB Beamtracking ceiling microphone with PoE+ amplifier, black surface mount</t>
  </si>
  <si>
    <t>Parlé TCM-XA White</t>
  </si>
  <si>
    <t>AVB Beamtracking ceiling microphone with PoE+ amplifier, white surface mount</t>
  </si>
  <si>
    <t>Parlé TCM-X-DK Black</t>
  </si>
  <si>
    <t>Drywall ceiling plenum attachment, black</t>
  </si>
  <si>
    <t>Parlé TCM-X-DK White</t>
  </si>
  <si>
    <t>Drywall ceiling plenum attachment, white</t>
  </si>
  <si>
    <t>Parlé TCM-XEX Black</t>
  </si>
  <si>
    <t>Expansion AVB Beamtracking ceiling microphone, black surface mount</t>
  </si>
  <si>
    <t>Parlé TCM-XEX White</t>
  </si>
  <si>
    <t>Expansion AVB Beamtracking ceiling microphone, white surface mount</t>
  </si>
  <si>
    <t>Parlé TCM-X-FM Black</t>
  </si>
  <si>
    <t>Flush mount for TCM-X, TCM-XA, and TCM-XEX microphones, black</t>
  </si>
  <si>
    <t>Parlé TCM-X-FM White</t>
  </si>
  <si>
    <t>Flush mount for TCM-X, TCM-XA, and TCM-XEX microphones, white</t>
  </si>
  <si>
    <t>Parlé TTM-X Black</t>
  </si>
  <si>
    <t>AVB Beamtracking tabletop microphone, black</t>
  </si>
  <si>
    <t>Parlé TTM-X White</t>
  </si>
  <si>
    <t>AVB Beamtracking tabletop ceiling microphone, white</t>
  </si>
  <si>
    <t>Parlé TTM-XEX Black</t>
  </si>
  <si>
    <t>Expansion AVB Beamtracking tabletop microphone, black</t>
  </si>
  <si>
    <t>Parlé TTM-XEX White</t>
  </si>
  <si>
    <t>Expansion AVB Beamtracking tabletop microphone, white</t>
  </si>
  <si>
    <t>Parlé TTM-X-SM</t>
  </si>
  <si>
    <t>Secure mounting bracket for TTM-X/-XEX</t>
  </si>
  <si>
    <t>Seismic cable adapter</t>
  </si>
  <si>
    <t>Seismic cable adapter for Parlé TCM plenum boxes (all models) and Devio DCM-1 plenum box</t>
  </si>
  <si>
    <t>TB-1</t>
  </si>
  <si>
    <t>Ceiling tile bridge for Parlé TCM plenum boxes (all models) and Devio DCM-1 plenum box</t>
  </si>
  <si>
    <t>16mm Black Grommet, 10-Pack</t>
  </si>
  <si>
    <t>Black grommet for 16mm (5/8") hole, 7mm ID, 10-pack</t>
  </si>
  <si>
    <t>16mm White Grommet, 10-Pack</t>
  </si>
  <si>
    <t>White grommet for 16mm (5/8") hole, 7mm ID, 10-pack</t>
  </si>
  <si>
    <t>AMP-A460H</t>
  </si>
  <si>
    <t>4 channel, 60W half-rack amplifier with mounting bracket</t>
  </si>
  <si>
    <t>Certified meeting room bundle; includes 1 TesiraFORTE X 400, 1 Parlé TCM-XA (white), 1 Parlé TCM-XEX (white), 2 pair of Desono C-IC6 loudspeakers (white), 1 BPAK, (1) 25 ft (7.5m) plenum-rated Cat5e cable, (7) 10 ft (3m) plenum-rated Cat5e cable</t>
  </si>
  <si>
    <t>Certified meeting room bundle; includes 1 TesiraFORTE X 400, 1 Parlé TCM-XA (white), 1 pair of Desono C-IC6 loudspeakers (white), 1 BPAK, (1) 25 ft (7.5m) plenum-rated Cat5e cable, (4) 10 ft (3m) plenum-rated Cat5e cable</t>
  </si>
  <si>
    <t>3rd Party Accessories</t>
  </si>
  <si>
    <t>POE29U-1AT(PL)D-R</t>
  </si>
  <si>
    <t>PHIHONG Gigabit PoE+ Injector, IEEE802.3af compliant, IEEE802.3at classified, 90-264 VAC Input Voltage</t>
  </si>
  <si>
    <t>Tesira AMP-450BP</t>
  </si>
  <si>
    <t>4 channel PoE+ conferencing amplifier [includes BPAK]</t>
  </si>
  <si>
    <t>Tesira AMP-450P</t>
  </si>
  <si>
    <t>4 channel PoE+ conferencing amplifier</t>
  </si>
  <si>
    <t>Tesira AVB-1</t>
  </si>
  <si>
    <t>Tesira AVB network card capable of up to 420x420 channels</t>
  </si>
  <si>
    <t>Configurable I/O Cards</t>
  </si>
  <si>
    <t>Tesira AVB-1 CK</t>
  </si>
  <si>
    <t>Tesira AVB network card capable of up to 420x420 channels (Card Kit)</t>
  </si>
  <si>
    <t>Configurable I/O Card Kits</t>
  </si>
  <si>
    <t>Tesira DAN-1</t>
  </si>
  <si>
    <t xml:space="preserve">Tesira 64x64 Dante™ module for use in SERVER or SERVER-IO chassis </t>
  </si>
  <si>
    <t>Tesira DAN-1 CK</t>
  </si>
  <si>
    <t>Tesira 64x64 Dante™ module for use in SERVER or SERVER-IO chassis (Card Kit)</t>
  </si>
  <si>
    <t>Tesira DSP-2</t>
  </si>
  <si>
    <t>Tesira DSP card with two DSPs</t>
  </si>
  <si>
    <t>Tesira DSP-2 CK</t>
  </si>
  <si>
    <t>Tesira DSP card with two DSPs (Card Kit)</t>
  </si>
  <si>
    <t>Tesira EEC-4</t>
  </si>
  <si>
    <t>Tesira 4 channel mic/line input card with AEC for the EX-MOD</t>
  </si>
  <si>
    <t>EX-MOD Cards</t>
  </si>
  <si>
    <t>Tesira EEC-4 CK</t>
  </si>
  <si>
    <t>Tesira 4 channel mic/line input card with AEC for the EX-MOD (Card Kit)</t>
  </si>
  <si>
    <t>EX-MOD Card Kits</t>
  </si>
  <si>
    <t>Tesira EIC-4</t>
  </si>
  <si>
    <t>Tesira 4 channel mic/line input card for the EX-MOD</t>
  </si>
  <si>
    <t>Tesira EIC-4 CK</t>
  </si>
  <si>
    <t>Tesira 4 channel mic/line input card for the EX-MOD (Card Kit)</t>
  </si>
  <si>
    <t>Tesira EIOC-4</t>
  </si>
  <si>
    <t>Tesira 2 channel mic/line input &amp; 2 channel mic/line output card for the EX-MOD</t>
  </si>
  <si>
    <t>Tesira EIOC-4 CK</t>
  </si>
  <si>
    <t>Tesira 2 channel mic/line input &amp; 2 channel mic/line output card for the EX-MOD (Card Kit)</t>
  </si>
  <si>
    <t>Tesira EOC-4</t>
  </si>
  <si>
    <t>Tesira 4 channel mic/line output card for the EX-MOD</t>
  </si>
  <si>
    <t>Tesira EOC-4 CK</t>
  </si>
  <si>
    <t>Tesira 4 channel mic/line output card for the EX-MOD (Card Kit)</t>
  </si>
  <si>
    <t>Tesira EX-AEC</t>
  </si>
  <si>
    <t>Tesira 4 channel mic/line input expander with AEC and PoE+</t>
  </si>
  <si>
    <t>Remote Expanders</t>
  </si>
  <si>
    <t>Tesira EX-IN</t>
  </si>
  <si>
    <t>Tesira 4 channel mic/line input expander PoE+</t>
  </si>
  <si>
    <t>Tesira EX-IO</t>
  </si>
  <si>
    <t>Tesira 2 channel mic/line input &amp; 2 channel mic/line output expander PoE+</t>
  </si>
  <si>
    <t>Tesira EX-LOGIC</t>
  </si>
  <si>
    <t>Tesira PoE logic expander with 16 logic GPIO (4 GPIO are configurable for potentiometer interface)</t>
  </si>
  <si>
    <t>Tesira EX-MOD</t>
  </si>
  <si>
    <t>Tesira Modular expander that is capable of using up to 3 expander cards</t>
  </si>
  <si>
    <t>Tesira EX-OUT</t>
  </si>
  <si>
    <t>Tesira 4 channel mic/line output expander PoE+</t>
  </si>
  <si>
    <t>Tesira EX-UBT</t>
  </si>
  <si>
    <t xml:space="preserve">PoE AVB/USB expander with Bluetooth® wireless technology </t>
  </si>
  <si>
    <t>Tesira HD-1</t>
  </si>
  <si>
    <t>Tesira Hardware Dialer</t>
  </si>
  <si>
    <t>Remote Ethernet Controllers</t>
  </si>
  <si>
    <t>Tesira RMK-1</t>
  </si>
  <si>
    <t>Single unit rack mount kit</t>
  </si>
  <si>
    <t>Tesira RMK-2</t>
  </si>
  <si>
    <t>Two unit rack mount kit</t>
  </si>
  <si>
    <t>Tesira SAC-4</t>
  </si>
  <si>
    <t>Tesira 4 channel mic/line input card with ambient noise compensation per channel</t>
  </si>
  <si>
    <t>Tesira SAC-4 CK</t>
  </si>
  <si>
    <t>Tesira 4 channel mic/line input card with ambient noise compensation per channel (Card Kit)</t>
  </si>
  <si>
    <t>Tesira SCM-1</t>
  </si>
  <si>
    <t>Tesira 32x32 CobraNet® module for use in SERVER or SERVER-IO chassis</t>
  </si>
  <si>
    <t>Tesira SCM-1 CK</t>
  </si>
  <si>
    <t>Tesira 32x32 CobraNet® module for use in SERVER or SERVER-IO chassis  (Card Kit)</t>
  </si>
  <si>
    <t>Tesira SEC-4</t>
  </si>
  <si>
    <t>Tesira 4 channel mic/line input card with acoustic echo cancellation per channel</t>
  </si>
  <si>
    <t>Tesira SEC-4 CK</t>
  </si>
  <si>
    <t>Tesira 4 channel mic/line input card with acoustic echo cancellation per channel (Card Kit)</t>
  </si>
  <si>
    <t>Tesira SERVER</t>
  </si>
  <si>
    <t xml:space="preserve">Configurable I/O DSP with 1 DSP-2 card (7 additional DSP-2 cards can be added) and 1 AVB-1 network card </t>
  </si>
  <si>
    <t>Configurable I/O DSPs</t>
  </si>
  <si>
    <t>Tesira SERVER-IO</t>
  </si>
  <si>
    <t>Configurable I/O DSP with up to 48 channels of I/O, 1 DSP-2 card (2 additional DSP-2 cards can be added), no AVB-1 network card</t>
  </si>
  <si>
    <t>Tesira SERVER-IO AVB</t>
  </si>
  <si>
    <t>Configurable I/O DSP with up to 48 channels of I/O, 1 DSP-2 card (2 additional DSP-2 cards can be added), and 1 AVB-1 network card</t>
  </si>
  <si>
    <t>Tesira SIC-4</t>
  </si>
  <si>
    <t>Tesira 4 channel mic/line input card</t>
  </si>
  <si>
    <t>Tesira SIC-4 CK</t>
  </si>
  <si>
    <t>Tesira 4 channel mic/line input card (Card Kit)</t>
  </si>
  <si>
    <t>Tesira SOC-4</t>
  </si>
  <si>
    <t>Tesira 4 channel mic/line output card</t>
  </si>
  <si>
    <t>Tesira SOC-4 CK</t>
  </si>
  <si>
    <t>Tesira 4 channel mic/line output card (Card Kit)</t>
  </si>
  <si>
    <t>Tesira STC-2</t>
  </si>
  <si>
    <t>Tesira 2 line POTS telephone interface card</t>
  </si>
  <si>
    <t>Tesira STC-2 CK</t>
  </si>
  <si>
    <t>Tesira 2 line POTS telephone interface card (Card Kit)</t>
  </si>
  <si>
    <t>Tesira SVC-2</t>
  </si>
  <si>
    <t>Tesira 2 line VoIP telephone interface card</t>
  </si>
  <si>
    <t>Tesira SVC-2 CK</t>
  </si>
  <si>
    <t>Tesira 2 line VoIP telephone interface card (Card Kit)</t>
  </si>
  <si>
    <t xml:space="preserve">Tesira TEC-1i </t>
  </si>
  <si>
    <t>Tesira PoE Ethernet Control in-wall mount</t>
  </si>
  <si>
    <t xml:space="preserve">Tesira TEC-1s </t>
  </si>
  <si>
    <t>Tesira PoE Ethernet Control surface mount</t>
  </si>
  <si>
    <t>Tesira UTMK-1</t>
  </si>
  <si>
    <t>Under table mount kit</t>
  </si>
  <si>
    <t>TesiraCONNECT Bracket</t>
  </si>
  <si>
    <t>Mounting bracket for TesiraCONNECT TC-5</t>
  </si>
  <si>
    <t>TesiraCONNECT PEX</t>
  </si>
  <si>
    <t>50' (15m) power extension cable</t>
  </si>
  <si>
    <t>TesiraCONNECT TC-5</t>
  </si>
  <si>
    <t xml:space="preserve">5-port expansion device </t>
  </si>
  <si>
    <t>TesiraCONNECT TC-5D</t>
  </si>
  <si>
    <t>5-port expansion device with AVB to Dante Bridging</t>
  </si>
  <si>
    <t>TesiraFORTÉ AI</t>
  </si>
  <si>
    <t>Fixed I/O DSP with 12 analog inputs, 8 analog outputs, and 8 channels configurable USB audio</t>
  </si>
  <si>
    <t>Fixed I/O DSPs</t>
  </si>
  <si>
    <t>TesiraFORTÉ AVB AI</t>
  </si>
  <si>
    <t>Fixed I/O DSP with 12 analog inputs, 8 analog outputs, 8 channels configurable USB audio, and 128 x 128 channels of AVB</t>
  </si>
  <si>
    <t>TesiraFORTÉ AVB CI</t>
  </si>
  <si>
    <t>Fixed I/O DSP with 12 analog inputs, 8 analog outputs, 8 channels configurable USB audio, 128 x 128 channels of AVB, and AEC technology (all 12 inputs)</t>
  </si>
  <si>
    <t>TesiraFORTÉ AVB VT</t>
  </si>
  <si>
    <t>Fixed I/O DSP with 12 analog inputs, 8 analog outputs, 8 channels configurable USB audio, 128 x 128 channels of AVB, AEC technology (all 12 inputs), 2 channel VoIP, and standard FXO telephone interface</t>
  </si>
  <si>
    <t>TesiraFORTÉ AVB VT4</t>
  </si>
  <si>
    <t>Fixed I/O DSP with 4 analog inputs, 4 analog outputs, 8 channels configurable USB audio, 128 x 128 channels of AVB, AEC technology (all 4 inputs), 2 channel VoIP, and standard FXO telephone interface</t>
  </si>
  <si>
    <t>TesiraFORTÉ CI</t>
  </si>
  <si>
    <t>Fixed I/O DSP with 12 analog inputs, 8 analog outputs, 8 channels configurable USB audio, and Acoustic Echo Cancellation (AEC) technology (all 12 inputs)</t>
  </si>
  <si>
    <t>TesiraFORTÉ DAN AI</t>
  </si>
  <si>
    <t>Fixed I/O DSP with 12 analog inputs, 8 analog outputs, 8 channels configurable USB audio, and 32 x 32 channels of Dante</t>
  </si>
  <si>
    <t>TesiraFORTÉ DAN CI</t>
  </si>
  <si>
    <t>Fixed I/O DSP with 12 analog inputs, 8 analog outputs, 8 channels configurable USB audio, 32 x 32 channels of Dante, and AEC technology (all 12 inputs)</t>
  </si>
  <si>
    <t>TesiraFORTÉ DAN VT</t>
  </si>
  <si>
    <t>Fixed I/O DSP with 12 analog inputs, 8 analog outputs, 8 channels configurable USB audio, 32 x 32 channels of Dante, AEC technology (all 12 inputs), 2 channel VoIP, and standard FXO telephone interface</t>
  </si>
  <si>
    <t>TesiraFORTÉ DAN VT4</t>
  </si>
  <si>
    <t>Fixed I/O DSP with 4 analog inputs, 4 analog outputs, 8 channels configurable USB audio, 32 x 32 channels of Dante, AEC technology (all 4 inputs), 2 channel VoIP, and standard FXO telephone interface</t>
  </si>
  <si>
    <t>TesiraFORTÉ VT</t>
  </si>
  <si>
    <t>Fixed I/O DSP with 12 analog inputs, 8 analog outputs, 8 channels configurable USB audio, AEC technology (all 12 inputs), 2 channel VoIP, and standard FXO telephone interface</t>
  </si>
  <si>
    <t>TesiraFORTÉ X 1600​</t>
  </si>
  <si>
    <t>Meeting Room DSP with 4 integrated PoE+ ports. AVB &amp; Dante, 2x2 analog I/O, Stereo USB and 16 channels of AEC. Includes Biamp Launch automatic discovery and tuning</t>
  </si>
  <si>
    <t>TesiraFORTÉ X 400​</t>
  </si>
  <si>
    <t>Meeting Room DSP with 4 integrated PoE+ ports. AVB &amp; Dante, 2x2 analog I/O, Stereo USB and 4 channels of AEC. Includes Biamp Launch automatic discovery and tuning</t>
  </si>
  <si>
    <t>TesiraFORTÉ X 800​</t>
  </si>
  <si>
    <t>Meeting Room DSP with 4 integrated PoE+ ports. AVB &amp; Dante, 2x2 analog I/O, Stereo USB and 8 channels of AEC. Includes Biamp Launch automatic discovery and tuning</t>
  </si>
  <si>
    <t>TesiraLUX IDH-1</t>
  </si>
  <si>
    <t>AVB video encoder; includes one HDMI 2.0 port and one DisplayPort 1.2 port. Accepts 8 channels of embedded PCM audio and includes 2 mic/line level analog inputs</t>
  </si>
  <si>
    <t>Video Encoders and Decoders</t>
  </si>
  <si>
    <t>TesiraLUX OH-1</t>
  </si>
  <si>
    <t>AVB video decoder; includes one HDMI 2.0 port. 8 channels of embedded PCM audio and includes 2 mic/line level analog outputs.</t>
  </si>
  <si>
    <t>Vidi 100</t>
  </si>
  <si>
    <t>4K conferencing camera</t>
  </si>
  <si>
    <t>Conferencing Cameras</t>
  </si>
  <si>
    <t>Vidi 150</t>
  </si>
  <si>
    <t>Vidi 250</t>
  </si>
  <si>
    <t>VMA 200-DM</t>
  </si>
  <si>
    <t>Vidi 250 side display mount</t>
  </si>
  <si>
    <t>Conferencing Camera Mounts</t>
  </si>
  <si>
    <t>VMA 200-WM</t>
  </si>
  <si>
    <t>Vidi 250 wall mount</t>
  </si>
  <si>
    <t>Vocia AM-600</t>
  </si>
  <si>
    <t>Vocia Amplifier Module, Factory Installed, 100 to 600 Watt, for use in Vocia VA-8600</t>
  </si>
  <si>
    <t>Audio Outputs</t>
  </si>
  <si>
    <t>Vocia AM-600 CK</t>
  </si>
  <si>
    <t>Vocia Amplifier Module, Card Kit, 100 to 600 Watt, for use in Vocia VA-8600</t>
  </si>
  <si>
    <t>Vocia AM-600c</t>
  </si>
  <si>
    <t>Vocia Amplifier Module, factory installed, 100 to 600 Watt, with standards-compliant ground fault detection, for use in Vocia VA-8600c (EN54-16 certified)</t>
  </si>
  <si>
    <t>Vocia AM-600c CK</t>
  </si>
  <si>
    <t>Vocia Amplifier Module, Card Kit, 100 to 600 Watt, with standards-compliant ground fault detection, for use in Vocia VA-8600c (EN54-16 certified)</t>
  </si>
  <si>
    <t>Vocia ANC-1</t>
  </si>
  <si>
    <t>Vocia Ambient Noise Compensation Device, surface-mountable, networked ambient microphone input device</t>
  </si>
  <si>
    <t>Monitors / Controllers</t>
  </si>
  <si>
    <t>Vocia CI-1</t>
  </si>
  <si>
    <t>Vocia Control Interface for use between fire alarm and Vocia LSI-16 or Vocia LSI-16e (EN54-16 certified)</t>
  </si>
  <si>
    <t>Messaging Processors / Interfaces</t>
  </si>
  <si>
    <t>Vocia DS-10</t>
  </si>
  <si>
    <t>Audio Inputs</t>
  </si>
  <si>
    <t>Vocia DS-4</t>
  </si>
  <si>
    <t>Vocia ELD-1</t>
  </si>
  <si>
    <t>Vocia End of Line Device, surface-mountable, networked speaker line supervision device</t>
  </si>
  <si>
    <t>Vocia EWS-10</t>
  </si>
  <si>
    <t>Vocia Emergency Wall-mounted Paging Station, 10 Buttons with hand-held microphone (EN 54-16 certified)</t>
  </si>
  <si>
    <t>Vocia EWS-4</t>
  </si>
  <si>
    <t>Vocia Emergency Wall-mounted Paging Station, 4 Buttons with hand-held microphone (EN 54-16 certified)</t>
  </si>
  <si>
    <t>Vocia GPIO-1</t>
  </si>
  <si>
    <t>Vocia General Purpose Input/Output Device. I/O Slave for LSI-16e or for stand-alone logic I/O use. (EN54-16 certified)</t>
  </si>
  <si>
    <t>Vocia IM-16 CK</t>
  </si>
  <si>
    <t>Vocia IM-16 Interface Module Card Kit for LSI-16</t>
  </si>
  <si>
    <t>Controllers / Interfaces</t>
  </si>
  <si>
    <t>Vocia LSI-16</t>
  </si>
  <si>
    <t>Vocia Life Safety Interface, with 4 discrete inputs and support for Vocia IM-16 Interface Module</t>
  </si>
  <si>
    <t>Vocia LSI-16e</t>
  </si>
  <si>
    <t>Vocia Life Safety Interface, Enhanced with 20 discrete inputs</t>
  </si>
  <si>
    <t>Vocia MS-1e</t>
  </si>
  <si>
    <t>Vocia Enhanced Networked Messaging Processor</t>
  </si>
  <si>
    <t>Vocia PARM-1</t>
  </si>
  <si>
    <t>Vocia Page Active Relay Module Card, Factory Installed</t>
  </si>
  <si>
    <t>Vocia PARM-1 CK</t>
  </si>
  <si>
    <t>Vocia Page Active Relay Module, Card Kit</t>
  </si>
  <si>
    <t>Vocia PLD-1</t>
  </si>
  <si>
    <t>Vocia passive end of speaker line supervision device, VA-8600 (4-pack)</t>
  </si>
  <si>
    <t>Vocia PLD-2</t>
  </si>
  <si>
    <t>Vocia passive end of speaker line supervision device (4-pack)</t>
  </si>
  <si>
    <t>Vocia POTS-1-2</t>
  </si>
  <si>
    <t>Vocia POTS interface; allows real-time live direct paging from a POTS system into the Vocia platform; 2-lines</t>
  </si>
  <si>
    <t>Vocia POTS-1-4</t>
  </si>
  <si>
    <t>Vocia POTS interface; allows real-time live direct paging from a POTS system into the Vocia platform; 4-lines</t>
  </si>
  <si>
    <t>Vocia PSKIT-1</t>
  </si>
  <si>
    <t>Vocia paging station kit with onboard DSP, memory and up to 999 stored user-configurable page codes</t>
  </si>
  <si>
    <t>Vocia VA-4300CV</t>
  </si>
  <si>
    <t>Vocia 4-channel, 300W constant voltage amplifier</t>
  </si>
  <si>
    <t>Vocia VA-8150CV</t>
  </si>
  <si>
    <t>Vocia 8-channel, 150W constant voltage amplifier</t>
  </si>
  <si>
    <t>Vocia VA-8600</t>
  </si>
  <si>
    <t>Vocia Multi-channel amplifier with up to 8-channels of modular amplification (amplifier module cards sold separately)</t>
  </si>
  <si>
    <t>Vocia VA-8600c</t>
  </si>
  <si>
    <t>Vocia Multi-channel amplifier with up to 8-channels of modular amplification (amplifier module cards sold separately) (EN54-16 certified)</t>
  </si>
  <si>
    <t>Vocia VAM-1</t>
  </si>
  <si>
    <t>Vocia Auxiliary Microphone Paging Station. Slave to DS-4/10, WS-4/10 or for use with Vocia VI-6 paging ports.</t>
  </si>
  <si>
    <t>Vocia VFOM-1 CK</t>
  </si>
  <si>
    <t>Vocia VA-8600 Failover Module, Card Kit</t>
  </si>
  <si>
    <t>Vocia VFOM-1-3</t>
  </si>
  <si>
    <t>Vocia VA-8600 3:1 Failover Module, Factory Installed</t>
  </si>
  <si>
    <t>Vocia VFOM-1-7</t>
  </si>
  <si>
    <t>Vocia VA-8600 7:1 Failover Module, Factory Installed</t>
  </si>
  <si>
    <t>Vocia VI-6</t>
  </si>
  <si>
    <t>Vocia networked audio input device with 6 channels of BGM or user configurable mic/line audio</t>
  </si>
  <si>
    <t>Vocia VI-8</t>
  </si>
  <si>
    <t>Vocia input device with 8 analog mic/line inputs, allows live audio paging within the Vocia platform</t>
  </si>
  <si>
    <t>Vocia VO-4e</t>
  </si>
  <si>
    <t>Vocia networked audio output expansion device with 4 line-level output channels. Enhanced to support Vocia ELD-1 &amp; ANC-1. Emergency Message storage.</t>
  </si>
  <si>
    <t>Vocia VOIP-1-2</t>
  </si>
  <si>
    <t>Vocia VoIP interface; allows real-time live direct paging from a VoIP system into the Vocia platform; 2-lines</t>
  </si>
  <si>
    <t>Vocia VOIP-1-4</t>
  </si>
  <si>
    <t>Vocia VoIP interface; allows real-time live direct paging from a VoIP system into the Vocia platform; 4-lines</t>
  </si>
  <si>
    <t>Vocia VPSI-1</t>
  </si>
  <si>
    <t>Vocia Paging Station Interface breakout device.</t>
  </si>
  <si>
    <t>Vocia WR-1</t>
  </si>
  <si>
    <t>Vocia Wall-mounted networked PoE BGM control panel</t>
  </si>
  <si>
    <t>Vocia WS-10</t>
  </si>
  <si>
    <t>Vocia Wall-mounted Paging Station, 10 buttons with hand-held microphone</t>
  </si>
  <si>
    <t>Vocia WS-4</t>
  </si>
  <si>
    <t>Vocia Wall-mounted Paging Station, 4 buttons with hand-held microphone</t>
  </si>
  <si>
    <t>8-button control pad with Ethernet, DK, white</t>
  </si>
  <si>
    <t>8-button control pad with Ethernet, EU, black</t>
  </si>
  <si>
    <t>8-button control pad with Ethernet, EU, white</t>
  </si>
  <si>
    <t>Echo 8DKW</t>
  </si>
  <si>
    <t>Echo 8EUW</t>
  </si>
  <si>
    <t>Echo Plus 8DKW</t>
  </si>
  <si>
    <t>Echo Plus 8EUB</t>
  </si>
  <si>
    <t>Echo Plus 8EUW</t>
  </si>
  <si>
    <t>8-button control pad, DK, white</t>
  </si>
  <si>
    <t>8-button control pad, EU, white</t>
  </si>
  <si>
    <t>Apprimo Touch 8-WMA</t>
  </si>
  <si>
    <t>Apprimo Touch 8-WMF</t>
  </si>
  <si>
    <t>Apprimo Touch 8-WMC</t>
  </si>
  <si>
    <t>Apprimo Touch 8-WML</t>
  </si>
  <si>
    <t>CM10TB White</t>
  </si>
  <si>
    <t>DC220T White</t>
  </si>
  <si>
    <t>OVO3T-W White</t>
  </si>
  <si>
    <t>OVO3T-B Black</t>
  </si>
  <si>
    <t>OVO5T-W White</t>
  </si>
  <si>
    <t>OVO5T-B Black</t>
  </si>
  <si>
    <t>H10-G Grey</t>
  </si>
  <si>
    <t>H20-G Grey</t>
  </si>
  <si>
    <t>H30LT-G Grey</t>
  </si>
  <si>
    <t>MPLT62-G Grey</t>
  </si>
  <si>
    <t>Commercial Back Can Ceiling Speaker, 10W, 8 ohms, 70V/100V transformer, White (priced individually, but sold in pairs)</t>
  </si>
  <si>
    <t>Loudspeakers</t>
  </si>
  <si>
    <t>Commercial 2' x 2' Drop Ceiling Speaker, 10W, 8 ohms, 70V/100V transformer, White (priced individually, but sold in pairs)</t>
  </si>
  <si>
    <t>Surface Mount 3", 20W, 16 ohms, 70V/100V Transformer, White (priced individually, but sold in pairs)</t>
  </si>
  <si>
    <t>Surface Mount 3", 20W, 16 ohms, 70V/100V Transformer, Black (priced individually, but sold in pairs)</t>
  </si>
  <si>
    <t>Surface Mount 5", 40W, 16 ohms, 70V/100V Transformer, White (priced individually, but sold in pairs)</t>
  </si>
  <si>
    <t>Surface Mount 5", 40W, 16 ohms, 70V/100V Transformer, Black (priced individually, but sold in pairs)</t>
  </si>
  <si>
    <t>Compact Horn speaker, 10W, 8 ohms, 70V/100V transformer, Grey</t>
  </si>
  <si>
    <t>Horn speaker</t>
  </si>
  <si>
    <t>Powerful Horn speaker, 20W, 8 ohms, 70V/100V transformer, Grey</t>
  </si>
  <si>
    <t>Long Throw Horn speaker, 30W, 8 ohms, 70V/100V transformer, Grey</t>
  </si>
  <si>
    <t>Two-way Long Throw Horn speaker 62W 70V/100V transformer, Grey</t>
  </si>
  <si>
    <t>DX-IC6LP-W White</t>
  </si>
  <si>
    <t>6.5" In-Ceiling, Low Profile coaxial loudspeaker, 60W, 8 ohms, RJ45 inputs, White (priced individually, but sold in pairs)</t>
  </si>
  <si>
    <t>6.5" In-Ceiling, Low Profile coaxial loudspeaker, 60W, 8 ohms, RJ45 inputs, Black (priced individually, but sold in pairs)</t>
  </si>
  <si>
    <t>6.5" In-Ceiling, Low Profile coaxial loudspeaker, 60W, 8 ohms, 70V/100V transformer, White (priced individually, but sold in pairs)</t>
  </si>
  <si>
    <t>Compute Device</t>
  </si>
  <si>
    <t>Impera Connect-X MP6</t>
  </si>
  <si>
    <t>Ethernet connected multi-port control extender, 1 bidirectional RS-232, 2 unidirectional RS-232/IR, 3 GPIO</t>
  </si>
  <si>
    <t>Control Extender</t>
  </si>
  <si>
    <t>Parlé ABC 2500a</t>
  </si>
  <si>
    <t>Parlé VBC 2500a</t>
  </si>
  <si>
    <r>
      <t>Parl</t>
    </r>
    <r>
      <rPr>
        <sz val="10"/>
        <rFont val="Calibri"/>
        <family val="2"/>
      </rPr>
      <t>é</t>
    </r>
    <r>
      <rPr>
        <sz val="10"/>
        <rFont val="Calibri"/>
        <family val="2"/>
        <scheme val="minor"/>
      </rPr>
      <t xml:space="preserve"> Conferencing Audio Bar with ALS port</t>
    </r>
  </si>
  <si>
    <r>
      <t>Parl</t>
    </r>
    <r>
      <rPr>
        <sz val="10"/>
        <rFont val="Calibri"/>
        <family val="2"/>
      </rPr>
      <t>é</t>
    </r>
    <r>
      <rPr>
        <sz val="10"/>
        <rFont val="Calibri"/>
        <family val="2"/>
        <scheme val="minor"/>
      </rPr>
      <t xml:space="preserve"> Conferencing Video Bar with ALS port</t>
    </r>
  </si>
  <si>
    <t>Two-channel, 300-watt analog amplifier</t>
  </si>
  <si>
    <t>Four-channel, 300-watt analog amplifier</t>
  </si>
  <si>
    <t>Two-channel, 600-watt analog amplifier</t>
  </si>
  <si>
    <t>Four-channel, 600-watt analog amplifier</t>
  </si>
  <si>
    <t>Voltera A 300.2</t>
  </si>
  <si>
    <t>Voltera A 300.4</t>
  </si>
  <si>
    <t>Voltera A 600.2</t>
  </si>
  <si>
    <t>Voltera A 600.4</t>
  </si>
  <si>
    <t>AVB-enabled Netgear 10-port 1G switch, 8-ports w/ PoE+, 240W</t>
  </si>
  <si>
    <t>Biamp NMS-NG10GPX-AVB</t>
  </si>
  <si>
    <t>Biamp NMS-NG26GPX-AVB</t>
  </si>
  <si>
    <t>AVB-enabled Netgear 26-port 1G switch, 24-ports w/ PoE+, 480W</t>
  </si>
  <si>
    <t>Network Switch</t>
  </si>
  <si>
    <t>SPA-HCA100 10 Pack</t>
  </si>
  <si>
    <t>Conduit Adapter Kit, 1/2" NPT for H10, H20, H30, 10-pack</t>
  </si>
  <si>
    <t>Loudspeaker Accessory</t>
  </si>
  <si>
    <t>Accessory</t>
  </si>
  <si>
    <t>SPA-HMB100 10 Pack</t>
  </si>
  <si>
    <t>Dual Gang Box Mounting Bracket Kit for H10, H20, H30, MPLT62, 10-pack</t>
  </si>
  <si>
    <t>SPA-HBC100 10 Pack</t>
  </si>
  <si>
    <t>Beam Clamp Kit, 10-pack</t>
  </si>
  <si>
    <t>SPA-SCC100 10 Pack</t>
  </si>
  <si>
    <t>Safety Cable Kits, for Drop Ceiling speakers, 10-pack</t>
  </si>
  <si>
    <t>EasyConnect MPX 100</t>
  </si>
  <si>
    <t>EasyConnect USB3-3-AB</t>
  </si>
  <si>
    <t>USB 3.0  3’ (1m) Type A to B</t>
  </si>
  <si>
    <t>EasyConnect USB3-10-CC</t>
  </si>
  <si>
    <t>EasyConnect USB3-15-BC</t>
  </si>
  <si>
    <t>USB 3.0 15’ (5m) Type B to C Active</t>
  </si>
  <si>
    <t>EasyConnect USB3-30-BC</t>
  </si>
  <si>
    <t>EasyConnect USB3-50-BC</t>
  </si>
  <si>
    <t>EasyConnect HDMI4k-3</t>
  </si>
  <si>
    <t>HDMI 2.0 - 3’ (1m) 4k60</t>
  </si>
  <si>
    <t>EasyConnect HDMI4k-15</t>
  </si>
  <si>
    <t>HDMI 2.0 – 15’ (5m) 4k60</t>
  </si>
  <si>
    <t>EasyConnect HDMI4k-30</t>
  </si>
  <si>
    <t>HDMI 2.0 - 30’ (10m) 4k60 Active</t>
  </si>
  <si>
    <t>EasyConnect HDMI4k-50</t>
  </si>
  <si>
    <t>HDMI 2.0 - 50’ (15m) 4k60 Active</t>
  </si>
  <si>
    <t>DC220T-M</t>
  </si>
  <si>
    <t>Commercial 600mm x 600mm Drop Ceiling Speaker, 10W, 8 ohms, 70V/100V transformer, White (priced individually, but sold in pairs)</t>
  </si>
  <si>
    <t>Loudspeaker</t>
  </si>
  <si>
    <t>Desono SPA-GRB510 6 Pack</t>
  </si>
  <si>
    <t>Black Grille, 6-pack (C-IC6LP)</t>
  </si>
  <si>
    <t>Desono DX-S5-UB-B Black</t>
  </si>
  <si>
    <t>5” high output coaxial surface mount indoor/outdoor loudspeaker w/ HF compression driver. 8 ohm or 70V/100V operation, included aluminum U-bracket &amp; water-tight ClickPlug, black (priced individually, but sold in pairs)</t>
  </si>
  <si>
    <t>Surface Mount Loudspeaker</t>
  </si>
  <si>
    <t>Desono DX-S5-UB-W White</t>
  </si>
  <si>
    <t>5” high output coaxial surface mount indoor/outdoor loudspeaker w/ HF compression driver. 8 ohm or 70V/100V operation, included aluminum U-bracket &amp; water-tight ClickPlug, white (priced individually, but sold in pairs)</t>
  </si>
  <si>
    <t>Desono DX-S8-UB-B Black</t>
  </si>
  <si>
    <t>8” high output coaxial surface mount indoor/outdoor loudspeaker w/ HF compression driver. 8 ohm or 70V/100V operation, included aluminum U-bracket &amp; water-tight ClickPlug, black (priced individually, but sold in pairs)</t>
  </si>
  <si>
    <t>Desono DX-S8-UB-W White</t>
  </si>
  <si>
    <t>8” high output coaxial surface mount indoor/outdoor loudspeaker w/ HF compression driver. 8 ohm or 70V/100V operation, included aluminum U-bracket &amp; water-tight ClickPlug, white (priced individually, but sold in pairs)</t>
  </si>
  <si>
    <t>Desono C-IC6LP-TAA White</t>
  </si>
  <si>
    <t>6.5" In-Ceiling, Low Profile coaxial loudspeaker, TAA-compliant, 60W, 8 ohms, RJ45 inputs, White (priced individually, but sold in pairs)</t>
  </si>
  <si>
    <t>Ceiling Loudspeaker</t>
  </si>
  <si>
    <t>Desono DX-IC6LP-TAA White</t>
  </si>
  <si>
    <t>6.5" In-Ceiling, Low Profile coaxial loudspeaker, TAA-compliant, 60W, 8 ohms, 70V/100V transformer, White (priced individually, but sold in pairs)</t>
  </si>
  <si>
    <t>MAX Connect</t>
  </si>
  <si>
    <t>BYOM Room System</t>
  </si>
  <si>
    <t>Parlé N 100</t>
  </si>
  <si>
    <t>Network Expander for Parlé ABC/VBC</t>
  </si>
  <si>
    <t>EasyConnect C5E-10-P</t>
  </si>
  <si>
    <t>EasyConnect C5E-25-P</t>
  </si>
  <si>
    <t>EasyConnect C5E-3</t>
  </si>
  <si>
    <t>EasyConnect HDMI4k-6</t>
  </si>
  <si>
    <t xml:space="preserve">HDMI 2.0 - 6’ (2m) 4k60 </t>
  </si>
  <si>
    <t>EasyConnect USB3-6-AB</t>
  </si>
  <si>
    <t>USB 3.0  6’ (2m) Type A to B</t>
  </si>
  <si>
    <t>Evoko Liso Room Manager</t>
  </si>
  <si>
    <t>Self-hosted room booking display with mounting kits for standard and glass walls</t>
  </si>
  <si>
    <t>Touch Panel</t>
  </si>
  <si>
    <t>Evoko Liso Wall Mount Kit</t>
  </si>
  <si>
    <t>Wall mounting kit for standard walls for Liso Room Manager</t>
  </si>
  <si>
    <t>Evoko Liso Glass Mount Kit</t>
  </si>
  <si>
    <t>Wall mounting kit for glass walls for Liso Room Manager</t>
  </si>
  <si>
    <t>Evoko Liso Tilt Wall Mount Kit</t>
  </si>
  <si>
    <t>Tilted wall mounting kit for standard walls for Liso Room Manager</t>
  </si>
  <si>
    <t>Evoko Liso Tilt Glass Wall Mount Kit</t>
  </si>
  <si>
    <t>Tilted wall mounting kit for glass walls for Liso Room Manager</t>
  </si>
  <si>
    <t>Evoko Liso Freestand Mount</t>
  </si>
  <si>
    <t>Free-standing mount on feet for Liso Room Manager</t>
  </si>
  <si>
    <t>Evoko Liso Freestand Mount - Boltable</t>
  </si>
  <si>
    <t>Boltable free-standing mount for Liso Room Manager</t>
  </si>
  <si>
    <t>Evoko Liso Power Supply</t>
  </si>
  <si>
    <t>Power supply for Liso Room Manager (needed if device is not powered using Power over Ethernet (PoE))</t>
  </si>
  <si>
    <t>USB 3.0  30’ (10m) Type B to C Active</t>
  </si>
  <si>
    <t>USB 3.0 50’ (15m) Type B to C Active</t>
  </si>
  <si>
    <t>Desono C-IC6 Black</t>
  </si>
  <si>
    <t>Desono C-IC6 Red</t>
  </si>
  <si>
    <t>Desono C-IC6 White</t>
  </si>
  <si>
    <t>Desono C-IC6LP-B Black</t>
  </si>
  <si>
    <t>Desono C-IC6LP-W White</t>
  </si>
  <si>
    <t>Vocia Desktop-mounted Paging Station, 10 Buttons with gooseneck microphone</t>
  </si>
  <si>
    <t>Vocia Desktop-mounted Paging Station, 4 Buttons with gooseneck microphone</t>
  </si>
  <si>
    <t>Switching Device</t>
  </si>
  <si>
    <t>2x1 Host Switching Device for USB / HDMI peripherals</t>
  </si>
  <si>
    <t>Evoko Kleeo Desk Manager 1-pack</t>
  </si>
  <si>
    <t>Evoko Kleeo Desk Manager 6-pack</t>
  </si>
  <si>
    <t>EasyConnect USB 200</t>
  </si>
  <si>
    <t>EasyConnect EC-P-US</t>
  </si>
  <si>
    <t>EasyConnect Cable box, 2 US power connectors</t>
  </si>
  <si>
    <t>Connection Port</t>
  </si>
  <si>
    <t>EasyConnect USB3-10-AB</t>
  </si>
  <si>
    <t>Cable USB 3.1 Gen 1 - 4.5 W - 5 Gbps - 10 ft. - 3 mt. - A-B</t>
  </si>
  <si>
    <t>EasyConnect USB3-3-AC</t>
  </si>
  <si>
    <t>Cable USB 3.1 Gen 2 - 4.5 W - 10 Gbps - 3 ft. - 1 mt. - A-C</t>
  </si>
  <si>
    <t>EasyConnect USB3-6-AC</t>
  </si>
  <si>
    <t>Cable USB 3.1 Gen 2 - 4.5 W - 10 Gbps - 6 ft. - 2 mt. - A-C</t>
  </si>
  <si>
    <t>EasyConnect USB3-10-AC</t>
  </si>
  <si>
    <t>Cable USB 3.1 Gen 2 - 4.5 W - 5 Gbps - 10 ft. - 3 mt. - A-C</t>
  </si>
  <si>
    <t>EasyConnect USB3-3-BC</t>
  </si>
  <si>
    <t>Cable USB 3.1 Gen 2 - 4.5 W - 5 Gbps - 3 ft. - 1 mt. - B-C</t>
  </si>
  <si>
    <t>EasyConnect USB3-6-BC</t>
  </si>
  <si>
    <t>Cable USB 3.1 Gen 2 - 4.5 W - 5 Gbps - 6 ft. - 2 mt. - B-C</t>
  </si>
  <si>
    <t>EasyConnect USB3-10-BC</t>
  </si>
  <si>
    <t>Cable USB 3.1 Gen 2 - 4.5 W - 5 Gbps - 10 ft. - 3 mt. - B-C</t>
  </si>
  <si>
    <t>EasyConnect USB3-3-CC</t>
  </si>
  <si>
    <t>Cable USB 3.2 Gen 2x1 - 100 W - 10 Gbps - 3 ft. - 1 mt. - C-C</t>
  </si>
  <si>
    <t>EasyConnect USB3-6-CC</t>
  </si>
  <si>
    <t>Cable USB 3.2 Gen 2x1 - 100 W - 10 Gbps - 6 ft. - 2 mt. - C-C</t>
  </si>
  <si>
    <t>EasyConnect USB3-15-CC</t>
  </si>
  <si>
    <t>Cable USB 3.2 Gen 2x1 - 100 W - 10 Gbps - 15 ft. - 5 mt. - C-C - Active</t>
  </si>
  <si>
    <t>EasyConnect USB3-30-CC</t>
  </si>
  <si>
    <t>Cable USB 3.2 Gen 2x1 - 100 W - 10 Gbps - 30 ft. - 10 mt. - C-C - Active</t>
  </si>
  <si>
    <t>EasyConnect USB3-50-CC</t>
  </si>
  <si>
    <t>Cable USB 3.2 Gen 2x1 - 100 W - 10 Gbps - 50 ft. - 15 mt. - C-C - Active</t>
  </si>
  <si>
    <t>EasyConnect USB2-6-AB</t>
  </si>
  <si>
    <t>Cable USB 2.0 - 2.5 W - 480 Mbps - 6 ft. - 2 mt. - A-B</t>
  </si>
  <si>
    <t>EasyConnect USB2-10-AB</t>
  </si>
  <si>
    <t>Cable USB 2.0 - 2.5 W - 480 Mbps - 10 ft. - 3 mt. - A-B</t>
  </si>
  <si>
    <t>EasyConnect HDMI4k-10</t>
  </si>
  <si>
    <t>Cable HDMI 2.0 - 10 ft. - 3 mt. - Male-Male</t>
  </si>
  <si>
    <t>EasyConnect USB-C Adapter</t>
  </si>
  <si>
    <t>Adapter USB-C/HDMI 2.0/65W</t>
  </si>
  <si>
    <t>Evoko Naso Power Supply</t>
  </si>
  <si>
    <t>Power supply for Naso Room Manager (needed if device is not powered using Power over Ethernet (PoE))</t>
  </si>
  <si>
    <t>Evoko Naso Wall Mounting Kit</t>
  </si>
  <si>
    <t>Evoko Naso Tilt Wall Mounting Kit</t>
  </si>
  <si>
    <t>Tilted wall mounting kit for walls for Naso Room Manager</t>
  </si>
  <si>
    <t>Evoko Naso Tilt Glass Wall Mount Kit</t>
  </si>
  <si>
    <t>Tilted wall mounting kit for glass walls for Naso Room Manager</t>
  </si>
  <si>
    <t>Evoko Naso Freestand Mount</t>
  </si>
  <si>
    <t>Free-standing mount on feet for Naso Room Manager</t>
  </si>
  <si>
    <t>Evoko Naso Freestand Mount Boltable</t>
  </si>
  <si>
    <t>Boltable free-standing mount for Naso Room Manager</t>
  </si>
  <si>
    <t>Voltera D 1200.4</t>
  </si>
  <si>
    <t>Voltera D 2400.4</t>
  </si>
  <si>
    <t>Voltera D 1200.8</t>
  </si>
  <si>
    <t>Voltera D 2400.8</t>
  </si>
  <si>
    <t>4-pack of ceiling conduit mounts for Qt emitters</t>
  </si>
  <si>
    <t>Active Emitter, White - 4 Pack for use with 8 ohm Qt X output. Cables not included</t>
  </si>
  <si>
    <t>8 Ohm plenum loudspeaker - black</t>
  </si>
  <si>
    <t>8 Ohm plenum loudspeaker - white</t>
  </si>
  <si>
    <t>In-ceiling downward firing loudspeaker. 70V and 8 ohm compatible</t>
  </si>
  <si>
    <t>8 Ohm low-profile loudspeaker with clip</t>
  </si>
  <si>
    <t>8 Ohm low-profile loudspeaker with tile bridge</t>
  </si>
  <si>
    <t>8 Ohm, pipe, conduit, wall masker for SCIF / secure rooms</t>
  </si>
  <si>
    <t>8 Ohm, window, door, wall masker for SCIF / secure room</t>
  </si>
  <si>
    <t>Tile Bridge for DS1390 or DS1398</t>
  </si>
  <si>
    <t>Sound Masking Loudspeaker</t>
  </si>
  <si>
    <t>Individual Sound Masking System</t>
  </si>
  <si>
    <t>USB 3.1 10' (3m) Type C to C</t>
  </si>
  <si>
    <t>Wall mounting kit for standard and glass walls for Naso Room Manager</t>
  </si>
  <si>
    <t>Active Emitter, Black - 4 Pack for use with 8 ohm Qt X output. Cables not included</t>
  </si>
  <si>
    <t>CC-16-W</t>
  </si>
  <si>
    <t>16FT Plenum Rated Cables – White</t>
  </si>
  <si>
    <t>CCA-80 Grey</t>
  </si>
  <si>
    <t>Constant Coverage Aisle Loudspeaker, 3-way, 8-inch, triaxial, asymmetric horn loaded</t>
  </si>
  <si>
    <t>CCA-80D Grey</t>
  </si>
  <si>
    <t>Bundle of dual CCA-80 loudspeakers with included back-to-back mounting bracket</t>
  </si>
  <si>
    <t>Community R.15-3696 Grey</t>
  </si>
  <si>
    <t>Full-range 3-way 6-inch 90 x 60 grey weather-resistant loudspeaker</t>
  </si>
  <si>
    <t>Evoko Naso</t>
  </si>
  <si>
    <t>Parlé CBC 2500</t>
  </si>
  <si>
    <t>Conferencing Bar</t>
  </si>
  <si>
    <t>Parlé VBC 2800</t>
  </si>
  <si>
    <t>4K Conferencing Video Bar with dual 50 MP &amp; 8 MP camera, 27-mic array, analog audio-in, ALS, and Ethernet port</t>
  </si>
  <si>
    <t>1-Year Workplace Booking License</t>
  </si>
  <si>
    <t>Tesira EX-USB</t>
  </si>
  <si>
    <t>PoE AVB/USB expander</t>
  </si>
  <si>
    <t>Expander</t>
  </si>
  <si>
    <t>Vidi 280</t>
  </si>
  <si>
    <t>4K Conferencing Camera with dual 50 MP &amp; 8 MP image sensors, 120º HFoV, with 5-mic array</t>
  </si>
  <si>
    <t>Voltera D 1200.2M</t>
  </si>
  <si>
    <t>Audio DSP and Amplified Loudspeaker Controller - 2 channels sharing 1200W with Dante &amp; AVB</t>
  </si>
  <si>
    <t>Voltera D 1200.4M</t>
  </si>
  <si>
    <t>Audio DSP and Amplified Loudspeaker Controller - 4 channels sharing 1200W with Dante &amp; AVB</t>
  </si>
  <si>
    <t>Voltera D 2400.2M</t>
  </si>
  <si>
    <t>Audio DSP and Amplified Loudspeaker Controller - 2 channels sharing 2400W with Dante &amp; AVB</t>
  </si>
  <si>
    <t>Voltera D 2400.4M</t>
  </si>
  <si>
    <t>Audio DSP and Amplified Loudspeaker Controller - 4 channels sharing 2400W with Dante &amp; AVB</t>
  </si>
  <si>
    <t>Voltera D 600.4M</t>
  </si>
  <si>
    <t>Audio DSP and Amplified Loudspeaker Controller - 4 channels sharing 600W with Dante &amp; AVB</t>
  </si>
  <si>
    <t>New Construction Bracket, 6-pack (DX-IC8, C-IC6LP, DX-IC6LP)</t>
  </si>
  <si>
    <t>R.15-3696</t>
  </si>
  <si>
    <t>Parlé CBC 2500 CM</t>
  </si>
  <si>
    <t>Black Grille, 6-pack (DX-IC8, DX-IC6LP)</t>
  </si>
  <si>
    <t>Biamp MRB-L-SCX400-C</t>
  </si>
  <si>
    <t>Biamp MRB-L-SCX400-T</t>
  </si>
  <si>
    <t>Biamp MRB-M-SCX400-C</t>
  </si>
  <si>
    <t>Biamp MRB-M-SCX400-T</t>
  </si>
  <si>
    <t>Certified meeting room bundle; includes 1 Devio SCX 400, 1 Parlé TTM-X (black), 1 Parlé TTM-XEX (black), 1 AMP-450BP, 2 pair of Desono C-IC6 loudspeakers (white), (2) 25 ft (7.5m) plenum-rated Cat5e cable, (5) 10 ft (3m) plenum-rated Cat5e cable</t>
  </si>
  <si>
    <t>Certified meeting room bundle; includes 1 Devio SCX 400, 1 Parlé TTM-X (black), 1 AMP-450BP, 1 pair of Desono C-IC6 loudspeakers (white), (2) 25' (7.5m) plenum-rated Cat5e cable, (3) 10' (3m) plenum-rated Cat5e cable</t>
  </si>
  <si>
    <t>Certified meeting room bundle; includes 1 TesiraFORTE X 400, 1 Parlé TTM-X (black), 1 Parlé TTM-XEX (black), 1 AMP-450BP, 2 pair of Desono C-IC6 loudspeakers (white), (2) 25 ft (7.5m) plenum-rated Cat5e cable, (5) 10 ft (3m) plenum-rated Cat5e cable</t>
  </si>
  <si>
    <t>Certified meeting room bundle; includes 1 TesiraFORTE X 400, 1 Parlé TTM-X (black), 1 AMP-450BP, 1 pair of Desono C-IC6 loudspeakers (white), (2) 25 ft (7.5m) plenum-rated Cat5e cable, (3) 10 ft (3m) plenum-rated Cat5e cable</t>
  </si>
  <si>
    <t>Biamp MRB-L-X400-C-CIC6LP</t>
  </si>
  <si>
    <t>Certified meeting room bundle; includes TesiraFORTÉ X 400, Parlé TCM-XA White, Parlé TCM-XEX White, (4) Desono C-IC6LP-W White, BPAK, (1) Cat5e Cable Black 25' Plenum Rated, (7) Cat5e Cable Black 10' Plenum Rated</t>
  </si>
  <si>
    <t>Biamp MRB-L-X400-C-CIC6LP-TAA</t>
  </si>
  <si>
    <t>Certified meeting room bundle; includes TesiraFORTÉ X 400, Parlé TCM-XA White, Parlé TCM-XEX White, (4) Desono C-IC6LP-TAA White, BPAK, (1) Cat5e Cable Black 25' Plenum Rated, (7) Cat5e Cable Black 10' Plenum Rated</t>
  </si>
  <si>
    <t>Biamp MRB-L-X400-C-DXS5</t>
  </si>
  <si>
    <t>Biamp MRB-L-X400-C-ENT206</t>
  </si>
  <si>
    <t>Biamp MRB-L-X400-C-EXS8</t>
  </si>
  <si>
    <t>Biamp MRB-L-X400-C-MASK6C</t>
  </si>
  <si>
    <t>Biamp MRB-L-X400-C-P6SM</t>
  </si>
  <si>
    <t>Biamp MRB-L-X400-T-CIC6LP</t>
  </si>
  <si>
    <t>Biamp MRB-L-X400-T-CIC6LP-TAA</t>
  </si>
  <si>
    <t>Certified meeting room bundle; includes TesiraFORTÉ X 400, Parlé TTM-X Black, Parlé TTM-XEX Black, Tesira AMP-450BP, (4) Desono C-IC6LP-TAA White, (2) Cat5e Cable Black 25' Plenum Rated, (5) Cat5e Cable Black 10' Plenum Rated</t>
  </si>
  <si>
    <t>Biamp MRB-L-X400-T-DXS5</t>
  </si>
  <si>
    <t>Biamp MRB-L-X400-T-ENT206</t>
  </si>
  <si>
    <t>Biamp MRB-L-X400-T-EXS8</t>
  </si>
  <si>
    <t>Biamp MRB-L-X400-T-MASK6C</t>
  </si>
  <si>
    <t>Biamp MRB-L-X400-T-P6SM</t>
  </si>
  <si>
    <t>Biamp MRB-M-X400-C-CIC6LP</t>
  </si>
  <si>
    <t>Certified meeting room bundle; includes TesiraFORTÉ X 400, Parlé TCM-XA White, (2) Desono C-IC6LP-W White, BPAK, (1) Cat5e Cable Black 25' Plenum Rated, (4) Cat5e Cable Black 10' Plenum Rated</t>
  </si>
  <si>
    <t>Biamp MRB-M-X400-C-CIC6LP-TAA</t>
  </si>
  <si>
    <t>Certified meeting room bundle; includes TesiraFORTÉ X 400, Parlé TCM-XA White, (2) Desono C-IC6LP-TAA White, BPAK, (1) Cat5e Cable Black 25' Plenum Rated, (4) Cat5e Cable Black 10' Plenum Rated</t>
  </si>
  <si>
    <t>Biamp MRB-M-X400-C-DXS5</t>
  </si>
  <si>
    <t>Biamp MRB-M-X400-C-ENT206</t>
  </si>
  <si>
    <t>Biamp MRB-M-X400-C-EXS8</t>
  </si>
  <si>
    <t>Biamp MRB-M-X400-C-MASK6C</t>
  </si>
  <si>
    <t>Biamp MRB-M-X400-C-P6SM</t>
  </si>
  <si>
    <t>Biamp MRB-M-X400-T-CIC6LP</t>
  </si>
  <si>
    <t>Certified meeting room bundle; includes TesiraFORTÉ X 400, Parlé TTM-X Black, Tesira AMP-450BP (includes BPAK clips), (2) Desono C-IC6LP-W White, (2) Cat5e Cable Black 25' Plenum Rated, (3) Cat5e Cable Black 10' Plenum Rated</t>
  </si>
  <si>
    <t>Biamp MRB-M-X400-T-CIC6LP-TAA</t>
  </si>
  <si>
    <t>Certified meeting room bundle; includes TesiraFORTÉ X 400, Parlé TTM-X Black, Tesira AMP-450BP (Includes BPAK clips), (2) Desono C-IC6LP-TAA White, (2) Cat5e Cable Black 25' Plenum Rated, (3) Cat5e Cable Black 10' Plenum Rated</t>
  </si>
  <si>
    <t>Biamp MRB-M-X400-T-DXS5</t>
  </si>
  <si>
    <t>Biamp MRB-M-X400-T-ENT206</t>
  </si>
  <si>
    <t>Biamp MRB-M-X400-T-EXS8</t>
  </si>
  <si>
    <t>Biamp MRB-M-X400-T-MASK6C</t>
  </si>
  <si>
    <t>Biamp MRB-M-X400-T-P6SM</t>
  </si>
  <si>
    <t>Biamp MRB-M-X400-C-CIC6</t>
  </si>
  <si>
    <t>Biamp MRB-M-X400-T-CIC6</t>
  </si>
  <si>
    <t>Biamp MRB-L-X400-T-CIC6</t>
  </si>
  <si>
    <t>Biamp MRB-L-X400-C-CIC6</t>
  </si>
  <si>
    <t>Certified meeting room bundle; includes TesiraFORTÉ X 400, Parlé TTM-X Black, Parlé TTM-XEX Black, Tesira AMP-450BP (includes BPAK clips), (4) Desono C-IC6LP-W White, (2) Cat5e Cable Black 25' Plenum Rated, (5) Cat5e Cable Black 10' Plenum Rated</t>
  </si>
  <si>
    <t>Certified meeting room bundle; includes TesiraFORTÉ X 400, Parlé TCM-X White, Tesira AMP-450BP, (2) Desono MASK6C-BL Black, (1) Cat5e Cable Black 25' Plenum Rated, (4) Cat5e Cable Black 10' Plenum Rated, (1) Cat5e Cable Black 3', (2) Desono CCA-1</t>
  </si>
  <si>
    <t>Certified meeting room bundle; includes TesiraFORTÉ X 400, Parlé TCM-X White, Parlé TCM-XEX White, Tesira AMP-450BP, (2) Desono MASK6C-BL Black, (1) Cat5e Cable Black 25' Plenum Rated, (5) Cat5e Cable Black 10' Plenum Rated, (1) Cat5e Cable Black 3', (2) Desono CCA-1</t>
  </si>
  <si>
    <t>Certified meeting room bundle; includes TesiraFORTÉ X 400, Parlé TTM-X Black, Parlé TTM-XEX Black, Tesira AMP-450BP, (2) Desono MASK6C-BL Black, (1) Cat5e Cable Black 25' Plenum Rated, (3) Cat5e Cable Black 10' Plenum Rated, (1) Cat5e Cable Black 3', (2) Desono CCA-1</t>
  </si>
  <si>
    <t>Certified meeting room bundle; includes TesiraFORTÉ X 400, Parlé TCM-X White, Tesira AMP-450BP, (2) Desono DX-S5-UB-B Black, (1) Cat5e Cable Black 25' Plenum Rated, (4) Cat5e Cable Black 10' Plenum Rated, (1) Cat5e Cable Black 3', (2) Desono CCA-1</t>
  </si>
  <si>
    <t>Certified meeting room bundle; includes TesiraFORTÉ X 400, Parlé TTM-X Black, Tesira AMP-450BP, (2) Desono DX-S5-UB-B Black, (1) Cat5e Cable Black 25' Plenum Rated, (3) Cat5e Cable Black 10' Plenum Rated, (1) Cat5e Cable Black 3', (2) Desono CCA-1</t>
  </si>
  <si>
    <t>Certified meeting room bundle; includes TesiraFORTÉ X 400, Parlé TCM-X White, Parlé TCM-XEX White, Tesira AMP-450BP, (2) Desono DX-S5-UB-B Black, (1) Cat5e Cable Black 25' Plenum Rated, (5) Cat5e Cable Black 10' Plenum Rated, (1) Cat5e Cable Black 3', (2) Desono CCA-1</t>
  </si>
  <si>
    <t>Certified meeting room bundle; includes TesiraFORTÉ X 400, Parlé TTM-X Black, Parlé TTM-XEX Black, Tesira AMP-450BP, (2) Desono DX-S5-UB-B Black, (1) Cat5e Cable Black 25' Plenum Rated, (3) Cat5e Cable Black 10' Plenum Rated, (1) Cat5e Cable Black 3', (2) Desono CCA-1</t>
  </si>
  <si>
    <t>Certified meeting room bundle; includes TesiraFORTÉ X 400, Parlé TCM-X White, Parlé TCM-XEX White, Tesira AMP-450BP, (2) Desono EX-S8-UB-B Black, (1) Cat5e Cable Black 25' Plenum Rated, (5) Cat5e Cable Black 10' Plenum Rated, (1) Cat5e Cable Black 3', (2) Desono CCA-1</t>
  </si>
  <si>
    <t>Certified meeting room bundle; includes TesiraFORTÉ X 400, Parlé TTM-X Black, Parlé TTM-XEX Black, Tesira AMP-450BP, (2) Desono EX-S8-UB-B Black, (1) Cat5e Cable Black 25' Plenum Rated, (3) Cat5e Cable Black 10' Plenum Rated, (1) Cat5e Cable Black 3', (2) Desono CCA-1</t>
  </si>
  <si>
    <t>Certified meeting room bundle; includes TesiraFORTÉ X 400, Parlé TCM-X White, Tesira AMP-450BP, (2) Desono EX-S8-UB-B Black, (1) Cat5e Cable Black 25' Plenum Rated, (4) Cat5e Cable Black 10' Plenum Rated, (1) Cat5e Cable Black 3', (2) Desono CCA-1</t>
  </si>
  <si>
    <t>Certified meeting room bundle; includes TesiraFORTÉ X 400, Parlé TTM-X Black, Tesira AMP-450BP, (2) Desono EX-S8-UB-B Black, (1) Cat5e Cable Black 25' Plenum Rated, (3) Cat5e Cable Black 10' Plenum Rated, (1) Cat5e Cable Black 3', (2) Desono CCA-1</t>
  </si>
  <si>
    <t>Certified meeting room bundle; includes TesiraFORTÉ X 400, Parlé TTM-X Black, Tesira AMP-450BP, (2) Desono ENT206B Black, (1) Cat5e Cable Black 25' Plenum Rated, (3) Cat5e Cable Black 10' Plenum Rated, (1) Cat5e Cable Black 3', (2) Desono CCA-1</t>
  </si>
  <si>
    <t>Certified meeting room bundle; includes TesiraFORTÉ X 400, Parlé TCM-X White, Tesira AMP-450BP, (2) Desono ENT206B Black, (1) Cat5e Cable Black 25' Plenum Rated, (4) Cat5e Cable Black 10' Plenum Rated, (1) Cat5e Cable Black 3', (2) Desono CCA-1</t>
  </si>
  <si>
    <t>Certified meeting room bundle; includes TesiraFORTÉ X 400, Parlé TTM-X Black, Parlé TTM-XEX Black, Tesira AMP-450BP, (2) Desono ENT206B Black, (1) Cat5e Cable Black 25' Plenum Rated, (3) Cat5e Cable Black 10' Plenum Rated, (1) Cat5e Cable Black 3', (2) Desono CCA-1</t>
  </si>
  <si>
    <t>Certified meeting room bundle; includes TesiraFORTÉ X 400, Parlé TCM-X White, Parlé TCM-XEX White, Tesira AMP-450BP, (2) Desono ENT206B Black, (1) Cat5e Cable Black 25' Plenum Rated, (5) Cat5e Cable Black 10' Plenum Rated, (1) Cat5e Cable Black 3', (2) Desono CCA-1</t>
  </si>
  <si>
    <t>Certified meeting room bundle; includes TesiraFORTÉ X 400, Parlé TCM-XA Black, (2) Desono P6-SM Black, (1) Cat5e Cable Black 25' Plenum Rated, (4) Cat5e Cable Black 10' Plenum Rated, (2) Desono CCA-1</t>
  </si>
  <si>
    <t>Certified meeting room bundle; includes TesiraFORTÉ X 400, Parlé TTM-X Black, Tesira AMP-450BP, (2) Desono P6-SM Black, (2) Cat5e Cable Black 25' Plenum Rated, (3) Cat5e Cable Black 10' Plenum Rated, (2) Desono CCA-1</t>
  </si>
  <si>
    <t>Certified meeting room bundle; includes TesiraFORTÉ X 400, Parlé TCM-XA Black, Parlé TCM-XEX Black, (4) Desono P6-SM Black, (1) Cat5e Cable Black 25' Plenum Rated, (7) Cat5e Cable Black 10' Plenum Rated, (6) Desono CCA-1</t>
  </si>
  <si>
    <t>Certified meeting room bundle; includes TesiraFORTÉ X 400, Parlé TTM-X Black, Parlé TTM-XEX Black, Tesira AMP-450BP, (4) Desono P6-SM Black, (2) Cat5e Cable Black 25' Plenum Rated, (5) Cat5e Cable Black 10' Plenum Rated, (4) Desono CCA-1</t>
  </si>
  <si>
    <t>Certified meeting room bundle; includes TesiraFORTÉ X 400, Parlé TTM-X Black, Tesira AMP-450BP, (2) Desono MASK6C-BL Black, (1) Cat5e Cable Black 25' Plenum Rated, (3) Cat5e Cable Black 10' Plenum Rated, (1) Cat5e Cable Black 3', (2) Desono CCA-1</t>
  </si>
  <si>
    <t>Evoko Kleeo Desk Manager including a 1-year Workplace Booking License (one license per unit, total of six licenses), 6-pack</t>
  </si>
  <si>
    <t>The latest Evoko Naso including a 1-year Workplace Booking Plus License</t>
  </si>
  <si>
    <t>Ceiling mounted audio conference bar - cable mount</t>
  </si>
  <si>
    <t>Four-channel Amplified Loudspeaker Controller, 1200 watt total power with DSP, Dante &amp; AVB</t>
  </si>
  <si>
    <t>Four-channel Amplified Loudspeaker Controller, 2400 watt total power with DSP, Dante &amp; AVB</t>
  </si>
  <si>
    <t>Eight-channel Amplified Loudspeaker Controller, 1200 watt total power with DSP, Dante &amp; AVB</t>
  </si>
  <si>
    <t>Eight-channel Amplified Loudspeaker Controller, 2400 watt total power with DSP, Dante &amp; AVB</t>
  </si>
  <si>
    <t>UCC-Lenovo TSC2-IP-MTR</t>
  </si>
  <si>
    <t>UC Compute - Lenovo ThinkSmart Core Gen 2 with Cat5 Based Connection - Microsoft Teams Room</t>
  </si>
  <si>
    <t>UCC-Lenovo TSC2-IP-ZOOM</t>
  </si>
  <si>
    <t>UC Compute - Lenovo ThinkSmart Core Gen 2 with Cat5 Based Connection - ZOOM Room</t>
  </si>
  <si>
    <t>Evoko Kleeo Power Supply</t>
  </si>
  <si>
    <t>Power supply for Kleeo Desk Manager</t>
  </si>
  <si>
    <t>Parlé CBC 2500 PM</t>
  </si>
  <si>
    <t>Ceiling mounted audio conference bar - pole mount</t>
  </si>
  <si>
    <t>Parlé PMA 2000-PE</t>
  </si>
  <si>
    <t>3' (1m) pole extension kit for Parlé pole mount products</t>
  </si>
  <si>
    <t>Parlé TCM-X-PM</t>
  </si>
  <si>
    <t>Pole mount accessory for Parlé TCM-X, TCM-XA and TCM-XEX</t>
  </si>
  <si>
    <t>Biamp DCC-Kit</t>
  </si>
  <si>
    <t>Decorative cover kit for cable concealment - 4 sleeves and 4 couplers</t>
  </si>
  <si>
    <t>Vocia TTS-2</t>
  </si>
  <si>
    <t>Text-to-speech engine, voice fonts and nurse call included</t>
  </si>
  <si>
    <t>Voltera D 4800.2M</t>
  </si>
  <si>
    <t>Audio DSP and Amplified Loudspeaker Controller - 2 channels sharing 4800W with Dante &amp; AVB</t>
  </si>
  <si>
    <t>Voltera D 4800.4</t>
  </si>
  <si>
    <t>Four-channel Amplified Loudspeaker Controller, 4800 watt total power with DSP, Dante &amp; AVB</t>
  </si>
  <si>
    <t>Voltera D 4800.4M</t>
  </si>
  <si>
    <t>Audio DSP and Amplified Loudspeaker Controller - 4 channels sharing 4800W with Dante &amp; AVB</t>
  </si>
  <si>
    <t>3-Year Workplace Booking License</t>
  </si>
  <si>
    <t>5-Year Workplace Booking License</t>
  </si>
  <si>
    <t>Large Format, High Output, Horn Loaded 4 x 12-inch 3-Way, Variable Vertical Dispersion x 60 Horizontal, Active Plus, Black</t>
  </si>
  <si>
    <t>Large Format, High Output, Horn Loaded 4 x 12-inch 3-Way, Variable Vertical Dispersion x 60 Horizontal, Active Plus, White</t>
  </si>
  <si>
    <t>Large Format, High Output, Horn Loaded 4 x 12-inch 3-Way, Variable Vertical Dispersion x 60 Horizontal, Active Plus, Custom Color</t>
  </si>
  <si>
    <t>Large Format, High Output, Horn Loaded 4 x 12-inch 3-Way, Variable Vertical Dispersion x 60 Horizontal, Active Plus, Weather-Resistant Black</t>
  </si>
  <si>
    <t>Large Format, High Output, Horn Loaded 4 x 12-inch 3-Way, Variable Vertical Dispersion x 60 Horizontal, Active Plus, Weather-Resistant Grey</t>
  </si>
  <si>
    <t>Large Format, High Output, Horn Loaded 4 x 12-inch 3-Way, Variable Vertical Dispersion x 60 Horizontal, Active Plus, Weather-Resistant White</t>
  </si>
  <si>
    <t>Large Format, High Output, Horn Loaded 4 x 12-inch 3-Way, Variable Vertical Dispersion x 60 Horizontal, Active Plus, Weather-Resistant Custom Color</t>
  </si>
  <si>
    <t>Large Format, High Output, Horn Loaded 4 x 12-inch 3-Way, Variable Vertical Dispersion x 90 Horizontal, Active Plus, Black</t>
  </si>
  <si>
    <t>Large Format, High Output, Horn Loaded 4 x 12-inch 3-Way, Variable Vertical Dispersion x 90 Horizontal, Active Plus, White</t>
  </si>
  <si>
    <t>Large Format, High Output, Horn Loaded 4 x 12-inch 3-Way, Variable Vertical Dispersion x 90 Horizontal, Active Plus, Custom Color</t>
  </si>
  <si>
    <t>Large Format, High Output, Horn Loaded 4 x 12-inch 3-Way, Variable Vertical Dispersion x 90 Horizontal, Active Plus, Weather-Resistant Black</t>
  </si>
  <si>
    <t>Large Format, High Output, Horn Loaded 4 x 12-inch 3-Way, Variable Vertical Dispersion x 90 Horizontal, Active Plus, Weather-Resistant Grey</t>
  </si>
  <si>
    <t>Large Format, High Output,  Horn Loaded 4 x 12-inch 3-Way, Variable Vertical Dispersion x 90 Horizontal, Active Plus, Weather-Resistant White</t>
  </si>
  <si>
    <t>Large Format, High Output, Horn Loaded 4 x 12-inch 3-Way, Variable Vertical Dispersion x 90 Horizontal, Active Plus, Weather-Resistant Custom Color</t>
  </si>
  <si>
    <t>CC-16-B</t>
  </si>
  <si>
    <t>16FT Plenum Rated Cables – Black</t>
  </si>
  <si>
    <t>EasyConnect MPX 200</t>
  </si>
  <si>
    <t>4x1 USB-C Host Switching Device for USB and HDMI peripherals</t>
  </si>
  <si>
    <t>EasyConnect MPX 250</t>
  </si>
  <si>
    <t>BYOM collaboration switcher - table connection box</t>
  </si>
  <si>
    <t>EasyConnect MPX 250 DC</t>
  </si>
  <si>
    <t>Multi-unit direct connection hub for EasyConnect MPX 250</t>
  </si>
  <si>
    <t>EasyConnect MPX 250 EXT 30</t>
  </si>
  <si>
    <t>Wall side extension system - 30 ft (10m) for EasyConnect MPX 250</t>
  </si>
  <si>
    <t>Biamp MRB-VBC 2500a-TSC2IP-T</t>
  </si>
  <si>
    <t>Medium Room Conference Bar Bundle with UC Compute - Teams 
• UCC-Lenovo-TSC2-IP-MTR
• Parlé VBC 2500a</t>
  </si>
  <si>
    <t>Bundle</t>
  </si>
  <si>
    <t>Biamp MRB-VBC 2500a-TSC2IP-Z</t>
  </si>
  <si>
    <t>Medium Room Conference Bar Bundle with UC Compute - Zoom
• UCC-Lenovo-TSC2-IP-Zoom
• Parlé VBC 2500a</t>
  </si>
  <si>
    <t>Biamp MRB-VBC 2800-TSC2IP-T</t>
  </si>
  <si>
    <t>Medium Room Conference Bar Bundle with UC Compute - Teams 
• UCC-Lenovo-TSC2-IP-MTR
• Parlé VBC 2800</t>
  </si>
  <si>
    <t>Biamp MRB-VBC 2800-TSC2IP-Z</t>
  </si>
  <si>
    <t>Medium Room Conference Bar Bundle with UC Compute - Zoom
• UCC-Lenovo-TSC2-IP-Zoom
• Parlé VBC 2800</t>
  </si>
  <si>
    <t>Biamp MRB-L-X400-C-TSC2IP-T</t>
  </si>
  <si>
    <t>Certified large room bundle, includes:
• UCC-Lenovo-TSC2-IP-MTR
• TesiraFORTE X 400
• Parlé TCM-XA White
• Parlé TCM-XEX White
• (4) Desono C-IC6 White
• BPAK
• 25' (7.5 M) Plenum Cat 5e Cable
• (7) 10' (3 M) Plenum Cat 5e Cable</t>
  </si>
  <si>
    <t>Biamp MRB-L-X400-C-TSC2IP-Z</t>
  </si>
  <si>
    <t>Certified large room bundle, includes:
• UCC-Lenovo-TSC2-IP-Zoom
• TesiraFORTE X 400
• Parlé TCM-XA White
• Parlé TCM-XEX White
• (4) Desono C-IC6 White
• BPAK
• 25' (7.5 M) Plenum Cat 5e Cable
• (7) 10' (3 M) Plenum Cat 5e Cable</t>
  </si>
  <si>
    <t>Vidi Content Cam 250</t>
  </si>
  <si>
    <t>Whiteboard content camera kit including Vidi 250 camera and 50 ft USB extension</t>
  </si>
  <si>
    <t>Camera</t>
  </si>
  <si>
    <t>920-00524-20000</t>
  </si>
  <si>
    <t>920-00524-10000</t>
  </si>
  <si>
    <t>900-02265</t>
  </si>
  <si>
    <t>900-02272</t>
  </si>
  <si>
    <t>900-02273</t>
  </si>
  <si>
    <t>910-01929</t>
  </si>
  <si>
    <t>910-01922</t>
  </si>
  <si>
    <t>920-00826-10000</t>
  </si>
  <si>
    <t>920-00826-20000</t>
  </si>
  <si>
    <t>920-00828-10000</t>
  </si>
  <si>
    <t>920-00828-20000</t>
  </si>
  <si>
    <t>910-01350</t>
  </si>
  <si>
    <t>920-01351-00001</t>
  </si>
  <si>
    <t>920-01352-00001</t>
  </si>
  <si>
    <t>920-01353-00001</t>
  </si>
  <si>
    <t>920-00438-00001</t>
  </si>
  <si>
    <t>920-01887-00001</t>
  </si>
  <si>
    <t>920-10692-10000</t>
  </si>
  <si>
    <t>920-10692-20000</t>
  </si>
  <si>
    <t>920-10862-10000</t>
  </si>
  <si>
    <t>920-10862-20000</t>
  </si>
  <si>
    <t>920-01842-10000</t>
  </si>
  <si>
    <t>920-01842-20000</t>
  </si>
  <si>
    <t>910-01873</t>
  </si>
  <si>
    <t>910-01874</t>
  </si>
  <si>
    <t>920-01871-10000</t>
  </si>
  <si>
    <t>920-01871-20000</t>
  </si>
  <si>
    <t>910-01898</t>
  </si>
  <si>
    <t>910-00096</t>
  </si>
  <si>
    <t>910-10125</t>
  </si>
  <si>
    <t>910-00097</t>
  </si>
  <si>
    <t>910-10127</t>
  </si>
  <si>
    <t>910-00115</t>
  </si>
  <si>
    <t>910-01354</t>
  </si>
  <si>
    <t>920-01355-10000</t>
  </si>
  <si>
    <t>920-01355-20000</t>
  </si>
  <si>
    <t>920-01357-10000</t>
  </si>
  <si>
    <t>920-01357-20000</t>
  </si>
  <si>
    <t>910-01857</t>
  </si>
  <si>
    <t>930-10006-00001</t>
  </si>
  <si>
    <t>930-10006-00002</t>
  </si>
  <si>
    <t>930-10008-00001</t>
  </si>
  <si>
    <t>930-10008-00009</t>
  </si>
  <si>
    <t>930-10008-00017</t>
  </si>
  <si>
    <t>930-10008-00005</t>
  </si>
  <si>
    <t>930-10008-00013</t>
  </si>
  <si>
    <t>930-10008-00007</t>
  </si>
  <si>
    <t>930-10008-00011</t>
  </si>
  <si>
    <t>930-10008-00015</t>
  </si>
  <si>
    <t>930-10008-00019</t>
  </si>
  <si>
    <t>930-10008-00020</t>
  </si>
  <si>
    <t>930-10008-00002</t>
  </si>
  <si>
    <t>930-10008-00010</t>
  </si>
  <si>
    <t>930-10008-00018</t>
  </si>
  <si>
    <t>930-10008-00006</t>
  </si>
  <si>
    <t>930-10008-00014</t>
  </si>
  <si>
    <t>930-10008-00008</t>
  </si>
  <si>
    <t>930-10008-00012</t>
  </si>
  <si>
    <t>930-10008-00016</t>
  </si>
  <si>
    <t>930-10005-00001</t>
  </si>
  <si>
    <t>930-10005-00002</t>
  </si>
  <si>
    <t>930-10007-00001</t>
  </si>
  <si>
    <t>930-10007-00007</t>
  </si>
  <si>
    <t>930-10007-00015</t>
  </si>
  <si>
    <t>930-10007-00003</t>
  </si>
  <si>
    <t>930-10007-00011</t>
  </si>
  <si>
    <t>930-10007-00005</t>
  </si>
  <si>
    <t>930-10007-00009</t>
  </si>
  <si>
    <t>930-10007-00013</t>
  </si>
  <si>
    <t>930-10007-00002</t>
  </si>
  <si>
    <t>930-10007-00008</t>
  </si>
  <si>
    <t>930-10007-00016</t>
  </si>
  <si>
    <t>930-10007-00004</t>
  </si>
  <si>
    <t>930-10007-00012</t>
  </si>
  <si>
    <t>930-10007-00006</t>
  </si>
  <si>
    <t>930-10007-00010</t>
  </si>
  <si>
    <t>930-10007-00014</t>
  </si>
  <si>
    <t>930-10009-00003</t>
  </si>
  <si>
    <t>930-10009-00004</t>
  </si>
  <si>
    <t>930-10010-00003</t>
  </si>
  <si>
    <t>930-10010-00004</t>
  </si>
  <si>
    <t>920-01966-00001</t>
  </si>
  <si>
    <t>920-01976-00001</t>
  </si>
  <si>
    <t>910-10912</t>
  </si>
  <si>
    <t>930-00165-00013</t>
  </si>
  <si>
    <t>930-00165-00014</t>
  </si>
  <si>
    <t>930-00165-00001</t>
  </si>
  <si>
    <t>930-00165-00002</t>
  </si>
  <si>
    <t>930-00165-00003</t>
  </si>
  <si>
    <t>930-00165-00004</t>
  </si>
  <si>
    <t>930-00165-00005</t>
  </si>
  <si>
    <t>930-00165-00006</t>
  </si>
  <si>
    <t>930-00165-00009</t>
  </si>
  <si>
    <t>930-00165-00010</t>
  </si>
  <si>
    <t>930-00165-00011</t>
  </si>
  <si>
    <t>930-00165-00012</t>
  </si>
  <si>
    <t>910-00907</t>
  </si>
  <si>
    <t>910-02265</t>
  </si>
  <si>
    <t>910-02266</t>
  </si>
  <si>
    <t>910-00180</t>
  </si>
  <si>
    <t>910-00695</t>
  </si>
  <si>
    <t>910-00313</t>
  </si>
  <si>
    <t>910-00631</t>
  </si>
  <si>
    <t>910-00632</t>
  </si>
  <si>
    <t>910-00633</t>
  </si>
  <si>
    <t>920-01368-10000</t>
  </si>
  <si>
    <t>920-01368-20000</t>
  </si>
  <si>
    <t>920-01828</t>
  </si>
  <si>
    <t>920-01827</t>
  </si>
  <si>
    <t>920-01825-10000</t>
  </si>
  <si>
    <t>920-01825-20000</t>
  </si>
  <si>
    <t>910-00670</t>
  </si>
  <si>
    <t>910-00312</t>
  </si>
  <si>
    <t>910-00337</t>
  </si>
  <si>
    <t>910-00669</t>
  </si>
  <si>
    <t>920-00925-10000</t>
  </si>
  <si>
    <t>920-00925-40000</t>
  </si>
  <si>
    <t>920-00925-20000</t>
  </si>
  <si>
    <t>920-10298-10000</t>
  </si>
  <si>
    <t>920-10298-20100</t>
  </si>
  <si>
    <t>920-10298-20000</t>
  </si>
  <si>
    <t>920-10300-20100</t>
  </si>
  <si>
    <t>920-00332-10000</t>
  </si>
  <si>
    <t>920-00332-20000</t>
  </si>
  <si>
    <t>920-00334-10000</t>
  </si>
  <si>
    <t>920-00334-20000</t>
  </si>
  <si>
    <t>910-10118</t>
  </si>
  <si>
    <t>920-00488-10000</t>
  </si>
  <si>
    <t>920-00488-20000</t>
  </si>
  <si>
    <t>910-00434</t>
  </si>
  <si>
    <t>920-01876-00001</t>
  </si>
  <si>
    <t>930-00457-00007</t>
  </si>
  <si>
    <t>930-00457-00013</t>
  </si>
  <si>
    <t>930-00457-00019</t>
  </si>
  <si>
    <t>930-00457-00025</t>
  </si>
  <si>
    <t>930-00457-00031</t>
  </si>
  <si>
    <t>930-00457-00037</t>
  </si>
  <si>
    <t>930-00457-00043</t>
  </si>
  <si>
    <t>930-00459-00007</t>
  </si>
  <si>
    <t>930-00459-00013</t>
  </si>
  <si>
    <t>930-00459-00019</t>
  </si>
  <si>
    <t>930-00459-00025</t>
  </si>
  <si>
    <t>930-00459-00031</t>
  </si>
  <si>
    <t>930-00459-00037</t>
  </si>
  <si>
    <t>930-00459-00043</t>
  </si>
  <si>
    <t>920-00089-00001</t>
  </si>
  <si>
    <t>920-00090-00001</t>
  </si>
  <si>
    <t>920-01374-10000</t>
  </si>
  <si>
    <t>920-01374-20000</t>
  </si>
  <si>
    <t>910-00302</t>
  </si>
  <si>
    <t>920-00550-10000</t>
  </si>
  <si>
    <t>920-00550-20000</t>
  </si>
  <si>
    <t>920-00552-10000</t>
  </si>
  <si>
    <t>920-00552-20000</t>
  </si>
  <si>
    <t>910-00017</t>
  </si>
  <si>
    <t>910-00875</t>
  </si>
  <si>
    <t>910-00833</t>
  </si>
  <si>
    <t>920-00806-10000</t>
  </si>
  <si>
    <t>920-00806-20000</t>
  </si>
  <si>
    <t>920-00708-10000</t>
  </si>
  <si>
    <t>920-00708-20000</t>
  </si>
  <si>
    <t>920-00712-10000</t>
  </si>
  <si>
    <t>920-00712-20000</t>
  </si>
  <si>
    <t>910-00836</t>
  </si>
  <si>
    <t>910-00840</t>
  </si>
  <si>
    <t>910-00876</t>
  </si>
  <si>
    <t>920-00877-20000</t>
  </si>
  <si>
    <t>920-00877-10000</t>
  </si>
  <si>
    <t>910-00844</t>
  </si>
  <si>
    <t>910-00808</t>
  </si>
  <si>
    <t>910-00809</t>
  </si>
  <si>
    <t>910-00810</t>
  </si>
  <si>
    <t>910-00811</t>
  </si>
  <si>
    <t>910-00815</t>
  </si>
  <si>
    <t>910-00818</t>
  </si>
  <si>
    <t>920-00845-00001</t>
  </si>
  <si>
    <t>910-00849</t>
  </si>
  <si>
    <t>910-00883</t>
  </si>
  <si>
    <t>910-08887</t>
  </si>
  <si>
    <t>910-00205</t>
  </si>
  <si>
    <t>910-00206</t>
  </si>
  <si>
    <t>910-00060</t>
  </si>
  <si>
    <t>910-00852</t>
  </si>
  <si>
    <t>910-00853</t>
  </si>
  <si>
    <t>910-00666</t>
  </si>
  <si>
    <t>910-00668</t>
  </si>
  <si>
    <t>920-01376-10000</t>
  </si>
  <si>
    <t>920-01376-20000</t>
  </si>
  <si>
    <t>910-00101</t>
  </si>
  <si>
    <t>910-00100</t>
  </si>
  <si>
    <t>910-00103</t>
  </si>
  <si>
    <t>910-00102</t>
  </si>
  <si>
    <t>920-00104-10000</t>
  </si>
  <si>
    <t>920-10300-20000</t>
  </si>
  <si>
    <t>920-00104-20000</t>
  </si>
  <si>
    <t>910-00106</t>
  </si>
  <si>
    <t>920-00107-10000</t>
  </si>
  <si>
    <t>920-00107-20000</t>
  </si>
  <si>
    <t>920-00109-10000</t>
  </si>
  <si>
    <t>920-00109-20000</t>
  </si>
  <si>
    <t>920-01378-10000</t>
  </si>
  <si>
    <t>920-01378-20000</t>
  </si>
  <si>
    <t>920-00599-10000</t>
  </si>
  <si>
    <t>920-00599-20000</t>
  </si>
  <si>
    <t>930-10854-00002</t>
  </si>
  <si>
    <t>930-10854-00003</t>
  </si>
  <si>
    <t>930-10854-00004</t>
  </si>
  <si>
    <t>910-01801</t>
  </si>
  <si>
    <t>910-01800</t>
  </si>
  <si>
    <t>910-01802</t>
  </si>
  <si>
    <t>910-00125</t>
  </si>
  <si>
    <t>910-00120</t>
  </si>
  <si>
    <t>910-00118</t>
  </si>
  <si>
    <t>910-00117</t>
  </si>
  <si>
    <t>910-00512</t>
  </si>
  <si>
    <t>910-01975</t>
  </si>
  <si>
    <t>910-00217</t>
  </si>
  <si>
    <t>910-10151</t>
  </si>
  <si>
    <t>910-10149</t>
  </si>
  <si>
    <t>910-00152</t>
  </si>
  <si>
    <t>910-00153</t>
  </si>
  <si>
    <t>910-10150</t>
  </si>
  <si>
    <t>910-00126</t>
  </si>
  <si>
    <t>920-01963-00001</t>
  </si>
  <si>
    <t>920-02240-00001</t>
  </si>
  <si>
    <t>920-02270-00001</t>
  </si>
  <si>
    <t>920-02277-00001</t>
  </si>
  <si>
    <t>920-02276-00001</t>
  </si>
  <si>
    <t>910-10216</t>
  </si>
  <si>
    <t>910-00215</t>
  </si>
  <si>
    <t>910-00200</t>
  </si>
  <si>
    <t>910-00203</t>
  </si>
  <si>
    <t>910-00209</t>
  </si>
  <si>
    <t>910-00133</t>
  </si>
  <si>
    <t>910-00135</t>
  </si>
  <si>
    <t>910-00212</t>
  </si>
  <si>
    <t>910-10138</t>
  </si>
  <si>
    <t>910-00213</t>
  </si>
  <si>
    <t>910-10129</t>
  </si>
  <si>
    <t>910-01201</t>
  </si>
  <si>
    <t>910-00204</t>
  </si>
  <si>
    <t>910-00210</t>
  </si>
  <si>
    <t>910-10139</t>
  </si>
  <si>
    <t>910-00214</t>
  </si>
  <si>
    <t>910-10130</t>
  </si>
  <si>
    <t>910-00202</t>
  </si>
  <si>
    <t>910-00208</t>
  </si>
  <si>
    <t>910-00211</t>
  </si>
  <si>
    <t>910-00218</t>
  </si>
  <si>
    <t>930-00857-00001</t>
  </si>
  <si>
    <t>930-00857-00002</t>
  </si>
  <si>
    <t>930-00857-00003</t>
  </si>
  <si>
    <t>920-00300-10000</t>
  </si>
  <si>
    <t>920-01885-20002</t>
  </si>
  <si>
    <t>920-01885-20022</t>
  </si>
  <si>
    <t>920-01885-20001</t>
  </si>
  <si>
    <t>920-02256-20002</t>
  </si>
  <si>
    <t>920-02260-10002</t>
  </si>
  <si>
    <t>920-02260-20002</t>
  </si>
  <si>
    <t>920-01884-20001</t>
  </si>
  <si>
    <t>920-00300-20000</t>
  </si>
  <si>
    <t>920-00558-10000</t>
  </si>
  <si>
    <t>920-00558-20000</t>
  </si>
  <si>
    <t>920-00560-10000</t>
  </si>
  <si>
    <t>920-00560-20000</t>
  </si>
  <si>
    <t>920-00562-10000</t>
  </si>
  <si>
    <t>920-00562-20000</t>
  </si>
  <si>
    <t>920-00564-10000</t>
  </si>
  <si>
    <t>920-00564-20000</t>
  </si>
  <si>
    <t>930-00156-00001</t>
  </si>
  <si>
    <t>930-00156-00002</t>
  </si>
  <si>
    <t>930-00157-00001</t>
  </si>
  <si>
    <t>930-00157-00002</t>
  </si>
  <si>
    <t>930-00158-00001</t>
  </si>
  <si>
    <t>930-00158-00002</t>
  </si>
  <si>
    <t>930-00159-00001</t>
  </si>
  <si>
    <t>930-00159-00002</t>
  </si>
  <si>
    <t>930-01389-00001</t>
  </si>
  <si>
    <t>930-01389</t>
  </si>
  <si>
    <t>930-01389-00002</t>
  </si>
  <si>
    <t>930-01392-00001</t>
  </si>
  <si>
    <t>930-01392</t>
  </si>
  <si>
    <t>930-01392-00002</t>
  </si>
  <si>
    <t>930-00160-00002</t>
  </si>
  <si>
    <t>930-00160-00001</t>
  </si>
  <si>
    <t>930-00161-00001</t>
  </si>
  <si>
    <t>930-00161-00002</t>
  </si>
  <si>
    <t>930-10855-00001</t>
  </si>
  <si>
    <t>930-10855-00002</t>
  </si>
  <si>
    <t>930-10855-00003</t>
  </si>
  <si>
    <t>930-00856-00001</t>
  </si>
  <si>
    <t>930-00856-00002</t>
  </si>
  <si>
    <t>930-00856-00003</t>
  </si>
  <si>
    <t>910-01970</t>
  </si>
  <si>
    <t>910-01972</t>
  </si>
  <si>
    <t>910-00800</t>
  </si>
  <si>
    <t>910-11934</t>
  </si>
  <si>
    <t>910-01935</t>
  </si>
  <si>
    <t>910-01931</t>
  </si>
  <si>
    <t>910-11936</t>
  </si>
  <si>
    <t>910-01969</t>
  </si>
  <si>
    <t>910-01933</t>
  </si>
  <si>
    <t>910-01932</t>
  </si>
  <si>
    <t>910-01930</t>
  </si>
  <si>
    <t>910-02267</t>
  </si>
  <si>
    <t>910-11941</t>
  </si>
  <si>
    <t>910-01942</t>
  </si>
  <si>
    <t>910-01937</t>
  </si>
  <si>
    <t>910-11940</t>
  </si>
  <si>
    <t>910-11939</t>
  </si>
  <si>
    <t>910-01938</t>
  </si>
  <si>
    <t>920-01817-10000</t>
  </si>
  <si>
    <t>920-01821-10000</t>
  </si>
  <si>
    <t>920-01821-20000</t>
  </si>
  <si>
    <t>920-01823-10000</t>
  </si>
  <si>
    <t>920-01823-20000</t>
  </si>
  <si>
    <t>920-01819-10000</t>
  </si>
  <si>
    <t>920-01819-20000</t>
  </si>
  <si>
    <t>920-01809-10000</t>
  </si>
  <si>
    <t>920-01809-20000</t>
  </si>
  <si>
    <t>920-01811-10000</t>
  </si>
  <si>
    <t>920-01811-20000</t>
  </si>
  <si>
    <t>920-01813-10000</t>
  </si>
  <si>
    <t>920-01813-20000</t>
  </si>
  <si>
    <t>920-01815-10000</t>
  </si>
  <si>
    <t>920-01815-20000</t>
  </si>
  <si>
    <t>920-01833-10000</t>
  </si>
  <si>
    <t>920-01833-20000</t>
  </si>
  <si>
    <t>920-01829-10000</t>
  </si>
  <si>
    <t>920-01829-20000</t>
  </si>
  <si>
    <t>920-01831-10000</t>
  </si>
  <si>
    <t>920-01831-20000</t>
  </si>
  <si>
    <t>910-00482</t>
  </si>
  <si>
    <t>910-00146</t>
  </si>
  <si>
    <t>910-00147</t>
  </si>
  <si>
    <t>910-00148</t>
  </si>
  <si>
    <t>920-00983-10000</t>
  </si>
  <si>
    <t>920-00983-20000</t>
  </si>
  <si>
    <t>920-00985-10000</t>
  </si>
  <si>
    <t>920-00985-20000</t>
  </si>
  <si>
    <t>910-10208</t>
  </si>
  <si>
    <t>920-00987-10000</t>
  </si>
  <si>
    <t>920-00987-20000</t>
  </si>
  <si>
    <t>920-00989-10000</t>
  </si>
  <si>
    <t>920-00989-20000</t>
  </si>
  <si>
    <t>920-00991-10000</t>
  </si>
  <si>
    <t>920-00991-20000</t>
  </si>
  <si>
    <t>920-00993-10000</t>
  </si>
  <si>
    <t>920-00993-20000</t>
  </si>
  <si>
    <t>910-10209</t>
  </si>
  <si>
    <t>920-00995-10000</t>
  </si>
  <si>
    <t>920-00995-20000</t>
  </si>
  <si>
    <t>920-00997-10000</t>
  </si>
  <si>
    <t>920-00997-20000</t>
  </si>
  <si>
    <t>920-00999-10000</t>
  </si>
  <si>
    <t>920-00999-20000</t>
  </si>
  <si>
    <t>920-01001-10000</t>
  </si>
  <si>
    <t>920-01001-20000</t>
  </si>
  <si>
    <t>930-00002-00001</t>
  </si>
  <si>
    <t>930-00002-00002</t>
  </si>
  <si>
    <t>930-00002-00003</t>
  </si>
  <si>
    <t>930-00002-00004</t>
  </si>
  <si>
    <t>930-00002-00005</t>
  </si>
  <si>
    <t>930-00002-00008</t>
  </si>
  <si>
    <t>930-00003-00001</t>
  </si>
  <si>
    <t>930-00003-00002</t>
  </si>
  <si>
    <t>930-00003-00003</t>
  </si>
  <si>
    <t>930-00003-00004</t>
  </si>
  <si>
    <t>930-00003-00011</t>
  </si>
  <si>
    <t>930-00003-00012</t>
  </si>
  <si>
    <t>930-00003-00013</t>
  </si>
  <si>
    <t>930-00003-00014</t>
  </si>
  <si>
    <t>930-00003-00005</t>
  </si>
  <si>
    <t>930-00003-00008</t>
  </si>
  <si>
    <t>930-00003-00015</t>
  </si>
  <si>
    <t>930-00003-00016</t>
  </si>
  <si>
    <t>930-00004-00001</t>
  </si>
  <si>
    <t>930-00004-00002</t>
  </si>
  <si>
    <t>930-00004-00003</t>
  </si>
  <si>
    <t>930-00004-00004</t>
  </si>
  <si>
    <t>930-00004-00011</t>
  </si>
  <si>
    <t>930-00004-00012</t>
  </si>
  <si>
    <t>930-00004-00013</t>
  </si>
  <si>
    <t>930-00004-00014</t>
  </si>
  <si>
    <t>930-00004-00005</t>
  </si>
  <si>
    <t>930-00004-00008</t>
  </si>
  <si>
    <t>930-00004-00015</t>
  </si>
  <si>
    <t>930-00004-00018</t>
  </si>
  <si>
    <t>910-00275</t>
  </si>
  <si>
    <t>930-00908-00001</t>
  </si>
  <si>
    <t>930-00908-00002</t>
  </si>
  <si>
    <t>930-00908-00003</t>
  </si>
  <si>
    <t>930-00908-00004</t>
  </si>
  <si>
    <t>930-00908-00005</t>
  </si>
  <si>
    <t>930-00908-00006</t>
  </si>
  <si>
    <t>930-00908-00007</t>
  </si>
  <si>
    <t>930-00908-00008</t>
  </si>
  <si>
    <t>930-00908-00009</t>
  </si>
  <si>
    <t>930-00908-00010</t>
  </si>
  <si>
    <t>930-00908-00011</t>
  </si>
  <si>
    <t>930-00908-00012</t>
  </si>
  <si>
    <t>930-00908</t>
  </si>
  <si>
    <t>930-00908-00025</t>
  </si>
  <si>
    <t>930-00908-00028</t>
  </si>
  <si>
    <t>930-00908-00031</t>
  </si>
  <si>
    <t>930-00908-00034</t>
  </si>
  <si>
    <t>930-00908-00037</t>
  </si>
  <si>
    <t>930-00908-00040</t>
  </si>
  <si>
    <t>930-00911-00001</t>
  </si>
  <si>
    <t>930-00911-00002</t>
  </si>
  <si>
    <t>930-00911-00003</t>
  </si>
  <si>
    <t>930-00911-00004</t>
  </si>
  <si>
    <t>930-00911-00005</t>
  </si>
  <si>
    <t>930-00911-00006</t>
  </si>
  <si>
    <t>930-00911-00007</t>
  </si>
  <si>
    <t>930-00911-00008</t>
  </si>
  <si>
    <t>930-00911-00009</t>
  </si>
  <si>
    <t>930-00911-00010</t>
  </si>
  <si>
    <t>930-00911-00011</t>
  </si>
  <si>
    <t>930-00911-00012</t>
  </si>
  <si>
    <t>930-00911</t>
  </si>
  <si>
    <t>930-00911-00025</t>
  </si>
  <si>
    <t>930-00911-00028</t>
  </si>
  <si>
    <t>930-00911-00031</t>
  </si>
  <si>
    <t>930-00911-00034</t>
  </si>
  <si>
    <t>930-00911-00037</t>
  </si>
  <si>
    <t>930-00911-00040</t>
  </si>
  <si>
    <t>930-00910-00001</t>
  </si>
  <si>
    <t>930-00910-00002</t>
  </si>
  <si>
    <t>930-00910-00003</t>
  </si>
  <si>
    <t>930-00910-00004</t>
  </si>
  <si>
    <t>930-00910-00005</t>
  </si>
  <si>
    <t>930-00910-00006</t>
  </si>
  <si>
    <t>930-00910-00007</t>
  </si>
  <si>
    <t>930-00910-00008</t>
  </si>
  <si>
    <t>930-00910-00009</t>
  </si>
  <si>
    <t>930-00910-00010</t>
  </si>
  <si>
    <t>930-00910-00011</t>
  </si>
  <si>
    <t>930-00910-00012</t>
  </si>
  <si>
    <t>930-00910</t>
  </si>
  <si>
    <t>930-00910-00025</t>
  </si>
  <si>
    <t>930-00910-00028</t>
  </si>
  <si>
    <t>930-00910-00031</t>
  </si>
  <si>
    <t>930-00910-00034</t>
  </si>
  <si>
    <t>930-00910-00037</t>
  </si>
  <si>
    <t>930-00910-00040</t>
  </si>
  <si>
    <t>930-00912-00001</t>
  </si>
  <si>
    <t>930-00912-00002</t>
  </si>
  <si>
    <t>930-00912-00003</t>
  </si>
  <si>
    <t>930-00912-00004</t>
  </si>
  <si>
    <t>930-00912-00005</t>
  </si>
  <si>
    <t>930-00912-00006</t>
  </si>
  <si>
    <t>930-00912-00007</t>
  </si>
  <si>
    <t>930-00912-00008</t>
  </si>
  <si>
    <t>930-00912-00009</t>
  </si>
  <si>
    <t>930-00912-00010</t>
  </si>
  <si>
    <t>930-00912-00011</t>
  </si>
  <si>
    <t>930-00912-00012</t>
  </si>
  <si>
    <t>930-00912</t>
  </si>
  <si>
    <t>930-00912-00025</t>
  </si>
  <si>
    <t>930-00912-00028</t>
  </si>
  <si>
    <t>930-00912-00031</t>
  </si>
  <si>
    <t>930-00912-00034</t>
  </si>
  <si>
    <t>930-00912-00037</t>
  </si>
  <si>
    <t>930-00912-00040</t>
  </si>
  <si>
    <t>930-00907-00001</t>
  </si>
  <si>
    <t>930-00907-00002</t>
  </si>
  <si>
    <t>930-00907-00003</t>
  </si>
  <si>
    <t>930-00907-00004</t>
  </si>
  <si>
    <t>930-00907-00005</t>
  </si>
  <si>
    <t>930-00907-00006</t>
  </si>
  <si>
    <t>930-00907</t>
  </si>
  <si>
    <t>930-00907-00007</t>
  </si>
  <si>
    <t>930-00907-00010</t>
  </si>
  <si>
    <t>930-00907-00013</t>
  </si>
  <si>
    <t>930-10886-00003</t>
  </si>
  <si>
    <t>930-10886</t>
  </si>
  <si>
    <t>930-10886-00004</t>
  </si>
  <si>
    <t>930-10886-00005</t>
  </si>
  <si>
    <t>930-00855-00001</t>
  </si>
  <si>
    <t>930-00855</t>
  </si>
  <si>
    <t>930-00855-00002</t>
  </si>
  <si>
    <t>930-00855-00003</t>
  </si>
  <si>
    <t>930-00854-00001</t>
  </si>
  <si>
    <t>930-00854</t>
  </si>
  <si>
    <t>930-00854-00002</t>
  </si>
  <si>
    <t>930-00854-00003</t>
  </si>
  <si>
    <t>930-00852-00001</t>
  </si>
  <si>
    <t>930-00852</t>
  </si>
  <si>
    <t>930-00852-00002</t>
  </si>
  <si>
    <t>930-00852-00003</t>
  </si>
  <si>
    <t>930-00851-00001</t>
  </si>
  <si>
    <t>930-00851</t>
  </si>
  <si>
    <t>930-00851-00002</t>
  </si>
  <si>
    <t>930-00851-00003</t>
  </si>
  <si>
    <t>930-00850-00001</t>
  </si>
  <si>
    <t>930-00850</t>
  </si>
  <si>
    <t>930-00850-00002</t>
  </si>
  <si>
    <t>930-00850-00003</t>
  </si>
  <si>
    <t>930-00904-00001</t>
  </si>
  <si>
    <t>930-00904</t>
  </si>
  <si>
    <t>930-00904-00002</t>
  </si>
  <si>
    <t>930-00904-00003</t>
  </si>
  <si>
    <t>930-00903-00001</t>
  </si>
  <si>
    <t>930-00903</t>
  </si>
  <si>
    <t>930-00903-00002</t>
  </si>
  <si>
    <t>930-00903-00003</t>
  </si>
  <si>
    <t>930-00902-00001</t>
  </si>
  <si>
    <t>930-00902</t>
  </si>
  <si>
    <t>930-00902-00002</t>
  </si>
  <si>
    <t>930-00902-00003</t>
  </si>
  <si>
    <t>930-00901-00001</t>
  </si>
  <si>
    <t>930-00901</t>
  </si>
  <si>
    <t>930-00901-00002</t>
  </si>
  <si>
    <t>930-00901-00003</t>
  </si>
  <si>
    <t>930-00900-00001</t>
  </si>
  <si>
    <t>930-00900</t>
  </si>
  <si>
    <t>930-00900-00002</t>
  </si>
  <si>
    <t>930-00900-00003</t>
  </si>
  <si>
    <t>930-10899-00001</t>
  </si>
  <si>
    <t>930-10899</t>
  </si>
  <si>
    <t>930-10899-00002</t>
  </si>
  <si>
    <t>930-10899-00003</t>
  </si>
  <si>
    <t>930-01489-00003</t>
  </si>
  <si>
    <t>930-00220-00001</t>
  </si>
  <si>
    <t>930-00220-00002</t>
  </si>
  <si>
    <t>930-00220-00003</t>
  </si>
  <si>
    <t>930-00221-00001</t>
  </si>
  <si>
    <t>930-00221-00002</t>
  </si>
  <si>
    <t>930-00221-00003</t>
  </si>
  <si>
    <t>930-00543-00001</t>
  </si>
  <si>
    <t>930-00543-00002</t>
  </si>
  <si>
    <t>930-00543-00003</t>
  </si>
  <si>
    <t>930-00430-00003</t>
  </si>
  <si>
    <t>930-00431-00001</t>
  </si>
  <si>
    <t>930-00431-00002</t>
  </si>
  <si>
    <t>930-00431-00003</t>
  </si>
  <si>
    <t>930-00432-00001</t>
  </si>
  <si>
    <t>930-00432-00002</t>
  </si>
  <si>
    <t>930-00432-00003</t>
  </si>
  <si>
    <t>930-01183-00001</t>
  </si>
  <si>
    <t>930-01183-00002</t>
  </si>
  <si>
    <t>930-01183-00003</t>
  </si>
  <si>
    <t>930-00884-00001</t>
  </si>
  <si>
    <t>930-00884-00002</t>
  </si>
  <si>
    <t>930-00885-00001</t>
  </si>
  <si>
    <t>930-00885-00002</t>
  </si>
  <si>
    <t>930-00884</t>
  </si>
  <si>
    <t>930-00885</t>
  </si>
  <si>
    <t>930-00884-00003</t>
  </si>
  <si>
    <t>930-00884-00004</t>
  </si>
  <si>
    <t>930-00884-00005</t>
  </si>
  <si>
    <t>930-00885-00003</t>
  </si>
  <si>
    <t>930-00885-00004</t>
  </si>
  <si>
    <t>930-00885-00005</t>
  </si>
  <si>
    <t>930-00883-00001</t>
  </si>
  <si>
    <t>930-00883</t>
  </si>
  <si>
    <t>930-00883-00002</t>
  </si>
  <si>
    <t>930-00883-00003</t>
  </si>
  <si>
    <t>930-00883-00004</t>
  </si>
  <si>
    <t>930-00883-00005</t>
  </si>
  <si>
    <t>930-01204-00001</t>
  </si>
  <si>
    <t>930-01204-00002</t>
  </si>
  <si>
    <t>930-01206-00001</t>
  </si>
  <si>
    <t>930-01206-00002</t>
  </si>
  <si>
    <t>930-01208-00001</t>
  </si>
  <si>
    <t>930-01208-00002</t>
  </si>
  <si>
    <t>930-01210-00001</t>
  </si>
  <si>
    <t>930-01211-00001</t>
  </si>
  <si>
    <t>930-01211-00002</t>
  </si>
  <si>
    <t>930-01213-00001</t>
  </si>
  <si>
    <t>930-01213-00002</t>
  </si>
  <si>
    <t>930-01215-00001</t>
  </si>
  <si>
    <t>930-01215-00002</t>
  </si>
  <si>
    <t>930-01217-00001</t>
  </si>
  <si>
    <t>930-01217-00002</t>
  </si>
  <si>
    <t>930-01219-00001</t>
  </si>
  <si>
    <t>930-01219-00002</t>
  </si>
  <si>
    <t>930-01221-00001</t>
  </si>
  <si>
    <t>930-01221-00002</t>
  </si>
  <si>
    <t>930-01223-00001</t>
  </si>
  <si>
    <t>930-01223-00002</t>
  </si>
  <si>
    <t>930-01225-00001</t>
  </si>
  <si>
    <t>930-01225-00002</t>
  </si>
  <si>
    <t>910-00068</t>
  </si>
  <si>
    <t>910-00077</t>
  </si>
  <si>
    <t>930-00683-00001</t>
  </si>
  <si>
    <t>930-00683-00003</t>
  </si>
  <si>
    <t>930-00683-00004</t>
  </si>
  <si>
    <t>930-00683-00002</t>
  </si>
  <si>
    <t>930-00687-00001</t>
  </si>
  <si>
    <t>930-00687-00003</t>
  </si>
  <si>
    <t>930-00687-00004</t>
  </si>
  <si>
    <t>930-00687-00002</t>
  </si>
  <si>
    <t>920-01632-10000</t>
  </si>
  <si>
    <t>920-01632-20000</t>
  </si>
  <si>
    <t>920-01634-10000</t>
  </si>
  <si>
    <t>920-01634-20000</t>
  </si>
  <si>
    <t>930-01741-00001</t>
  </si>
  <si>
    <t>930-01741-00002</t>
  </si>
  <si>
    <t>930-00005-00012</t>
  </si>
  <si>
    <t>930-01743-00001</t>
  </si>
  <si>
    <t>930-01743-00002</t>
  </si>
  <si>
    <t>930-01747-00001</t>
  </si>
  <si>
    <t>930-01747-00003</t>
  </si>
  <si>
    <t>930-01747-00002</t>
  </si>
  <si>
    <t>930-01751-00001</t>
  </si>
  <si>
    <t>930-01751-00003</t>
  </si>
  <si>
    <t>930-01751-00002</t>
  </si>
  <si>
    <t>930-01745-00001</t>
  </si>
  <si>
    <t>930-01745-00002</t>
  </si>
  <si>
    <t>930-00005-00024</t>
  </si>
  <si>
    <t>930-00005-00025</t>
  </si>
  <si>
    <t>930-00005-00026</t>
  </si>
  <si>
    <t>930-00005-00027</t>
  </si>
  <si>
    <t>930-00005-00028</t>
  </si>
  <si>
    <t>930-00005-00029</t>
  </si>
  <si>
    <t>930-00005-00030</t>
  </si>
  <si>
    <t>930-00005-00031</t>
  </si>
  <si>
    <t>930-00005-00032</t>
  </si>
  <si>
    <t>930-00005-00033</t>
  </si>
  <si>
    <t>930-00005-00034</t>
  </si>
  <si>
    <t>930-00005-00035</t>
  </si>
  <si>
    <t>930-00005-00036</t>
  </si>
  <si>
    <t>930-00005-00037</t>
  </si>
  <si>
    <t>930-00005-00038</t>
  </si>
  <si>
    <t>930-00005-00039</t>
  </si>
  <si>
    <t>930-00005-00040</t>
  </si>
  <si>
    <t>930-00005-00041</t>
  </si>
  <si>
    <t>930-00005-00042</t>
  </si>
  <si>
    <t>930-00005-00004</t>
  </si>
  <si>
    <t>930-00005-00045</t>
  </si>
  <si>
    <t>930-00005-00046</t>
  </si>
  <si>
    <t>930-00005-00047</t>
  </si>
  <si>
    <t>930-00005-00048</t>
  </si>
  <si>
    <t>930-00005-00049</t>
  </si>
  <si>
    <t>930-00005-00050</t>
  </si>
  <si>
    <t>930-00005-00051</t>
  </si>
  <si>
    <t>930-00005-00052</t>
  </si>
  <si>
    <t>910-00601</t>
  </si>
  <si>
    <t>910-00602</t>
  </si>
  <si>
    <t>920-00659-00001</t>
  </si>
  <si>
    <t>920-00660-00001</t>
  </si>
  <si>
    <t>920-00661-00001</t>
  </si>
  <si>
    <t>910-00674</t>
  </si>
  <si>
    <t>920-00662-00001</t>
  </si>
  <si>
    <t>920-00635-10000</t>
  </si>
  <si>
    <t>920-00675-10000</t>
  </si>
  <si>
    <t>920-00675-20000</t>
  </si>
  <si>
    <t>920-00635-20000</t>
  </si>
  <si>
    <t>930-00637-00001</t>
  </si>
  <si>
    <t>930-00637-00003</t>
  </si>
  <si>
    <t>930-00637-00004</t>
  </si>
  <si>
    <t>930-00637-00002</t>
  </si>
  <si>
    <t>930-00641-00001</t>
  </si>
  <si>
    <t>930-00641-00003</t>
  </si>
  <si>
    <t>930-00641-00004</t>
  </si>
  <si>
    <t>930-00641-00002</t>
  </si>
  <si>
    <t>920-00677-10000</t>
  </si>
  <si>
    <t>920-00677-20000</t>
  </si>
  <si>
    <t>920-00679-10000</t>
  </si>
  <si>
    <t>920-00679-20000</t>
  </si>
  <si>
    <t>920-00681-10000</t>
  </si>
  <si>
    <t>920-00681-20000</t>
  </si>
  <si>
    <t>920-02278-00001</t>
  </si>
  <si>
    <t>920-00043-10000</t>
  </si>
  <si>
    <t>920-00043-20000</t>
  </si>
  <si>
    <t>920-00037-10000</t>
  </si>
  <si>
    <t>920-00037-20000</t>
  </si>
  <si>
    <t>920-00042-10000</t>
  </si>
  <si>
    <t>920-00042-20000</t>
  </si>
  <si>
    <t>910-00663</t>
  </si>
  <si>
    <t>910-00665</t>
  </si>
  <si>
    <t>920-01736-00001</t>
  </si>
  <si>
    <t>920-01737-00001</t>
  </si>
  <si>
    <t>910-00149</t>
  </si>
  <si>
    <t>910-01227</t>
  </si>
  <si>
    <t>910-01228</t>
  </si>
  <si>
    <t>910-00603</t>
  </si>
  <si>
    <t>910-00605</t>
  </si>
  <si>
    <t>910-01808</t>
  </si>
  <si>
    <t>910-01839</t>
  </si>
  <si>
    <t>910-01840</t>
  </si>
  <si>
    <t>910-01841</t>
  </si>
  <si>
    <t>920-00296-10000</t>
  </si>
  <si>
    <t>920-00296-20000</t>
  </si>
  <si>
    <t>920-00297-10000</t>
  </si>
  <si>
    <t>920-00297-20000</t>
  </si>
  <si>
    <t>920-00904-10000</t>
  </si>
  <si>
    <t>920-00904-20000</t>
  </si>
  <si>
    <t>920-00921-10000</t>
  </si>
  <si>
    <t>920-00921-20000</t>
  </si>
  <si>
    <t>920-00647-10000</t>
  </si>
  <si>
    <t>920-00647-20000</t>
  </si>
  <si>
    <t>920-00923-10000</t>
  </si>
  <si>
    <t>920-00923-20000</t>
  </si>
  <si>
    <t>920-00131-00001</t>
  </si>
  <si>
    <t>920-01968-00001</t>
  </si>
  <si>
    <t>920-01899-00001</t>
  </si>
  <si>
    <t>920-01996-00001</t>
  </si>
  <si>
    <t>920-01978-00001</t>
  </si>
  <si>
    <t>910-00089</t>
  </si>
  <si>
    <t>910-01859</t>
  </si>
  <si>
    <t>920-01897-00001</t>
  </si>
  <si>
    <t>920-01869-00001</t>
  </si>
  <si>
    <t>920-00485-10000</t>
  </si>
  <si>
    <t>920-00485-20000</t>
  </si>
  <si>
    <t>920-00493-10000</t>
  </si>
  <si>
    <t>920-00493-20000</t>
  </si>
  <si>
    <t>920-00487-10000</t>
  </si>
  <si>
    <t>920-00487-20000</t>
  </si>
  <si>
    <t>920-00498-10000</t>
  </si>
  <si>
    <t>910-00794</t>
  </si>
  <si>
    <t>920-00498-20000</t>
  </si>
  <si>
    <t>920-00499-10000</t>
  </si>
  <si>
    <t>920-00499-20000</t>
  </si>
  <si>
    <t>920-00520-10000</t>
  </si>
  <si>
    <t>920-00520-20000</t>
  </si>
  <si>
    <t>920-00500-10000</t>
  </si>
  <si>
    <t>920-00500-20000</t>
  </si>
  <si>
    <t>920-10116-10000</t>
  </si>
  <si>
    <t>920-10116-20000</t>
  </si>
  <si>
    <t>910-01858</t>
  </si>
  <si>
    <t>920-00510-10000</t>
  </si>
  <si>
    <t>920-00510-20000</t>
  </si>
  <si>
    <t>920-00511-10000</t>
  </si>
  <si>
    <t>920-00511-20000</t>
  </si>
  <si>
    <t>910-00521</t>
  </si>
  <si>
    <t>920-01967-00001</t>
  </si>
  <si>
    <t>920-01987-00001</t>
  </si>
  <si>
    <t>910-00607</t>
  </si>
  <si>
    <t>910-00005</t>
  </si>
  <si>
    <t>920-01888-00001</t>
  </si>
  <si>
    <t>920-00962-10000</t>
  </si>
  <si>
    <t>910-01229</t>
  </si>
  <si>
    <t>910-01230</t>
  </si>
  <si>
    <t>910-01231</t>
  </si>
  <si>
    <t>920-00962-20000</t>
  </si>
  <si>
    <t>920-00004-00001</t>
  </si>
  <si>
    <t>920-00649-00001</t>
  </si>
  <si>
    <t>920-00650-00001</t>
  </si>
  <si>
    <t>920-02274-00001</t>
  </si>
  <si>
    <t>910-00609</t>
  </si>
  <si>
    <t>910-00610</t>
  </si>
  <si>
    <t>920-01232-00001</t>
  </si>
  <si>
    <t>920-01232-00003</t>
  </si>
  <si>
    <t>920-00823-00001</t>
  </si>
  <si>
    <t>920-00078-00001</t>
  </si>
  <si>
    <t>920-00218-00001</t>
  </si>
  <si>
    <t>920-00069-00001</t>
  </si>
  <si>
    <t>920-00217-00001</t>
  </si>
  <si>
    <t>910-00216</t>
  </si>
  <si>
    <t>910-00220</t>
  </si>
  <si>
    <t>920-00085-00001</t>
  </si>
  <si>
    <t>920-00219-00001</t>
  </si>
  <si>
    <t>910-01846</t>
  </si>
  <si>
    <t>920-01847-00001</t>
  </si>
  <si>
    <t>910-01845</t>
  </si>
  <si>
    <t>910-01844</t>
  </si>
  <si>
    <t>920-00714-00001</t>
  </si>
  <si>
    <t>920-00825-00001</t>
  </si>
  <si>
    <t>910-00861</t>
  </si>
  <si>
    <t>910-00969</t>
  </si>
  <si>
    <t>910-02264</t>
  </si>
  <si>
    <t>920-01234-30000</t>
  </si>
  <si>
    <t>920-01234-10000</t>
  </si>
  <si>
    <t>910-01236</t>
  </si>
  <si>
    <t>910-01237</t>
  </si>
  <si>
    <t>920-01238-30000</t>
  </si>
  <si>
    <t>920-01238-10000</t>
  </si>
  <si>
    <t>920-01241-30000</t>
  </si>
  <si>
    <t>920-01241-10000</t>
  </si>
  <si>
    <t>930-00890-00001</t>
  </si>
  <si>
    <t>930-00890-00002</t>
  </si>
  <si>
    <t>930-00887-00003</t>
  </si>
  <si>
    <t>930-00887-00001</t>
  </si>
  <si>
    <t>930-00887-00007</t>
  </si>
  <si>
    <t>930-00887-00005</t>
  </si>
  <si>
    <t>930-00890-00003</t>
  </si>
  <si>
    <t>930-00890-00004</t>
  </si>
  <si>
    <t>930-00887-00011</t>
  </si>
  <si>
    <t>930-00887-00009</t>
  </si>
  <si>
    <t>930-00889-00001</t>
  </si>
  <si>
    <t>930-00889-00002</t>
  </si>
  <si>
    <t>930-00889-00004</t>
  </si>
  <si>
    <t>930-00889-00003</t>
  </si>
  <si>
    <t>930-00889-00005</t>
  </si>
  <si>
    <t>930-00889-00006</t>
  </si>
  <si>
    <t>930-00889-00008</t>
  </si>
  <si>
    <t>930-00889-00007</t>
  </si>
  <si>
    <t>930-00891-00001</t>
  </si>
  <si>
    <t>930-00891-00003</t>
  </si>
  <si>
    <t>930-00891-00005</t>
  </si>
  <si>
    <t>930-00886-00001</t>
  </si>
  <si>
    <t>930-00898-00001</t>
  </si>
  <si>
    <t>930-00898-00002</t>
  </si>
  <si>
    <t>930-00898-00003</t>
  </si>
  <si>
    <t>930-00898</t>
  </si>
  <si>
    <t>930-00906-00001</t>
  </si>
  <si>
    <t>930-10906-00001</t>
  </si>
  <si>
    <t>930-00906-00003</t>
  </si>
  <si>
    <t>930-10906-00002</t>
  </si>
  <si>
    <t>930-10906-00003</t>
  </si>
  <si>
    <t>930-00906-00002</t>
  </si>
  <si>
    <t>930-00906-00004</t>
  </si>
  <si>
    <t>930-10906-00004</t>
  </si>
  <si>
    <t>930-00906-00005</t>
  </si>
  <si>
    <t>930-10906</t>
  </si>
  <si>
    <t>930-00906</t>
  </si>
  <si>
    <t>920-00651-00001</t>
  </si>
  <si>
    <t>920-00652-00001</t>
  </si>
  <si>
    <t>920-00653-00001</t>
  </si>
  <si>
    <t>920-00654-00001</t>
  </si>
  <si>
    <t>920-00655-00001</t>
  </si>
  <si>
    <t>920-00656-00001</t>
  </si>
  <si>
    <t>920-00657-00001</t>
  </si>
  <si>
    <t>920-00658-00001</t>
  </si>
  <si>
    <t>920-01293-30000</t>
  </si>
  <si>
    <t>920-01293-10000</t>
  </si>
  <si>
    <t>930-00892-00001</t>
  </si>
  <si>
    <t>930-00892-00002</t>
  </si>
  <si>
    <t>910-01297</t>
  </si>
  <si>
    <t>910-00085</t>
  </si>
  <si>
    <t>930-00893-00001</t>
  </si>
  <si>
    <t>910-01299</t>
  </si>
  <si>
    <t>920-01300-30000</t>
  </si>
  <si>
    <t>920-01300-10000</t>
  </si>
  <si>
    <t>920-01302-30000</t>
  </si>
  <si>
    <t>920-01302-10000</t>
  </si>
  <si>
    <t>930-01304-00001</t>
  </si>
  <si>
    <t>930-01304-00002</t>
  </si>
  <si>
    <t>910-00462</t>
  </si>
  <si>
    <t>910-10200</t>
  </si>
  <si>
    <t>910-00201</t>
  </si>
  <si>
    <t>910-10046</t>
  </si>
  <si>
    <t>910-00053</t>
  </si>
  <si>
    <t>910-00099</t>
  </si>
  <si>
    <t>910-10100</t>
  </si>
  <si>
    <t>910-10101</t>
  </si>
  <si>
    <t>910-10040</t>
  </si>
  <si>
    <t>910-10042</t>
  </si>
  <si>
    <t>910-10102</t>
  </si>
  <si>
    <t>910-10103</t>
  </si>
  <si>
    <t>910-10104</t>
  </si>
  <si>
    <t>910-00095</t>
  </si>
  <si>
    <t>910-10122</t>
  </si>
  <si>
    <t>910-10120</t>
  </si>
  <si>
    <t>910-10121</t>
  </si>
  <si>
    <t>910-00018</t>
  </si>
  <si>
    <t>910-00021</t>
  </si>
  <si>
    <t>910-10106</t>
  </si>
  <si>
    <t>910-10107</t>
  </si>
  <si>
    <t>910-10108</t>
  </si>
  <si>
    <t>910-10109</t>
  </si>
  <si>
    <t>910-00039</t>
  </si>
  <si>
    <t>910-00119</t>
  </si>
  <si>
    <t>910-00032</t>
  </si>
  <si>
    <t>910-00033</t>
  </si>
  <si>
    <t>910-10110</t>
  </si>
  <si>
    <t>910-00111</t>
  </si>
  <si>
    <t>920-00112-10000</t>
  </si>
  <si>
    <t>920-00112-20000</t>
  </si>
  <si>
    <t>920-10114-10000</t>
  </si>
  <si>
    <t>920-10114-20000</t>
  </si>
  <si>
    <t>910-00071</t>
  </si>
  <si>
    <t>910-00863</t>
  </si>
  <si>
    <t>920-00645-10000</t>
  </si>
  <si>
    <t>920-00645-20000</t>
  </si>
  <si>
    <t>910-01880</t>
  </si>
  <si>
    <t>910-00474</t>
  </si>
  <si>
    <t>910-00014</t>
  </si>
  <si>
    <t>920-00010-00001</t>
  </si>
  <si>
    <t>910-10334</t>
  </si>
  <si>
    <t>910-00407</t>
  </si>
  <si>
    <t>910-00323</t>
  </si>
  <si>
    <t>910-00340</t>
  </si>
  <si>
    <t>910-00330</t>
  </si>
  <si>
    <t>910-10332</t>
  </si>
  <si>
    <t>910-00331</t>
  </si>
  <si>
    <t>920-00341-00001</t>
  </si>
  <si>
    <t>920-00308-00001</t>
  </si>
  <si>
    <t>920-00310-00001</t>
  </si>
  <si>
    <t>920-00315-00001</t>
  </si>
  <si>
    <t>930-00311-00001</t>
  </si>
  <si>
    <t>920-00309-00001</t>
  </si>
  <si>
    <t>920-00443-00001</t>
  </si>
  <si>
    <t>910-01995</t>
  </si>
  <si>
    <t>910-00437</t>
  </si>
  <si>
    <t>910-00440</t>
  </si>
  <si>
    <t>910-00441</t>
  </si>
  <si>
    <t>910-10355</t>
  </si>
  <si>
    <t>910-00326</t>
  </si>
  <si>
    <t>910-00329</t>
  </si>
  <si>
    <t>930-00300-00001</t>
  </si>
  <si>
    <t>930-00278-00001</t>
  </si>
  <si>
    <t>930-00301-00001</t>
  </si>
  <si>
    <t>910-00325</t>
  </si>
  <si>
    <t>910-00324</t>
  </si>
  <si>
    <t>910-00327</t>
  </si>
  <si>
    <t>910-00328</t>
  </si>
  <si>
    <t>920-00318-00001</t>
  </si>
  <si>
    <t>920-00316-00001</t>
  </si>
  <si>
    <t>910-00444</t>
  </si>
  <si>
    <t>910-00040</t>
  </si>
  <si>
    <t>910-10088</t>
  </si>
  <si>
    <t>920-00039-00001</t>
  </si>
  <si>
    <t>920-00087-00001</t>
  </si>
  <si>
    <t>920-00400-00001</t>
  </si>
  <si>
    <t>920-00396-00001</t>
  </si>
  <si>
    <t>920-00395-00001</t>
  </si>
  <si>
    <t>920-00450-00001</t>
  </si>
  <si>
    <t>920-00452-00001</t>
  </si>
  <si>
    <t>920-00399-00001</t>
  </si>
  <si>
    <t>920-00448-00001</t>
  </si>
  <si>
    <t>920-00447-00001</t>
  </si>
  <si>
    <t>920-00451-00001</t>
  </si>
  <si>
    <t>920-00453-00001</t>
  </si>
  <si>
    <t>920-00449-00001</t>
  </si>
  <si>
    <t>920-00093-00001</t>
  </si>
  <si>
    <t>920-00091-00001</t>
  </si>
  <si>
    <t>920-00092-00001</t>
  </si>
  <si>
    <t>920-00426-00001</t>
  </si>
  <si>
    <t>920-00427-00001</t>
  </si>
  <si>
    <t>910-01306</t>
  </si>
  <si>
    <t>910-01307</t>
  </si>
  <si>
    <t>920-02272-00001</t>
  </si>
  <si>
    <t>920-02273-00001</t>
  </si>
  <si>
    <t>910-01870</t>
  </si>
  <si>
    <t>920-01882-00001</t>
  </si>
  <si>
    <t>920-00566-10000</t>
  </si>
  <si>
    <t>920-00566-20000</t>
  </si>
  <si>
    <t>920-00568-10000</t>
  </si>
  <si>
    <t>920-00568-20000</t>
  </si>
  <si>
    <t>910-00578</t>
  </si>
  <si>
    <t>910-00580</t>
  </si>
  <si>
    <t>920-01308-10000</t>
  </si>
  <si>
    <t>920-01308-20000</t>
  </si>
  <si>
    <t>930-00574-00001</t>
  </si>
  <si>
    <t>930-00574-00003</t>
  </si>
  <si>
    <t>930-00574-00002</t>
  </si>
  <si>
    <t>930-00574-00004</t>
  </si>
  <si>
    <t>920-01310-10000</t>
  </si>
  <si>
    <t>920-01310-20000</t>
  </si>
  <si>
    <t>920-01312-10000</t>
  </si>
  <si>
    <t>920-01312-20000</t>
  </si>
  <si>
    <t>920-01314-10000</t>
  </si>
  <si>
    <t>920-01314-20000</t>
  </si>
  <si>
    <t>930-00570-00001</t>
  </si>
  <si>
    <t>930-00571-00003</t>
  </si>
  <si>
    <t>930-00572-00002</t>
  </si>
  <si>
    <t>930-00573-00004</t>
  </si>
  <si>
    <t>930-01316-00001</t>
  </si>
  <si>
    <t>930-01316-00002</t>
  </si>
  <si>
    <t>920-00611-10000</t>
  </si>
  <si>
    <t>920-00611-20000</t>
  </si>
  <si>
    <t>920-00613-10000</t>
  </si>
  <si>
    <t>920-00613-20000</t>
  </si>
  <si>
    <t>920-00615-10000</t>
  </si>
  <si>
    <t>920-00615-20000</t>
  </si>
  <si>
    <t>920-00617-10000</t>
  </si>
  <si>
    <t>920-00617-20000</t>
  </si>
  <si>
    <t>920-01318-10000</t>
  </si>
  <si>
    <t>920-01318-20000</t>
  </si>
  <si>
    <t>920-00619-10000</t>
  </si>
  <si>
    <t>920-00619-20000</t>
  </si>
  <si>
    <t>920-01320-10000</t>
  </si>
  <si>
    <t>920-01320-20000</t>
  </si>
  <si>
    <t>920-01322-10000</t>
  </si>
  <si>
    <t>920-01322-20000</t>
  </si>
  <si>
    <t>920-01324-10000</t>
  </si>
  <si>
    <t>920-01324-20000</t>
  </si>
  <si>
    <t>920-00621-10000</t>
  </si>
  <si>
    <t>920-00621-20000</t>
  </si>
  <si>
    <t>920-00623-10000</t>
  </si>
  <si>
    <t>920-00623-20000</t>
  </si>
  <si>
    <t>920-00625-10000</t>
  </si>
  <si>
    <t>920-00625-20000</t>
  </si>
  <si>
    <t>920-01326-10000</t>
  </si>
  <si>
    <t>920-01326-20000</t>
  </si>
  <si>
    <t>920-01328-10000</t>
  </si>
  <si>
    <t>920-01328-20000</t>
  </si>
  <si>
    <t>920-00627-10000</t>
  </si>
  <si>
    <t>920-00627-20000</t>
  </si>
  <si>
    <t>910-01877</t>
  </si>
  <si>
    <t>910-01936</t>
  </si>
  <si>
    <t>910-00130</t>
  </si>
  <si>
    <t>910-01981</t>
  </si>
  <si>
    <t>910-02624</t>
  </si>
  <si>
    <t>920-00582-10000</t>
  </si>
  <si>
    <t>920-00584-10000</t>
  </si>
  <si>
    <t>920-00584-20000</t>
  </si>
  <si>
    <t>920-00582-20000</t>
  </si>
  <si>
    <t>920-00629-10000</t>
  </si>
  <si>
    <t>920-00629-20000</t>
  </si>
  <si>
    <t>910-00087</t>
  </si>
  <si>
    <t>910-00086</t>
  </si>
  <si>
    <t>910-10294</t>
  </si>
  <si>
    <t>910-10293</t>
  </si>
  <si>
    <t>910-00266</t>
  </si>
  <si>
    <t>910-10279</t>
  </si>
  <si>
    <t>910-00252</t>
  </si>
  <si>
    <t>910-00251</t>
  </si>
  <si>
    <t>910-10263</t>
  </si>
  <si>
    <t>910-10283</t>
  </si>
  <si>
    <t>910-10282</t>
  </si>
  <si>
    <t>910-10359</t>
  </si>
  <si>
    <t>910-00297</t>
  </si>
  <si>
    <t>910-00245</t>
  </si>
  <si>
    <t>910-10295</t>
  </si>
  <si>
    <t>920-00423-00001</t>
  </si>
  <si>
    <t>910-00299</t>
  </si>
  <si>
    <t>910-00419</t>
  </si>
  <si>
    <t>910-00422</t>
  </si>
  <si>
    <t>920-00385-00001</t>
  </si>
  <si>
    <t>920-00408-00001</t>
  </si>
  <si>
    <t>910-00404</t>
  </si>
  <si>
    <t>920-01989-00001</t>
  </si>
  <si>
    <t>920-00417-00001</t>
  </si>
  <si>
    <t>920-00416-00001</t>
  </si>
  <si>
    <t>930-00267-00001</t>
  </si>
  <si>
    <t>930-00281-00001</t>
  </si>
  <si>
    <t>910-00376</t>
  </si>
  <si>
    <t>910-00336</t>
  </si>
  <si>
    <t>910-00247</t>
  </si>
  <si>
    <t>920-00384-00001</t>
  </si>
  <si>
    <t>910-10358</t>
  </si>
  <si>
    <t>920-00386-00001</t>
  </si>
  <si>
    <t>920-00409-00001</t>
  </si>
  <si>
    <t>910-00375</t>
  </si>
  <si>
    <t>910-10262</t>
  </si>
  <si>
    <t>910-00254</t>
  </si>
  <si>
    <t>910-00253</t>
  </si>
  <si>
    <t>920-01948-00001</t>
  </si>
  <si>
    <t>920-01949-00001</t>
  </si>
  <si>
    <t>920-01946-00001</t>
  </si>
  <si>
    <t>920-01947-00001</t>
  </si>
  <si>
    <t>920-01984-00001</t>
  </si>
  <si>
    <t>920-01954-00001</t>
  </si>
  <si>
    <t>920-01982-00001</t>
  </si>
  <si>
    <t>920-01956-00001</t>
  </si>
  <si>
    <t>920-01985-00001</t>
  </si>
  <si>
    <t>920-01955-00001</t>
  </si>
  <si>
    <t>920-01983-00001</t>
  </si>
  <si>
    <t>920-01957-00001</t>
  </si>
  <si>
    <t>920-01993-00001</t>
  </si>
  <si>
    <t>920-01991-00001</t>
  </si>
  <si>
    <t>920-01992-00001</t>
  </si>
  <si>
    <t>920-01986-00001</t>
  </si>
  <si>
    <t>930-01330-00001</t>
  </si>
  <si>
    <t>930-01330-00002</t>
  </si>
  <si>
    <t>930-01332-00001</t>
  </si>
  <si>
    <t>930-01332-00002</t>
  </si>
  <si>
    <t>930-01334-00001</t>
  </si>
  <si>
    <t>930-01334-00002</t>
  </si>
  <si>
    <t>930-01336-00001</t>
  </si>
  <si>
    <t>930-01336-00002</t>
  </si>
  <si>
    <t>930-00896-00001</t>
  </si>
  <si>
    <t>930-00896-00003</t>
  </si>
  <si>
    <t>930-00896-00004</t>
  </si>
  <si>
    <t>930-00896-00005</t>
  </si>
  <si>
    <t>930-00897-00001</t>
  </si>
  <si>
    <t>930-00897-00005</t>
  </si>
  <si>
    <t>930-00897-00007</t>
  </si>
  <si>
    <t>930-00897-00009</t>
  </si>
  <si>
    <t>910-00050</t>
  </si>
  <si>
    <t>Make your location bookable through Biamp Workplace with calendar integration - 1 year</t>
  </si>
  <si>
    <t>Make your location bookable through Biamp Workplace with calendar integration - 3 years</t>
  </si>
  <si>
    <t>Make your location bookable through Biamp Workplace with calendar integration - 5 years</t>
  </si>
  <si>
    <t>920-02606-20000</t>
  </si>
  <si>
    <t>Evoko Kleeo Desk Manager including a 1-year Workplace Booking License, 1-pack</t>
  </si>
  <si>
    <t>910-00001</t>
  </si>
  <si>
    <t>Cambridge DS1339W-TAA</t>
  </si>
  <si>
    <t>70V plenum loudspeaker – white, TAA-compliant, Chicago CCEA plenum compliant</t>
  </si>
  <si>
    <t>Other</t>
  </si>
  <si>
    <t>910-00009</t>
  </si>
  <si>
    <t>Biamp BMA 360D</t>
  </si>
  <si>
    <t>24-inch frequency invariant beamforming ceiling tile microphone array with Dante and 4 x 15 watt PoE amplifier</t>
  </si>
  <si>
    <t>Microphone</t>
  </si>
  <si>
    <t>910-00010</t>
  </si>
  <si>
    <t>Biamp BMA 360D-I</t>
  </si>
  <si>
    <t>600 mm frequency invariant beamforming ceiling tile microphone array with Dante and 4 x 15 watt PoE amplifier</t>
  </si>
  <si>
    <t>910-00019</t>
  </si>
  <si>
    <t>Biamp BMA 360D-RM</t>
  </si>
  <si>
    <t>24-inch recessed mount accessory for BMA 360D ceiling tile microphone</t>
  </si>
  <si>
    <t>910-00020</t>
  </si>
  <si>
    <t>Biamp BMA 360D-RM-I</t>
  </si>
  <si>
    <t>600 mm recessed mount accessory for BMA 360D ceiling tile microphone</t>
  </si>
  <si>
    <t>910-00023</t>
  </si>
  <si>
    <t>Biamp BMA 360D-SM</t>
  </si>
  <si>
    <t>24-inch surface mount accessory for BMA 360D ceiling tile microphone</t>
  </si>
  <si>
    <t>910-00024</t>
  </si>
  <si>
    <t>Biamp BMA 360D-SM-I</t>
  </si>
  <si>
    <t>600 mm surface mount accessory for BMA 360D ceiling tile microphone</t>
  </si>
  <si>
    <t>920-02802-10000</t>
  </si>
  <si>
    <t>Desono CMX2-LG-B Black</t>
  </si>
  <si>
    <t>ClickMount Pan-Tilt Bracket, Large, Fits EX-S8, EX-S10 and EX-S10SUB Loudspeakers, black</t>
  </si>
  <si>
    <t>920-02802-20000</t>
  </si>
  <si>
    <t>Desono CMX2-LG-W White</t>
  </si>
  <si>
    <t>920-02800-10000</t>
  </si>
  <si>
    <t>Desono CMX2-SM-B Black</t>
  </si>
  <si>
    <t>920-02800-20000</t>
  </si>
  <si>
    <t>Desono CMX2-SM-W White</t>
  </si>
  <si>
    <t>920-02808-10000</t>
  </si>
  <si>
    <t>Desono EXUB2-S10​-B Black</t>
  </si>
  <si>
    <t>920-02808-20000</t>
  </si>
  <si>
    <t>Desono EXUB2-S10​-W White</t>
  </si>
  <si>
    <t>920-02804-10000</t>
  </si>
  <si>
    <t>Desono EXUB2-S6-B Black</t>
  </si>
  <si>
    <t>EX-S6 ClickMount U-Bracket Kit, black</t>
  </si>
  <si>
    <t>920-02804-20000</t>
  </si>
  <si>
    <t>Desono EXUB2-S6-W White</t>
  </si>
  <si>
    <t>920-02806-10000</t>
  </si>
  <si>
    <t>Desono EXUB2-S8-B Black</t>
  </si>
  <si>
    <t>920-02806-20000</t>
  </si>
  <si>
    <t>Desono EXUB2-S8-W White</t>
  </si>
  <si>
    <t>920-02810-10000</t>
  </si>
  <si>
    <t>Desono SPA-UBDX102-B Black</t>
  </si>
  <si>
    <t>U-Bracket Kit, Aluminum with ClickPlug, DX-S5, black</t>
  </si>
  <si>
    <t>920-02810-20000</t>
  </si>
  <si>
    <t>Desono SPA-UBDX102-W White</t>
  </si>
  <si>
    <t>920-02812-10000</t>
  </si>
  <si>
    <t>Desono SPA-UBDX202-B Black</t>
  </si>
  <si>
    <t>U-Bracket Kit, Aluminum with ClickPlug, DX-S8, black</t>
  </si>
  <si>
    <t>920-02812-20000</t>
  </si>
  <si>
    <t>Desono SPA-UBDX202-W White</t>
  </si>
  <si>
    <t>910-00013</t>
  </si>
  <si>
    <t>EasyConnect MPX CRS USB-C</t>
  </si>
  <si>
    <t>USB-C cable retractor system for MPX 200/250</t>
  </si>
  <si>
    <t>910-00012</t>
  </si>
  <si>
    <t>EasyConnect MPX TA 203x260</t>
  </si>
  <si>
    <t>Table adapter for MPX 200/250 - 203 x 260 mm (8"x 10.24”)</t>
  </si>
  <si>
    <t>910-00011</t>
  </si>
  <si>
    <t>EasyConnect MPX TA 203x508</t>
  </si>
  <si>
    <t>Table adapter for MPX 200/250 - 203 x 508 mm (8"x 20”)</t>
  </si>
  <si>
    <t>920-00005</t>
  </si>
  <si>
    <t>EasyConnect POE-90W</t>
  </si>
  <si>
    <t>90W PoE++ power injector</t>
  </si>
  <si>
    <t>900-10004</t>
  </si>
  <si>
    <t>MAX Connect Auditorium Mode License</t>
  </si>
  <si>
    <t>Perpetual license for Auditorium Mode feature extension</t>
  </si>
  <si>
    <t>910-01541</t>
  </si>
  <si>
    <t>CM20DT</t>
  </si>
  <si>
    <t>6.5" two-way thin edge design ceiling speaker 100-70 volt / 20 watts, 16 ohms / 60 watts, white, with basket integrated neodymium magnets for a perfect seal, removable logo and quick fit push connector</t>
  </si>
  <si>
    <t>920-01543-20000</t>
  </si>
  <si>
    <t>CM20T</t>
  </si>
  <si>
    <t>6.5" two-way ceiling speaker 70 - 100 volt / 20 watts, 16 ohms / 60 watts, white, with removable logo and quick fit push connector</t>
  </si>
  <si>
    <t>920-01543-10000</t>
  </si>
  <si>
    <t>CM20T-BL</t>
  </si>
  <si>
    <t>6.5" two-way ceiling speaker 70 - 100 volt / 20 watts, 16 ohms / 60 watts, black, with removable logo and quick fit push connector</t>
  </si>
  <si>
    <t>920-01545-20000</t>
  </si>
  <si>
    <t>CM3T</t>
  </si>
  <si>
    <t>3" Miniature ceiling speaker 70 - 100 volt / 6 watts, 16 ohms / 20 watts, spring clamps mounting, white, with removable logo</t>
  </si>
  <si>
    <t>920-01545-10000</t>
  </si>
  <si>
    <t>CM3T-BL</t>
  </si>
  <si>
    <t>3" Miniature ceiling speaker 70 - 100 volt / 6 watts,  16 ohms / 20 watts, spring clamps mounting, black, with removable logo</t>
  </si>
  <si>
    <t>920-01548-20000</t>
  </si>
  <si>
    <t>CM4T</t>
  </si>
  <si>
    <t>4" ceiling speaker 70 - 100 volt / 6 watts, 16 ohms / 30 watts, spring clips mounting, white, with removable logo</t>
  </si>
  <si>
    <t>920-01548-10000</t>
  </si>
  <si>
    <t>CM4T-BL</t>
  </si>
  <si>
    <t>4" ceiling speaker 70 - 100 volt / 6 watts, 16 ohms / 30 watts, spring clips mounting, black, with removable logo</t>
  </si>
  <si>
    <t>910-01554</t>
  </si>
  <si>
    <t>CM6E</t>
  </si>
  <si>
    <t>6.5" dual cone ceiling speaker 100 volt / 6 watts, white, with removable logo</t>
  </si>
  <si>
    <t>920-01557-20000</t>
  </si>
  <si>
    <t>CM6T</t>
  </si>
  <si>
    <t>6.5" two-way ceiling speaker 70 - 100 volt / 6 watts, 16 ohms / 60 watts, white, with removable logo and quick fit push connector</t>
  </si>
  <si>
    <t>920-01557-10000</t>
  </si>
  <si>
    <t>CM6T-BL</t>
  </si>
  <si>
    <t>6.5" two-way ceiling speaker 70 - 100 volt / 6 watts, 16 ohms / 60 watts, black, with removable logo and quick fit push connector</t>
  </si>
  <si>
    <t>910-01560</t>
  </si>
  <si>
    <t>CMAR5T-W</t>
  </si>
  <si>
    <t>5.25" two-way built-in marine speaker 8 ohms / 50 watts or 100 volt / 20 watts, T20iP 100 volt transformer included, white</t>
  </si>
  <si>
    <t>910-01561</t>
  </si>
  <si>
    <t>CMAR5-W</t>
  </si>
  <si>
    <t>5.25" two-way built-in marine speaker 8 ohms / 50 watts, IP65, white</t>
  </si>
  <si>
    <t>910-01562</t>
  </si>
  <si>
    <t>CMAR6T-W</t>
  </si>
  <si>
    <t>6.5" two-way built-in marine speaker 8 ohms / 60 watts or 100 volt / 20 watts, T20iP 100 volt transformer included, white</t>
  </si>
  <si>
    <t>910-01563</t>
  </si>
  <si>
    <t>CMAR6-W</t>
  </si>
  <si>
    <t>6.5" two-way built-in marine speaker 8 ohms / 60 watts, IP65, white</t>
  </si>
  <si>
    <t>910-01564</t>
  </si>
  <si>
    <t>CMAR8T-W</t>
  </si>
  <si>
    <t>8" two-way built-in marine speaker 8 ohms / 100 watts or 100 volt / 20 watts, T20iP 100 volt transformer included, white</t>
  </si>
  <si>
    <t>910-01565</t>
  </si>
  <si>
    <t>CMAR8-W</t>
  </si>
  <si>
    <t>8" two-way built-in marine speaker 8 ohms / 100 watts, IP65, white</t>
  </si>
  <si>
    <t>910-01566</t>
  </si>
  <si>
    <t>CMBB</t>
  </si>
  <si>
    <t>On-wall box for CM6T, CM6E, CM20T, CM608, CM20DT and CM608D loudspeaker range</t>
  </si>
  <si>
    <t>910-01583</t>
  </si>
  <si>
    <t>CMSUB8</t>
  </si>
  <si>
    <t>8" dual coil ceiling subwoofer 2 x 8 ohms / 2 x 80 watts, built-in crossover, white</t>
  </si>
  <si>
    <t>910-01584</t>
  </si>
  <si>
    <t>CMX20DT</t>
  </si>
  <si>
    <t>8" two-way thin edge design ceiling speaker 70 - 100 volt / 20 watts, 16 ohms / 100 watts, white, with basket integrated neodymium magnets for a perfect seal, removable logo and quick fix push connector</t>
  </si>
  <si>
    <t>920-01586-20000</t>
  </si>
  <si>
    <t>CMX20T</t>
  </si>
  <si>
    <t>8" two-way ceiling speaker 70 - 100 volt / 20 watts, 16 ohms / 100 watts, white, with removable logo and quick fit push connector</t>
  </si>
  <si>
    <t>920-01586-10000</t>
  </si>
  <si>
    <t>CMX20T-BL</t>
  </si>
  <si>
    <t>8" two-way ceiling speaker 70 - 100 volt / 20 watts,  16 ohms / 100 watts, black, with removable logo and quick fit push connector</t>
  </si>
  <si>
    <t>910-01472</t>
  </si>
  <si>
    <t>ROCK20</t>
  </si>
  <si>
    <t>Rock design outdoor loudspeaker, two-way, 100 volt / 20 watts or 8 ohms / 60 watts</t>
  </si>
  <si>
    <t>910-01587</t>
  </si>
  <si>
    <t>COLS101</t>
  </si>
  <si>
    <t>10 x 2" slim sound column loudspeaker with 1" tweeter 70/100 volt / 40 watts or 8 ohms / 60 watts, white</t>
  </si>
  <si>
    <t>910-01588</t>
  </si>
  <si>
    <t>COLS41</t>
  </si>
  <si>
    <t>4 x 2" slim sound column loudspeaker with 1" tweeter 70 - 100 volt / 20 watts or 8 ohms / 30 watts, white</t>
  </si>
  <si>
    <t>910-01589</t>
  </si>
  <si>
    <t>COLS81</t>
  </si>
  <si>
    <t>8 x 2" slim sound column loudspeaker with 1" tweeter 70 - 100 volt / 30 watts or 16 ohms / 40 watts, white</t>
  </si>
  <si>
    <t>910-01590</t>
  </si>
  <si>
    <t>COLSBRA</t>
  </si>
  <si>
    <t>Bracket for easy tilting and rotating of COLS sound columns</t>
  </si>
  <si>
    <t>910-01591</t>
  </si>
  <si>
    <t>COLW101</t>
  </si>
  <si>
    <t>10 x 3.3" sound column loudspeaker with 1" tweeter 70 - 100 volt / 100 watts or 8 ohms / 140 watts, white</t>
  </si>
  <si>
    <t>910-01592</t>
  </si>
  <si>
    <t>COLW41</t>
  </si>
  <si>
    <t>4 x 3.3" sound column loudspeaker with 1" tweeter 70 - 100 volt / 40 watts or 16 ohms / 60 watts, white</t>
  </si>
  <si>
    <t>910-01593</t>
  </si>
  <si>
    <t>COLW81</t>
  </si>
  <si>
    <t>8 x 3.3" sound column loudspeaker with 1" tweeter 70 - 100 volt / 80 watts or 8 ohms / 120 watts, white</t>
  </si>
  <si>
    <t>910-01594</t>
  </si>
  <si>
    <t>COLWBRA</t>
  </si>
  <si>
    <t>Bracket for easy tilting and rotating of COLW sound columns</t>
  </si>
  <si>
    <t>910-01492</t>
  </si>
  <si>
    <t>SUB2201-BL</t>
  </si>
  <si>
    <t>Passive 10" subwoofer, 4 ohms / 250 watts, plywood construction with structured paint, pole mount adaptor, black</t>
  </si>
  <si>
    <t>920-01493-10000</t>
  </si>
  <si>
    <t>SUB2400-BL</t>
  </si>
  <si>
    <t>Passive 2 x 10" subwoofer, 4 ohms or 16 ohms / 600 watts, plywood construction with structured paint, black, pole mount adaptor</t>
  </si>
  <si>
    <t>920-01493-20000</t>
  </si>
  <si>
    <t>SUB2400-W</t>
  </si>
  <si>
    <t>Passive 2 x 10" subwoofer, 4 ohms or 16 ohms / 600 watts, plywood construction with structured paint, white</t>
  </si>
  <si>
    <t>Discount</t>
  </si>
  <si>
    <t>25% Discount</t>
  </si>
  <si>
    <t>DISCOUNT</t>
  </si>
  <si>
    <t>BIAMP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</si>
</sst>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&quot;$&quot;#,##0.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1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wrapText="1"/>
    </xf>
    <xf numFmtId="4" fontId="5" fillId="0" borderId="0" xfId="0" applyNumberFormat="1" applyFont="1" applyAlignment="1">
      <alignment wrapText="1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  <xf numFmtId="49" fontId="5" fillId="0" borderId="1" xfId="0" quotePrefix="1" applyNumberFormat="1" applyFont="1" applyBorder="1" applyAlignment="1">
      <alignment wrapText="1"/>
    </xf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7" fillId="0" borderId="0" xfId="0" applyFont="1"/>
    <xf numFmtId="164" fontId="5" fillId="0" borderId="0" xfId="0" applyNumberFormat="1" applyFont="1" applyAlignment="1">
      <alignment wrapText="1"/>
    </xf>
    <xf numFmtId="49" fontId="5" fillId="0" borderId="2" xfId="0" quotePrefix="1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right" wrapText="1"/>
    </xf>
    <xf numFmtId="4" fontId="5" fillId="0" borderId="0" xfId="0" applyNumberFormat="1" applyFont="1" applyAlignment="1">
      <alignment horizontal="right" wrapText="1"/>
    </xf>
    <xf numFmtId="49" fontId="5" fillId="0" borderId="0" xfId="0" quotePrefix="1" applyNumberFormat="1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49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49" fontId="8" fillId="0" borderId="1" xfId="0" applyNumberFormat="1" applyFont="1" applyBorder="1" applyAlignment="1">
      <alignment wrapText="1"/>
    </xf>
    <xf numFmtId="49" fontId="8" fillId="0" borderId="2" xfId="0" applyNumberFormat="1" applyFont="1" applyBorder="1" applyAlignment="1">
      <alignment wrapText="1"/>
    </xf>
    <xf numFmtId="49" fontId="8" fillId="0" borderId="0" xfId="0" quotePrefix="1" applyNumberFormat="1" applyFont="1" applyAlignment="1">
      <alignment wrapText="1"/>
    </xf>
    <xf numFmtId="0" fontId="8" fillId="0" borderId="2" xfId="0" applyFont="1" applyBorder="1" applyAlignment="1">
      <alignment wrapText="1"/>
    </xf>
    <xf numFmtId="0" fontId="5" fillId="0" borderId="0" xfId="0" quotePrefix="1" applyFont="1" applyAlignment="1">
      <alignment wrapText="1"/>
    </xf>
    <xf numFmtId="0" fontId="9" fillId="0" borderId="0" xfId="0" applyFont="1"/>
    <xf numFmtId="49" fontId="5" fillId="0" borderId="1" xfId="0" applyNumberFormat="1" applyFont="1" applyBorder="1" applyAlignment="1">
      <alignment wrapText="1"/>
    </xf>
    <xf numFmtId="49" fontId="8" fillId="0" borderId="1" xfId="0" quotePrefix="1" applyNumberFormat="1" applyFont="1" applyBorder="1" applyAlignment="1">
      <alignment wrapText="1"/>
    </xf>
    <xf numFmtId="0" fontId="11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165" fontId="6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0" fontId="8" fillId="0" borderId="0" xfId="0" applyFont="1"/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Border="1" applyAlignment="1">
      <alignment wrapText="1"/>
    </xf>
    <xf numFmtId="165" fontId="6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center" wrapText="1"/>
    </xf>
    <xf numFmtId="165" fontId="5" fillId="0" borderId="1" xfId="0" applyNumberFormat="1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0" xfId="0" applyNumberFormat="1" applyFont="1" applyBorder="1" applyAlignment="1">
      <alignment horizontal="center" wrapText="1"/>
    </xf>
    <xf numFmtId="165" fontId="0" fillId="0" borderId="0" xfId="0" applyNumberFormat="1" applyAlignment="1">
      <alignment horizontal="center"/>
    </xf>
    <xf numFmtId="2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center"/>
    </xf>
    <xf numFmtId="165" fontId="6" fillId="0" borderId="0" xfId="0" applyNumberFormat="1" applyFont="1" applyFill="1" applyAlignment="1">
      <alignment horizontal="center" wrapText="1"/>
    </xf>
    <xf numFmtId="165" fontId="5" fillId="0" borderId="0" xfId="0" applyNumberFormat="1" applyFont="1" applyFill="1" applyAlignment="1">
      <alignment horizontal="center" wrapText="1"/>
    </xf>
  </cellXfs>
  <cellStyles count="6">
    <cellStyle name="Followed Hyperlink" xfId="5" builtinId="9" hidden="1"/>
    <cellStyle name="Followed Hyperlink" xfId="4" builtinId="9" hidden="1"/>
    <cellStyle name="Normal" xfId="0" builtinId="0"/>
    <cellStyle name="Normal 2" xfId="1" xr:uid="{00000000-0005-0000-0000-000004000000}"/>
    <cellStyle name="Normal 2 2" xfId="3" xr:uid="{00000000-0005-0000-0000-000005000000}"/>
    <cellStyle name="Normal 3" xfId="2" xr:uid="{00000000-0005-0000-0000-000006000000}"/>
  </cellStyles>
  <dxfs count="2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758E2DD-A24B-48E9-B627-F543A2FC151C}" name="Table131112" displayName="Table131112" ref="A1:G17" totalsRowShown="0" headerRowDxfId="220" dataDxfId="219">
  <autoFilter ref="A1:G17" xr:uid="{02AD998F-3CB1-4A21-99C4-2640F5C7A1E3}"/>
  <sortState xmlns:xlrd2="http://schemas.microsoft.com/office/spreadsheetml/2017/richdata2" ref="A2:E17">
    <sortCondition ref="C17"/>
  </sortState>
  <tableColumns count="7">
    <tableColumn id="1" xr3:uid="{ED9B3D15-0C91-4A54-BDDE-C482ECA31EE4}" name="Manufacturer" dataDxfId="218">
      <calculatedColumnFormula>Company</calculatedColumnFormula>
    </tableColumn>
    <tableColumn id="3" xr3:uid="{1AA4F9B5-97FF-4075-A57A-5683FB7BAD76}" name="Part Number" dataDxfId="217"/>
    <tableColumn id="4" xr3:uid="{DF2DFC1D-104C-4776-9ABE-0AEF612DF251}" name="Short Description" dataDxfId="216"/>
    <tableColumn id="5" xr3:uid="{0EFDBFC1-73CD-41CE-A64D-6A1344D343B0}" name="Unit of Measure" dataDxfId="3"/>
    <tableColumn id="6" xr3:uid="{1FE279CA-43FF-464D-8189-8D599AF0F8E7}" name="US MSRP" dataDxfId="2"/>
    <tableColumn id="2" xr3:uid="{AAE2E4F5-F276-4CDB-9B67-20BFE0836122}" name="Discount" dataDxfId="1"/>
    <tableColumn id="7" xr3:uid="{BD780F5A-6C61-4C8D-855A-79EF55B1D81E}" name="25% Discount" dataDxfId="0">
      <calculatedColumnFormula>E2-(E2*F2)</calculatedColumnFormula>
    </tableColumn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B48D5E5-B77C-43D4-8251-C20DBD847753}" name="Table1311" displayName="Table1311" ref="A1:J5" totalsRowShown="0" headerRowDxfId="154" dataDxfId="153">
  <autoFilter ref="A1:J5" xr:uid="{20B57A4E-4F86-432D-BF8F-6126020AAC92}"/>
  <sortState xmlns:xlrd2="http://schemas.microsoft.com/office/spreadsheetml/2017/richdata2" ref="A2:J3">
    <sortCondition ref="C2"/>
  </sortState>
  <tableColumns count="10">
    <tableColumn id="1" xr3:uid="{B53641C5-DF5C-4C4E-81AD-74A8C819617A}" name="Manufacturer" dataDxfId="152">
      <calculatedColumnFormula>Company</calculatedColumnFormula>
    </tableColumn>
    <tableColumn id="3" xr3:uid="{8411DF6E-650A-4BAA-8258-A1492FE44B41}" name="Part Number" dataDxfId="151"/>
    <tableColumn id="4" xr3:uid="{9394D3C7-93F3-48E0-97B3-F5F75A644982}" name="Short Description" dataDxfId="150"/>
    <tableColumn id="5" xr3:uid="{942B368A-4A64-43F8-B90B-90C07A96FE78}" name="Unit of Measure" dataDxfId="77"/>
    <tableColumn id="6" xr3:uid="{234188EA-B39F-4BCB-BD07-2FB8930C9DD7}" name="US MSRP" dataDxfId="75"/>
    <tableColumn id="7" xr3:uid="{2D7C881A-D2F4-46DC-A914-8176ECEE02C9}" name="Discount" dataDxfId="76"/>
    <tableColumn id="2" xr3:uid="{269F11C2-F922-4FBC-8909-A0C61CC19766}" name="25% Discount" dataDxfId="78">
      <calculatedColumnFormula>E2-(E2*F2)</calculatedColumnFormula>
    </tableColumn>
    <tableColumn id="21" xr3:uid="{B94D8DB0-2878-41A1-9ED9-7F95A330D592}" name="Model Name" dataDxfId="79"/>
    <tableColumn id="22" xr3:uid="{1B949F49-F15A-41BF-8C03-B6A9BD20FCAC}" name="Long Description" dataDxfId="149"/>
    <tableColumn id="23" xr3:uid="{55295DAE-81C9-419A-8CBC-4D0E5FB4588D}" name="Other Description" dataDxfId="148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C258676-A696-4811-B55A-E332655972C7}" name="Table131114" displayName="Table131114" ref="A1:J44" totalsRowShown="0" headerRowDxfId="147" dataDxfId="146">
  <autoFilter ref="A1:J44" xr:uid="{594D202B-4330-4737-8836-80B93BB90C03}"/>
  <sortState xmlns:xlrd2="http://schemas.microsoft.com/office/spreadsheetml/2017/richdata2" ref="A2:J44">
    <sortCondition ref="C42:C44"/>
  </sortState>
  <tableColumns count="10">
    <tableColumn id="1" xr3:uid="{030E0400-0695-4D6D-9211-EB0765B34E0F}" name="Manufacturer" dataDxfId="145">
      <calculatedColumnFormula>Company</calculatedColumnFormula>
    </tableColumn>
    <tableColumn id="3" xr3:uid="{336765BF-7E18-48B3-B14D-966B5474EBEA}" name="Part Number" dataDxfId="144"/>
    <tableColumn id="4" xr3:uid="{C4EA527D-44CD-4F9A-AE27-2DA231AF85C4}" name="Short Description" dataDxfId="143"/>
    <tableColumn id="5" xr3:uid="{2621FF67-53D5-4333-846F-D8BA2ADE3CF4}" name="Unit of Measure" dataDxfId="142"/>
    <tableColumn id="6" xr3:uid="{E2D3F724-CFF2-4EFD-B15A-417A3490C5B9}" name="US MSRP" dataDxfId="72"/>
    <tableColumn id="7" xr3:uid="{685F3352-11EA-43E0-AD28-377395398F87}" name="Discount" dataDxfId="74"/>
    <tableColumn id="2" xr3:uid="{14311153-E17C-45B3-818E-B6E76197F8C1}" name="25% Discount" dataDxfId="73">
      <calculatedColumnFormula>E2-(E2*F2)</calculatedColumnFormula>
    </tableColumn>
    <tableColumn id="21" xr3:uid="{820F5CEF-3464-4BCC-869A-448A1BC535F0}" name="Model Name" dataDxfId="141">
      <calculatedColumnFormula>Table131114[[#This Row],[Short Description]]</calculatedColumnFormula>
    </tableColumn>
    <tableColumn id="22" xr3:uid="{BAB50A77-32CF-4659-A198-AB162FB50AA1}" name="Long Description" dataDxfId="140"/>
    <tableColumn id="23" xr3:uid="{8A4B91EE-0FBF-4274-9B21-D335F6938A72}" name="Other Description" dataDxfId="139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014B48F-8CD6-4D0B-A2ED-DF668A475FB4}" name="Table14" displayName="Table14" ref="A1:J119" totalsRowShown="0" headerRowDxfId="138" dataDxfId="137">
  <autoFilter ref="A1:J119" xr:uid="{EB2A7BB4-1F5A-436A-8693-9CA09F9F7E61}"/>
  <sortState xmlns:xlrd2="http://schemas.microsoft.com/office/spreadsheetml/2017/richdata2" ref="A2:J119">
    <sortCondition ref="C117:C119"/>
  </sortState>
  <tableColumns count="10">
    <tableColumn id="1" xr3:uid="{E96C5C96-465C-448A-AE9E-38E981098DA3}" name="Manufacturer" dataDxfId="136">
      <calculatedColumnFormula>Company</calculatedColumnFormula>
    </tableColumn>
    <tableColumn id="3" xr3:uid="{C768DE57-38AD-4D3B-AF75-9655C039C68A}" name="Part Number" dataDxfId="135"/>
    <tableColumn id="4" xr3:uid="{6FCA43CD-C96B-4D9B-8086-329DBF426B4B}" name="Short Description" dataDxfId="134"/>
    <tableColumn id="5" xr3:uid="{868D4C4A-9FAB-4427-9908-0BEECA45F94E}" name="Unit of Measure" dataDxfId="133"/>
    <tableColumn id="6" xr3:uid="{24BA628E-F433-4CAD-A646-D8B0CA7641A3}" name="US MSRP" dataDxfId="71"/>
    <tableColumn id="7" xr3:uid="{8CB8B708-18A2-491D-A3D8-86A23B3C6E99}" name="Discount" dataDxfId="70"/>
    <tableColumn id="2" xr3:uid="{EB4E91E4-5CA0-4583-8D1E-587311F11AE3}" name="25% Discount" dataDxfId="68">
      <calculatedColumnFormula>E2-(E2*F2)</calculatedColumnFormula>
    </tableColumn>
    <tableColumn id="21" xr3:uid="{7997829A-B595-4057-B62D-B9E017707D86}" name="Model Name" dataDxfId="69">
      <calculatedColumnFormula>Table14[[#This Row],[Short Description]]</calculatedColumnFormula>
    </tableColumn>
    <tableColumn id="22" xr3:uid="{EBF3A5DA-A724-4366-A2AE-FEA0948E470C}" name="Long Description" dataDxfId="132"/>
    <tableColumn id="23" xr3:uid="{C101C694-1F38-457C-A013-D4522AC45551}" name="Other Description" dataDxfId="131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41C3E40-7D84-41B7-BF2E-AEAF4E425682}" name="Table13116" displayName="Table13116" ref="A1:J9" totalsRowShown="0" headerRowDxfId="130" dataDxfId="129">
  <autoFilter ref="A1:J9" xr:uid="{3E801EC3-E116-4518-857A-AD4BE31B7337}"/>
  <sortState xmlns:xlrd2="http://schemas.microsoft.com/office/spreadsheetml/2017/richdata2" ref="A2:J9">
    <sortCondition ref="C8:C9"/>
  </sortState>
  <tableColumns count="10">
    <tableColumn id="1" xr3:uid="{40280433-A54F-4A9D-9EAD-F8E151AA51D3}" name="Manufacturer" dataDxfId="128">
      <calculatedColumnFormula>Company</calculatedColumnFormula>
    </tableColumn>
    <tableColumn id="3" xr3:uid="{A0C7FC74-9FDF-4162-B4E2-CF8F620446E1}" name="Part Number" dataDxfId="127"/>
    <tableColumn id="4" xr3:uid="{823BCEBD-002B-4272-899F-14798B66F340}" name="Short Description" dataDxfId="126"/>
    <tableColumn id="5" xr3:uid="{826CDC4B-487A-4347-8F08-B9D6C51F9634}" name="Unit of Measure" dataDxfId="65"/>
    <tableColumn id="6" xr3:uid="{685D5722-34B2-4BB0-8CE6-109E7AF2BACB}" name="US MSRP" dataDxfId="63"/>
    <tableColumn id="7" xr3:uid="{6B5207DE-4ABD-4512-97CE-44C5094A589F}" name="Discount" dataDxfId="64"/>
    <tableColumn id="2" xr3:uid="{CD52FB1D-7802-4EA0-82CC-8F841A9E1764}" name="25% Discount" dataDxfId="66">
      <calculatedColumnFormula>E2-(E2*F2)</calculatedColumnFormula>
    </tableColumn>
    <tableColumn id="21" xr3:uid="{C4BBF0ED-4702-4B2C-9756-B721E0CF673A}" name="Model Name" dataDxfId="67">
      <calculatedColumnFormula>Table13116[[#This Row],[Short Description]]</calculatedColumnFormula>
    </tableColumn>
    <tableColumn id="22" xr3:uid="{ADB3799B-2B7C-4B01-A985-F8EF1BF32B5D}" name="Long Description" dataDxfId="125"/>
    <tableColumn id="23" xr3:uid="{8BFF365B-48C4-4473-95B2-1FE595E3B93F}" name="Other Description" dataDxfId="124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F326CF2-A086-4A09-BE8B-E50803B8384F}" name="Table15" displayName="Table15" ref="A1:J46" totalsRowShown="0" headerRowDxfId="123" dataDxfId="122">
  <autoFilter ref="A1:J46" xr:uid="{E44CFE5E-A15C-44EB-B6D8-66FE76AD17B6}"/>
  <sortState xmlns:xlrd2="http://schemas.microsoft.com/office/spreadsheetml/2017/richdata2" ref="A2:J46">
    <sortCondition ref="C43:C46"/>
  </sortState>
  <tableColumns count="10">
    <tableColumn id="1" xr3:uid="{5A644232-AB48-44AA-9358-D1B0D221A30A}" name="Manufacturer" dataDxfId="121">
      <calculatedColumnFormula>Company</calculatedColumnFormula>
    </tableColumn>
    <tableColumn id="3" xr3:uid="{5A95BBAB-4F2A-446B-9622-7E7A3D95606F}" name="Part Number" dataDxfId="120"/>
    <tableColumn id="4" xr3:uid="{B5439D2D-F4E0-4084-A392-DC2454C35258}" name="Short Description" dataDxfId="119"/>
    <tableColumn id="5" xr3:uid="{B5C41925-3297-4596-A918-142E1D927236}" name="Unit of Measure" dataDxfId="118"/>
    <tableColumn id="6" xr3:uid="{6C8C0E70-4616-4E06-892F-E90F1811CD8D}" name="US MSRP" dataDxfId="60"/>
    <tableColumn id="7" xr3:uid="{A2452793-7E96-443E-A19F-631F812795AE}" name="Discount" dataDxfId="62"/>
    <tableColumn id="2" xr3:uid="{403108A3-0BE8-4524-9B16-A90B3F55D7E1}" name="25% Discount" dataDxfId="61">
      <calculatedColumnFormula>E2-(E2*F2)</calculatedColumnFormula>
    </tableColumn>
    <tableColumn id="21" xr3:uid="{789176E9-09B2-478B-A1B3-CC0C2CC12EE7}" name="Model Name" dataDxfId="117">
      <calculatedColumnFormula>Table15[[#This Row],[Short Description]]</calculatedColumnFormula>
    </tableColumn>
    <tableColumn id="22" xr3:uid="{62C29627-C36B-4493-9754-BC4B2DB0619B}" name="Long Description" dataDxfId="116"/>
    <tableColumn id="23" xr3:uid="{F73EE9ED-995B-4C57-89FA-AC13A995D296}" name="Other Description" dataDxfId="115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B7B527-18FA-49B6-A42A-2557F4EBA9AA}" name="Table131162" displayName="Table131162" ref="A1:J17" totalsRowShown="0" headerRowDxfId="114" dataDxfId="113">
  <autoFilter ref="A1:J17" xr:uid="{F1B7B527-18FA-49B6-A42A-2557F4EBA9AA}"/>
  <sortState xmlns:xlrd2="http://schemas.microsoft.com/office/spreadsheetml/2017/richdata2" ref="A2:J17">
    <sortCondition ref="C12:C17"/>
  </sortState>
  <tableColumns count="10">
    <tableColumn id="1" xr3:uid="{4EA77461-4F56-4E78-9AA1-F0F4310F1C88}" name="Manufacturer" dataDxfId="112">
      <calculatedColumnFormula>Company</calculatedColumnFormula>
    </tableColumn>
    <tableColumn id="3" xr3:uid="{3AC41872-6F8A-47E4-9F38-A4138DFF4090}" name="Part Number" dataDxfId="111"/>
    <tableColumn id="4" xr3:uid="{9C5E5647-AA32-41B7-9796-038FEE6DADEA}" name="Short Description" dataDxfId="110"/>
    <tableColumn id="5" xr3:uid="{5ADFEF09-04E6-4D16-B99A-EA896326954B}" name="Unit of Measure" dataDxfId="15"/>
    <tableColumn id="6" xr3:uid="{DFA2C5B6-2723-43A8-9312-BB13EF0D9C25}" name="US MSRP" dataDxfId="14"/>
    <tableColumn id="7" xr3:uid="{FAF23B32-3FED-4B6E-AA87-C62FF11E777A}" name="Discount" dataDxfId="13"/>
    <tableColumn id="2" xr3:uid="{88B5C3C3-AC09-4A4D-8F2E-8A5FDCA8E31F}" name="25% Discount" dataDxfId="11">
      <calculatedColumnFormula>E2-(E2*F2)</calculatedColumnFormula>
    </tableColumn>
    <tableColumn id="21" xr3:uid="{4AADAC56-29CB-46B0-BA1D-EDCF498CC9E4}" name="Model Name" dataDxfId="12">
      <calculatedColumnFormula>Table131162[[#This Row],[Short Description]]</calculatedColumnFormula>
    </tableColumn>
    <tableColumn id="22" xr3:uid="{EB4027CC-1B3B-49C8-BE9C-003AF45B719E}" name="Long Description" dataDxfId="109"/>
    <tableColumn id="23" xr3:uid="{B3F07F4F-AE11-49C3-8D9A-15B57A84B736}" name="Other Description" dataDxfId="10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8B479D8-7C8F-4699-A430-7877ADC2A23B}" name="Table1367" displayName="Table1367" ref="A1:J109" totalsRowShown="0" headerRowDxfId="215" dataDxfId="214">
  <autoFilter ref="A1:J109" xr:uid="{16B4EA1A-F494-4467-B827-8C7B63E9487A}"/>
  <sortState xmlns:xlrd2="http://schemas.microsoft.com/office/spreadsheetml/2017/richdata2" ref="A2:J109">
    <sortCondition ref="C109"/>
  </sortState>
  <tableColumns count="10">
    <tableColumn id="1" xr3:uid="{99DAB5B4-603C-48A0-8739-FDB513AF9E9B}" name="Manufacturer" dataDxfId="213">
      <calculatedColumnFormula>Company</calculatedColumnFormula>
    </tableColumn>
    <tableColumn id="3" xr3:uid="{A046C1C9-2C76-4164-942E-6D7F6E445933}" name="Part Number" dataDxfId="212"/>
    <tableColumn id="4" xr3:uid="{7E712697-DAC9-4598-88D7-C394E0B4533A}" name="Short Description" dataDxfId="211"/>
    <tableColumn id="5" xr3:uid="{BF1AC122-D3AA-4B75-897E-8A1BB79385E0}" name="Unit of Measure" dataDxfId="107"/>
    <tableColumn id="2" xr3:uid="{59D99E53-196D-4673-8EF2-A5C56085228A}" name="Discount" dataDxfId="9"/>
    <tableColumn id="6" xr3:uid="{A6757CB6-54E9-4E67-89D1-79A2FDE251E9}" name="US MSRP" dataDxfId="7"/>
    <tableColumn id="7" xr3:uid="{A7891466-21A8-4BE1-96E8-4E8CF48C296C}" name="25% Discount" dataDxfId="8">
      <calculatedColumnFormula>F2-(F2*E2)</calculatedColumnFormula>
    </tableColumn>
    <tableColumn id="21" xr3:uid="{BEB6CD2C-409D-45A3-87A9-DD18395DFC1A}" name="Model Name" dataDxfId="10">
      <calculatedColumnFormula>Table1367[[#This Row],[Short Description]]</calculatedColumnFormula>
    </tableColumn>
    <tableColumn id="22" xr3:uid="{994BB84B-EFE7-4719-BCCE-D1017041DCBE}" name="Long Description" dataDxfId="210"/>
    <tableColumn id="23" xr3:uid="{55629CE9-042A-4D92-89C4-E13B9071AE3B}" name="Other Description" dataDxfId="209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2213E55-A78E-4EE3-AF37-DEB3D4CD289C}" name="Table19" displayName="Table19" ref="A1:J71" totalsRowShown="0" headerRowDxfId="208" dataDxfId="207">
  <autoFilter ref="A1:J71" xr:uid="{5B08B056-70FD-4B15-A95B-92C210F60052}"/>
  <sortState xmlns:xlrd2="http://schemas.microsoft.com/office/spreadsheetml/2017/richdata2" ref="A2:J71">
    <sortCondition ref="C68:C71"/>
  </sortState>
  <tableColumns count="10">
    <tableColumn id="1" xr3:uid="{44DFAF00-1840-46CE-B36C-0D0C9FAFC449}" name="Manufacturer" dataDxfId="206">
      <calculatedColumnFormula>Company</calculatedColumnFormula>
    </tableColumn>
    <tableColumn id="3" xr3:uid="{3CED7C3C-B490-40B5-82C8-50D42132C16E}" name="Part Number" dataDxfId="205"/>
    <tableColumn id="4" xr3:uid="{160CB81E-257A-40E3-B645-58F3CBD8DEFF}" name="Short Description" dataDxfId="204"/>
    <tableColumn id="5" xr3:uid="{7D8D1CE0-D975-4A48-96E3-A650F48D399B}" name="Unit of Measure" dataDxfId="203"/>
    <tableColumn id="2" xr3:uid="{6F984BDC-32D1-4EE0-8CF7-733A796CF3C7}" name="Discount" dataDxfId="106"/>
    <tableColumn id="6" xr3:uid="{9B934FAE-0575-4D9D-A615-8554E0ECB03F}" name="US MSRP" dataDxfId="4"/>
    <tableColumn id="7" xr3:uid="{6DF58B40-78EB-4940-B61A-7D3BAEA13D92}" name="25% Discount" dataDxfId="5">
      <calculatedColumnFormula>F2-(F2*E2)</calculatedColumnFormula>
    </tableColumn>
    <tableColumn id="21" xr3:uid="{3545A3B0-4538-4D8D-9A11-183DFA3FFAF5}" name="Model Name" dataDxfId="6">
      <calculatedColumnFormula>Table19[[#This Row],[Short Description]]</calculatedColumnFormula>
    </tableColumn>
    <tableColumn id="22" xr3:uid="{2E38CE4F-C03A-48BF-874E-A689A6F2B7E8}" name="Long Description" dataDxfId="202"/>
    <tableColumn id="23" xr3:uid="{D67DC21B-1943-4C6F-9579-782EE97C1C93}" name="Other Description" dataDxfId="20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7B25626-A9D8-4ADD-91D5-DD2EF37965AB}" name="Table110" displayName="Table110" ref="A1:J450" totalsRowShown="0" headerRowDxfId="200" dataDxfId="199">
  <autoFilter ref="A1:J450" xr:uid="{33383254-4943-4D9E-8732-937F54C399F0}"/>
  <sortState xmlns:xlrd2="http://schemas.microsoft.com/office/spreadsheetml/2017/richdata2" ref="A2:J450">
    <sortCondition ref="C13:C450"/>
  </sortState>
  <tableColumns count="10">
    <tableColumn id="1" xr3:uid="{00F1BED8-17E0-4954-B8F7-F7A1B8D30D2D}" name="Manufacturer" dataDxfId="198">
      <calculatedColumnFormula>Company</calculatedColumnFormula>
    </tableColumn>
    <tableColumn id="3" xr3:uid="{ED1583DF-72FF-4A37-8158-8D9251DCA5D4}" name="Part Number" dataDxfId="197"/>
    <tableColumn id="4" xr3:uid="{F20FF3A7-7E1C-48DC-A128-104CBC94517D}" name="Short Description" dataDxfId="196"/>
    <tableColumn id="5" xr3:uid="{374D4136-F20B-4EE5-B543-334C94905146}" name="Unit of Measure" dataDxfId="195"/>
    <tableColumn id="6" xr3:uid="{0C14AA22-E34E-43AB-9A37-A97F448C289F}" name="US MSRP" dataDxfId="105"/>
    <tableColumn id="7" xr3:uid="{430B382B-C518-4212-96B9-80AD820714E5}" name="Discount" dataDxfId="104"/>
    <tableColumn id="2" xr3:uid="{EB1B7403-28C0-4B3F-8BAF-F8E2C329B0D4}" name="25% Discount" dataDxfId="103">
      <calculatedColumnFormula>E2-(E2*F2)</calculatedColumnFormula>
    </tableColumn>
    <tableColumn id="21" xr3:uid="{46E0316B-098E-4399-AAD1-1CEACE6ED0E4}" name="Model Name" dataDxfId="194">
      <calculatedColumnFormula>Table110[[#This Row],[Short Description]]</calculatedColumnFormula>
    </tableColumn>
    <tableColumn id="22" xr3:uid="{A311DFD1-FAFD-44AC-A5AD-C5D85CA40140}" name="Long Description" dataDxfId="193"/>
    <tableColumn id="23" xr3:uid="{FACDB9B6-0D46-4C75-A95D-4F7FA28CB048}" name="Other Description" dataDxfId="19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ED798A0-8599-44D7-B639-AE74425BEF02}" name="Table148" displayName="Table148" ref="A1:J191" totalsRowShown="0" headerRowDxfId="191" dataDxfId="190">
  <autoFilter ref="A1:J191" xr:uid="{832436A5-3F92-40DA-9B44-ACF681065068}"/>
  <sortState xmlns:xlrd2="http://schemas.microsoft.com/office/spreadsheetml/2017/richdata2" ref="A2:J191">
    <sortCondition ref="C175:C191"/>
  </sortState>
  <tableColumns count="10">
    <tableColumn id="1" xr3:uid="{9535981E-66E0-49D2-9C30-5381644ACA66}" name="Manufacturer" dataDxfId="189">
      <calculatedColumnFormula>Company</calculatedColumnFormula>
    </tableColumn>
    <tableColumn id="3" xr3:uid="{4DD22DE3-FF1F-4704-978F-9AB8E1F2CEEF}" name="Part Number" dataDxfId="188"/>
    <tableColumn id="4" xr3:uid="{EAF21BFB-D5D2-4602-9589-6DADC98777EA}" name="Short Description" dataDxfId="187"/>
    <tableColumn id="5" xr3:uid="{7E1C1C3D-F9E4-465B-8D35-36EFF90C6C01}" name="Unit of Measure" dataDxfId="186"/>
    <tableColumn id="6" xr3:uid="{8F3DF8B9-E657-4DB7-8B16-DB51CDBDD707}" name="US MSRP" dataDxfId="99"/>
    <tableColumn id="7" xr3:uid="{1DB8047E-691F-474A-98A4-596243623944}" name="Discount" dataDxfId="102"/>
    <tableColumn id="2" xr3:uid="{75E075FA-DFE6-4917-A809-1742F09C63AB}" name="25% Discount" dataDxfId="100">
      <calculatedColumnFormula>E2-(E2*F2)</calculatedColumnFormula>
    </tableColumn>
    <tableColumn id="21" xr3:uid="{B8EFDE5D-7131-4606-A00F-E0FC748F03AA}" name="Model Name" dataDxfId="101">
      <calculatedColumnFormula>Table148[[#This Row],[Short Description]]</calculatedColumnFormula>
    </tableColumn>
    <tableColumn id="22" xr3:uid="{606293E8-4ACE-4872-B476-A533DB6B018E}" name="Long Description" dataDxfId="185"/>
    <tableColumn id="23" xr3:uid="{70432427-9372-4070-995A-4BE474233492}" name="Other Description" dataDxfId="18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700962-C1B6-43FB-B27E-42E9C14C11C3}" name="Table13" displayName="Table13" ref="A1:J30" totalsRowShown="0" headerRowDxfId="183" dataDxfId="182">
  <autoFilter ref="A1:J30" xr:uid="{3677DCFC-ECAE-4367-83FE-D30411ED50BF}"/>
  <sortState xmlns:xlrd2="http://schemas.microsoft.com/office/spreadsheetml/2017/richdata2" ref="A2:J30">
    <sortCondition ref="C29:C30"/>
  </sortState>
  <tableColumns count="10">
    <tableColumn id="1" xr3:uid="{EA06726C-A6C4-4965-8486-C5E8CC008A0A}" name="Manufacturer" dataDxfId="181">
      <calculatedColumnFormula>Company</calculatedColumnFormula>
    </tableColumn>
    <tableColumn id="3" xr3:uid="{F85CAAF8-60FF-4BE6-B134-39EFAD9F9E23}" name="Part Number" dataDxfId="180"/>
    <tableColumn id="4" xr3:uid="{84952246-7A0D-4A00-97C7-E9EEF9219A67}" name="Short Description" dataDxfId="179"/>
    <tableColumn id="5" xr3:uid="{AE7B0701-5133-463B-9303-86287BB4B6F8}" name="Unit of Measure" dataDxfId="96"/>
    <tableColumn id="6" xr3:uid="{2D87F91E-405B-4AA9-A618-9D456D6EBEEE}" name="US MSRP" dataDxfId="94"/>
    <tableColumn id="7" xr3:uid="{14298BAA-0061-4EAC-A042-0E2BBDAE11EE}" name="Discount" dataDxfId="95"/>
    <tableColumn id="2" xr3:uid="{1B144898-0E2E-4D01-82D6-9148FF661E98}" name="25% Discount" dataDxfId="97">
      <calculatedColumnFormula>E2-(E2*F2)</calculatedColumnFormula>
    </tableColumn>
    <tableColumn id="21" xr3:uid="{1EAC14C9-FF58-4823-996F-B9ED6974DE8A}" name="Model Name" dataDxfId="98">
      <calculatedColumnFormula>Table13[[#This Row],[Short Description]]</calculatedColumnFormula>
    </tableColumn>
    <tableColumn id="22" xr3:uid="{4056A4F5-CAB0-4964-ABBA-EB0A1C258491}" name="Long Description" dataDxfId="178"/>
    <tableColumn id="23" xr3:uid="{4228B6CA-1036-4508-B2C1-6C7B8FE37198}" name="Other Description" dataDxfId="177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3BA7667-4484-46C1-AF3A-D621DE932B1E}" name="Table1917" displayName="Table1917" ref="A1:J48" totalsRowShown="0" headerRowDxfId="176" dataDxfId="175">
  <autoFilter ref="A1:J48" xr:uid="{5B08B056-70FD-4B15-A95B-92C210F60052}"/>
  <sortState xmlns:xlrd2="http://schemas.microsoft.com/office/spreadsheetml/2017/richdata2" ref="A2:J48">
    <sortCondition ref="C46:C48"/>
  </sortState>
  <tableColumns count="10">
    <tableColumn id="1" xr3:uid="{56341BB1-5236-46AA-AB20-593C950584F6}" name="Manufacturer" dataDxfId="174">
      <calculatedColumnFormula>Company</calculatedColumnFormula>
    </tableColumn>
    <tableColumn id="3" xr3:uid="{1867B33C-F176-4EDF-84A8-CE081A6E59EA}" name="Part Number" dataDxfId="173"/>
    <tableColumn id="4" xr3:uid="{969A67B5-12DB-4B03-8F51-031A5C5B0E9A}" name="Short Description" dataDxfId="172"/>
    <tableColumn id="5" xr3:uid="{6E39FE3A-1C63-4C52-BDDC-FA5A18D9D46D}" name="Unit of Measure" dataDxfId="171"/>
    <tableColumn id="6" xr3:uid="{157EC5E9-A85B-4B8C-A9C9-0225C28DD2B9}" name="US MSRP" dataDxfId="93"/>
    <tableColumn id="7" xr3:uid="{774EBB32-B313-4EA8-A5A5-155EF7D530CA}" name="DISCOUNT" dataDxfId="92"/>
    <tableColumn id="2" xr3:uid="{E3420A61-A9A8-46E8-B143-CF1160E33E57}" name="25% Discount" dataDxfId="90">
      <calculatedColumnFormula>E2-(E2*F2)</calculatedColumnFormula>
    </tableColumn>
    <tableColumn id="21" xr3:uid="{CE1FC774-6DEA-413B-A0E9-277AADB47EBA}" name="Model Name" dataDxfId="91">
      <calculatedColumnFormula>Table1917[[#This Row],[Short Description]]</calculatedColumnFormula>
    </tableColumn>
    <tableColumn id="22" xr3:uid="{F60C4F33-6913-4E9A-A138-AF2DD97D34DE}" name="Long Description" dataDxfId="170"/>
    <tableColumn id="23" xr3:uid="{AF27DD0B-3AF0-4C88-82E6-71F130CC8EB9}" name="Other Description" dataDxfId="169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581078A-0136-4BB8-96BD-64AF7CA3DC50}" name="Table16" displayName="Table16" ref="A1:J22" totalsRowShown="0" headerRowDxfId="168" dataDxfId="167">
  <autoFilter ref="A1:J22" xr:uid="{3581078A-0136-4BB8-96BD-64AF7CA3DC50}"/>
  <sortState xmlns:xlrd2="http://schemas.microsoft.com/office/spreadsheetml/2017/richdata2" ref="A2:J22">
    <sortCondition ref="C20:C22"/>
  </sortState>
  <tableColumns count="10">
    <tableColumn id="1" xr3:uid="{96D1FD89-0192-4B11-88FF-E264AE05E723}" name="Manufacturer" dataDxfId="166"/>
    <tableColumn id="3" xr3:uid="{7DDCA929-C57E-474A-A72C-AA6AD5768E54}" name="Part Number" dataDxfId="165"/>
    <tableColumn id="4" xr3:uid="{B5F615F6-EEDD-4760-9EFA-6BA11B57DEFB}" name="Short Description" dataDxfId="164"/>
    <tableColumn id="5" xr3:uid="{87CD621C-04BB-4F48-9D19-AFA3CE79FC3A}" name="Unit of Measure" dataDxfId="89"/>
    <tableColumn id="6" xr3:uid="{42A9E0F7-9531-4289-A3F7-71F822AB93C1}" name="US MSRP" dataDxfId="88"/>
    <tableColumn id="7" xr3:uid="{882FCBDF-BE04-49DF-85CB-22FE3DEDA3A3}" name="Discount" dataDxfId="87"/>
    <tableColumn id="2" xr3:uid="{5E9E8742-B9E3-431E-98E3-E832BDC94FC9}" name="25% Discount" dataDxfId="85">
      <calculatedColumnFormula>E2-(E2*F2)</calculatedColumnFormula>
    </tableColumn>
    <tableColumn id="21" xr3:uid="{3B05DE0D-49BB-4767-84FF-52C8EC59085C}" name="Model Name" dataDxfId="86"/>
    <tableColumn id="22" xr3:uid="{A5823086-4B60-4EA0-9BA0-B21A251325C9}" name="Long Description" dataDxfId="163"/>
    <tableColumn id="23" xr3:uid="{691E0964-3948-44D0-B824-E652BFE92588}" name="Other Description" dataDxfId="162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6609A8E-E286-49DD-84B5-856FB214C88E}" name="Table131113" displayName="Table131113" ref="A1:J15" totalsRowShown="0" headerRowDxfId="161" dataDxfId="160">
  <autoFilter ref="A1:J15" xr:uid="{0EFB39A6-85B2-41DB-9ACB-5E59DE3F5063}"/>
  <sortState xmlns:xlrd2="http://schemas.microsoft.com/office/spreadsheetml/2017/richdata2" ref="A2:J15">
    <sortCondition ref="C14:C15"/>
  </sortState>
  <tableColumns count="10">
    <tableColumn id="1" xr3:uid="{9E2D7CB3-F47D-425D-AD42-34E950517231}" name="Manufacturer" dataDxfId="159">
      <calculatedColumnFormula>Company</calculatedColumnFormula>
    </tableColumn>
    <tableColumn id="3" xr3:uid="{B85A564E-A595-401C-8621-D9B28BE05297}" name="Part Number" dataDxfId="158"/>
    <tableColumn id="4" xr3:uid="{D7048F9A-FE69-4885-B350-D67FD051C427}" name="Short Description" dataDxfId="157"/>
    <tableColumn id="5" xr3:uid="{849A5001-734D-4ED8-B1EC-5B8FB2903E98}" name="Unit of Measure" dataDxfId="82"/>
    <tableColumn id="6" xr3:uid="{B1264B87-7988-4110-8D58-BEE5A43EC894}" name="US MSRP" dataDxfId="80"/>
    <tableColumn id="7" xr3:uid="{49CE9863-DAB0-4A3D-B86F-09FD77DAA299}" name="Discount" dataDxfId="81"/>
    <tableColumn id="2" xr3:uid="{3DE5CB7C-34BF-4936-9A79-B5DDD4923211}" name="25% Discount" dataDxfId="83">
      <calculatedColumnFormula>E2-(E2*F2)</calculatedColumnFormula>
    </tableColumn>
    <tableColumn id="21" xr3:uid="{0BD1EACE-C925-49C2-A788-114F90E88B7B}" name="Model Name" dataDxfId="84">
      <calculatedColumnFormula>Table131113[[#This Row],[Short Description]]</calculatedColumnFormula>
    </tableColumn>
    <tableColumn id="22" xr3:uid="{D5D0A9B3-AC8C-47D4-A795-C3A018B569A0}" name="Long Description" dataDxfId="156"/>
    <tableColumn id="23" xr3:uid="{52F4099F-F7DE-49CC-8EBA-674DFEE5D77B}" name="Other Description" dataDxfId="15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EBD4B-55BA-4B68-80A4-13B692C97B8E}">
  <sheetPr codeName="Sheet3"/>
  <dimension ref="A1:G17"/>
  <sheetViews>
    <sheetView workbookViewId="0">
      <selection activeCell="K4" sqref="K4"/>
    </sheetView>
  </sheetViews>
  <sheetFormatPr defaultRowHeight="12.75" x14ac:dyDescent="0.2"/>
  <cols>
    <col min="1" max="1" width="17.5703125" customWidth="1"/>
    <col min="2" max="2" width="15.42578125" customWidth="1"/>
    <col min="3" max="3" width="28.42578125" customWidth="1"/>
    <col min="4" max="4" width="11.140625" customWidth="1"/>
    <col min="5" max="5" width="14.140625" style="49" customWidth="1"/>
    <col min="6" max="6" width="13.42578125" style="40" hidden="1" customWidth="1"/>
    <col min="7" max="7" width="18.85546875" style="49" customWidth="1"/>
  </cols>
  <sheetData>
    <row r="1" spans="1:7" ht="31.5" x14ac:dyDescent="0.25">
      <c r="A1" s="10" t="s">
        <v>1</v>
      </c>
      <c r="B1" s="11" t="s">
        <v>2</v>
      </c>
      <c r="C1" s="10" t="s">
        <v>3</v>
      </c>
      <c r="D1" s="10" t="s">
        <v>4</v>
      </c>
      <c r="E1" s="44" t="s">
        <v>5</v>
      </c>
      <c r="F1" s="38" t="s">
        <v>3487</v>
      </c>
      <c r="G1" s="52" t="s">
        <v>3488</v>
      </c>
    </row>
    <row r="2" spans="1:7" ht="42" customHeight="1" x14ac:dyDescent="0.2">
      <c r="A2" s="1" t="s">
        <v>3490</v>
      </c>
      <c r="B2" s="29" t="s">
        <v>2265</v>
      </c>
      <c r="C2" s="4" t="s">
        <v>9</v>
      </c>
      <c r="D2" s="6" t="s">
        <v>10</v>
      </c>
      <c r="E2" s="51">
        <v>712</v>
      </c>
      <c r="F2" s="39">
        <v>0.25</v>
      </c>
      <c r="G2" s="53">
        <f t="shared" ref="G2:G17" si="0">E2-(E2*F2)</f>
        <v>534</v>
      </c>
    </row>
    <row r="3" spans="1:7" ht="42" customHeight="1" x14ac:dyDescent="0.2">
      <c r="A3" s="1" t="s">
        <v>3490</v>
      </c>
      <c r="B3" s="29" t="s">
        <v>2266</v>
      </c>
      <c r="C3" s="4" t="s">
        <v>12</v>
      </c>
      <c r="D3" s="6" t="s">
        <v>10</v>
      </c>
      <c r="E3" s="51">
        <v>712</v>
      </c>
      <c r="F3" s="39">
        <v>0.25</v>
      </c>
      <c r="G3" s="53">
        <f t="shared" si="0"/>
        <v>534</v>
      </c>
    </row>
    <row r="4" spans="1:7" ht="42" customHeight="1" x14ac:dyDescent="0.2">
      <c r="A4" s="1" t="s">
        <v>3490</v>
      </c>
      <c r="B4" s="29" t="s">
        <v>2267</v>
      </c>
      <c r="C4" s="4" t="s">
        <v>13</v>
      </c>
      <c r="D4" s="6" t="s">
        <v>10</v>
      </c>
      <c r="E4" s="51">
        <v>642</v>
      </c>
      <c r="F4" s="39">
        <v>0.25</v>
      </c>
      <c r="G4" s="53">
        <f t="shared" si="0"/>
        <v>481.5</v>
      </c>
    </row>
    <row r="5" spans="1:7" ht="42" customHeight="1" x14ac:dyDescent="0.2">
      <c r="A5" s="1" t="s">
        <v>3490</v>
      </c>
      <c r="B5" s="29" t="s">
        <v>2268</v>
      </c>
      <c r="C5" s="4" t="s">
        <v>14</v>
      </c>
      <c r="D5" s="6" t="s">
        <v>10</v>
      </c>
      <c r="E5" s="51">
        <v>642</v>
      </c>
      <c r="F5" s="39">
        <v>0.25</v>
      </c>
      <c r="G5" s="53">
        <f t="shared" si="0"/>
        <v>481.5</v>
      </c>
    </row>
    <row r="6" spans="1:7" ht="42" customHeight="1" x14ac:dyDescent="0.2">
      <c r="A6" s="1" t="s">
        <v>3490</v>
      </c>
      <c r="B6" s="9" t="s">
        <v>2269</v>
      </c>
      <c r="C6" s="4" t="s">
        <v>15</v>
      </c>
      <c r="D6" s="6" t="s">
        <v>10</v>
      </c>
      <c r="E6" s="51">
        <v>259</v>
      </c>
      <c r="F6" s="39">
        <v>0.25</v>
      </c>
      <c r="G6" s="53">
        <f t="shared" si="0"/>
        <v>194.25</v>
      </c>
    </row>
    <row r="7" spans="1:7" ht="42" customHeight="1" x14ac:dyDescent="0.2">
      <c r="A7" s="1" t="s">
        <v>3490</v>
      </c>
      <c r="B7" s="14" t="s">
        <v>2270</v>
      </c>
      <c r="C7" s="7" t="s">
        <v>17</v>
      </c>
      <c r="D7" s="8" t="s">
        <v>10</v>
      </c>
      <c r="E7" s="51">
        <v>259</v>
      </c>
      <c r="F7" s="39">
        <v>0.25</v>
      </c>
      <c r="G7" s="53">
        <f t="shared" si="0"/>
        <v>194.25</v>
      </c>
    </row>
    <row r="8" spans="1:7" ht="42" customHeight="1" x14ac:dyDescent="0.2">
      <c r="A8" s="1" t="s">
        <v>3490</v>
      </c>
      <c r="B8" s="2" t="s">
        <v>2271</v>
      </c>
      <c r="C8" s="1" t="s">
        <v>18</v>
      </c>
      <c r="D8" s="8" t="s">
        <v>10</v>
      </c>
      <c r="E8" s="51">
        <v>2046</v>
      </c>
      <c r="F8" s="39">
        <v>0.25</v>
      </c>
      <c r="G8" s="53">
        <f t="shared" si="0"/>
        <v>1534.5</v>
      </c>
    </row>
    <row r="9" spans="1:7" ht="42" customHeight="1" x14ac:dyDescent="0.2">
      <c r="A9" s="1" t="s">
        <v>3490</v>
      </c>
      <c r="B9" s="2" t="s">
        <v>2272</v>
      </c>
      <c r="C9" s="1" t="s">
        <v>19</v>
      </c>
      <c r="D9" s="8" t="s">
        <v>10</v>
      </c>
      <c r="E9" s="51">
        <v>1052</v>
      </c>
      <c r="F9" s="39">
        <v>0.25</v>
      </c>
      <c r="G9" s="53">
        <f t="shared" si="0"/>
        <v>789</v>
      </c>
    </row>
    <row r="10" spans="1:7" ht="42" customHeight="1" x14ac:dyDescent="0.2">
      <c r="A10" s="1" t="s">
        <v>3490</v>
      </c>
      <c r="B10" s="2" t="s">
        <v>2273</v>
      </c>
      <c r="C10" s="1" t="s">
        <v>20</v>
      </c>
      <c r="D10" s="8" t="s">
        <v>10</v>
      </c>
      <c r="E10" s="51">
        <v>1463</v>
      </c>
      <c r="F10" s="39">
        <v>0.25</v>
      </c>
      <c r="G10" s="53">
        <f t="shared" si="0"/>
        <v>1097.25</v>
      </c>
    </row>
    <row r="11" spans="1:7" ht="42" customHeight="1" x14ac:dyDescent="0.2">
      <c r="A11" s="1" t="s">
        <v>3490</v>
      </c>
      <c r="B11" s="2" t="s">
        <v>2274</v>
      </c>
      <c r="C11" s="1" t="s">
        <v>21</v>
      </c>
      <c r="D11" s="8" t="s">
        <v>10</v>
      </c>
      <c r="E11" s="51">
        <v>1463</v>
      </c>
      <c r="F11" s="39">
        <v>0.25</v>
      </c>
      <c r="G11" s="53">
        <f t="shared" si="0"/>
        <v>1097.25</v>
      </c>
    </row>
    <row r="12" spans="1:7" ht="42" customHeight="1" x14ac:dyDescent="0.2">
      <c r="A12" s="1" t="s">
        <v>3490</v>
      </c>
      <c r="B12" s="2" t="s">
        <v>2275</v>
      </c>
      <c r="C12" s="1" t="s">
        <v>22</v>
      </c>
      <c r="D12" s="8" t="s">
        <v>10</v>
      </c>
      <c r="E12" s="51">
        <v>2565</v>
      </c>
      <c r="F12" s="39">
        <v>0.25</v>
      </c>
      <c r="G12" s="53">
        <f t="shared" si="0"/>
        <v>1923.75</v>
      </c>
    </row>
    <row r="13" spans="1:7" ht="42" customHeight="1" x14ac:dyDescent="0.2">
      <c r="A13" s="1" t="s">
        <v>3490</v>
      </c>
      <c r="B13" s="2" t="s">
        <v>2276</v>
      </c>
      <c r="C13" s="1" t="s">
        <v>1873</v>
      </c>
      <c r="D13" s="8" t="s">
        <v>10</v>
      </c>
      <c r="E13" s="51">
        <v>259</v>
      </c>
      <c r="F13" s="39">
        <v>0.25</v>
      </c>
      <c r="G13" s="53">
        <f t="shared" si="0"/>
        <v>194.25</v>
      </c>
    </row>
    <row r="14" spans="1:7" ht="42" customHeight="1" x14ac:dyDescent="0.2">
      <c r="A14" s="1" t="s">
        <v>3490</v>
      </c>
      <c r="B14" s="2" t="s">
        <v>2277</v>
      </c>
      <c r="C14" s="1" t="s">
        <v>1875</v>
      </c>
      <c r="D14" s="8" t="s">
        <v>10</v>
      </c>
      <c r="E14" s="45">
        <v>259</v>
      </c>
      <c r="F14" s="39">
        <v>0.25</v>
      </c>
      <c r="G14" s="53">
        <f t="shared" si="0"/>
        <v>194.25</v>
      </c>
    </row>
    <row r="15" spans="1:7" ht="42" customHeight="1" x14ac:dyDescent="0.2">
      <c r="A15" s="1" t="s">
        <v>3490</v>
      </c>
      <c r="B15" s="2" t="s">
        <v>2278</v>
      </c>
      <c r="C15" s="1" t="s">
        <v>1874</v>
      </c>
      <c r="D15" s="8" t="s">
        <v>10</v>
      </c>
      <c r="E15" s="51">
        <v>259</v>
      </c>
      <c r="F15" s="39">
        <v>0.25</v>
      </c>
      <c r="G15" s="53">
        <f t="shared" si="0"/>
        <v>194.25</v>
      </c>
    </row>
    <row r="16" spans="1:7" ht="42" customHeight="1" x14ac:dyDescent="0.2">
      <c r="A16" s="1" t="s">
        <v>3490</v>
      </c>
      <c r="B16" s="2" t="s">
        <v>2279</v>
      </c>
      <c r="C16" s="1" t="s">
        <v>1876</v>
      </c>
      <c r="D16" s="8" t="s">
        <v>10</v>
      </c>
      <c r="E16" s="45">
        <v>259</v>
      </c>
      <c r="F16" s="39">
        <v>0.25</v>
      </c>
      <c r="G16" s="53">
        <f t="shared" si="0"/>
        <v>194.25</v>
      </c>
    </row>
    <row r="17" spans="1:7" ht="42" customHeight="1" x14ac:dyDescent="0.2">
      <c r="A17" s="1" t="s">
        <v>3490</v>
      </c>
      <c r="B17" s="2" t="s">
        <v>2280</v>
      </c>
      <c r="C17" s="1" t="s">
        <v>23</v>
      </c>
      <c r="D17" s="32" t="s">
        <v>10</v>
      </c>
      <c r="E17" s="51">
        <v>326</v>
      </c>
      <c r="F17" s="39">
        <v>0.25</v>
      </c>
      <c r="G17" s="53">
        <f t="shared" si="0"/>
        <v>244.5</v>
      </c>
    </row>
  </sheetData>
  <conditionalFormatting sqref="B2:B17">
    <cfRule type="duplicateValues" dxfId="59" priority="51"/>
  </conditionalFormatting>
  <conditionalFormatting sqref="B17">
    <cfRule type="duplicateValues" dxfId="58" priority="27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97BC7-FAC5-4454-9BC0-AD0605D36C99}">
  <sheetPr codeName="Sheet14"/>
  <dimension ref="A1:J5"/>
  <sheetViews>
    <sheetView workbookViewId="0">
      <selection activeCell="B2" sqref="B2"/>
    </sheetView>
  </sheetViews>
  <sheetFormatPr defaultRowHeight="12.75" x14ac:dyDescent="0.2"/>
  <cols>
    <col min="1" max="1" width="17.5703125" customWidth="1"/>
    <col min="2" max="2" width="15.42578125" customWidth="1"/>
    <col min="3" max="3" width="28.42578125" customWidth="1"/>
    <col min="4" max="4" width="11.140625" customWidth="1"/>
    <col min="5" max="5" width="14.140625" style="49" customWidth="1"/>
    <col min="6" max="6" width="14.140625" hidden="1" customWidth="1"/>
    <col min="7" max="7" width="19.5703125" style="49" customWidth="1"/>
    <col min="8" max="8" width="22" customWidth="1"/>
    <col min="9" max="9" width="60.5703125" customWidth="1"/>
    <col min="10" max="10" width="56.28515625" customWidth="1"/>
    <col min="11" max="11" width="72.140625" customWidth="1"/>
  </cols>
  <sheetData>
    <row r="1" spans="1:10" ht="30.95" customHeight="1" x14ac:dyDescent="0.25">
      <c r="A1" s="10" t="s">
        <v>1</v>
      </c>
      <c r="B1" s="11" t="s">
        <v>2</v>
      </c>
      <c r="C1" s="10" t="s">
        <v>3</v>
      </c>
      <c r="D1" s="10" t="s">
        <v>4</v>
      </c>
      <c r="E1" s="44" t="s">
        <v>5</v>
      </c>
      <c r="F1" s="10" t="s">
        <v>3487</v>
      </c>
      <c r="G1" s="44" t="s">
        <v>3488</v>
      </c>
      <c r="H1" s="10" t="s">
        <v>6</v>
      </c>
      <c r="I1" s="10" t="s">
        <v>7</v>
      </c>
      <c r="J1" s="10" t="s">
        <v>8</v>
      </c>
    </row>
    <row r="2" spans="1:10" ht="42" customHeight="1" x14ac:dyDescent="0.2">
      <c r="A2" s="1" t="s">
        <v>0</v>
      </c>
      <c r="B2" s="18" t="s">
        <v>2921</v>
      </c>
      <c r="C2" s="1" t="s">
        <v>1554</v>
      </c>
      <c r="D2" s="1" t="s">
        <v>10</v>
      </c>
      <c r="E2" s="45">
        <v>1060</v>
      </c>
      <c r="F2" s="17">
        <v>0.25</v>
      </c>
      <c r="G2" s="45">
        <f t="shared" ref="G2:G5" si="0">E2-(E2*F2)</f>
        <v>795</v>
      </c>
      <c r="H2" s="1" t="str">
        <f>Table1311[[#This Row],[Short Description]]</f>
        <v>Modena Hub</v>
      </c>
      <c r="I2" s="4" t="s">
        <v>1555</v>
      </c>
      <c r="J2" s="4" t="s">
        <v>1556</v>
      </c>
    </row>
    <row r="3" spans="1:10" ht="42" customHeight="1" x14ac:dyDescent="0.2">
      <c r="A3" s="1" t="s">
        <v>0</v>
      </c>
      <c r="B3" s="18" t="s">
        <v>2922</v>
      </c>
      <c r="C3" s="1" t="s">
        <v>1557</v>
      </c>
      <c r="D3" s="1" t="s">
        <v>10</v>
      </c>
      <c r="E3" s="45">
        <v>1272</v>
      </c>
      <c r="F3" s="17">
        <v>0.25</v>
      </c>
      <c r="G3" s="45">
        <f t="shared" si="0"/>
        <v>954</v>
      </c>
      <c r="H3" s="1" t="s">
        <v>1557</v>
      </c>
      <c r="I3" s="4" t="s">
        <v>1558</v>
      </c>
      <c r="J3" s="4" t="s">
        <v>1556</v>
      </c>
    </row>
    <row r="4" spans="1:10" ht="42" customHeight="1" x14ac:dyDescent="0.2">
      <c r="A4" s="1" t="s">
        <v>0</v>
      </c>
      <c r="B4" s="37" t="s">
        <v>2912</v>
      </c>
      <c r="C4" s="1" t="s">
        <v>1969</v>
      </c>
      <c r="D4" s="1" t="s">
        <v>10</v>
      </c>
      <c r="E4" s="45">
        <v>2000</v>
      </c>
      <c r="F4" s="17">
        <v>0.25</v>
      </c>
      <c r="G4" s="45">
        <f t="shared" si="0"/>
        <v>1500</v>
      </c>
      <c r="H4" s="1" t="s">
        <v>1969</v>
      </c>
      <c r="I4" s="1" t="s">
        <v>1970</v>
      </c>
      <c r="J4" s="1" t="s">
        <v>1556</v>
      </c>
    </row>
    <row r="5" spans="1:10" ht="42" customHeight="1" x14ac:dyDescent="0.2">
      <c r="A5" s="1" t="s">
        <v>0</v>
      </c>
      <c r="B5" s="2" t="s">
        <v>3385</v>
      </c>
      <c r="C5" s="1" t="s">
        <v>3386</v>
      </c>
      <c r="D5" s="1" t="s">
        <v>10</v>
      </c>
      <c r="E5" s="45">
        <v>1000</v>
      </c>
      <c r="F5" s="17">
        <v>0.25</v>
      </c>
      <c r="G5" s="45">
        <f t="shared" si="0"/>
        <v>750</v>
      </c>
      <c r="H5" s="1" t="s">
        <v>3386</v>
      </c>
      <c r="I5" s="1" t="s">
        <v>3387</v>
      </c>
      <c r="J5" s="1" t="s">
        <v>198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EB50F-68B9-4A4F-868A-646D3DFC1492}">
  <sheetPr codeName="Sheet15"/>
  <dimension ref="A1:J44"/>
  <sheetViews>
    <sheetView tabSelected="1" workbookViewId="0">
      <selection activeCell="B2" sqref="B2"/>
    </sheetView>
  </sheetViews>
  <sheetFormatPr defaultRowHeight="12.75" x14ac:dyDescent="0.2"/>
  <cols>
    <col min="1" max="1" width="17.5703125" customWidth="1"/>
    <col min="2" max="2" width="15.42578125" customWidth="1"/>
    <col min="3" max="3" width="28.42578125" customWidth="1"/>
    <col min="4" max="4" width="11.140625" customWidth="1"/>
    <col min="5" max="5" width="14.140625" style="49" customWidth="1"/>
    <col min="6" max="6" width="14.140625" hidden="1" customWidth="1"/>
    <col min="7" max="7" width="19.85546875" style="49" customWidth="1"/>
    <col min="8" max="8" width="26.7109375" customWidth="1"/>
    <col min="9" max="9" width="60.5703125" customWidth="1"/>
    <col min="10" max="10" width="56.28515625" customWidth="1"/>
    <col min="11" max="11" width="72.140625" customWidth="1"/>
  </cols>
  <sheetData>
    <row r="1" spans="1:10" ht="31.5" x14ac:dyDescent="0.25">
      <c r="A1" s="10" t="s">
        <v>1</v>
      </c>
      <c r="B1" s="11" t="s">
        <v>2</v>
      </c>
      <c r="C1" s="10" t="s">
        <v>3</v>
      </c>
      <c r="D1" s="10" t="s">
        <v>4</v>
      </c>
      <c r="E1" s="44" t="s">
        <v>5</v>
      </c>
      <c r="F1" s="10" t="s">
        <v>3487</v>
      </c>
      <c r="G1" s="44" t="s">
        <v>3488</v>
      </c>
      <c r="H1" s="10" t="s">
        <v>6</v>
      </c>
      <c r="I1" s="10" t="s">
        <v>7</v>
      </c>
      <c r="J1" s="10" t="s">
        <v>8</v>
      </c>
    </row>
    <row r="2" spans="1:10" ht="42" customHeight="1" x14ac:dyDescent="0.2">
      <c r="A2" s="1" t="s">
        <v>0</v>
      </c>
      <c r="B2" s="29" t="s">
        <v>2286</v>
      </c>
      <c r="C2" s="4" t="s">
        <v>2196</v>
      </c>
      <c r="D2" s="4" t="s">
        <v>10</v>
      </c>
      <c r="E2" s="46">
        <v>159</v>
      </c>
      <c r="F2" s="16">
        <v>0.25</v>
      </c>
      <c r="G2" s="46">
        <f t="shared" ref="G2:G44" si="0">E2-(E2*F2)</f>
        <v>119.25</v>
      </c>
      <c r="H2" s="4" t="s">
        <v>2196</v>
      </c>
      <c r="I2" s="4" t="s">
        <v>2197</v>
      </c>
      <c r="J2" s="1" t="s">
        <v>1927</v>
      </c>
    </row>
    <row r="3" spans="1:10" ht="42" customHeight="1" x14ac:dyDescent="0.2">
      <c r="A3" s="1" t="s">
        <v>0</v>
      </c>
      <c r="B3" s="29" t="s">
        <v>2325</v>
      </c>
      <c r="C3" s="4" t="s">
        <v>2232</v>
      </c>
      <c r="D3" s="4" t="s">
        <v>10</v>
      </c>
      <c r="E3" s="46">
        <v>8100</v>
      </c>
      <c r="F3" s="16">
        <v>0.25</v>
      </c>
      <c r="G3" s="46">
        <f t="shared" si="0"/>
        <v>6075</v>
      </c>
      <c r="H3" s="4" t="s">
        <v>2232</v>
      </c>
      <c r="I3" s="4" t="s">
        <v>2233</v>
      </c>
      <c r="J3" s="4" t="s">
        <v>2234</v>
      </c>
    </row>
    <row r="4" spans="1:10" ht="42" customHeight="1" x14ac:dyDescent="0.2">
      <c r="A4" s="1" t="s">
        <v>0</v>
      </c>
      <c r="B4" s="29" t="s">
        <v>2326</v>
      </c>
      <c r="C4" s="4" t="s">
        <v>2235</v>
      </c>
      <c r="D4" s="4" t="s">
        <v>10</v>
      </c>
      <c r="E4" s="46">
        <v>8420</v>
      </c>
      <c r="F4" s="16">
        <v>0.25</v>
      </c>
      <c r="G4" s="46">
        <f t="shared" si="0"/>
        <v>6315</v>
      </c>
      <c r="H4" s="4" t="s">
        <v>2235</v>
      </c>
      <c r="I4" s="4" t="s">
        <v>2236</v>
      </c>
      <c r="J4" s="4" t="s">
        <v>2234</v>
      </c>
    </row>
    <row r="5" spans="1:10" ht="42" customHeight="1" x14ac:dyDescent="0.2">
      <c r="A5" s="1" t="s">
        <v>0</v>
      </c>
      <c r="B5" s="29" t="s">
        <v>2327</v>
      </c>
      <c r="C5" s="4" t="s">
        <v>2237</v>
      </c>
      <c r="D5" s="4" t="s">
        <v>10</v>
      </c>
      <c r="E5" s="46">
        <v>9100</v>
      </c>
      <c r="F5" s="16">
        <v>0.25</v>
      </c>
      <c r="G5" s="46">
        <f t="shared" si="0"/>
        <v>6825</v>
      </c>
      <c r="H5" s="4" t="s">
        <v>2237</v>
      </c>
      <c r="I5" s="4" t="s">
        <v>2238</v>
      </c>
      <c r="J5" s="1" t="s">
        <v>2234</v>
      </c>
    </row>
    <row r="6" spans="1:10" ht="42" customHeight="1" x14ac:dyDescent="0.2">
      <c r="A6" s="1" t="s">
        <v>0</v>
      </c>
      <c r="B6" s="29" t="s">
        <v>2328</v>
      </c>
      <c r="C6" s="4" t="s">
        <v>2239</v>
      </c>
      <c r="D6" s="4" t="s">
        <v>10</v>
      </c>
      <c r="E6" s="46">
        <v>9420</v>
      </c>
      <c r="F6" s="16">
        <v>0.25</v>
      </c>
      <c r="G6" s="46">
        <f t="shared" si="0"/>
        <v>7065</v>
      </c>
      <c r="H6" s="4" t="s">
        <v>2239</v>
      </c>
      <c r="I6" s="4" t="s">
        <v>2240</v>
      </c>
      <c r="J6" s="1" t="s">
        <v>2234</v>
      </c>
    </row>
    <row r="7" spans="1:10" ht="42" customHeight="1" x14ac:dyDescent="0.2">
      <c r="A7" s="1" t="s">
        <v>0</v>
      </c>
      <c r="B7" s="29" t="s">
        <v>2944</v>
      </c>
      <c r="C7" s="4" t="s">
        <v>1559</v>
      </c>
      <c r="D7" s="4" t="s">
        <v>10</v>
      </c>
      <c r="E7" s="46">
        <v>1500</v>
      </c>
      <c r="F7" s="16">
        <v>0.25</v>
      </c>
      <c r="G7" s="46">
        <f t="shared" si="0"/>
        <v>1125</v>
      </c>
      <c r="H7" s="4" t="str">
        <f>Table131114[[#This Row],[Short Description]]</f>
        <v>Parlé ABC 2500</v>
      </c>
      <c r="I7" s="4" t="s">
        <v>1560</v>
      </c>
      <c r="J7" s="1" t="s">
        <v>1561</v>
      </c>
    </row>
    <row r="8" spans="1:10" ht="42" customHeight="1" x14ac:dyDescent="0.2">
      <c r="A8" s="1" t="s">
        <v>0</v>
      </c>
      <c r="B8" s="29" t="s">
        <v>2945</v>
      </c>
      <c r="C8" s="4" t="s">
        <v>1907</v>
      </c>
      <c r="D8" s="4" t="s">
        <v>10</v>
      </c>
      <c r="E8" s="46">
        <v>1700</v>
      </c>
      <c r="F8" s="16">
        <v>0.25</v>
      </c>
      <c r="G8" s="46">
        <f t="shared" si="0"/>
        <v>1275</v>
      </c>
      <c r="H8" s="4" t="str">
        <f>Table131114[[#This Row],[Short Description]]</f>
        <v>Parlé ABC 2500a</v>
      </c>
      <c r="I8" s="4" t="s">
        <v>1909</v>
      </c>
      <c r="J8" s="1" t="s">
        <v>1561</v>
      </c>
    </row>
    <row r="9" spans="1:10" ht="42" customHeight="1" x14ac:dyDescent="0.2">
      <c r="A9" s="1" t="s">
        <v>0</v>
      </c>
      <c r="B9" s="29" t="s">
        <v>2946</v>
      </c>
      <c r="C9" s="4" t="s">
        <v>2107</v>
      </c>
      <c r="D9" s="4" t="s">
        <v>10</v>
      </c>
      <c r="E9" s="46">
        <v>2650</v>
      </c>
      <c r="F9" s="16">
        <v>0.25</v>
      </c>
      <c r="G9" s="46">
        <f t="shared" si="0"/>
        <v>1987.5</v>
      </c>
      <c r="H9" s="4" t="s">
        <v>2085</v>
      </c>
      <c r="I9" s="4" t="s">
        <v>2179</v>
      </c>
      <c r="J9" s="1" t="s">
        <v>2086</v>
      </c>
    </row>
    <row r="10" spans="1:10" ht="42" customHeight="1" x14ac:dyDescent="0.2">
      <c r="A10" s="1" t="s">
        <v>0</v>
      </c>
      <c r="B10" s="29" t="s">
        <v>2947</v>
      </c>
      <c r="C10" s="4" t="s">
        <v>2190</v>
      </c>
      <c r="D10" s="4" t="s">
        <v>10</v>
      </c>
      <c r="E10" s="46">
        <v>2862</v>
      </c>
      <c r="F10" s="16">
        <v>0.25</v>
      </c>
      <c r="G10" s="46">
        <f t="shared" si="0"/>
        <v>2146.5</v>
      </c>
      <c r="H10" s="4" t="s">
        <v>2190</v>
      </c>
      <c r="I10" s="4" t="s">
        <v>2191</v>
      </c>
      <c r="J10" s="1" t="s">
        <v>2086</v>
      </c>
    </row>
    <row r="11" spans="1:10" ht="42" customHeight="1" x14ac:dyDescent="0.2">
      <c r="A11" s="1" t="s">
        <v>0</v>
      </c>
      <c r="B11" s="29" t="s">
        <v>2948</v>
      </c>
      <c r="C11" s="4" t="s">
        <v>1971</v>
      </c>
      <c r="D11" s="4" t="s">
        <v>10</v>
      </c>
      <c r="E11" s="46">
        <v>530</v>
      </c>
      <c r="F11" s="16">
        <v>0.25</v>
      </c>
      <c r="G11" s="46">
        <f t="shared" si="0"/>
        <v>397.5</v>
      </c>
      <c r="H11" s="4" t="s">
        <v>1971</v>
      </c>
      <c r="I11" s="4" t="s">
        <v>1972</v>
      </c>
      <c r="J11" s="1" t="s">
        <v>1927</v>
      </c>
    </row>
    <row r="12" spans="1:10" ht="42" customHeight="1" x14ac:dyDescent="0.2">
      <c r="A12" s="1" t="s">
        <v>0</v>
      </c>
      <c r="B12" s="29" t="s">
        <v>2949</v>
      </c>
      <c r="C12" s="4" t="s">
        <v>1562</v>
      </c>
      <c r="D12" s="4" t="s">
        <v>10</v>
      </c>
      <c r="E12" s="46">
        <v>382</v>
      </c>
      <c r="F12" s="16">
        <v>0.25</v>
      </c>
      <c r="G12" s="46">
        <f t="shared" si="0"/>
        <v>286.5</v>
      </c>
      <c r="H12" s="4" t="str">
        <f>Table131114[[#This Row],[Short Description]]</f>
        <v>Parlé PMA 2000-DM</v>
      </c>
      <c r="I12" s="4" t="s">
        <v>1563</v>
      </c>
      <c r="J12" s="1" t="s">
        <v>1564</v>
      </c>
    </row>
    <row r="13" spans="1:10" ht="42" customHeight="1" x14ac:dyDescent="0.2">
      <c r="A13" s="1" t="s">
        <v>0</v>
      </c>
      <c r="B13" s="29" t="s">
        <v>2950</v>
      </c>
      <c r="C13" s="4" t="s">
        <v>2192</v>
      </c>
      <c r="D13" s="4" t="s">
        <v>10</v>
      </c>
      <c r="E13" s="46">
        <v>212</v>
      </c>
      <c r="F13" s="16">
        <v>0.25</v>
      </c>
      <c r="G13" s="46">
        <f t="shared" si="0"/>
        <v>159</v>
      </c>
      <c r="H13" s="4" t="s">
        <v>2192</v>
      </c>
      <c r="I13" s="4" t="s">
        <v>2193</v>
      </c>
      <c r="J13" s="4" t="s">
        <v>1927</v>
      </c>
    </row>
    <row r="14" spans="1:10" ht="42" customHeight="1" x14ac:dyDescent="0.2">
      <c r="A14" s="1" t="s">
        <v>0</v>
      </c>
      <c r="B14" s="29" t="s">
        <v>2951</v>
      </c>
      <c r="C14" s="4" t="s">
        <v>1565</v>
      </c>
      <c r="D14" s="4" t="s">
        <v>10</v>
      </c>
      <c r="E14" s="46">
        <v>159</v>
      </c>
      <c r="F14" s="16">
        <v>0.25</v>
      </c>
      <c r="G14" s="46">
        <f t="shared" si="0"/>
        <v>119.25</v>
      </c>
      <c r="H14" s="4" t="str">
        <f>Table131114[[#This Row],[Short Description]]</f>
        <v>Parlé PS-12-60</v>
      </c>
      <c r="I14" s="4" t="s">
        <v>1566</v>
      </c>
      <c r="J14" s="4" t="s">
        <v>1564</v>
      </c>
    </row>
    <row r="15" spans="1:10" ht="42" customHeight="1" x14ac:dyDescent="0.2">
      <c r="A15" s="1" t="s">
        <v>0</v>
      </c>
      <c r="B15" s="29" t="s">
        <v>2952</v>
      </c>
      <c r="C15" s="4" t="s">
        <v>1567</v>
      </c>
      <c r="D15" s="4" t="s">
        <v>10</v>
      </c>
      <c r="E15" s="46">
        <v>660</v>
      </c>
      <c r="F15" s="16">
        <v>0.25</v>
      </c>
      <c r="G15" s="46">
        <f t="shared" si="0"/>
        <v>495</v>
      </c>
      <c r="H15" s="4" t="str">
        <f>Table131114[[#This Row],[Short Description]]</f>
        <v>Parlé SBC 2</v>
      </c>
      <c r="I15" s="4" t="s">
        <v>1568</v>
      </c>
      <c r="J15" s="4" t="s">
        <v>1561</v>
      </c>
    </row>
    <row r="16" spans="1:10" ht="42" customHeight="1" x14ac:dyDescent="0.2">
      <c r="A16" s="1" t="s">
        <v>0</v>
      </c>
      <c r="B16" s="9" t="s">
        <v>2953</v>
      </c>
      <c r="C16" s="4" t="s">
        <v>1569</v>
      </c>
      <c r="D16" s="4" t="s">
        <v>10</v>
      </c>
      <c r="E16" s="46">
        <v>2101</v>
      </c>
      <c r="F16" s="16">
        <v>0.25</v>
      </c>
      <c r="G16" s="46">
        <f t="shared" si="0"/>
        <v>1575.75</v>
      </c>
      <c r="H16" s="4" t="str">
        <f>Table131114[[#This Row],[Short Description]]</f>
        <v>Parlé TCM-1 Black</v>
      </c>
      <c r="I16" s="4" t="s">
        <v>1570</v>
      </c>
      <c r="J16" s="4" t="s">
        <v>1571</v>
      </c>
    </row>
    <row r="17" spans="1:10" ht="42" customHeight="1" x14ac:dyDescent="0.2">
      <c r="A17" s="1" t="s">
        <v>0</v>
      </c>
      <c r="B17" s="14" t="s">
        <v>2954</v>
      </c>
      <c r="C17" s="7" t="s">
        <v>1572</v>
      </c>
      <c r="D17" s="7" t="s">
        <v>10</v>
      </c>
      <c r="E17" s="47">
        <v>2101</v>
      </c>
      <c r="F17" s="16">
        <v>0.25</v>
      </c>
      <c r="G17" s="47">
        <f t="shared" si="0"/>
        <v>1575.75</v>
      </c>
      <c r="H17" s="4" t="str">
        <f>Table131114[[#This Row],[Short Description]]</f>
        <v>Parlé TCM-1 White</v>
      </c>
      <c r="I17" s="7" t="s">
        <v>1573</v>
      </c>
      <c r="J17" s="7" t="s">
        <v>1571</v>
      </c>
    </row>
    <row r="18" spans="1:10" ht="42" customHeight="1" x14ac:dyDescent="0.2">
      <c r="A18" s="1" t="s">
        <v>0</v>
      </c>
      <c r="B18" s="18" t="s">
        <v>2955</v>
      </c>
      <c r="C18" s="1" t="s">
        <v>1574</v>
      </c>
      <c r="D18" s="1" t="s">
        <v>10</v>
      </c>
      <c r="E18" s="45">
        <v>2565</v>
      </c>
      <c r="F18" s="16">
        <v>0.25</v>
      </c>
      <c r="G18" s="45">
        <f t="shared" si="0"/>
        <v>1923.75</v>
      </c>
      <c r="H18" s="4" t="str">
        <f>Table131114[[#This Row],[Short Description]]</f>
        <v>Parlé TCM-1A Black</v>
      </c>
      <c r="I18" s="1" t="s">
        <v>1575</v>
      </c>
      <c r="J18" s="1" t="s">
        <v>1571</v>
      </c>
    </row>
    <row r="19" spans="1:10" ht="42" customHeight="1" x14ac:dyDescent="0.2">
      <c r="A19" s="1" t="s">
        <v>0</v>
      </c>
      <c r="B19" s="18" t="s">
        <v>2956</v>
      </c>
      <c r="C19" s="1" t="s">
        <v>1576</v>
      </c>
      <c r="D19" s="1" t="s">
        <v>10</v>
      </c>
      <c r="E19" s="45">
        <v>2565</v>
      </c>
      <c r="F19" s="16">
        <v>0.25</v>
      </c>
      <c r="G19" s="45">
        <f t="shared" si="0"/>
        <v>1923.75</v>
      </c>
      <c r="H19" s="4" t="str">
        <f>Table131114[[#This Row],[Short Description]]</f>
        <v>Parlé TCM-1A White</v>
      </c>
      <c r="I19" s="1" t="s">
        <v>1577</v>
      </c>
      <c r="J19" s="1" t="s">
        <v>1571</v>
      </c>
    </row>
    <row r="20" spans="1:10" ht="42" customHeight="1" x14ac:dyDescent="0.2">
      <c r="A20" s="1" t="s">
        <v>0</v>
      </c>
      <c r="B20" s="18" t="s">
        <v>2957</v>
      </c>
      <c r="C20" s="1" t="s">
        <v>1578</v>
      </c>
      <c r="D20" s="1" t="s">
        <v>10</v>
      </c>
      <c r="E20" s="45">
        <v>1096</v>
      </c>
      <c r="F20" s="16">
        <v>0.25</v>
      </c>
      <c r="G20" s="45">
        <f t="shared" si="0"/>
        <v>822</v>
      </c>
      <c r="H20" s="4" t="str">
        <f>Table131114[[#This Row],[Short Description]]</f>
        <v>Parlé TCM-1EX Black</v>
      </c>
      <c r="I20" s="1" t="s">
        <v>1579</v>
      </c>
      <c r="J20" s="1" t="s">
        <v>1571</v>
      </c>
    </row>
    <row r="21" spans="1:10" ht="42" customHeight="1" x14ac:dyDescent="0.2">
      <c r="A21" s="1" t="s">
        <v>0</v>
      </c>
      <c r="B21" s="18" t="s">
        <v>2958</v>
      </c>
      <c r="C21" s="1" t="s">
        <v>1580</v>
      </c>
      <c r="D21" s="1" t="s">
        <v>10</v>
      </c>
      <c r="E21" s="45">
        <v>1096</v>
      </c>
      <c r="F21" s="16">
        <v>0.25</v>
      </c>
      <c r="G21" s="45">
        <f t="shared" si="0"/>
        <v>822</v>
      </c>
      <c r="H21" s="4" t="str">
        <f>Table131114[[#This Row],[Short Description]]</f>
        <v>Parlé TCM-1EX White</v>
      </c>
      <c r="I21" s="1" t="s">
        <v>1581</v>
      </c>
      <c r="J21" s="1" t="s">
        <v>1571</v>
      </c>
    </row>
    <row r="22" spans="1:10" ht="42" customHeight="1" x14ac:dyDescent="0.2">
      <c r="A22" s="1" t="s">
        <v>0</v>
      </c>
      <c r="B22" s="18" t="s">
        <v>2959</v>
      </c>
      <c r="C22" s="1" t="s">
        <v>1582</v>
      </c>
      <c r="D22" s="1" t="s">
        <v>10</v>
      </c>
      <c r="E22" s="45">
        <v>2565</v>
      </c>
      <c r="F22" s="16">
        <v>0.25</v>
      </c>
      <c r="G22" s="45">
        <f t="shared" si="0"/>
        <v>1923.75</v>
      </c>
      <c r="H22" s="4" t="str">
        <f>Table131114[[#This Row],[Short Description]]</f>
        <v>Parlé TCM-X Black</v>
      </c>
      <c r="I22" s="1" t="s">
        <v>1583</v>
      </c>
      <c r="J22" s="1" t="s">
        <v>1571</v>
      </c>
    </row>
    <row r="23" spans="1:10" ht="42" customHeight="1" x14ac:dyDescent="0.2">
      <c r="A23" s="1" t="s">
        <v>0</v>
      </c>
      <c r="B23" s="2" t="s">
        <v>2960</v>
      </c>
      <c r="C23" s="1" t="s">
        <v>1584</v>
      </c>
      <c r="D23" s="1" t="s">
        <v>10</v>
      </c>
      <c r="E23" s="45">
        <v>53</v>
      </c>
      <c r="F23" s="16">
        <v>0.25</v>
      </c>
      <c r="G23" s="45">
        <f t="shared" si="0"/>
        <v>39.75</v>
      </c>
      <c r="H23" s="4" t="str">
        <f>Table131114[[#This Row],[Short Description]]</f>
        <v>Parlé TCM-X Installation Tool</v>
      </c>
      <c r="I23" s="1" t="s">
        <v>1585</v>
      </c>
      <c r="J23" s="1" t="s">
        <v>220</v>
      </c>
    </row>
    <row r="24" spans="1:10" ht="41.1" customHeight="1" x14ac:dyDescent="0.2">
      <c r="A24" s="1" t="s">
        <v>0</v>
      </c>
      <c r="B24" s="18" t="s">
        <v>2961</v>
      </c>
      <c r="C24" s="1" t="s">
        <v>1586</v>
      </c>
      <c r="D24" s="1" t="s">
        <v>10</v>
      </c>
      <c r="E24" s="45">
        <v>2565</v>
      </c>
      <c r="F24" s="16">
        <v>0.25</v>
      </c>
      <c r="G24" s="45">
        <f t="shared" si="0"/>
        <v>1923.75</v>
      </c>
      <c r="H24" s="4" t="str">
        <f>Table131114[[#This Row],[Short Description]]</f>
        <v>Parlé TCM-X White</v>
      </c>
      <c r="I24" s="1" t="s">
        <v>1587</v>
      </c>
      <c r="J24" s="1" t="s">
        <v>1571</v>
      </c>
    </row>
    <row r="25" spans="1:10" ht="41.1" customHeight="1" x14ac:dyDescent="0.2">
      <c r="A25" s="1" t="s">
        <v>0</v>
      </c>
      <c r="B25" s="18" t="s">
        <v>2962</v>
      </c>
      <c r="C25" s="1" t="s">
        <v>1588</v>
      </c>
      <c r="D25" s="1" t="s">
        <v>10</v>
      </c>
      <c r="E25" s="45">
        <v>3150</v>
      </c>
      <c r="F25" s="16">
        <v>0.25</v>
      </c>
      <c r="G25" s="45">
        <f t="shared" si="0"/>
        <v>2362.5</v>
      </c>
      <c r="H25" s="4" t="str">
        <f>Table131114[[#This Row],[Short Description]]</f>
        <v>Parlé TCM-XA Black</v>
      </c>
      <c r="I25" s="1" t="s">
        <v>1589</v>
      </c>
      <c r="J25" s="1" t="s">
        <v>1571</v>
      </c>
    </row>
    <row r="26" spans="1:10" ht="41.1" customHeight="1" x14ac:dyDescent="0.2">
      <c r="A26" s="1" t="s">
        <v>0</v>
      </c>
      <c r="B26" s="14" t="s">
        <v>2963</v>
      </c>
      <c r="C26" s="7" t="s">
        <v>1590</v>
      </c>
      <c r="D26" s="7" t="s">
        <v>10</v>
      </c>
      <c r="E26" s="47">
        <v>3150</v>
      </c>
      <c r="F26" s="16">
        <v>0.25</v>
      </c>
      <c r="G26" s="47">
        <f t="shared" si="0"/>
        <v>2362.5</v>
      </c>
      <c r="H26" s="4" t="str">
        <f>Table131114[[#This Row],[Short Description]]</f>
        <v>Parlé TCM-XA White</v>
      </c>
      <c r="I26" s="4" t="s">
        <v>1591</v>
      </c>
      <c r="J26" s="4" t="s">
        <v>1571</v>
      </c>
    </row>
    <row r="27" spans="1:10" ht="42" customHeight="1" x14ac:dyDescent="0.2">
      <c r="A27" s="1" t="s">
        <v>0</v>
      </c>
      <c r="B27" s="18" t="s">
        <v>2964</v>
      </c>
      <c r="C27" s="1" t="s">
        <v>1592</v>
      </c>
      <c r="D27" s="1" t="s">
        <v>10</v>
      </c>
      <c r="E27" s="45">
        <v>104</v>
      </c>
      <c r="F27" s="16">
        <v>0.25</v>
      </c>
      <c r="G27" s="45">
        <f t="shared" si="0"/>
        <v>78</v>
      </c>
      <c r="H27" s="4" t="str">
        <f>Table131114[[#This Row],[Short Description]]</f>
        <v>Parlé TCM-X-DK Black</v>
      </c>
      <c r="I27" s="1" t="s">
        <v>1593</v>
      </c>
      <c r="J27" s="1" t="s">
        <v>16</v>
      </c>
    </row>
    <row r="28" spans="1:10" ht="42" customHeight="1" x14ac:dyDescent="0.2">
      <c r="A28" s="1" t="s">
        <v>0</v>
      </c>
      <c r="B28" s="18" t="s">
        <v>2965</v>
      </c>
      <c r="C28" s="1" t="s">
        <v>1594</v>
      </c>
      <c r="D28" s="1" t="s">
        <v>10</v>
      </c>
      <c r="E28" s="45">
        <v>104</v>
      </c>
      <c r="F28" s="16">
        <v>0.25</v>
      </c>
      <c r="G28" s="45">
        <f t="shared" si="0"/>
        <v>78</v>
      </c>
      <c r="H28" s="7" t="str">
        <f>Table131114[[#This Row],[Short Description]]</f>
        <v>Parlé TCM-X-DK White</v>
      </c>
      <c r="I28" s="1" t="s">
        <v>1595</v>
      </c>
      <c r="J28" s="1" t="s">
        <v>16</v>
      </c>
    </row>
    <row r="29" spans="1:10" ht="42" customHeight="1" x14ac:dyDescent="0.2">
      <c r="A29" s="1" t="s">
        <v>0</v>
      </c>
      <c r="B29" s="18" t="s">
        <v>2966</v>
      </c>
      <c r="C29" s="1" t="s">
        <v>1596</v>
      </c>
      <c r="D29" s="1" t="s">
        <v>10</v>
      </c>
      <c r="E29" s="45">
        <v>1635</v>
      </c>
      <c r="F29" s="16">
        <v>0.25</v>
      </c>
      <c r="G29" s="45">
        <f t="shared" si="0"/>
        <v>1226.25</v>
      </c>
      <c r="H29" s="1" t="str">
        <f>Table131114[[#This Row],[Short Description]]</f>
        <v>Parlé TCM-XEX Black</v>
      </c>
      <c r="I29" s="1" t="s">
        <v>1597</v>
      </c>
      <c r="J29" s="1" t="s">
        <v>1571</v>
      </c>
    </row>
    <row r="30" spans="1:10" ht="42" customHeight="1" x14ac:dyDescent="0.2">
      <c r="A30" s="1" t="s">
        <v>0</v>
      </c>
      <c r="B30" s="18" t="s">
        <v>2967</v>
      </c>
      <c r="C30" s="1" t="s">
        <v>1598</v>
      </c>
      <c r="D30" s="1" t="s">
        <v>10</v>
      </c>
      <c r="E30" s="45">
        <v>1635</v>
      </c>
      <c r="F30" s="16">
        <v>0.25</v>
      </c>
      <c r="G30" s="45">
        <f t="shared" si="0"/>
        <v>1226.25</v>
      </c>
      <c r="H30" s="1" t="str">
        <f>Table131114[[#This Row],[Short Description]]</f>
        <v>Parlé TCM-XEX White</v>
      </c>
      <c r="I30" s="1" t="s">
        <v>1599</v>
      </c>
      <c r="J30" s="1" t="s">
        <v>1571</v>
      </c>
    </row>
    <row r="31" spans="1:10" ht="42" customHeight="1" x14ac:dyDescent="0.2">
      <c r="A31" s="1" t="s">
        <v>0</v>
      </c>
      <c r="B31" s="2" t="s">
        <v>2968</v>
      </c>
      <c r="C31" s="1" t="s">
        <v>1600</v>
      </c>
      <c r="D31" s="1" t="s">
        <v>10</v>
      </c>
      <c r="E31" s="45">
        <v>187</v>
      </c>
      <c r="F31" s="16">
        <v>0.25</v>
      </c>
      <c r="G31" s="45">
        <f t="shared" si="0"/>
        <v>140.25</v>
      </c>
      <c r="H31" s="4" t="str">
        <f>Table131114[[#This Row],[Short Description]]</f>
        <v>Parlé TCM-X-FM Black</v>
      </c>
      <c r="I31" s="1" t="s">
        <v>1601</v>
      </c>
      <c r="J31" s="1" t="s">
        <v>16</v>
      </c>
    </row>
    <row r="32" spans="1:10" ht="42" customHeight="1" x14ac:dyDescent="0.2">
      <c r="A32" s="1" t="s">
        <v>0</v>
      </c>
      <c r="B32" s="2" t="s">
        <v>2969</v>
      </c>
      <c r="C32" s="1" t="s">
        <v>1602</v>
      </c>
      <c r="D32" s="1" t="s">
        <v>10</v>
      </c>
      <c r="E32" s="45">
        <v>187</v>
      </c>
      <c r="F32" s="16">
        <v>0.25</v>
      </c>
      <c r="G32" s="45">
        <f t="shared" si="0"/>
        <v>140.25</v>
      </c>
      <c r="H32" s="4" t="str">
        <f>Table131114[[#This Row],[Short Description]]</f>
        <v>Parlé TCM-X-FM White</v>
      </c>
      <c r="I32" s="1" t="s">
        <v>1603</v>
      </c>
      <c r="J32" s="1" t="s">
        <v>16</v>
      </c>
    </row>
    <row r="33" spans="1:10" ht="42" customHeight="1" x14ac:dyDescent="0.2">
      <c r="A33" s="1" t="s">
        <v>0</v>
      </c>
      <c r="B33" s="2" t="s">
        <v>2970</v>
      </c>
      <c r="C33" s="1" t="s">
        <v>2194</v>
      </c>
      <c r="D33" s="1" t="s">
        <v>10</v>
      </c>
      <c r="E33" s="45">
        <v>265</v>
      </c>
      <c r="F33" s="16">
        <v>0.25</v>
      </c>
      <c r="G33" s="45">
        <f t="shared" si="0"/>
        <v>198.75</v>
      </c>
      <c r="H33" s="4" t="s">
        <v>2194</v>
      </c>
      <c r="I33" s="1" t="s">
        <v>2195</v>
      </c>
      <c r="J33" s="1" t="s">
        <v>1927</v>
      </c>
    </row>
    <row r="34" spans="1:10" ht="42" customHeight="1" x14ac:dyDescent="0.2">
      <c r="A34" s="1" t="s">
        <v>0</v>
      </c>
      <c r="B34" s="18" t="s">
        <v>2971</v>
      </c>
      <c r="C34" s="1" t="s">
        <v>1604</v>
      </c>
      <c r="D34" s="1" t="s">
        <v>10</v>
      </c>
      <c r="E34" s="45">
        <v>2101</v>
      </c>
      <c r="F34" s="16">
        <v>0.25</v>
      </c>
      <c r="G34" s="45">
        <f t="shared" si="0"/>
        <v>1575.75</v>
      </c>
      <c r="H34" s="4" t="str">
        <f>Table131114[[#This Row],[Short Description]]</f>
        <v>Parlé TTM-X Black</v>
      </c>
      <c r="I34" s="1" t="s">
        <v>1605</v>
      </c>
      <c r="J34" s="1" t="s">
        <v>1571</v>
      </c>
    </row>
    <row r="35" spans="1:10" ht="42" customHeight="1" x14ac:dyDescent="0.2">
      <c r="A35" s="1" t="s">
        <v>0</v>
      </c>
      <c r="B35" s="18" t="s">
        <v>2972</v>
      </c>
      <c r="C35" s="1" t="s">
        <v>1606</v>
      </c>
      <c r="D35" s="1" t="s">
        <v>10</v>
      </c>
      <c r="E35" s="45">
        <v>2101</v>
      </c>
      <c r="F35" s="16">
        <v>0.25</v>
      </c>
      <c r="G35" s="45">
        <f t="shared" si="0"/>
        <v>1575.75</v>
      </c>
      <c r="H35" s="4" t="str">
        <f>Table131114[[#This Row],[Short Description]]</f>
        <v>Parlé TTM-X White</v>
      </c>
      <c r="I35" s="1" t="s">
        <v>1607</v>
      </c>
      <c r="J35" s="1" t="s">
        <v>1571</v>
      </c>
    </row>
    <row r="36" spans="1:10" ht="42" customHeight="1" x14ac:dyDescent="0.2">
      <c r="A36" s="1" t="s">
        <v>0</v>
      </c>
      <c r="B36" s="18" t="s">
        <v>2973</v>
      </c>
      <c r="C36" s="1" t="s">
        <v>1608</v>
      </c>
      <c r="D36" s="1" t="s">
        <v>10</v>
      </c>
      <c r="E36" s="45">
        <v>1096</v>
      </c>
      <c r="F36" s="16">
        <v>0.25</v>
      </c>
      <c r="G36" s="45">
        <f t="shared" si="0"/>
        <v>822</v>
      </c>
      <c r="H36" s="7" t="str">
        <f>Table131114[[#This Row],[Short Description]]</f>
        <v>Parlé TTM-XEX Black</v>
      </c>
      <c r="I36" s="1" t="s">
        <v>1609</v>
      </c>
      <c r="J36" s="1" t="s">
        <v>1571</v>
      </c>
    </row>
    <row r="37" spans="1:10" ht="42" customHeight="1" x14ac:dyDescent="0.2">
      <c r="A37" s="1" t="s">
        <v>0</v>
      </c>
      <c r="B37" s="18" t="s">
        <v>2974</v>
      </c>
      <c r="C37" s="1" t="s">
        <v>1610</v>
      </c>
      <c r="D37" s="1" t="s">
        <v>10</v>
      </c>
      <c r="E37" s="45">
        <v>1096</v>
      </c>
      <c r="F37" s="16">
        <v>0.25</v>
      </c>
      <c r="G37" s="45">
        <f t="shared" si="0"/>
        <v>822</v>
      </c>
      <c r="H37" s="7" t="str">
        <f>Table131114[[#This Row],[Short Description]]</f>
        <v>Parlé TTM-XEX White</v>
      </c>
      <c r="I37" s="1" t="s">
        <v>1611</v>
      </c>
      <c r="J37" s="1" t="s">
        <v>1571</v>
      </c>
    </row>
    <row r="38" spans="1:10" ht="42" customHeight="1" x14ac:dyDescent="0.2">
      <c r="A38" s="1" t="s">
        <v>0</v>
      </c>
      <c r="B38" s="18" t="s">
        <v>2975</v>
      </c>
      <c r="C38" s="1" t="s">
        <v>1612</v>
      </c>
      <c r="D38" s="1" t="s">
        <v>10</v>
      </c>
      <c r="E38" s="45">
        <v>91</v>
      </c>
      <c r="F38" s="16">
        <v>0.25</v>
      </c>
      <c r="G38" s="45">
        <f t="shared" si="0"/>
        <v>68.25</v>
      </c>
      <c r="H38" s="7" t="str">
        <f>Table131114[[#This Row],[Short Description]]</f>
        <v>Parlé TTM-X-SM</v>
      </c>
      <c r="I38" s="1" t="s">
        <v>1613</v>
      </c>
      <c r="J38" s="1" t="s">
        <v>16</v>
      </c>
    </row>
    <row r="39" spans="1:10" ht="42" customHeight="1" x14ac:dyDescent="0.2">
      <c r="A39" s="1" t="s">
        <v>0</v>
      </c>
      <c r="B39" s="2" t="s">
        <v>2976</v>
      </c>
      <c r="C39" s="1" t="s">
        <v>1908</v>
      </c>
      <c r="D39" s="1" t="s">
        <v>10</v>
      </c>
      <c r="E39" s="45">
        <v>1900</v>
      </c>
      <c r="F39" s="16">
        <v>0.25</v>
      </c>
      <c r="G39" s="45">
        <f t="shared" si="0"/>
        <v>1425</v>
      </c>
      <c r="H39" s="7" t="str">
        <f>Table131114[[#This Row],[Short Description]]</f>
        <v>Parlé VBC 2500a</v>
      </c>
      <c r="I39" s="1" t="s">
        <v>1910</v>
      </c>
      <c r="J39" s="1" t="s">
        <v>1561</v>
      </c>
    </row>
    <row r="40" spans="1:10" ht="42" customHeight="1" x14ac:dyDescent="0.2">
      <c r="A40" s="1" t="s">
        <v>0</v>
      </c>
      <c r="B40" s="2" t="s">
        <v>2977</v>
      </c>
      <c r="C40" s="1" t="s">
        <v>2087</v>
      </c>
      <c r="D40" s="1" t="s">
        <v>10</v>
      </c>
      <c r="E40" s="45">
        <v>2600</v>
      </c>
      <c r="F40" s="16">
        <v>0.25</v>
      </c>
      <c r="G40" s="45">
        <f t="shared" si="0"/>
        <v>1950</v>
      </c>
      <c r="H40" s="7" t="s">
        <v>2087</v>
      </c>
      <c r="I40" s="1" t="s">
        <v>2088</v>
      </c>
      <c r="J40" s="1" t="s">
        <v>2086</v>
      </c>
    </row>
    <row r="41" spans="1:10" ht="42" customHeight="1" x14ac:dyDescent="0.2">
      <c r="A41" s="1" t="s">
        <v>0</v>
      </c>
      <c r="B41" s="2" t="s">
        <v>2979</v>
      </c>
      <c r="C41" s="1" t="s">
        <v>1532</v>
      </c>
      <c r="D41" s="1" t="s">
        <v>10</v>
      </c>
      <c r="E41" s="45">
        <v>235</v>
      </c>
      <c r="F41" s="16">
        <v>0.25</v>
      </c>
      <c r="G41" s="45">
        <f t="shared" si="0"/>
        <v>176.25</v>
      </c>
      <c r="H41" s="7" t="str">
        <f>Table131114[[#This Row],[Short Description]]</f>
        <v>Plenum box 12 x 12</v>
      </c>
      <c r="I41" s="19" t="s">
        <v>1533</v>
      </c>
      <c r="J41" s="1" t="s">
        <v>220</v>
      </c>
    </row>
    <row r="42" spans="1:10" ht="42" customHeight="1" x14ac:dyDescent="0.2">
      <c r="A42" s="1" t="s">
        <v>0</v>
      </c>
      <c r="B42" s="2" t="s">
        <v>3079</v>
      </c>
      <c r="C42" s="1" t="s">
        <v>1614</v>
      </c>
      <c r="D42" s="1" t="s">
        <v>10</v>
      </c>
      <c r="E42" s="45">
        <v>40</v>
      </c>
      <c r="F42" s="16">
        <v>0.25</v>
      </c>
      <c r="G42" s="45">
        <f t="shared" si="0"/>
        <v>30</v>
      </c>
      <c r="H42" s="7" t="str">
        <f>Table131114[[#This Row],[Short Description]]</f>
        <v>Seismic cable adapter</v>
      </c>
      <c r="I42" s="1" t="s">
        <v>1615</v>
      </c>
      <c r="J42" s="1" t="s">
        <v>16</v>
      </c>
    </row>
    <row r="43" spans="1:10" ht="42" customHeight="1" x14ac:dyDescent="0.2">
      <c r="A43" s="1" t="s">
        <v>0</v>
      </c>
      <c r="B43" s="2" t="s">
        <v>3117</v>
      </c>
      <c r="C43" s="1" t="s">
        <v>1616</v>
      </c>
      <c r="D43" s="1" t="s">
        <v>10</v>
      </c>
      <c r="E43" s="45">
        <v>53</v>
      </c>
      <c r="F43" s="16">
        <v>0.25</v>
      </c>
      <c r="G43" s="45">
        <f t="shared" si="0"/>
        <v>39.75</v>
      </c>
      <c r="H43" s="7" t="str">
        <f>Table131114[[#This Row],[Short Description]]</f>
        <v>TB-1</v>
      </c>
      <c r="I43" s="1" t="s">
        <v>1617</v>
      </c>
      <c r="J43" s="1" t="s">
        <v>16</v>
      </c>
    </row>
    <row r="44" spans="1:10" ht="42" customHeight="1" x14ac:dyDescent="0.2">
      <c r="A44" s="1" t="s">
        <v>0</v>
      </c>
      <c r="B44" s="21" t="s">
        <v>3176</v>
      </c>
      <c r="C44" s="1" t="s">
        <v>285</v>
      </c>
      <c r="D44" s="1" t="s">
        <v>10</v>
      </c>
      <c r="E44" s="45">
        <v>293</v>
      </c>
      <c r="F44" s="16">
        <v>0.25</v>
      </c>
      <c r="G44" s="45">
        <f t="shared" si="0"/>
        <v>219.75</v>
      </c>
      <c r="H44" s="7" t="str">
        <f>Table131114[[#This Row],[Short Description]]</f>
        <v>USB 200</v>
      </c>
      <c r="I44" s="1" t="s">
        <v>286</v>
      </c>
      <c r="J44" s="1" t="s">
        <v>287</v>
      </c>
    </row>
  </sheetData>
  <conditionalFormatting sqref="B2:B28">
    <cfRule type="duplicateValues" dxfId="28" priority="54"/>
  </conditionalFormatting>
  <conditionalFormatting sqref="B26">
    <cfRule type="duplicateValues" dxfId="27" priority="2"/>
    <cfRule type="duplicateValues" dxfId="26" priority="3"/>
  </conditionalFormatting>
  <conditionalFormatting sqref="B27:B28">
    <cfRule type="duplicateValues" dxfId="25" priority="1"/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707E6-4FB5-46B7-80AE-9E21DA5B0F81}">
  <sheetPr codeName="Sheet16"/>
  <dimension ref="A1:M119"/>
  <sheetViews>
    <sheetView workbookViewId="0">
      <selection activeCell="C2" sqref="C2"/>
    </sheetView>
  </sheetViews>
  <sheetFormatPr defaultColWidth="8.85546875" defaultRowHeight="12.75" x14ac:dyDescent="0.2"/>
  <cols>
    <col min="1" max="1" width="17.5703125" style="1" customWidth="1"/>
    <col min="2" max="2" width="15.5703125" style="2" customWidth="1"/>
    <col min="3" max="3" width="28.42578125" style="1" customWidth="1"/>
    <col min="4" max="4" width="11.140625" style="1" customWidth="1"/>
    <col min="5" max="5" width="14" style="45" customWidth="1"/>
    <col min="6" max="6" width="14" style="1" hidden="1" customWidth="1"/>
    <col min="7" max="7" width="20.140625" style="45" customWidth="1"/>
    <col min="8" max="8" width="21" style="1" customWidth="1"/>
    <col min="9" max="9" width="60.5703125" style="1" customWidth="1"/>
    <col min="10" max="10" width="56.28515625" style="1" customWidth="1"/>
    <col min="11" max="11" width="74.28515625" style="1" customWidth="1"/>
    <col min="12" max="16384" width="8.85546875" style="1"/>
  </cols>
  <sheetData>
    <row r="1" spans="1:13" s="10" customFormat="1" ht="31.5" x14ac:dyDescent="0.25">
      <c r="A1" s="10" t="s">
        <v>1</v>
      </c>
      <c r="B1" s="11" t="s">
        <v>2</v>
      </c>
      <c r="C1" s="10" t="s">
        <v>3</v>
      </c>
      <c r="D1" s="10" t="s">
        <v>4</v>
      </c>
      <c r="E1" s="44" t="s">
        <v>5</v>
      </c>
      <c r="F1" s="10" t="s">
        <v>3487</v>
      </c>
      <c r="G1" s="44" t="s">
        <v>3488</v>
      </c>
      <c r="H1" s="10" t="s">
        <v>6</v>
      </c>
      <c r="I1" s="10" t="s">
        <v>7</v>
      </c>
      <c r="J1" s="10" t="s">
        <v>8</v>
      </c>
    </row>
    <row r="2" spans="1:13" ht="42" customHeight="1" x14ac:dyDescent="0.2">
      <c r="A2" s="1" t="s">
        <v>0</v>
      </c>
      <c r="B2" s="25" t="s">
        <v>2248</v>
      </c>
      <c r="C2" s="22" t="s">
        <v>1618</v>
      </c>
      <c r="D2" s="1" t="s">
        <v>10</v>
      </c>
      <c r="E2" s="45">
        <v>104</v>
      </c>
      <c r="F2" s="3">
        <v>0.25</v>
      </c>
      <c r="G2" s="45">
        <f t="shared" ref="G2:G33" si="0">E2-(E2*F2)</f>
        <v>78</v>
      </c>
      <c r="H2" s="1" t="str">
        <f>Table14[[#This Row],[Short Description]]</f>
        <v>16mm Black Grommet, 10-Pack</v>
      </c>
      <c r="I2" s="1" t="s">
        <v>1619</v>
      </c>
      <c r="J2" s="1" t="s">
        <v>220</v>
      </c>
      <c r="M2" s="13">
        <v>900</v>
      </c>
    </row>
    <row r="3" spans="1:13" ht="42" customHeight="1" x14ac:dyDescent="0.2">
      <c r="A3" s="1" t="s">
        <v>0</v>
      </c>
      <c r="B3" s="25" t="s">
        <v>2249</v>
      </c>
      <c r="C3" s="22" t="s">
        <v>1620</v>
      </c>
      <c r="D3" s="1" t="s">
        <v>10</v>
      </c>
      <c r="E3" s="45">
        <v>104</v>
      </c>
      <c r="F3" s="3">
        <v>0.25</v>
      </c>
      <c r="G3" s="45">
        <f t="shared" si="0"/>
        <v>78</v>
      </c>
      <c r="H3" s="1" t="str">
        <f>Table14[[#This Row],[Short Description]]</f>
        <v>16mm White Grommet, 10-Pack</v>
      </c>
      <c r="I3" s="1" t="s">
        <v>1621</v>
      </c>
      <c r="J3" s="1" t="s">
        <v>220</v>
      </c>
      <c r="M3" s="13">
        <v>434</v>
      </c>
    </row>
    <row r="4" spans="1:13" ht="42" customHeight="1" x14ac:dyDescent="0.2">
      <c r="A4" s="1" t="s">
        <v>0</v>
      </c>
      <c r="B4" s="30" t="s">
        <v>2263</v>
      </c>
      <c r="C4" s="15" t="s">
        <v>1622</v>
      </c>
      <c r="D4" s="4" t="s">
        <v>10</v>
      </c>
      <c r="E4" s="46">
        <v>1155</v>
      </c>
      <c r="F4" s="3">
        <v>0.25</v>
      </c>
      <c r="G4" s="48">
        <f t="shared" si="0"/>
        <v>866.25</v>
      </c>
      <c r="H4" s="1" t="str">
        <f>Table14[[#This Row],[Short Description]]</f>
        <v>AMP-A460H</v>
      </c>
      <c r="I4" s="4" t="s">
        <v>1623</v>
      </c>
      <c r="J4" s="4" t="s">
        <v>97</v>
      </c>
    </row>
    <row r="5" spans="1:13" ht="42" customHeight="1" x14ac:dyDescent="0.2">
      <c r="A5" s="1" t="s">
        <v>0</v>
      </c>
      <c r="B5" s="23" t="s">
        <v>2289</v>
      </c>
      <c r="C5" s="15" t="s">
        <v>2155</v>
      </c>
      <c r="D5" s="4" t="s">
        <v>10</v>
      </c>
      <c r="E5" s="46">
        <v>11077</v>
      </c>
      <c r="F5" s="3">
        <v>0.25</v>
      </c>
      <c r="G5" s="48">
        <f t="shared" si="0"/>
        <v>8307.75</v>
      </c>
      <c r="H5" s="1" t="str">
        <f>Table14[[#This Row],[Short Description]]</f>
        <v>Biamp MRB-L-X400-C-CIC6</v>
      </c>
      <c r="I5" s="20" t="s">
        <v>1624</v>
      </c>
      <c r="J5" s="4" t="s">
        <v>1530</v>
      </c>
    </row>
    <row r="6" spans="1:13" ht="42" customHeight="1" x14ac:dyDescent="0.2">
      <c r="A6" s="1" t="s">
        <v>0</v>
      </c>
      <c r="B6" s="23" t="s">
        <v>2290</v>
      </c>
      <c r="C6" s="15" t="s">
        <v>2117</v>
      </c>
      <c r="D6" s="4" t="s">
        <v>10</v>
      </c>
      <c r="E6" s="46">
        <v>11363</v>
      </c>
      <c r="F6" s="3">
        <v>0.25</v>
      </c>
      <c r="G6" s="48">
        <f t="shared" si="0"/>
        <v>8522.25</v>
      </c>
      <c r="H6" s="1" t="str">
        <f>Table14[[#This Row],[Short Description]]</f>
        <v>Biamp MRB-L-X400-C-CIC6LP</v>
      </c>
      <c r="I6" s="4" t="s">
        <v>2118</v>
      </c>
      <c r="J6" s="4" t="s">
        <v>1530</v>
      </c>
    </row>
    <row r="7" spans="1:13" ht="42" customHeight="1" x14ac:dyDescent="0.2">
      <c r="A7" s="1" t="s">
        <v>0</v>
      </c>
      <c r="B7" s="23" t="s">
        <v>2291</v>
      </c>
      <c r="C7" s="15" t="s">
        <v>2119</v>
      </c>
      <c r="D7" s="4" t="s">
        <v>10</v>
      </c>
      <c r="E7" s="46">
        <v>11830</v>
      </c>
      <c r="F7" s="3">
        <v>0.25</v>
      </c>
      <c r="G7" s="48">
        <f t="shared" si="0"/>
        <v>8872.5</v>
      </c>
      <c r="H7" s="1" t="str">
        <f>Table14[[#This Row],[Short Description]]</f>
        <v>Biamp MRB-L-X400-C-CIC6LP-TAA</v>
      </c>
      <c r="I7" s="4" t="s">
        <v>2120</v>
      </c>
      <c r="J7" s="4" t="s">
        <v>1530</v>
      </c>
    </row>
    <row r="8" spans="1:13" ht="42" customHeight="1" x14ac:dyDescent="0.2">
      <c r="A8" s="1" t="s">
        <v>0</v>
      </c>
      <c r="B8" s="23" t="s">
        <v>2292</v>
      </c>
      <c r="C8" s="15" t="s">
        <v>2121</v>
      </c>
      <c r="D8" s="4" t="s">
        <v>10</v>
      </c>
      <c r="E8" s="46">
        <v>11047</v>
      </c>
      <c r="F8" s="3">
        <v>0.25</v>
      </c>
      <c r="G8" s="48">
        <f t="shared" si="0"/>
        <v>8285.25</v>
      </c>
      <c r="H8" s="1" t="str">
        <f>Table14[[#This Row],[Short Description]]</f>
        <v>Biamp MRB-L-X400-C-DXS5</v>
      </c>
      <c r="I8" s="4" t="s">
        <v>2162</v>
      </c>
      <c r="J8" s="4" t="s">
        <v>1530</v>
      </c>
    </row>
    <row r="9" spans="1:13" ht="42" customHeight="1" x14ac:dyDescent="0.2">
      <c r="A9" s="1" t="s">
        <v>0</v>
      </c>
      <c r="B9" s="23" t="s">
        <v>2293</v>
      </c>
      <c r="C9" s="15" t="s">
        <v>2122</v>
      </c>
      <c r="D9" s="4" t="s">
        <v>10</v>
      </c>
      <c r="E9" s="46">
        <v>12044</v>
      </c>
      <c r="F9" s="3">
        <v>0.25</v>
      </c>
      <c r="G9" s="48">
        <f t="shared" si="0"/>
        <v>9033</v>
      </c>
      <c r="H9" s="1" t="str">
        <f>Table14[[#This Row],[Short Description]]</f>
        <v>Biamp MRB-L-X400-C-ENT206</v>
      </c>
      <c r="I9" s="4" t="s">
        <v>2171</v>
      </c>
      <c r="J9" s="1" t="s">
        <v>1530</v>
      </c>
    </row>
    <row r="10" spans="1:13" ht="42" customHeight="1" x14ac:dyDescent="0.2">
      <c r="A10" s="1" t="s">
        <v>0</v>
      </c>
      <c r="B10" s="21" t="s">
        <v>2294</v>
      </c>
      <c r="C10" s="15" t="s">
        <v>2123</v>
      </c>
      <c r="D10" s="4" t="s">
        <v>10</v>
      </c>
      <c r="E10" s="46">
        <v>12133</v>
      </c>
      <c r="F10" s="3">
        <v>0.25</v>
      </c>
      <c r="G10" s="48">
        <f t="shared" si="0"/>
        <v>9099.75</v>
      </c>
      <c r="H10" s="1" t="str">
        <f>Table14[[#This Row],[Short Description]]</f>
        <v>Biamp MRB-L-X400-C-EXS8</v>
      </c>
      <c r="I10" s="4" t="s">
        <v>2164</v>
      </c>
      <c r="J10" s="1" t="s">
        <v>1530</v>
      </c>
    </row>
    <row r="11" spans="1:13" ht="42" customHeight="1" x14ac:dyDescent="0.2">
      <c r="A11" s="1" t="s">
        <v>0</v>
      </c>
      <c r="B11" s="23" t="s">
        <v>2295</v>
      </c>
      <c r="C11" s="15" t="s">
        <v>2124</v>
      </c>
      <c r="D11" s="4" t="s">
        <v>10</v>
      </c>
      <c r="E11" s="46">
        <v>10772</v>
      </c>
      <c r="F11" s="3">
        <v>0.25</v>
      </c>
      <c r="G11" s="48">
        <f t="shared" si="0"/>
        <v>8079</v>
      </c>
      <c r="H11" s="1" t="str">
        <f>Table14[[#This Row],[Short Description]]</f>
        <v>Biamp MRB-L-X400-C-MASK6C</v>
      </c>
      <c r="I11" s="4" t="s">
        <v>2158</v>
      </c>
      <c r="J11" s="4" t="s">
        <v>1530</v>
      </c>
    </row>
    <row r="12" spans="1:13" ht="42" customHeight="1" x14ac:dyDescent="0.2">
      <c r="A12" s="1" t="s">
        <v>0</v>
      </c>
      <c r="B12" s="23" t="s">
        <v>2296</v>
      </c>
      <c r="C12" s="15" t="s">
        <v>2125</v>
      </c>
      <c r="D12" s="4" t="s">
        <v>10</v>
      </c>
      <c r="E12" s="46">
        <v>11999</v>
      </c>
      <c r="F12" s="3">
        <v>0.25</v>
      </c>
      <c r="G12" s="48">
        <f t="shared" si="0"/>
        <v>8999.25</v>
      </c>
      <c r="H12" s="1" t="str">
        <f>Table14[[#This Row],[Short Description]]</f>
        <v>Biamp MRB-L-X400-C-P6SM</v>
      </c>
      <c r="I12" s="4" t="s">
        <v>2174</v>
      </c>
      <c r="J12" s="4" t="s">
        <v>1530</v>
      </c>
    </row>
    <row r="13" spans="1:13" ht="42" customHeight="1" x14ac:dyDescent="0.2">
      <c r="A13" s="1" t="s">
        <v>0</v>
      </c>
      <c r="B13" s="23" t="s">
        <v>2297</v>
      </c>
      <c r="C13" s="15" t="s">
        <v>2241</v>
      </c>
      <c r="D13" s="4" t="s">
        <v>10</v>
      </c>
      <c r="E13" s="46">
        <v>16734</v>
      </c>
      <c r="F13" s="3">
        <v>0.25</v>
      </c>
      <c r="G13" s="48">
        <f t="shared" si="0"/>
        <v>12550.5</v>
      </c>
      <c r="H13" s="1" t="s">
        <v>2241</v>
      </c>
      <c r="I13" s="4" t="s">
        <v>2242</v>
      </c>
      <c r="J13" s="4" t="s">
        <v>2234</v>
      </c>
    </row>
    <row r="14" spans="1:13" ht="42" customHeight="1" x14ac:dyDescent="0.2">
      <c r="A14" s="1" t="s">
        <v>0</v>
      </c>
      <c r="B14" s="23" t="s">
        <v>2298</v>
      </c>
      <c r="C14" s="15" t="s">
        <v>2243</v>
      </c>
      <c r="D14" s="4" t="s">
        <v>10</v>
      </c>
      <c r="E14" s="46">
        <v>16734</v>
      </c>
      <c r="F14" s="3">
        <v>0.25</v>
      </c>
      <c r="G14" s="48">
        <f t="shared" si="0"/>
        <v>12550.5</v>
      </c>
      <c r="H14" s="1" t="s">
        <v>2243</v>
      </c>
      <c r="I14" s="4" t="s">
        <v>2244</v>
      </c>
      <c r="J14" s="4" t="s">
        <v>2234</v>
      </c>
    </row>
    <row r="15" spans="1:13" ht="42" customHeight="1" x14ac:dyDescent="0.2">
      <c r="A15" s="1" t="s">
        <v>0</v>
      </c>
      <c r="B15" s="24" t="s">
        <v>2299</v>
      </c>
      <c r="C15" s="15" t="s">
        <v>2154</v>
      </c>
      <c r="D15" s="4" t="s">
        <v>10</v>
      </c>
      <c r="E15" s="46">
        <v>10494</v>
      </c>
      <c r="F15" s="3">
        <v>0.25</v>
      </c>
      <c r="G15" s="48">
        <f t="shared" si="0"/>
        <v>7870.5</v>
      </c>
      <c r="H15" s="1" t="str">
        <f>Table14[[#This Row],[Short Description]]</f>
        <v>Biamp MRB-L-X400-T-CIC6</v>
      </c>
      <c r="I15" s="20" t="s">
        <v>2115</v>
      </c>
      <c r="J15" s="4" t="s">
        <v>1530</v>
      </c>
    </row>
    <row r="16" spans="1:13" ht="42" customHeight="1" x14ac:dyDescent="0.2">
      <c r="A16" s="1" t="s">
        <v>0</v>
      </c>
      <c r="B16" s="24" t="s">
        <v>2300</v>
      </c>
      <c r="C16" s="26" t="s">
        <v>2126</v>
      </c>
      <c r="D16" s="7" t="s">
        <v>10</v>
      </c>
      <c r="E16" s="47">
        <v>10702</v>
      </c>
      <c r="F16" s="3">
        <v>0.25</v>
      </c>
      <c r="G16" s="48">
        <f t="shared" si="0"/>
        <v>8026.5</v>
      </c>
      <c r="H16" s="1" t="str">
        <f>Table14[[#This Row],[Short Description]]</f>
        <v>Biamp MRB-L-X400-T-CIC6LP</v>
      </c>
      <c r="I16" s="7" t="s">
        <v>2156</v>
      </c>
      <c r="J16" s="7" t="s">
        <v>1530</v>
      </c>
    </row>
    <row r="17" spans="1:10" ht="42" customHeight="1" x14ac:dyDescent="0.2">
      <c r="A17" s="1" t="s">
        <v>0</v>
      </c>
      <c r="B17" s="24" t="s">
        <v>2301</v>
      </c>
      <c r="C17" s="26" t="s">
        <v>2127</v>
      </c>
      <c r="D17" s="7" t="s">
        <v>10</v>
      </c>
      <c r="E17" s="47">
        <v>11168</v>
      </c>
      <c r="F17" s="3">
        <v>0.25</v>
      </c>
      <c r="G17" s="48">
        <f t="shared" si="0"/>
        <v>8376</v>
      </c>
      <c r="H17" s="1" t="str">
        <f>Table14[[#This Row],[Short Description]]</f>
        <v>Biamp MRB-L-X400-T-CIC6LP-TAA</v>
      </c>
      <c r="I17" s="7" t="s">
        <v>2128</v>
      </c>
      <c r="J17" s="1" t="s">
        <v>1530</v>
      </c>
    </row>
    <row r="18" spans="1:10" ht="42" customHeight="1" x14ac:dyDescent="0.2">
      <c r="A18" s="1" t="s">
        <v>0</v>
      </c>
      <c r="B18" s="24" t="s">
        <v>2302</v>
      </c>
      <c r="C18" s="26" t="s">
        <v>2129</v>
      </c>
      <c r="D18" s="7" t="s">
        <v>10</v>
      </c>
      <c r="E18" s="47">
        <v>10045</v>
      </c>
      <c r="F18" s="3">
        <v>0.25</v>
      </c>
      <c r="G18" s="48">
        <f t="shared" si="0"/>
        <v>7533.75</v>
      </c>
      <c r="H18" s="1" t="str">
        <f>Table14[[#This Row],[Short Description]]</f>
        <v>Biamp MRB-L-X400-T-DXS5</v>
      </c>
      <c r="I18" s="4" t="s">
        <v>2163</v>
      </c>
      <c r="J18" s="1" t="s">
        <v>1530</v>
      </c>
    </row>
    <row r="19" spans="1:10" ht="42" customHeight="1" x14ac:dyDescent="0.2">
      <c r="A19" s="1" t="s">
        <v>0</v>
      </c>
      <c r="B19" s="24" t="s">
        <v>2303</v>
      </c>
      <c r="C19" s="26" t="s">
        <v>2130</v>
      </c>
      <c r="D19" s="7" t="s">
        <v>10</v>
      </c>
      <c r="E19" s="47">
        <v>11041</v>
      </c>
      <c r="F19" s="3">
        <v>0.25</v>
      </c>
      <c r="G19" s="48">
        <f t="shared" si="0"/>
        <v>8280.75</v>
      </c>
      <c r="H19" s="1" t="str">
        <f>Table14[[#This Row],[Short Description]]</f>
        <v>Biamp MRB-L-X400-T-ENT206</v>
      </c>
      <c r="I19" s="7" t="s">
        <v>2170</v>
      </c>
      <c r="J19" s="1" t="s">
        <v>1530</v>
      </c>
    </row>
    <row r="20" spans="1:10" ht="42" customHeight="1" x14ac:dyDescent="0.2">
      <c r="A20" s="1" t="s">
        <v>0</v>
      </c>
      <c r="B20" s="24" t="s">
        <v>2304</v>
      </c>
      <c r="C20" s="26" t="s">
        <v>2131</v>
      </c>
      <c r="D20" s="7" t="s">
        <v>10</v>
      </c>
      <c r="E20" s="47">
        <v>11130</v>
      </c>
      <c r="F20" s="3">
        <v>0.25</v>
      </c>
      <c r="G20" s="48">
        <f t="shared" si="0"/>
        <v>8347.5</v>
      </c>
      <c r="H20" s="1" t="str">
        <f>Table14[[#This Row],[Short Description]]</f>
        <v>Biamp MRB-L-X400-T-EXS8</v>
      </c>
      <c r="I20" s="7" t="s">
        <v>2165</v>
      </c>
      <c r="J20" s="1" t="s">
        <v>1530</v>
      </c>
    </row>
    <row r="21" spans="1:10" ht="42" customHeight="1" x14ac:dyDescent="0.2">
      <c r="A21" s="1" t="s">
        <v>0</v>
      </c>
      <c r="B21" s="24" t="s">
        <v>2305</v>
      </c>
      <c r="C21" s="26" t="s">
        <v>2132</v>
      </c>
      <c r="D21" s="7" t="s">
        <v>10</v>
      </c>
      <c r="E21" s="47">
        <v>9769</v>
      </c>
      <c r="F21" s="3">
        <v>0.25</v>
      </c>
      <c r="G21" s="48">
        <f t="shared" si="0"/>
        <v>7326.75</v>
      </c>
      <c r="H21" s="1" t="str">
        <f>Table14[[#This Row],[Short Description]]</f>
        <v>Biamp MRB-L-X400-T-MASK6C</v>
      </c>
      <c r="I21" s="7" t="s">
        <v>2159</v>
      </c>
      <c r="J21" s="1" t="s">
        <v>1530</v>
      </c>
    </row>
    <row r="22" spans="1:10" ht="42" customHeight="1" x14ac:dyDescent="0.2">
      <c r="A22" s="1" t="s">
        <v>0</v>
      </c>
      <c r="B22" s="24" t="s">
        <v>2306</v>
      </c>
      <c r="C22" s="26" t="s">
        <v>2133</v>
      </c>
      <c r="D22" s="7" t="s">
        <v>10</v>
      </c>
      <c r="E22" s="47">
        <v>11440</v>
      </c>
      <c r="F22" s="3">
        <v>0.25</v>
      </c>
      <c r="G22" s="48">
        <f t="shared" si="0"/>
        <v>8580</v>
      </c>
      <c r="H22" s="1" t="str">
        <f>Table14[[#This Row],[Short Description]]</f>
        <v>Biamp MRB-L-X400-T-P6SM</v>
      </c>
      <c r="I22" s="7" t="s">
        <v>2175</v>
      </c>
      <c r="J22" s="1" t="s">
        <v>1530</v>
      </c>
    </row>
    <row r="23" spans="1:10" ht="42" customHeight="1" x14ac:dyDescent="0.2">
      <c r="A23" s="1" t="s">
        <v>0</v>
      </c>
      <c r="B23" s="24" t="s">
        <v>2309</v>
      </c>
      <c r="C23" s="26" t="s">
        <v>2152</v>
      </c>
      <c r="D23" s="7" t="s">
        <v>10</v>
      </c>
      <c r="E23" s="47">
        <v>8978</v>
      </c>
      <c r="F23" s="3">
        <v>0.25</v>
      </c>
      <c r="G23" s="48">
        <f t="shared" si="0"/>
        <v>6733.5</v>
      </c>
      <c r="H23" s="1" t="str">
        <f>Table14[[#This Row],[Short Description]]</f>
        <v>Biamp MRB-M-X400-C-CIC6</v>
      </c>
      <c r="I23" s="36" t="s">
        <v>1625</v>
      </c>
      <c r="J23" s="1" t="s">
        <v>1530</v>
      </c>
    </row>
    <row r="24" spans="1:10" ht="42" customHeight="1" x14ac:dyDescent="0.2">
      <c r="A24" s="1" t="s">
        <v>0</v>
      </c>
      <c r="B24" s="24" t="s">
        <v>2310</v>
      </c>
      <c r="C24" s="26" t="s">
        <v>2134</v>
      </c>
      <c r="D24" s="7" t="s">
        <v>10</v>
      </c>
      <c r="E24" s="47">
        <v>9114</v>
      </c>
      <c r="F24" s="3">
        <v>0.25</v>
      </c>
      <c r="G24" s="48">
        <f t="shared" si="0"/>
        <v>6835.5</v>
      </c>
      <c r="H24" s="1" t="str">
        <f>Table14[[#This Row],[Short Description]]</f>
        <v>Biamp MRB-M-X400-C-CIC6LP</v>
      </c>
      <c r="I24" s="1" t="s">
        <v>2135</v>
      </c>
      <c r="J24" s="1" t="s">
        <v>1530</v>
      </c>
    </row>
    <row r="25" spans="1:10" ht="42" customHeight="1" x14ac:dyDescent="0.2">
      <c r="A25" s="1" t="s">
        <v>0</v>
      </c>
      <c r="B25" s="24" t="s">
        <v>2311</v>
      </c>
      <c r="C25" s="26" t="s">
        <v>2136</v>
      </c>
      <c r="D25" s="7" t="s">
        <v>10</v>
      </c>
      <c r="E25" s="47">
        <v>9347</v>
      </c>
      <c r="F25" s="3">
        <v>0.25</v>
      </c>
      <c r="G25" s="48">
        <f t="shared" si="0"/>
        <v>7010.25</v>
      </c>
      <c r="H25" s="1" t="str">
        <f>Table14[[#This Row],[Short Description]]</f>
        <v>Biamp MRB-M-X400-C-CIC6LP-TAA</v>
      </c>
      <c r="I25" s="1" t="s">
        <v>2137</v>
      </c>
      <c r="J25" s="1" t="s">
        <v>1530</v>
      </c>
    </row>
    <row r="26" spans="1:10" ht="42" customHeight="1" x14ac:dyDescent="0.2">
      <c r="A26" s="1" t="s">
        <v>0</v>
      </c>
      <c r="B26" s="21" t="s">
        <v>2312</v>
      </c>
      <c r="C26" s="26" t="s">
        <v>2138</v>
      </c>
      <c r="D26" s="7" t="s">
        <v>10</v>
      </c>
      <c r="E26" s="47">
        <v>9413</v>
      </c>
      <c r="F26" s="3">
        <v>0.25</v>
      </c>
      <c r="G26" s="48">
        <f t="shared" si="0"/>
        <v>7059.75</v>
      </c>
      <c r="H26" s="1" t="str">
        <f>Table14[[#This Row],[Short Description]]</f>
        <v>Biamp MRB-M-X400-C-DXS5</v>
      </c>
      <c r="I26" s="4" t="s">
        <v>2160</v>
      </c>
      <c r="J26" s="1" t="s">
        <v>1530</v>
      </c>
    </row>
    <row r="27" spans="1:10" ht="42" customHeight="1" x14ac:dyDescent="0.2">
      <c r="A27" s="1" t="s">
        <v>0</v>
      </c>
      <c r="B27" s="21" t="s">
        <v>2313</v>
      </c>
      <c r="C27" s="26" t="s">
        <v>2139</v>
      </c>
      <c r="D27" s="7" t="s">
        <v>10</v>
      </c>
      <c r="E27" s="47">
        <v>10409</v>
      </c>
      <c r="F27" s="3">
        <v>0.25</v>
      </c>
      <c r="G27" s="48">
        <f t="shared" si="0"/>
        <v>7806.75</v>
      </c>
      <c r="H27" s="1" t="str">
        <f>Table14[[#This Row],[Short Description]]</f>
        <v>Biamp MRB-M-X400-C-ENT206</v>
      </c>
      <c r="I27" s="4" t="s">
        <v>2169</v>
      </c>
      <c r="J27" s="1" t="s">
        <v>1530</v>
      </c>
    </row>
    <row r="28" spans="1:10" ht="42" customHeight="1" x14ac:dyDescent="0.2">
      <c r="A28" s="1" t="s">
        <v>0</v>
      </c>
      <c r="B28" s="24" t="s">
        <v>2314</v>
      </c>
      <c r="C28" s="26" t="s">
        <v>2140</v>
      </c>
      <c r="D28" s="7" t="s">
        <v>10</v>
      </c>
      <c r="E28" s="47">
        <v>10498</v>
      </c>
      <c r="F28" s="3">
        <v>0.25</v>
      </c>
      <c r="G28" s="48">
        <f t="shared" si="0"/>
        <v>7873.5</v>
      </c>
      <c r="H28" s="1" t="str">
        <f>Table14[[#This Row],[Short Description]]</f>
        <v>Biamp MRB-M-X400-C-EXS8</v>
      </c>
      <c r="I28" s="7" t="s">
        <v>2166</v>
      </c>
      <c r="J28" s="1" t="s">
        <v>1530</v>
      </c>
    </row>
    <row r="29" spans="1:10" ht="42" customHeight="1" x14ac:dyDescent="0.2">
      <c r="A29" s="1" t="s">
        <v>0</v>
      </c>
      <c r="B29" s="24" t="s">
        <v>2315</v>
      </c>
      <c r="C29" s="26" t="s">
        <v>2141</v>
      </c>
      <c r="D29" s="7" t="s">
        <v>10</v>
      </c>
      <c r="E29" s="47">
        <v>9137</v>
      </c>
      <c r="F29" s="3">
        <v>0.25</v>
      </c>
      <c r="G29" s="48">
        <f t="shared" si="0"/>
        <v>6852.75</v>
      </c>
      <c r="H29" s="1" t="str">
        <f>Table14[[#This Row],[Short Description]]</f>
        <v>Biamp MRB-M-X400-C-MASK6C</v>
      </c>
      <c r="I29" s="7" t="s">
        <v>2157</v>
      </c>
      <c r="J29" s="1" t="s">
        <v>1530</v>
      </c>
    </row>
    <row r="30" spans="1:10" ht="42" customHeight="1" x14ac:dyDescent="0.2">
      <c r="A30" s="1" t="s">
        <v>0</v>
      </c>
      <c r="B30" s="24" t="s">
        <v>2316</v>
      </c>
      <c r="C30" s="26" t="s">
        <v>2142</v>
      </c>
      <c r="D30" s="7" t="s">
        <v>10</v>
      </c>
      <c r="E30" s="47">
        <v>9381</v>
      </c>
      <c r="F30" s="3">
        <v>0.25</v>
      </c>
      <c r="G30" s="48">
        <f t="shared" si="0"/>
        <v>7035.75</v>
      </c>
      <c r="H30" s="1" t="str">
        <f>Table14[[#This Row],[Short Description]]</f>
        <v>Biamp MRB-M-X400-C-P6SM</v>
      </c>
      <c r="I30" s="7" t="s">
        <v>2172</v>
      </c>
      <c r="J30" s="1" t="s">
        <v>1530</v>
      </c>
    </row>
    <row r="31" spans="1:10" ht="42" customHeight="1" x14ac:dyDescent="0.2">
      <c r="A31" s="1" t="s">
        <v>0</v>
      </c>
      <c r="B31" s="24" t="s">
        <v>2317</v>
      </c>
      <c r="C31" s="26" t="s">
        <v>2153</v>
      </c>
      <c r="D31" s="7" t="s">
        <v>10</v>
      </c>
      <c r="E31" s="47">
        <v>8862</v>
      </c>
      <c r="F31" s="3">
        <v>0.25</v>
      </c>
      <c r="G31" s="48">
        <f t="shared" si="0"/>
        <v>6646.5</v>
      </c>
      <c r="H31" s="1" t="str">
        <f>Table14[[#This Row],[Short Description]]</f>
        <v>Biamp MRB-M-X400-T-CIC6</v>
      </c>
      <c r="I31" s="36" t="s">
        <v>2116</v>
      </c>
      <c r="J31" s="1" t="s">
        <v>1530</v>
      </c>
    </row>
    <row r="32" spans="1:10" ht="42" customHeight="1" x14ac:dyDescent="0.2">
      <c r="A32" s="1" t="s">
        <v>0</v>
      </c>
      <c r="B32" s="24" t="s">
        <v>2318</v>
      </c>
      <c r="C32" s="26" t="s">
        <v>2143</v>
      </c>
      <c r="D32" s="7" t="s">
        <v>10</v>
      </c>
      <c r="E32" s="47">
        <v>8991</v>
      </c>
      <c r="F32" s="3">
        <v>0.25</v>
      </c>
      <c r="G32" s="48">
        <f t="shared" si="0"/>
        <v>6743.25</v>
      </c>
      <c r="H32" s="1" t="str">
        <f>Table14[[#This Row],[Short Description]]</f>
        <v>Biamp MRB-M-X400-T-CIC6LP</v>
      </c>
      <c r="I32" s="7" t="s">
        <v>2144</v>
      </c>
      <c r="J32" s="1" t="s">
        <v>1530</v>
      </c>
    </row>
    <row r="33" spans="1:10" ht="42" customHeight="1" x14ac:dyDescent="0.2">
      <c r="A33" s="1" t="s">
        <v>0</v>
      </c>
      <c r="B33" s="24" t="s">
        <v>2319</v>
      </c>
      <c r="C33" s="26" t="s">
        <v>2145</v>
      </c>
      <c r="D33" s="7" t="s">
        <v>10</v>
      </c>
      <c r="E33" s="47">
        <v>9224</v>
      </c>
      <c r="F33" s="3">
        <v>0.25</v>
      </c>
      <c r="G33" s="48">
        <f t="shared" si="0"/>
        <v>6918</v>
      </c>
      <c r="H33" s="1" t="str">
        <f>Table14[[#This Row],[Short Description]]</f>
        <v>Biamp MRB-M-X400-T-CIC6LP-TAA</v>
      </c>
      <c r="I33" s="7" t="s">
        <v>2146</v>
      </c>
      <c r="J33" s="1" t="s">
        <v>1530</v>
      </c>
    </row>
    <row r="34" spans="1:10" ht="42" customHeight="1" x14ac:dyDescent="0.2">
      <c r="A34" s="1" t="s">
        <v>0</v>
      </c>
      <c r="B34" s="24" t="s">
        <v>2320</v>
      </c>
      <c r="C34" s="26" t="s">
        <v>2147</v>
      </c>
      <c r="D34" s="7" t="s">
        <v>10</v>
      </c>
      <c r="E34" s="47">
        <v>8949</v>
      </c>
      <c r="F34" s="3">
        <v>0.25</v>
      </c>
      <c r="G34" s="48">
        <f t="shared" ref="G34:G65" si="1">E34-(E34*F34)</f>
        <v>6711.75</v>
      </c>
      <c r="H34" s="1" t="str">
        <f>Table14[[#This Row],[Short Description]]</f>
        <v>Biamp MRB-M-X400-T-DXS5</v>
      </c>
      <c r="I34" s="7" t="s">
        <v>2161</v>
      </c>
      <c r="J34" s="1" t="s">
        <v>1530</v>
      </c>
    </row>
    <row r="35" spans="1:10" ht="42" customHeight="1" x14ac:dyDescent="0.2">
      <c r="A35" s="1" t="s">
        <v>0</v>
      </c>
      <c r="B35" s="24" t="s">
        <v>2321</v>
      </c>
      <c r="C35" s="26" t="s">
        <v>2148</v>
      </c>
      <c r="D35" s="7" t="s">
        <v>10</v>
      </c>
      <c r="E35" s="47">
        <v>9945</v>
      </c>
      <c r="F35" s="3">
        <v>0.25</v>
      </c>
      <c r="G35" s="48">
        <f t="shared" si="1"/>
        <v>7458.75</v>
      </c>
      <c r="H35" s="1" t="str">
        <f>Table14[[#This Row],[Short Description]]</f>
        <v>Biamp MRB-M-X400-T-ENT206</v>
      </c>
      <c r="I35" s="7" t="s">
        <v>2168</v>
      </c>
      <c r="J35" s="1" t="s">
        <v>1530</v>
      </c>
    </row>
    <row r="36" spans="1:10" ht="42" customHeight="1" x14ac:dyDescent="0.2">
      <c r="A36" s="1" t="s">
        <v>0</v>
      </c>
      <c r="B36" s="24" t="s">
        <v>2322</v>
      </c>
      <c r="C36" s="26" t="s">
        <v>2149</v>
      </c>
      <c r="D36" s="7" t="s">
        <v>10</v>
      </c>
      <c r="E36" s="47">
        <v>10034</v>
      </c>
      <c r="F36" s="3">
        <v>0.25</v>
      </c>
      <c r="G36" s="48">
        <f t="shared" si="1"/>
        <v>7525.5</v>
      </c>
      <c r="H36" s="1" t="str">
        <f>Table14[[#This Row],[Short Description]]</f>
        <v>Biamp MRB-M-X400-T-EXS8</v>
      </c>
      <c r="I36" s="7" t="s">
        <v>2167</v>
      </c>
      <c r="J36" s="1" t="s">
        <v>1530</v>
      </c>
    </row>
    <row r="37" spans="1:10" ht="42" customHeight="1" x14ac:dyDescent="0.2">
      <c r="A37" s="1" t="s">
        <v>0</v>
      </c>
      <c r="B37" s="24" t="s">
        <v>2323</v>
      </c>
      <c r="C37" s="26" t="s">
        <v>2150</v>
      </c>
      <c r="D37" s="7" t="s">
        <v>10</v>
      </c>
      <c r="E37" s="47">
        <v>8673</v>
      </c>
      <c r="F37" s="3">
        <v>0.25</v>
      </c>
      <c r="G37" s="48">
        <f t="shared" si="1"/>
        <v>6504.75</v>
      </c>
      <c r="H37" s="1" t="str">
        <f>Table14[[#This Row],[Short Description]]</f>
        <v>Biamp MRB-M-X400-T-MASK6C</v>
      </c>
      <c r="I37" s="7" t="s">
        <v>2176</v>
      </c>
      <c r="J37" s="1" t="s">
        <v>1530</v>
      </c>
    </row>
    <row r="38" spans="1:10" ht="42" customHeight="1" x14ac:dyDescent="0.2">
      <c r="A38" s="1" t="s">
        <v>0</v>
      </c>
      <c r="B38" s="24" t="s">
        <v>2324</v>
      </c>
      <c r="C38" s="15" t="s">
        <v>2151</v>
      </c>
      <c r="D38" s="4" t="s">
        <v>10</v>
      </c>
      <c r="E38" s="46">
        <v>9360</v>
      </c>
      <c r="F38" s="3">
        <v>0.25</v>
      </c>
      <c r="G38" s="48">
        <f t="shared" si="1"/>
        <v>7020</v>
      </c>
      <c r="H38" s="1" t="str">
        <f>Table14[[#This Row],[Short Description]]</f>
        <v>Biamp MRB-M-X400-T-P6SM</v>
      </c>
      <c r="I38" s="4" t="s">
        <v>2173</v>
      </c>
      <c r="J38" s="1" t="s">
        <v>1530</v>
      </c>
    </row>
    <row r="39" spans="1:10" ht="42" customHeight="1" x14ac:dyDescent="0.2">
      <c r="A39" s="1" t="s">
        <v>0</v>
      </c>
      <c r="B39" s="24" t="s">
        <v>2329</v>
      </c>
      <c r="C39" s="15" t="s">
        <v>1920</v>
      </c>
      <c r="D39" s="4" t="s">
        <v>10</v>
      </c>
      <c r="E39" s="46">
        <v>2332</v>
      </c>
      <c r="F39" s="3">
        <v>0.25</v>
      </c>
      <c r="G39" s="48">
        <f t="shared" si="1"/>
        <v>1749</v>
      </c>
      <c r="H39" s="1" t="str">
        <f>Table14[[#This Row],[Short Description]]</f>
        <v>Biamp NMS-NG10GPX-AVB</v>
      </c>
      <c r="I39" s="4" t="s">
        <v>1919</v>
      </c>
      <c r="J39" s="1" t="s">
        <v>1923</v>
      </c>
    </row>
    <row r="40" spans="1:10" ht="42" customHeight="1" x14ac:dyDescent="0.2">
      <c r="A40" s="1" t="s">
        <v>0</v>
      </c>
      <c r="B40" s="24" t="s">
        <v>2330</v>
      </c>
      <c r="C40" s="26" t="s">
        <v>1921</v>
      </c>
      <c r="D40" s="7" t="s">
        <v>10</v>
      </c>
      <c r="E40" s="47">
        <v>4134</v>
      </c>
      <c r="F40" s="3">
        <v>0.25</v>
      </c>
      <c r="G40" s="48">
        <f t="shared" si="1"/>
        <v>3100.5</v>
      </c>
      <c r="H40" s="1" t="str">
        <f>Table14[[#This Row],[Short Description]]</f>
        <v>Biamp NMS-NG26GPX-AVB</v>
      </c>
      <c r="I40" s="1" t="s">
        <v>1922</v>
      </c>
      <c r="J40" s="1" t="s">
        <v>1923</v>
      </c>
    </row>
    <row r="41" spans="1:10" ht="42" customHeight="1" x14ac:dyDescent="0.2">
      <c r="A41" s="1" t="s">
        <v>0</v>
      </c>
      <c r="B41" s="24" t="s">
        <v>2331</v>
      </c>
      <c r="C41" s="26" t="s">
        <v>1180</v>
      </c>
      <c r="D41" s="7" t="s">
        <v>10</v>
      </c>
      <c r="E41" s="47">
        <v>102</v>
      </c>
      <c r="F41" s="3">
        <v>0.25</v>
      </c>
      <c r="G41" s="48">
        <f t="shared" si="1"/>
        <v>76.5</v>
      </c>
      <c r="H41" s="1" t="str">
        <f>Table14[[#This Row],[Short Description]]</f>
        <v>BPAK</v>
      </c>
      <c r="I41" s="7" t="s">
        <v>1181</v>
      </c>
      <c r="J41" s="1" t="s">
        <v>220</v>
      </c>
    </row>
    <row r="42" spans="1:10" ht="42" customHeight="1" x14ac:dyDescent="0.2">
      <c r="A42" s="1" t="s">
        <v>0</v>
      </c>
      <c r="B42" s="24" t="s">
        <v>2344</v>
      </c>
      <c r="C42" s="26" t="s">
        <v>1182</v>
      </c>
      <c r="D42" s="7" t="s">
        <v>10</v>
      </c>
      <c r="E42" s="47">
        <v>257</v>
      </c>
      <c r="F42" s="3">
        <v>0.25</v>
      </c>
      <c r="G42" s="48">
        <f t="shared" si="1"/>
        <v>192.75</v>
      </c>
      <c r="H42" s="1" t="str">
        <f>Table14[[#This Row],[Short Description]]</f>
        <v>CCA</v>
      </c>
      <c r="I42" s="7" t="s">
        <v>1183</v>
      </c>
      <c r="J42" s="7" t="s">
        <v>220</v>
      </c>
    </row>
    <row r="43" spans="1:10" ht="42" customHeight="1" x14ac:dyDescent="0.2">
      <c r="A43" s="1" t="s">
        <v>0</v>
      </c>
      <c r="B43" s="21" t="s">
        <v>2928</v>
      </c>
      <c r="C43" s="22" t="s">
        <v>150</v>
      </c>
      <c r="D43" s="1" t="s">
        <v>10</v>
      </c>
      <c r="E43" s="45">
        <v>1807</v>
      </c>
      <c r="F43" s="3">
        <v>0.25</v>
      </c>
      <c r="G43" s="45">
        <f t="shared" si="1"/>
        <v>1355.25</v>
      </c>
      <c r="H43" s="1" t="str">
        <f>Table14[[#This Row],[Short Description]]</f>
        <v>NPX G1040</v>
      </c>
      <c r="I43" s="4" t="s">
        <v>151</v>
      </c>
      <c r="J43" s="4" t="s">
        <v>152</v>
      </c>
    </row>
    <row r="44" spans="1:10" ht="42" customHeight="1" x14ac:dyDescent="0.2">
      <c r="A44" s="1" t="s">
        <v>0</v>
      </c>
      <c r="B44" s="21" t="s">
        <v>2929</v>
      </c>
      <c r="C44" s="22" t="s">
        <v>153</v>
      </c>
      <c r="D44" s="1" t="s">
        <v>10</v>
      </c>
      <c r="E44" s="45">
        <v>1924</v>
      </c>
      <c r="F44" s="3">
        <v>0.25</v>
      </c>
      <c r="G44" s="45">
        <f t="shared" si="1"/>
        <v>1443</v>
      </c>
      <c r="H44" s="1" t="str">
        <f>Table14[[#This Row],[Short Description]]</f>
        <v>NPX G1100</v>
      </c>
      <c r="I44" s="4" t="s">
        <v>154</v>
      </c>
      <c r="J44" s="4" t="s">
        <v>152</v>
      </c>
    </row>
    <row r="45" spans="1:10" ht="42" customHeight="1" x14ac:dyDescent="0.2">
      <c r="A45" s="1" t="s">
        <v>0</v>
      </c>
      <c r="B45" s="21" t="s">
        <v>2930</v>
      </c>
      <c r="C45" s="22" t="s">
        <v>155</v>
      </c>
      <c r="D45" s="1" t="s">
        <v>10</v>
      </c>
      <c r="E45" s="45">
        <v>1807</v>
      </c>
      <c r="F45" s="3">
        <v>0.25</v>
      </c>
      <c r="G45" s="45">
        <f t="shared" si="1"/>
        <v>1355.25</v>
      </c>
      <c r="H45" s="1" t="str">
        <f>Table14[[#This Row],[Short Description]]</f>
        <v>NPX H1040</v>
      </c>
      <c r="I45" s="4" t="s">
        <v>156</v>
      </c>
      <c r="J45" s="4" t="s">
        <v>152</v>
      </c>
    </row>
    <row r="46" spans="1:10" ht="42" customHeight="1" x14ac:dyDescent="0.2">
      <c r="A46" s="1" t="s">
        <v>0</v>
      </c>
      <c r="B46" s="21" t="s">
        <v>2931</v>
      </c>
      <c r="C46" s="22" t="s">
        <v>157</v>
      </c>
      <c r="D46" s="1" t="s">
        <v>10</v>
      </c>
      <c r="E46" s="45">
        <v>1924</v>
      </c>
      <c r="F46" s="3">
        <v>0.25</v>
      </c>
      <c r="G46" s="45">
        <f t="shared" si="1"/>
        <v>1443</v>
      </c>
      <c r="H46" s="1" t="str">
        <f>Table14[[#This Row],[Short Description]]</f>
        <v>NPX H1100</v>
      </c>
      <c r="I46" s="1" t="s">
        <v>158</v>
      </c>
      <c r="J46" s="1" t="s">
        <v>152</v>
      </c>
    </row>
    <row r="47" spans="1:10" ht="42" customHeight="1" x14ac:dyDescent="0.2">
      <c r="A47" s="1" t="s">
        <v>0</v>
      </c>
      <c r="B47" s="21" t="s">
        <v>2979</v>
      </c>
      <c r="C47" s="22" t="s">
        <v>1532</v>
      </c>
      <c r="D47" s="1" t="s">
        <v>10</v>
      </c>
      <c r="E47" s="45">
        <v>235</v>
      </c>
      <c r="F47" s="3">
        <v>0.25</v>
      </c>
      <c r="G47" s="45">
        <f t="shared" si="1"/>
        <v>176.25</v>
      </c>
      <c r="H47" s="1" t="str">
        <f>Table14[[#This Row],[Short Description]]</f>
        <v>Plenum box 12 x 12</v>
      </c>
      <c r="I47" s="19" t="s">
        <v>1533</v>
      </c>
      <c r="J47" s="1" t="s">
        <v>220</v>
      </c>
    </row>
    <row r="48" spans="1:10" ht="42" customHeight="1" x14ac:dyDescent="0.2">
      <c r="A48" s="1" t="s">
        <v>0</v>
      </c>
      <c r="B48" s="21" t="s">
        <v>2986</v>
      </c>
      <c r="C48" s="22" t="s">
        <v>1627</v>
      </c>
      <c r="D48" s="1" t="s">
        <v>10</v>
      </c>
      <c r="E48" s="45">
        <v>187</v>
      </c>
      <c r="F48" s="3">
        <v>0.25</v>
      </c>
      <c r="G48" s="45">
        <f t="shared" si="1"/>
        <v>140.25</v>
      </c>
      <c r="H48" s="1" t="str">
        <f>Table14[[#This Row],[Short Description]]</f>
        <v>POE29U-1AT(PL)D-R</v>
      </c>
      <c r="I48" s="1" t="s">
        <v>1628</v>
      </c>
      <c r="J48" s="1" t="s">
        <v>1626</v>
      </c>
    </row>
    <row r="49" spans="1:10" ht="42" customHeight="1" x14ac:dyDescent="0.2">
      <c r="A49" s="1" t="s">
        <v>0</v>
      </c>
      <c r="B49" s="21" t="s">
        <v>3070</v>
      </c>
      <c r="C49" s="22" t="s">
        <v>1534</v>
      </c>
      <c r="D49" s="1" t="s">
        <v>10</v>
      </c>
      <c r="E49" s="45">
        <v>187</v>
      </c>
      <c r="F49" s="3">
        <v>0.25</v>
      </c>
      <c r="G49" s="45">
        <f t="shared" si="1"/>
        <v>140.25</v>
      </c>
      <c r="H49" s="1" t="str">
        <f>Table14[[#This Row],[Short Description]]</f>
        <v>RMX 100</v>
      </c>
      <c r="I49" s="1" t="s">
        <v>1535</v>
      </c>
      <c r="J49" s="1" t="s">
        <v>220</v>
      </c>
    </row>
    <row r="50" spans="1:10" ht="42" customHeight="1" x14ac:dyDescent="0.2">
      <c r="A50" s="1" t="s">
        <v>0</v>
      </c>
      <c r="B50" s="25" t="s">
        <v>3118</v>
      </c>
      <c r="C50" s="22" t="s">
        <v>1629</v>
      </c>
      <c r="D50" s="1" t="s">
        <v>10</v>
      </c>
      <c r="E50" s="45">
        <v>1028</v>
      </c>
      <c r="F50" s="3">
        <v>0.25</v>
      </c>
      <c r="G50" s="45">
        <f t="shared" si="1"/>
        <v>771</v>
      </c>
      <c r="H50" s="1" t="str">
        <f>Table14[[#This Row],[Short Description]]</f>
        <v>Tesira AMP-450BP</v>
      </c>
      <c r="I50" s="1" t="s">
        <v>1630</v>
      </c>
      <c r="J50" s="1" t="s">
        <v>97</v>
      </c>
    </row>
    <row r="51" spans="1:10" ht="42" customHeight="1" x14ac:dyDescent="0.2">
      <c r="A51" s="1" t="s">
        <v>0</v>
      </c>
      <c r="B51" s="25" t="s">
        <v>3119</v>
      </c>
      <c r="C51" s="22" t="s">
        <v>1631</v>
      </c>
      <c r="D51" s="1" t="s">
        <v>10</v>
      </c>
      <c r="E51" s="45">
        <v>1028</v>
      </c>
      <c r="F51" s="3">
        <v>0.25</v>
      </c>
      <c r="G51" s="45">
        <f t="shared" si="1"/>
        <v>771</v>
      </c>
      <c r="H51" s="1" t="str">
        <f>Table14[[#This Row],[Short Description]]</f>
        <v>Tesira AMP-450P</v>
      </c>
      <c r="I51" s="1" t="s">
        <v>1632</v>
      </c>
      <c r="J51" s="1" t="s">
        <v>97</v>
      </c>
    </row>
    <row r="52" spans="1:10" ht="42" customHeight="1" x14ac:dyDescent="0.2">
      <c r="A52" s="1" t="s">
        <v>0</v>
      </c>
      <c r="B52" s="21">
        <v>901.03330000000005</v>
      </c>
      <c r="C52" s="22" t="s">
        <v>1633</v>
      </c>
      <c r="D52" s="1" t="s">
        <v>10</v>
      </c>
      <c r="E52" s="45">
        <v>1096</v>
      </c>
      <c r="F52" s="3">
        <v>0.25</v>
      </c>
      <c r="G52" s="45">
        <f t="shared" si="1"/>
        <v>822</v>
      </c>
      <c r="H52" s="1" t="str">
        <f>Table14[[#This Row],[Short Description]]</f>
        <v>Tesira AVB-1</v>
      </c>
      <c r="I52" s="1" t="s">
        <v>1634</v>
      </c>
      <c r="J52" s="1" t="s">
        <v>1635</v>
      </c>
    </row>
    <row r="53" spans="1:10" ht="42" customHeight="1" x14ac:dyDescent="0.2">
      <c r="A53" s="1" t="s">
        <v>0</v>
      </c>
      <c r="B53" s="21" t="s">
        <v>3120</v>
      </c>
      <c r="C53" s="22" t="s">
        <v>1636</v>
      </c>
      <c r="D53" s="1" t="s">
        <v>10</v>
      </c>
      <c r="E53" s="45">
        <v>1096</v>
      </c>
      <c r="F53" s="3">
        <v>0.25</v>
      </c>
      <c r="G53" s="45">
        <f t="shared" si="1"/>
        <v>822</v>
      </c>
      <c r="H53" s="1" t="str">
        <f>Table14[[#This Row],[Short Description]]</f>
        <v>Tesira AVB-1 CK</v>
      </c>
      <c r="I53" s="1" t="s">
        <v>1637</v>
      </c>
      <c r="J53" s="1" t="s">
        <v>1638</v>
      </c>
    </row>
    <row r="54" spans="1:10" ht="42" customHeight="1" x14ac:dyDescent="0.2">
      <c r="A54" s="1" t="s">
        <v>0</v>
      </c>
      <c r="B54" s="21">
        <v>901.04060000000004</v>
      </c>
      <c r="C54" s="22" t="s">
        <v>1639</v>
      </c>
      <c r="D54" s="1" t="s">
        <v>10</v>
      </c>
      <c r="E54" s="45">
        <v>1925</v>
      </c>
      <c r="F54" s="3">
        <v>0.25</v>
      </c>
      <c r="G54" s="45">
        <f t="shared" si="1"/>
        <v>1443.75</v>
      </c>
      <c r="H54" s="1" t="str">
        <f>Table14[[#This Row],[Short Description]]</f>
        <v>Tesira DAN-1</v>
      </c>
      <c r="I54" s="1" t="s">
        <v>1640</v>
      </c>
      <c r="J54" s="1" t="s">
        <v>1635</v>
      </c>
    </row>
    <row r="55" spans="1:10" ht="42" customHeight="1" x14ac:dyDescent="0.2">
      <c r="A55" s="1" t="s">
        <v>0</v>
      </c>
      <c r="B55" s="21" t="s">
        <v>3121</v>
      </c>
      <c r="C55" s="22" t="s">
        <v>1641</v>
      </c>
      <c r="D55" s="1" t="s">
        <v>10</v>
      </c>
      <c r="E55" s="45">
        <v>1925</v>
      </c>
      <c r="F55" s="3">
        <v>0.25</v>
      </c>
      <c r="G55" s="45">
        <f t="shared" si="1"/>
        <v>1443.75</v>
      </c>
      <c r="H55" s="1" t="str">
        <f>Table14[[#This Row],[Short Description]]</f>
        <v>Tesira DAN-1 CK</v>
      </c>
      <c r="I55" s="1" t="s">
        <v>1642</v>
      </c>
      <c r="J55" s="1" t="s">
        <v>1638</v>
      </c>
    </row>
    <row r="56" spans="1:10" ht="42" customHeight="1" x14ac:dyDescent="0.2">
      <c r="A56" s="1" t="s">
        <v>0</v>
      </c>
      <c r="B56" s="21">
        <v>901.03070000000002</v>
      </c>
      <c r="C56" s="22" t="s">
        <v>1643</v>
      </c>
      <c r="D56" s="1" t="s">
        <v>10</v>
      </c>
      <c r="E56" s="45">
        <v>1096</v>
      </c>
      <c r="F56" s="3">
        <v>0.25</v>
      </c>
      <c r="G56" s="45">
        <f t="shared" si="1"/>
        <v>822</v>
      </c>
      <c r="H56" s="1" t="str">
        <f>Table14[[#This Row],[Short Description]]</f>
        <v>Tesira DSP-2</v>
      </c>
      <c r="I56" s="1" t="s">
        <v>1644</v>
      </c>
      <c r="J56" s="1" t="s">
        <v>1635</v>
      </c>
    </row>
    <row r="57" spans="1:10" ht="42" customHeight="1" x14ac:dyDescent="0.2">
      <c r="A57" s="1" t="s">
        <v>0</v>
      </c>
      <c r="B57" s="21" t="s">
        <v>3122</v>
      </c>
      <c r="C57" s="22" t="s">
        <v>1645</v>
      </c>
      <c r="D57" s="1" t="s">
        <v>10</v>
      </c>
      <c r="E57" s="45">
        <v>1096</v>
      </c>
      <c r="F57" s="3">
        <v>0.25</v>
      </c>
      <c r="G57" s="45">
        <f t="shared" si="1"/>
        <v>822</v>
      </c>
      <c r="H57" s="1" t="str">
        <f>Table14[[#This Row],[Short Description]]</f>
        <v>Tesira DSP-2 CK</v>
      </c>
      <c r="I57" s="1" t="s">
        <v>1646</v>
      </c>
      <c r="J57" s="1" t="s">
        <v>1638</v>
      </c>
    </row>
    <row r="58" spans="1:10" ht="42" customHeight="1" x14ac:dyDescent="0.2">
      <c r="A58" s="1" t="s">
        <v>0</v>
      </c>
      <c r="B58" s="21">
        <v>901.03390000000002</v>
      </c>
      <c r="C58" s="22" t="s">
        <v>1647</v>
      </c>
      <c r="D58" s="1" t="s">
        <v>10</v>
      </c>
      <c r="E58" s="45">
        <v>958</v>
      </c>
      <c r="F58" s="3">
        <v>0.25</v>
      </c>
      <c r="G58" s="45">
        <f t="shared" si="1"/>
        <v>718.5</v>
      </c>
      <c r="H58" s="1" t="str">
        <f>Table14[[#This Row],[Short Description]]</f>
        <v>Tesira EEC-4</v>
      </c>
      <c r="I58" s="1" t="s">
        <v>1648</v>
      </c>
      <c r="J58" s="1" t="s">
        <v>1649</v>
      </c>
    </row>
    <row r="59" spans="1:10" ht="42" customHeight="1" x14ac:dyDescent="0.2">
      <c r="A59" s="1" t="s">
        <v>0</v>
      </c>
      <c r="B59" s="21" t="s">
        <v>3123</v>
      </c>
      <c r="C59" s="22" t="s">
        <v>1650</v>
      </c>
      <c r="D59" s="1" t="s">
        <v>10</v>
      </c>
      <c r="E59" s="45">
        <v>958</v>
      </c>
      <c r="F59" s="3">
        <v>0.25</v>
      </c>
      <c r="G59" s="45">
        <f t="shared" si="1"/>
        <v>718.5</v>
      </c>
      <c r="H59" s="1" t="str">
        <f>Table14[[#This Row],[Short Description]]</f>
        <v>Tesira EEC-4 CK</v>
      </c>
      <c r="I59" s="4" t="s">
        <v>1651</v>
      </c>
      <c r="J59" s="1" t="s">
        <v>1652</v>
      </c>
    </row>
    <row r="60" spans="1:10" ht="42" customHeight="1" x14ac:dyDescent="0.2">
      <c r="A60" s="1" t="s">
        <v>0</v>
      </c>
      <c r="B60" s="21">
        <v>901.03120000000001</v>
      </c>
      <c r="C60" s="22" t="s">
        <v>1653</v>
      </c>
      <c r="D60" s="1" t="s">
        <v>10</v>
      </c>
      <c r="E60" s="45">
        <v>479</v>
      </c>
      <c r="F60" s="3">
        <v>0.25</v>
      </c>
      <c r="G60" s="45">
        <f t="shared" si="1"/>
        <v>359.25</v>
      </c>
      <c r="H60" s="1" t="str">
        <f>Table14[[#This Row],[Short Description]]</f>
        <v>Tesira EIC-4</v>
      </c>
      <c r="I60" s="4" t="s">
        <v>1654</v>
      </c>
      <c r="J60" s="1" t="s">
        <v>1649</v>
      </c>
    </row>
    <row r="61" spans="1:10" ht="42" customHeight="1" x14ac:dyDescent="0.2">
      <c r="A61" s="1" t="s">
        <v>0</v>
      </c>
      <c r="B61" s="21" t="s">
        <v>3124</v>
      </c>
      <c r="C61" s="22" t="s">
        <v>1655</v>
      </c>
      <c r="D61" s="1" t="s">
        <v>10</v>
      </c>
      <c r="E61" s="45">
        <v>479</v>
      </c>
      <c r="F61" s="3">
        <v>0.25</v>
      </c>
      <c r="G61" s="45">
        <f t="shared" si="1"/>
        <v>359.25</v>
      </c>
      <c r="H61" s="1" t="str">
        <f>Table14[[#This Row],[Short Description]]</f>
        <v>Tesira EIC-4 CK</v>
      </c>
      <c r="I61" s="4" t="s">
        <v>1656</v>
      </c>
      <c r="J61" s="1" t="s">
        <v>1652</v>
      </c>
    </row>
    <row r="62" spans="1:10" ht="42" customHeight="1" x14ac:dyDescent="0.2">
      <c r="A62" s="1" t="s">
        <v>0</v>
      </c>
      <c r="B62" s="21">
        <v>901.03139999999996</v>
      </c>
      <c r="C62" s="22" t="s">
        <v>1657</v>
      </c>
      <c r="D62" s="1" t="s">
        <v>10</v>
      </c>
      <c r="E62" s="45">
        <v>445</v>
      </c>
      <c r="F62" s="3">
        <v>0.25</v>
      </c>
      <c r="G62" s="45">
        <f t="shared" si="1"/>
        <v>333.75</v>
      </c>
      <c r="H62" s="1" t="str">
        <f>Table14[[#This Row],[Short Description]]</f>
        <v>Tesira EIOC-4</v>
      </c>
      <c r="I62" s="1" t="s">
        <v>1658</v>
      </c>
      <c r="J62" s="7" t="s">
        <v>1649</v>
      </c>
    </row>
    <row r="63" spans="1:10" ht="42" customHeight="1" x14ac:dyDescent="0.2">
      <c r="A63" s="1" t="s">
        <v>0</v>
      </c>
      <c r="B63" s="21" t="s">
        <v>3125</v>
      </c>
      <c r="C63" s="22" t="s">
        <v>1659</v>
      </c>
      <c r="D63" s="1" t="s">
        <v>10</v>
      </c>
      <c r="E63" s="45">
        <v>445</v>
      </c>
      <c r="F63" s="3">
        <v>0.25</v>
      </c>
      <c r="G63" s="45">
        <f t="shared" si="1"/>
        <v>333.75</v>
      </c>
      <c r="H63" s="1" t="str">
        <f>Table14[[#This Row],[Short Description]]</f>
        <v>Tesira EIOC-4 CK</v>
      </c>
      <c r="I63" s="1" t="s">
        <v>1660</v>
      </c>
      <c r="J63" s="7" t="s">
        <v>1652</v>
      </c>
    </row>
    <row r="64" spans="1:10" ht="42" customHeight="1" x14ac:dyDescent="0.2">
      <c r="A64" s="1" t="s">
        <v>0</v>
      </c>
      <c r="B64" s="21">
        <v>901.03129999999999</v>
      </c>
      <c r="C64" s="22" t="s">
        <v>1661</v>
      </c>
      <c r="D64" s="1" t="s">
        <v>10</v>
      </c>
      <c r="E64" s="45">
        <v>422</v>
      </c>
      <c r="F64" s="3">
        <v>0.25</v>
      </c>
      <c r="G64" s="45">
        <f t="shared" si="1"/>
        <v>316.5</v>
      </c>
      <c r="H64" s="1" t="str">
        <f>Table14[[#This Row],[Short Description]]</f>
        <v>Tesira EOC-4</v>
      </c>
      <c r="I64" s="1" t="s">
        <v>1662</v>
      </c>
      <c r="J64" s="7" t="s">
        <v>1649</v>
      </c>
    </row>
    <row r="65" spans="1:10" ht="42" customHeight="1" x14ac:dyDescent="0.2">
      <c r="A65" s="1" t="s">
        <v>0</v>
      </c>
      <c r="B65" s="21" t="s">
        <v>3126</v>
      </c>
      <c r="C65" s="22" t="s">
        <v>1663</v>
      </c>
      <c r="D65" s="1" t="s">
        <v>10</v>
      </c>
      <c r="E65" s="45">
        <v>422</v>
      </c>
      <c r="F65" s="3">
        <v>0.25</v>
      </c>
      <c r="G65" s="45">
        <f t="shared" si="1"/>
        <v>316.5</v>
      </c>
      <c r="H65" s="1" t="str">
        <f>Table14[[#This Row],[Short Description]]</f>
        <v>Tesira EOC-4 CK</v>
      </c>
      <c r="I65" s="1" t="s">
        <v>1664</v>
      </c>
      <c r="J65" s="1" t="s">
        <v>1652</v>
      </c>
    </row>
    <row r="66" spans="1:10" ht="42" customHeight="1" x14ac:dyDescent="0.2">
      <c r="A66" s="1" t="s">
        <v>0</v>
      </c>
      <c r="B66" s="21" t="s">
        <v>3127</v>
      </c>
      <c r="C66" s="22" t="s">
        <v>1665</v>
      </c>
      <c r="D66" s="1" t="s">
        <v>10</v>
      </c>
      <c r="E66" s="45">
        <v>2332</v>
      </c>
      <c r="F66" s="3">
        <v>0.25</v>
      </c>
      <c r="G66" s="45">
        <f t="shared" ref="G66:G97" si="2">E66-(E66*F66)</f>
        <v>1749</v>
      </c>
      <c r="H66" s="1" t="str">
        <f>Table14[[#This Row],[Short Description]]</f>
        <v>Tesira EX-AEC</v>
      </c>
      <c r="I66" s="1" t="s">
        <v>1666</v>
      </c>
      <c r="J66" s="1" t="s">
        <v>1667</v>
      </c>
    </row>
    <row r="67" spans="1:10" ht="42" customHeight="1" x14ac:dyDescent="0.2">
      <c r="A67" s="1" t="s">
        <v>0</v>
      </c>
      <c r="B67" s="21" t="s">
        <v>3128</v>
      </c>
      <c r="C67" s="22" t="s">
        <v>1668</v>
      </c>
      <c r="D67" s="1" t="s">
        <v>10</v>
      </c>
      <c r="E67" s="45">
        <v>1808</v>
      </c>
      <c r="F67" s="3">
        <v>0.25</v>
      </c>
      <c r="G67" s="45">
        <f t="shared" si="2"/>
        <v>1356</v>
      </c>
      <c r="H67" s="1" t="str">
        <f>Table14[[#This Row],[Short Description]]</f>
        <v>Tesira EX-IN</v>
      </c>
      <c r="I67" s="1" t="s">
        <v>1669</v>
      </c>
      <c r="J67" s="1" t="s">
        <v>1667</v>
      </c>
    </row>
    <row r="68" spans="1:10" ht="42" customHeight="1" x14ac:dyDescent="0.2">
      <c r="A68" s="1" t="s">
        <v>0</v>
      </c>
      <c r="B68" s="21" t="s">
        <v>3129</v>
      </c>
      <c r="C68" s="22" t="s">
        <v>1670</v>
      </c>
      <c r="D68" s="1" t="s">
        <v>10</v>
      </c>
      <c r="E68" s="45">
        <v>1808</v>
      </c>
      <c r="F68" s="3">
        <v>0.25</v>
      </c>
      <c r="G68" s="45">
        <f t="shared" si="2"/>
        <v>1356</v>
      </c>
      <c r="H68" s="1" t="str">
        <f>Table14[[#This Row],[Short Description]]</f>
        <v>Tesira EX-IO</v>
      </c>
      <c r="I68" s="1" t="s">
        <v>1671</v>
      </c>
      <c r="J68" s="1" t="s">
        <v>1667</v>
      </c>
    </row>
    <row r="69" spans="1:10" ht="42" customHeight="1" x14ac:dyDescent="0.2">
      <c r="A69" s="1" t="s">
        <v>0</v>
      </c>
      <c r="B69" s="21" t="s">
        <v>3130</v>
      </c>
      <c r="C69" s="22" t="s">
        <v>1672</v>
      </c>
      <c r="D69" s="1" t="s">
        <v>10</v>
      </c>
      <c r="E69" s="45">
        <v>818</v>
      </c>
      <c r="F69" s="3">
        <v>0.25</v>
      </c>
      <c r="G69" s="45">
        <f t="shared" si="2"/>
        <v>613.5</v>
      </c>
      <c r="H69" s="1" t="str">
        <f>Table14[[#This Row],[Short Description]]</f>
        <v>Tesira EX-LOGIC</v>
      </c>
      <c r="I69" s="1" t="s">
        <v>1673</v>
      </c>
      <c r="J69" s="1" t="s">
        <v>1667</v>
      </c>
    </row>
    <row r="70" spans="1:10" ht="42" customHeight="1" x14ac:dyDescent="0.2">
      <c r="A70" s="1" t="s">
        <v>0</v>
      </c>
      <c r="B70" s="21" t="s">
        <v>3131</v>
      </c>
      <c r="C70" s="22" t="s">
        <v>1674</v>
      </c>
      <c r="D70" s="1" t="s">
        <v>10</v>
      </c>
      <c r="E70" s="45">
        <v>2449</v>
      </c>
      <c r="F70" s="3">
        <v>0.25</v>
      </c>
      <c r="G70" s="45">
        <f t="shared" si="2"/>
        <v>1836.75</v>
      </c>
      <c r="H70" s="1" t="str">
        <f>Table14[[#This Row],[Short Description]]</f>
        <v>Tesira EX-MOD</v>
      </c>
      <c r="I70" s="1" t="s">
        <v>1675</v>
      </c>
      <c r="J70" s="1" t="s">
        <v>1667</v>
      </c>
    </row>
    <row r="71" spans="1:10" ht="42" customHeight="1" x14ac:dyDescent="0.2">
      <c r="A71" s="1" t="s">
        <v>0</v>
      </c>
      <c r="B71" s="21" t="s">
        <v>3132</v>
      </c>
      <c r="C71" s="22" t="s">
        <v>1676</v>
      </c>
      <c r="D71" s="1" t="s">
        <v>10</v>
      </c>
      <c r="E71" s="45">
        <v>1808</v>
      </c>
      <c r="F71" s="3">
        <v>0.25</v>
      </c>
      <c r="G71" s="45">
        <f t="shared" si="2"/>
        <v>1356</v>
      </c>
      <c r="H71" s="1" t="str">
        <f>Table14[[#This Row],[Short Description]]</f>
        <v>Tesira EX-OUT</v>
      </c>
      <c r="I71" s="1" t="s">
        <v>1677</v>
      </c>
      <c r="J71" s="1" t="s">
        <v>1667</v>
      </c>
    </row>
    <row r="72" spans="1:10" ht="42" customHeight="1" x14ac:dyDescent="0.2">
      <c r="A72" s="1" t="s">
        <v>0</v>
      </c>
      <c r="B72" s="25" t="s">
        <v>3133</v>
      </c>
      <c r="C72" s="22" t="s">
        <v>1678</v>
      </c>
      <c r="D72" s="1" t="s">
        <v>10</v>
      </c>
      <c r="E72" s="45">
        <v>1060</v>
      </c>
      <c r="F72" s="3">
        <v>0.25</v>
      </c>
      <c r="G72" s="45">
        <f t="shared" si="2"/>
        <v>795</v>
      </c>
      <c r="H72" s="1" t="str">
        <f>Table14[[#This Row],[Short Description]]</f>
        <v>Tesira EX-UBT</v>
      </c>
      <c r="I72" s="1" t="s">
        <v>1679</v>
      </c>
      <c r="J72" s="1" t="s">
        <v>1667</v>
      </c>
    </row>
    <row r="73" spans="1:10" ht="42" customHeight="1" x14ac:dyDescent="0.2">
      <c r="A73" s="1" t="s">
        <v>0</v>
      </c>
      <c r="B73" s="21" t="s">
        <v>3134</v>
      </c>
      <c r="C73" s="22" t="s">
        <v>2090</v>
      </c>
      <c r="D73" s="1" t="s">
        <v>10</v>
      </c>
      <c r="E73" s="45">
        <v>827</v>
      </c>
      <c r="F73" s="3">
        <v>0.25</v>
      </c>
      <c r="G73" s="45">
        <f t="shared" si="2"/>
        <v>620.25</v>
      </c>
      <c r="H73" s="1" t="str">
        <f>Table14[[#This Row],[Short Description]]</f>
        <v>Tesira EX-USB</v>
      </c>
      <c r="I73" s="1" t="s">
        <v>2091</v>
      </c>
      <c r="J73" s="1" t="s">
        <v>2092</v>
      </c>
    </row>
    <row r="74" spans="1:10" ht="42" customHeight="1" x14ac:dyDescent="0.2">
      <c r="A74" s="1" t="s">
        <v>0</v>
      </c>
      <c r="B74" s="21" t="s">
        <v>3135</v>
      </c>
      <c r="C74" s="22" t="s">
        <v>1680</v>
      </c>
      <c r="D74" s="1" t="s">
        <v>10</v>
      </c>
      <c r="E74" s="45">
        <v>1085</v>
      </c>
      <c r="F74" s="3">
        <v>0.25</v>
      </c>
      <c r="G74" s="45">
        <f t="shared" si="2"/>
        <v>813.75</v>
      </c>
      <c r="H74" s="1" t="str">
        <f>Table14[[#This Row],[Short Description]]</f>
        <v>Tesira HD-1</v>
      </c>
      <c r="I74" s="1" t="s">
        <v>1681</v>
      </c>
      <c r="J74" s="1" t="s">
        <v>1682</v>
      </c>
    </row>
    <row r="75" spans="1:10" ht="42" customHeight="1" x14ac:dyDescent="0.2">
      <c r="A75" s="1" t="s">
        <v>0</v>
      </c>
      <c r="B75" s="25" t="s">
        <v>3136</v>
      </c>
      <c r="C75" s="22" t="s">
        <v>1683</v>
      </c>
      <c r="D75" s="1" t="s">
        <v>10</v>
      </c>
      <c r="E75" s="45">
        <v>91</v>
      </c>
      <c r="F75" s="3">
        <v>0.25</v>
      </c>
      <c r="G75" s="45">
        <f t="shared" si="2"/>
        <v>68.25</v>
      </c>
      <c r="H75" s="1" t="str">
        <f>Table14[[#This Row],[Short Description]]</f>
        <v>Tesira RMK-1</v>
      </c>
      <c r="I75" s="1" t="s">
        <v>1684</v>
      </c>
      <c r="J75" s="1" t="s">
        <v>16</v>
      </c>
    </row>
    <row r="76" spans="1:10" ht="42" customHeight="1" x14ac:dyDescent="0.2">
      <c r="A76" s="1" t="s">
        <v>0</v>
      </c>
      <c r="B76" s="25" t="s">
        <v>3137</v>
      </c>
      <c r="C76" s="22" t="s">
        <v>1685</v>
      </c>
      <c r="D76" s="1" t="s">
        <v>10</v>
      </c>
      <c r="E76" s="45">
        <v>159</v>
      </c>
      <c r="F76" s="3">
        <v>0.25</v>
      </c>
      <c r="G76" s="45">
        <f t="shared" si="2"/>
        <v>119.25</v>
      </c>
      <c r="H76" s="1" t="str">
        <f>Table14[[#This Row],[Short Description]]</f>
        <v>Tesira RMK-2</v>
      </c>
      <c r="I76" s="1" t="s">
        <v>1686</v>
      </c>
      <c r="J76" s="1" t="s">
        <v>16</v>
      </c>
    </row>
    <row r="77" spans="1:10" ht="42" customHeight="1" x14ac:dyDescent="0.2">
      <c r="A77" s="1" t="s">
        <v>0</v>
      </c>
      <c r="B77" s="21">
        <v>901.03539999999998</v>
      </c>
      <c r="C77" s="22" t="s">
        <v>1687</v>
      </c>
      <c r="D77" s="1" t="s">
        <v>10</v>
      </c>
      <c r="E77" s="45">
        <v>958</v>
      </c>
      <c r="F77" s="3">
        <v>0.25</v>
      </c>
      <c r="G77" s="45">
        <f t="shared" si="2"/>
        <v>718.5</v>
      </c>
      <c r="H77" s="1" t="str">
        <f>Table14[[#This Row],[Short Description]]</f>
        <v>Tesira SAC-4</v>
      </c>
      <c r="I77" s="1" t="s">
        <v>1688</v>
      </c>
      <c r="J77" s="1" t="s">
        <v>1635</v>
      </c>
    </row>
    <row r="78" spans="1:10" ht="42" customHeight="1" x14ac:dyDescent="0.2">
      <c r="A78" s="1" t="s">
        <v>0</v>
      </c>
      <c r="B78" s="21" t="s">
        <v>3138</v>
      </c>
      <c r="C78" s="22" t="s">
        <v>1689</v>
      </c>
      <c r="D78" s="1" t="s">
        <v>10</v>
      </c>
      <c r="E78" s="45">
        <v>958</v>
      </c>
      <c r="F78" s="3">
        <v>0.25</v>
      </c>
      <c r="G78" s="45">
        <f t="shared" si="2"/>
        <v>718.5</v>
      </c>
      <c r="H78" s="1" t="str">
        <f>Table14[[#This Row],[Short Description]]</f>
        <v>Tesira SAC-4 CK</v>
      </c>
      <c r="I78" s="1" t="s">
        <v>1690</v>
      </c>
      <c r="J78" s="1" t="s">
        <v>1638</v>
      </c>
    </row>
    <row r="79" spans="1:10" ht="42" customHeight="1" x14ac:dyDescent="0.2">
      <c r="A79" s="1" t="s">
        <v>0</v>
      </c>
      <c r="B79" s="21">
        <v>901.0317</v>
      </c>
      <c r="C79" s="22" t="s">
        <v>1691</v>
      </c>
      <c r="D79" s="1" t="s">
        <v>10</v>
      </c>
      <c r="E79" s="45">
        <v>1096</v>
      </c>
      <c r="F79" s="3">
        <v>0.25</v>
      </c>
      <c r="G79" s="45">
        <f t="shared" si="2"/>
        <v>822</v>
      </c>
      <c r="H79" s="1" t="str">
        <f>Table14[[#This Row],[Short Description]]</f>
        <v>Tesira SCM-1</v>
      </c>
      <c r="I79" s="1" t="s">
        <v>1692</v>
      </c>
      <c r="J79" s="1" t="s">
        <v>1635</v>
      </c>
    </row>
    <row r="80" spans="1:10" ht="42" customHeight="1" x14ac:dyDescent="0.2">
      <c r="A80" s="1" t="s">
        <v>0</v>
      </c>
      <c r="B80" s="21" t="s">
        <v>3139</v>
      </c>
      <c r="C80" s="22" t="s">
        <v>1693</v>
      </c>
      <c r="D80" s="1" t="s">
        <v>10</v>
      </c>
      <c r="E80" s="45">
        <v>1096</v>
      </c>
      <c r="F80" s="3">
        <v>0.25</v>
      </c>
      <c r="G80" s="45">
        <f t="shared" si="2"/>
        <v>822</v>
      </c>
      <c r="H80" s="1" t="str">
        <f>Table14[[#This Row],[Short Description]]</f>
        <v>Tesira SCM-1 CK</v>
      </c>
      <c r="I80" s="1" t="s">
        <v>1694</v>
      </c>
      <c r="J80" s="1" t="s">
        <v>1638</v>
      </c>
    </row>
    <row r="81" spans="1:10" ht="42" customHeight="1" x14ac:dyDescent="0.2">
      <c r="A81" s="1" t="s">
        <v>0</v>
      </c>
      <c r="B81" s="21">
        <v>901.03039999999999</v>
      </c>
      <c r="C81" s="22" t="s">
        <v>1695</v>
      </c>
      <c r="D81" s="1" t="s">
        <v>10</v>
      </c>
      <c r="E81" s="45">
        <v>958</v>
      </c>
      <c r="F81" s="3">
        <v>0.25</v>
      </c>
      <c r="G81" s="45">
        <f t="shared" si="2"/>
        <v>718.5</v>
      </c>
      <c r="H81" s="1" t="str">
        <f>Table14[[#This Row],[Short Description]]</f>
        <v>Tesira SEC-4</v>
      </c>
      <c r="I81" s="1" t="s">
        <v>1696</v>
      </c>
      <c r="J81" s="1" t="s">
        <v>1635</v>
      </c>
    </row>
    <row r="82" spans="1:10" ht="42" customHeight="1" x14ac:dyDescent="0.2">
      <c r="A82" s="1" t="s">
        <v>0</v>
      </c>
      <c r="B82" s="21" t="s">
        <v>3140</v>
      </c>
      <c r="C82" s="22" t="s">
        <v>1697</v>
      </c>
      <c r="D82" s="1" t="s">
        <v>10</v>
      </c>
      <c r="E82" s="45">
        <v>958</v>
      </c>
      <c r="F82" s="3">
        <v>0.25</v>
      </c>
      <c r="G82" s="45">
        <f t="shared" si="2"/>
        <v>718.5</v>
      </c>
      <c r="H82" s="1" t="str">
        <f>Table14[[#This Row],[Short Description]]</f>
        <v>Tesira SEC-4 CK</v>
      </c>
      <c r="I82" s="1" t="s">
        <v>1698</v>
      </c>
      <c r="J82" s="1" t="s">
        <v>1638</v>
      </c>
    </row>
    <row r="83" spans="1:10" ht="42" customHeight="1" x14ac:dyDescent="0.2">
      <c r="A83" s="1" t="s">
        <v>0</v>
      </c>
      <c r="B83" s="21" t="s">
        <v>3141</v>
      </c>
      <c r="C83" s="22" t="s">
        <v>1699</v>
      </c>
      <c r="D83" s="1" t="s">
        <v>10</v>
      </c>
      <c r="E83" s="45">
        <v>10261</v>
      </c>
      <c r="F83" s="3">
        <v>0.25</v>
      </c>
      <c r="G83" s="45">
        <f t="shared" si="2"/>
        <v>7695.75</v>
      </c>
      <c r="H83" s="1" t="str">
        <f>Table14[[#This Row],[Short Description]]</f>
        <v>Tesira SERVER</v>
      </c>
      <c r="I83" s="1" t="s">
        <v>1700</v>
      </c>
      <c r="J83" s="1" t="s">
        <v>1701</v>
      </c>
    </row>
    <row r="84" spans="1:10" ht="42" customHeight="1" x14ac:dyDescent="0.2">
      <c r="A84" s="1" t="s">
        <v>0</v>
      </c>
      <c r="B84" s="21" t="s">
        <v>3142</v>
      </c>
      <c r="C84" s="22" t="s">
        <v>1702</v>
      </c>
      <c r="D84" s="1" t="s">
        <v>10</v>
      </c>
      <c r="E84" s="45">
        <v>8631</v>
      </c>
      <c r="F84" s="3">
        <v>0.25</v>
      </c>
      <c r="G84" s="45">
        <f t="shared" si="2"/>
        <v>6473.25</v>
      </c>
      <c r="H84" s="1" t="str">
        <f>Table14[[#This Row],[Short Description]]</f>
        <v>Tesira SERVER-IO</v>
      </c>
      <c r="I84" s="1" t="s">
        <v>1703</v>
      </c>
      <c r="J84" s="1" t="s">
        <v>1701</v>
      </c>
    </row>
    <row r="85" spans="1:10" ht="42" customHeight="1" x14ac:dyDescent="0.2">
      <c r="A85" s="1" t="s">
        <v>0</v>
      </c>
      <c r="B85" s="21" t="s">
        <v>3143</v>
      </c>
      <c r="C85" s="22" t="s">
        <v>1704</v>
      </c>
      <c r="D85" s="1" t="s">
        <v>10</v>
      </c>
      <c r="E85" s="45">
        <v>9445</v>
      </c>
      <c r="F85" s="3">
        <v>0.25</v>
      </c>
      <c r="G85" s="45">
        <f t="shared" si="2"/>
        <v>7083.75</v>
      </c>
      <c r="H85" s="1" t="str">
        <f>Table14[[#This Row],[Short Description]]</f>
        <v>Tesira SERVER-IO AVB</v>
      </c>
      <c r="I85" s="1" t="s">
        <v>1705</v>
      </c>
      <c r="J85" s="1" t="s">
        <v>1701</v>
      </c>
    </row>
    <row r="86" spans="1:10" ht="42" customHeight="1" x14ac:dyDescent="0.2">
      <c r="A86" s="1" t="s">
        <v>0</v>
      </c>
      <c r="B86" s="21">
        <v>901.03020000000004</v>
      </c>
      <c r="C86" s="22" t="s">
        <v>1706</v>
      </c>
      <c r="D86" s="1" t="s">
        <v>10</v>
      </c>
      <c r="E86" s="45">
        <v>479</v>
      </c>
      <c r="F86" s="3">
        <v>0.25</v>
      </c>
      <c r="G86" s="45">
        <f t="shared" si="2"/>
        <v>359.25</v>
      </c>
      <c r="H86" s="1" t="str">
        <f>Table14[[#This Row],[Short Description]]</f>
        <v>Tesira SIC-4</v>
      </c>
      <c r="I86" s="1" t="s">
        <v>1707</v>
      </c>
      <c r="J86" s="1" t="s">
        <v>1635</v>
      </c>
    </row>
    <row r="87" spans="1:10" ht="42" customHeight="1" x14ac:dyDescent="0.2">
      <c r="A87" s="1" t="s">
        <v>0</v>
      </c>
      <c r="B87" s="21" t="s">
        <v>3144</v>
      </c>
      <c r="C87" s="22" t="s">
        <v>1708</v>
      </c>
      <c r="D87" s="1" t="s">
        <v>10</v>
      </c>
      <c r="E87" s="45">
        <v>479</v>
      </c>
      <c r="F87" s="3">
        <v>0.25</v>
      </c>
      <c r="G87" s="45">
        <f t="shared" si="2"/>
        <v>359.25</v>
      </c>
      <c r="H87" s="1" t="str">
        <f>Table14[[#This Row],[Short Description]]</f>
        <v>Tesira SIC-4 CK</v>
      </c>
      <c r="I87" s="1" t="s">
        <v>1709</v>
      </c>
      <c r="J87" s="1" t="s">
        <v>1638</v>
      </c>
    </row>
    <row r="88" spans="1:10" ht="42" customHeight="1" x14ac:dyDescent="0.2">
      <c r="A88" s="1" t="s">
        <v>0</v>
      </c>
      <c r="B88" s="21">
        <v>901.03030000000001</v>
      </c>
      <c r="C88" s="22" t="s">
        <v>1710</v>
      </c>
      <c r="D88" s="1" t="s">
        <v>10</v>
      </c>
      <c r="E88" s="45">
        <v>422</v>
      </c>
      <c r="F88" s="3">
        <v>0.25</v>
      </c>
      <c r="G88" s="45">
        <f t="shared" si="2"/>
        <v>316.5</v>
      </c>
      <c r="H88" s="1" t="str">
        <f>Table14[[#This Row],[Short Description]]</f>
        <v>Tesira SOC-4</v>
      </c>
      <c r="I88" s="1" t="s">
        <v>1711</v>
      </c>
      <c r="J88" s="1" t="s">
        <v>1635</v>
      </c>
    </row>
    <row r="89" spans="1:10" ht="42" customHeight="1" x14ac:dyDescent="0.2">
      <c r="A89" s="1" t="s">
        <v>0</v>
      </c>
      <c r="B89" s="21" t="s">
        <v>3145</v>
      </c>
      <c r="C89" s="22" t="s">
        <v>1712</v>
      </c>
      <c r="D89" s="1" t="s">
        <v>10</v>
      </c>
      <c r="E89" s="45">
        <v>422</v>
      </c>
      <c r="F89" s="3">
        <v>0.25</v>
      </c>
      <c r="G89" s="45">
        <f t="shared" si="2"/>
        <v>316.5</v>
      </c>
      <c r="H89" s="1" t="str">
        <f>Table14[[#This Row],[Short Description]]</f>
        <v>Tesira SOC-4 CK</v>
      </c>
      <c r="I89" s="1" t="s">
        <v>1713</v>
      </c>
      <c r="J89" s="1" t="s">
        <v>1638</v>
      </c>
    </row>
    <row r="90" spans="1:10" ht="42" customHeight="1" x14ac:dyDescent="0.2">
      <c r="A90" s="1" t="s">
        <v>0</v>
      </c>
      <c r="B90" s="21">
        <v>901.03060000000005</v>
      </c>
      <c r="C90" s="22" t="s">
        <v>1714</v>
      </c>
      <c r="D90" s="1" t="s">
        <v>10</v>
      </c>
      <c r="E90" s="45">
        <v>829</v>
      </c>
      <c r="F90" s="3">
        <v>0.25</v>
      </c>
      <c r="G90" s="45">
        <f t="shared" si="2"/>
        <v>621.75</v>
      </c>
      <c r="H90" s="1" t="str">
        <f>Table14[[#This Row],[Short Description]]</f>
        <v>Tesira STC-2</v>
      </c>
      <c r="I90" s="1" t="s">
        <v>1715</v>
      </c>
      <c r="J90" s="1" t="s">
        <v>1635</v>
      </c>
    </row>
    <row r="91" spans="1:10" ht="42" customHeight="1" x14ac:dyDescent="0.2">
      <c r="A91" s="1" t="s">
        <v>0</v>
      </c>
      <c r="B91" s="21" t="s">
        <v>3146</v>
      </c>
      <c r="C91" s="22" t="s">
        <v>1716</v>
      </c>
      <c r="D91" s="1" t="s">
        <v>10</v>
      </c>
      <c r="E91" s="45">
        <v>829</v>
      </c>
      <c r="F91" s="3">
        <v>0.25</v>
      </c>
      <c r="G91" s="45">
        <f t="shared" si="2"/>
        <v>621.75</v>
      </c>
      <c r="H91" s="1" t="str">
        <f>Table14[[#This Row],[Short Description]]</f>
        <v>Tesira STC-2 CK</v>
      </c>
      <c r="I91" s="1" t="s">
        <v>1717</v>
      </c>
      <c r="J91" s="1" t="s">
        <v>1638</v>
      </c>
    </row>
    <row r="92" spans="1:10" ht="42" customHeight="1" x14ac:dyDescent="0.2">
      <c r="A92" s="1" t="s">
        <v>0</v>
      </c>
      <c r="B92" s="21">
        <v>901.03049999999996</v>
      </c>
      <c r="C92" s="22" t="s">
        <v>1718</v>
      </c>
      <c r="D92" s="1" t="s">
        <v>10</v>
      </c>
      <c r="E92" s="45">
        <v>829</v>
      </c>
      <c r="F92" s="3">
        <v>0.25</v>
      </c>
      <c r="G92" s="45">
        <f t="shared" si="2"/>
        <v>621.75</v>
      </c>
      <c r="H92" s="1" t="str">
        <f>Table14[[#This Row],[Short Description]]</f>
        <v>Tesira SVC-2</v>
      </c>
      <c r="I92" s="1" t="s">
        <v>1719</v>
      </c>
      <c r="J92" s="1" t="s">
        <v>1635</v>
      </c>
    </row>
    <row r="93" spans="1:10" ht="42" customHeight="1" x14ac:dyDescent="0.2">
      <c r="A93" s="1" t="s">
        <v>0</v>
      </c>
      <c r="B93" s="21" t="s">
        <v>3147</v>
      </c>
      <c r="C93" s="22" t="s">
        <v>1720</v>
      </c>
      <c r="D93" s="1" t="s">
        <v>10</v>
      </c>
      <c r="E93" s="45">
        <v>829</v>
      </c>
      <c r="F93" s="3">
        <v>0.25</v>
      </c>
      <c r="G93" s="45">
        <f t="shared" si="2"/>
        <v>621.75</v>
      </c>
      <c r="H93" s="1" t="str">
        <f>Table14[[#This Row],[Short Description]]</f>
        <v>Tesira SVC-2 CK</v>
      </c>
      <c r="I93" s="1" t="s">
        <v>1721</v>
      </c>
      <c r="J93" s="1" t="s">
        <v>1638</v>
      </c>
    </row>
    <row r="94" spans="1:10" ht="42" customHeight="1" x14ac:dyDescent="0.2">
      <c r="A94" s="1" t="s">
        <v>0</v>
      </c>
      <c r="B94" s="21" t="s">
        <v>3148</v>
      </c>
      <c r="C94" s="22" t="s">
        <v>1722</v>
      </c>
      <c r="D94" s="1" t="s">
        <v>10</v>
      </c>
      <c r="E94" s="45">
        <v>818</v>
      </c>
      <c r="F94" s="3">
        <v>0.25</v>
      </c>
      <c r="G94" s="45">
        <f t="shared" si="2"/>
        <v>613.5</v>
      </c>
      <c r="H94" s="1" t="str">
        <f>Table14[[#This Row],[Short Description]]</f>
        <v xml:space="preserve">Tesira TEC-1i </v>
      </c>
      <c r="I94" s="1" t="s">
        <v>1723</v>
      </c>
      <c r="J94" s="1" t="s">
        <v>1682</v>
      </c>
    </row>
    <row r="95" spans="1:10" ht="42" customHeight="1" x14ac:dyDescent="0.2">
      <c r="A95" s="1" t="s">
        <v>0</v>
      </c>
      <c r="B95" s="21" t="s">
        <v>3149</v>
      </c>
      <c r="C95" s="22" t="s">
        <v>1724</v>
      </c>
      <c r="D95" s="1" t="s">
        <v>10</v>
      </c>
      <c r="E95" s="45">
        <v>818</v>
      </c>
      <c r="F95" s="3">
        <v>0.25</v>
      </c>
      <c r="G95" s="45">
        <f t="shared" si="2"/>
        <v>613.5</v>
      </c>
      <c r="H95" s="1" t="str">
        <f>Table14[[#This Row],[Short Description]]</f>
        <v xml:space="preserve">Tesira TEC-1s </v>
      </c>
      <c r="I95" s="1" t="s">
        <v>1725</v>
      </c>
      <c r="J95" s="1" t="s">
        <v>1682</v>
      </c>
    </row>
    <row r="96" spans="1:10" ht="42" customHeight="1" x14ac:dyDescent="0.2">
      <c r="A96" s="1" t="s">
        <v>0</v>
      </c>
      <c r="B96" s="25" t="s">
        <v>3150</v>
      </c>
      <c r="C96" s="22" t="s">
        <v>1726</v>
      </c>
      <c r="D96" s="1" t="s">
        <v>10</v>
      </c>
      <c r="E96" s="45">
        <v>91</v>
      </c>
      <c r="F96" s="3">
        <v>0.25</v>
      </c>
      <c r="G96" s="45">
        <f t="shared" si="2"/>
        <v>68.25</v>
      </c>
      <c r="H96" s="1" t="str">
        <f>Table14[[#This Row],[Short Description]]</f>
        <v>Tesira UTMK-1</v>
      </c>
      <c r="I96" s="1" t="s">
        <v>1727</v>
      </c>
      <c r="J96" s="1" t="s">
        <v>16</v>
      </c>
    </row>
    <row r="97" spans="1:10" ht="42" customHeight="1" x14ac:dyDescent="0.2">
      <c r="A97" s="1" t="s">
        <v>0</v>
      </c>
      <c r="B97" s="25" t="s">
        <v>3151</v>
      </c>
      <c r="C97" s="22" t="s">
        <v>1728</v>
      </c>
      <c r="D97" s="1" t="s">
        <v>10</v>
      </c>
      <c r="E97" s="45">
        <v>91</v>
      </c>
      <c r="F97" s="3">
        <v>0.25</v>
      </c>
      <c r="G97" s="45">
        <f t="shared" si="2"/>
        <v>68.25</v>
      </c>
      <c r="H97" s="1" t="str">
        <f>Table14[[#This Row],[Short Description]]</f>
        <v>TesiraCONNECT Bracket</v>
      </c>
      <c r="I97" s="1" t="s">
        <v>1729</v>
      </c>
      <c r="J97" s="1" t="s">
        <v>16</v>
      </c>
    </row>
    <row r="98" spans="1:10" ht="42" customHeight="1" x14ac:dyDescent="0.2">
      <c r="A98" s="1" t="s">
        <v>0</v>
      </c>
      <c r="B98" s="21" t="s">
        <v>3152</v>
      </c>
      <c r="C98" s="22" t="s">
        <v>1730</v>
      </c>
      <c r="D98" s="1" t="s">
        <v>10</v>
      </c>
      <c r="E98" s="45">
        <v>193</v>
      </c>
      <c r="F98" s="3">
        <v>0.25</v>
      </c>
      <c r="G98" s="45">
        <f t="shared" ref="G98:G129" si="3">E98-(E98*F98)</f>
        <v>144.75</v>
      </c>
      <c r="H98" s="1" t="str">
        <f>Table14[[#This Row],[Short Description]]</f>
        <v>TesiraCONNECT PEX</v>
      </c>
      <c r="I98" s="1" t="s">
        <v>1731</v>
      </c>
      <c r="J98" s="1" t="s">
        <v>220</v>
      </c>
    </row>
    <row r="99" spans="1:10" ht="42" customHeight="1" x14ac:dyDescent="0.2">
      <c r="A99" s="1" t="s">
        <v>0</v>
      </c>
      <c r="B99" s="25" t="s">
        <v>3153</v>
      </c>
      <c r="C99" s="22" t="s">
        <v>1732</v>
      </c>
      <c r="D99" s="1" t="s">
        <v>10</v>
      </c>
      <c r="E99" s="45">
        <v>1575</v>
      </c>
      <c r="F99" s="3">
        <v>0.25</v>
      </c>
      <c r="G99" s="45">
        <f t="shared" si="3"/>
        <v>1181.25</v>
      </c>
      <c r="H99" s="1" t="str">
        <f>Table14[[#This Row],[Short Description]]</f>
        <v>TesiraCONNECT TC-5</v>
      </c>
      <c r="I99" s="1" t="s">
        <v>1733</v>
      </c>
      <c r="J99" s="1" t="s">
        <v>1667</v>
      </c>
    </row>
    <row r="100" spans="1:10" ht="42" customHeight="1" x14ac:dyDescent="0.2">
      <c r="A100" s="1" t="s">
        <v>0</v>
      </c>
      <c r="B100" s="21" t="s">
        <v>3154</v>
      </c>
      <c r="C100" s="22" t="s">
        <v>1734</v>
      </c>
      <c r="D100" s="1" t="s">
        <v>10</v>
      </c>
      <c r="E100" s="45">
        <v>2101</v>
      </c>
      <c r="F100" s="3">
        <v>0.25</v>
      </c>
      <c r="G100" s="45">
        <f t="shared" si="3"/>
        <v>1575.75</v>
      </c>
      <c r="H100" s="1" t="str">
        <f>Table14[[#This Row],[Short Description]]</f>
        <v>TesiraCONNECT TC-5D</v>
      </c>
      <c r="I100" s="1" t="s">
        <v>1735</v>
      </c>
      <c r="J100" s="1" t="s">
        <v>1667</v>
      </c>
    </row>
    <row r="101" spans="1:10" ht="42" customHeight="1" x14ac:dyDescent="0.2">
      <c r="A101" s="1" t="s">
        <v>0</v>
      </c>
      <c r="B101" s="21" t="s">
        <v>3155</v>
      </c>
      <c r="C101" s="22" t="s">
        <v>1736</v>
      </c>
      <c r="D101" s="1" t="s">
        <v>10</v>
      </c>
      <c r="E101" s="45">
        <v>3384</v>
      </c>
      <c r="F101" s="3">
        <v>0.25</v>
      </c>
      <c r="G101" s="45">
        <f t="shared" si="3"/>
        <v>2538</v>
      </c>
      <c r="H101" s="1" t="str">
        <f>Table14[[#This Row],[Short Description]]</f>
        <v>TesiraFORTÉ AI</v>
      </c>
      <c r="I101" s="1" t="s">
        <v>1737</v>
      </c>
      <c r="J101" s="1" t="s">
        <v>1738</v>
      </c>
    </row>
    <row r="102" spans="1:10" ht="42" customHeight="1" x14ac:dyDescent="0.2">
      <c r="A102" s="1" t="s">
        <v>0</v>
      </c>
      <c r="B102" s="21" t="s">
        <v>3156</v>
      </c>
      <c r="C102" s="22" t="s">
        <v>1739</v>
      </c>
      <c r="D102" s="1" t="s">
        <v>10</v>
      </c>
      <c r="E102" s="45">
        <v>3850</v>
      </c>
      <c r="F102" s="3">
        <v>0.25</v>
      </c>
      <c r="G102" s="45">
        <f t="shared" si="3"/>
        <v>2887.5</v>
      </c>
      <c r="H102" s="1" t="str">
        <f>Table14[[#This Row],[Short Description]]</f>
        <v>TesiraFORTÉ AVB AI</v>
      </c>
      <c r="I102" s="1" t="s">
        <v>1740</v>
      </c>
      <c r="J102" s="1" t="s">
        <v>1738</v>
      </c>
    </row>
    <row r="103" spans="1:10" ht="42" customHeight="1" x14ac:dyDescent="0.2">
      <c r="A103" s="1" t="s">
        <v>0</v>
      </c>
      <c r="B103" s="21" t="s">
        <v>3157</v>
      </c>
      <c r="C103" s="22" t="s">
        <v>1741</v>
      </c>
      <c r="D103" s="1" t="s">
        <v>10</v>
      </c>
      <c r="E103" s="45">
        <v>4781</v>
      </c>
      <c r="F103" s="3">
        <v>0.25</v>
      </c>
      <c r="G103" s="45">
        <f t="shared" si="3"/>
        <v>3585.75</v>
      </c>
      <c r="H103" s="1" t="str">
        <f>Table14[[#This Row],[Short Description]]</f>
        <v>TesiraFORTÉ AVB CI</v>
      </c>
      <c r="I103" s="1" t="s">
        <v>1742</v>
      </c>
      <c r="J103" s="1" t="s">
        <v>1738</v>
      </c>
    </row>
    <row r="104" spans="1:10" ht="42" customHeight="1" x14ac:dyDescent="0.2">
      <c r="A104" s="1" t="s">
        <v>0</v>
      </c>
      <c r="B104" s="25" t="s">
        <v>3158</v>
      </c>
      <c r="C104" s="22" t="s">
        <v>1743</v>
      </c>
      <c r="D104" s="1" t="s">
        <v>10</v>
      </c>
      <c r="E104" s="45">
        <v>5130</v>
      </c>
      <c r="F104" s="3">
        <v>0.25</v>
      </c>
      <c r="G104" s="45">
        <f t="shared" si="3"/>
        <v>3847.5</v>
      </c>
      <c r="H104" s="1" t="str">
        <f>Table14[[#This Row],[Short Description]]</f>
        <v>TesiraFORTÉ AVB VT</v>
      </c>
      <c r="I104" s="1" t="s">
        <v>1744</v>
      </c>
      <c r="J104" s="1" t="s">
        <v>1738</v>
      </c>
    </row>
    <row r="105" spans="1:10" ht="42" customHeight="1" x14ac:dyDescent="0.2">
      <c r="A105" s="1" t="s">
        <v>0</v>
      </c>
      <c r="B105" s="25" t="s">
        <v>3159</v>
      </c>
      <c r="C105" s="22" t="s">
        <v>1745</v>
      </c>
      <c r="D105" s="1" t="s">
        <v>10</v>
      </c>
      <c r="E105" s="45">
        <v>3617</v>
      </c>
      <c r="F105" s="3">
        <v>0.25</v>
      </c>
      <c r="G105" s="45">
        <f t="shared" si="3"/>
        <v>2712.75</v>
      </c>
      <c r="H105" s="1" t="str">
        <f>Table14[[#This Row],[Short Description]]</f>
        <v>TesiraFORTÉ AVB VT4</v>
      </c>
      <c r="I105" s="1" t="s">
        <v>1746</v>
      </c>
      <c r="J105" s="1" t="s">
        <v>1738</v>
      </c>
    </row>
    <row r="106" spans="1:10" ht="42" customHeight="1" x14ac:dyDescent="0.2">
      <c r="A106" s="1" t="s">
        <v>0</v>
      </c>
      <c r="B106" s="21" t="s">
        <v>3160</v>
      </c>
      <c r="C106" s="22" t="s">
        <v>1747</v>
      </c>
      <c r="D106" s="1" t="s">
        <v>10</v>
      </c>
      <c r="E106" s="45">
        <v>4316</v>
      </c>
      <c r="F106" s="3">
        <v>0.25</v>
      </c>
      <c r="G106" s="45">
        <f t="shared" si="3"/>
        <v>3237</v>
      </c>
      <c r="H106" s="1" t="str">
        <f>Table14[[#This Row],[Short Description]]</f>
        <v>TesiraFORTÉ CI</v>
      </c>
      <c r="I106" s="1" t="s">
        <v>1748</v>
      </c>
      <c r="J106" s="1" t="s">
        <v>1738</v>
      </c>
    </row>
    <row r="107" spans="1:10" ht="42" customHeight="1" x14ac:dyDescent="0.2">
      <c r="A107" s="1" t="s">
        <v>0</v>
      </c>
      <c r="B107" s="25" t="s">
        <v>3161</v>
      </c>
      <c r="C107" s="22" t="s">
        <v>1749</v>
      </c>
      <c r="D107" s="1" t="s">
        <v>10</v>
      </c>
      <c r="E107" s="45">
        <v>4200</v>
      </c>
      <c r="F107" s="3">
        <v>0.25</v>
      </c>
      <c r="G107" s="45">
        <f t="shared" si="3"/>
        <v>3150</v>
      </c>
      <c r="H107" s="1" t="str">
        <f>Table14[[#This Row],[Short Description]]</f>
        <v>TesiraFORTÉ DAN AI</v>
      </c>
      <c r="I107" s="1" t="s">
        <v>1750</v>
      </c>
      <c r="J107" s="1" t="s">
        <v>1738</v>
      </c>
    </row>
    <row r="108" spans="1:10" ht="42" customHeight="1" x14ac:dyDescent="0.2">
      <c r="A108" s="1" t="s">
        <v>0</v>
      </c>
      <c r="B108" s="25" t="s">
        <v>3162</v>
      </c>
      <c r="C108" s="22" t="s">
        <v>1751</v>
      </c>
      <c r="D108" s="1" t="s">
        <v>10</v>
      </c>
      <c r="E108" s="45">
        <v>5014</v>
      </c>
      <c r="F108" s="3">
        <v>0.25</v>
      </c>
      <c r="G108" s="45">
        <f t="shared" si="3"/>
        <v>3760.5</v>
      </c>
      <c r="H108" s="1" t="str">
        <f>Table14[[#This Row],[Short Description]]</f>
        <v>TesiraFORTÉ DAN CI</v>
      </c>
      <c r="I108" s="1" t="s">
        <v>1752</v>
      </c>
      <c r="J108" s="1" t="s">
        <v>1738</v>
      </c>
    </row>
    <row r="109" spans="1:10" ht="42" customHeight="1" x14ac:dyDescent="0.2">
      <c r="A109" s="1" t="s">
        <v>0</v>
      </c>
      <c r="B109" s="25" t="s">
        <v>3163</v>
      </c>
      <c r="C109" s="22" t="s">
        <v>1753</v>
      </c>
      <c r="D109" s="1" t="s">
        <v>10</v>
      </c>
      <c r="E109" s="45">
        <v>5480</v>
      </c>
      <c r="F109" s="3">
        <v>0.25</v>
      </c>
      <c r="G109" s="45">
        <f t="shared" si="3"/>
        <v>4110</v>
      </c>
      <c r="H109" s="1" t="str">
        <f>Table14[[#This Row],[Short Description]]</f>
        <v>TesiraFORTÉ DAN VT</v>
      </c>
      <c r="I109" s="1" t="s">
        <v>1754</v>
      </c>
      <c r="J109" s="1" t="s">
        <v>1738</v>
      </c>
    </row>
    <row r="110" spans="1:10" ht="42" customHeight="1" x14ac:dyDescent="0.2">
      <c r="A110" s="1" t="s">
        <v>0</v>
      </c>
      <c r="B110" s="25" t="s">
        <v>3164</v>
      </c>
      <c r="C110" s="22" t="s">
        <v>1755</v>
      </c>
      <c r="D110" s="1" t="s">
        <v>10</v>
      </c>
      <c r="E110" s="45">
        <v>3850</v>
      </c>
      <c r="F110" s="3">
        <v>0.25</v>
      </c>
      <c r="G110" s="45">
        <f t="shared" si="3"/>
        <v>2887.5</v>
      </c>
      <c r="H110" s="1" t="str">
        <f>Table14[[#This Row],[Short Description]]</f>
        <v>TesiraFORTÉ DAN VT4</v>
      </c>
      <c r="I110" s="1" t="s">
        <v>1756</v>
      </c>
      <c r="J110" s="1" t="s">
        <v>1738</v>
      </c>
    </row>
    <row r="111" spans="1:10" ht="42" customHeight="1" x14ac:dyDescent="0.2">
      <c r="A111" s="1" t="s">
        <v>0</v>
      </c>
      <c r="B111" s="25" t="s">
        <v>3165</v>
      </c>
      <c r="C111" s="22" t="s">
        <v>1757</v>
      </c>
      <c r="D111" s="1" t="s">
        <v>10</v>
      </c>
      <c r="E111" s="45">
        <v>4664</v>
      </c>
      <c r="F111" s="3">
        <v>0.25</v>
      </c>
      <c r="G111" s="45">
        <f t="shared" si="3"/>
        <v>3498</v>
      </c>
      <c r="H111" s="1" t="str">
        <f>Table14[[#This Row],[Short Description]]</f>
        <v>TesiraFORTÉ VT</v>
      </c>
      <c r="I111" s="1" t="s">
        <v>1758</v>
      </c>
      <c r="J111" s="1" t="s">
        <v>1738</v>
      </c>
    </row>
    <row r="112" spans="1:10" ht="42" customHeight="1" x14ac:dyDescent="0.2">
      <c r="A112" s="1" t="s">
        <v>0</v>
      </c>
      <c r="B112" s="21" t="s">
        <v>3166</v>
      </c>
      <c r="C112" s="22" t="s">
        <v>1759</v>
      </c>
      <c r="D112" s="1" t="s">
        <v>10</v>
      </c>
      <c r="E112" s="45">
        <v>7581</v>
      </c>
      <c r="F112" s="3">
        <v>0.25</v>
      </c>
      <c r="G112" s="45">
        <f t="shared" si="3"/>
        <v>5685.75</v>
      </c>
      <c r="H112" s="1" t="str">
        <f>Table14[[#This Row],[Short Description]]</f>
        <v>TesiraFORTÉ X 1600​</v>
      </c>
      <c r="I112" s="1" t="s">
        <v>1760</v>
      </c>
      <c r="J112" s="1" t="s">
        <v>1738</v>
      </c>
    </row>
    <row r="113" spans="1:10" ht="42" customHeight="1" x14ac:dyDescent="0.2">
      <c r="A113" s="1" t="s">
        <v>0</v>
      </c>
      <c r="B113" s="21" t="s">
        <v>3167</v>
      </c>
      <c r="C113" s="22" t="s">
        <v>1761</v>
      </c>
      <c r="D113" s="1" t="s">
        <v>10</v>
      </c>
      <c r="E113" s="45">
        <v>5247</v>
      </c>
      <c r="F113" s="3">
        <v>0.25</v>
      </c>
      <c r="G113" s="45">
        <f t="shared" si="3"/>
        <v>3935.25</v>
      </c>
      <c r="H113" s="1" t="str">
        <f>Table14[[#This Row],[Short Description]]</f>
        <v>TesiraFORTÉ X 400​</v>
      </c>
      <c r="I113" s="1" t="s">
        <v>1762</v>
      </c>
      <c r="J113" s="1" t="s">
        <v>1738</v>
      </c>
    </row>
    <row r="114" spans="1:10" ht="42" customHeight="1" x14ac:dyDescent="0.2">
      <c r="A114" s="1" t="s">
        <v>0</v>
      </c>
      <c r="B114" s="21" t="s">
        <v>3168</v>
      </c>
      <c r="C114" s="22" t="s">
        <v>1763</v>
      </c>
      <c r="D114" s="1" t="s">
        <v>10</v>
      </c>
      <c r="E114" s="45">
        <v>6532</v>
      </c>
      <c r="F114" s="3">
        <v>0.25</v>
      </c>
      <c r="G114" s="45">
        <f t="shared" si="3"/>
        <v>4899</v>
      </c>
      <c r="H114" s="1" t="str">
        <f>Table14[[#This Row],[Short Description]]</f>
        <v>TesiraFORTÉ X 800​</v>
      </c>
      <c r="I114" s="1" t="s">
        <v>1764</v>
      </c>
      <c r="J114" s="1" t="s">
        <v>1738</v>
      </c>
    </row>
    <row r="115" spans="1:10" ht="42" customHeight="1" x14ac:dyDescent="0.2">
      <c r="A115" s="1" t="s">
        <v>0</v>
      </c>
      <c r="B115" s="25" t="s">
        <v>3169</v>
      </c>
      <c r="C115" s="22" t="s">
        <v>1765</v>
      </c>
      <c r="D115" s="1" t="s">
        <v>10</v>
      </c>
      <c r="E115" s="45">
        <v>2565</v>
      </c>
      <c r="F115" s="3">
        <v>0.25</v>
      </c>
      <c r="G115" s="45">
        <f t="shared" si="3"/>
        <v>1923.75</v>
      </c>
      <c r="H115" s="1" t="str">
        <f>Table14[[#This Row],[Short Description]]</f>
        <v>TesiraLUX IDH-1</v>
      </c>
      <c r="I115" s="1" t="s">
        <v>1766</v>
      </c>
      <c r="J115" s="1" t="s">
        <v>1767</v>
      </c>
    </row>
    <row r="116" spans="1:10" ht="42" customHeight="1" x14ac:dyDescent="0.2">
      <c r="A116" s="1" t="s">
        <v>0</v>
      </c>
      <c r="B116" s="25" t="s">
        <v>3170</v>
      </c>
      <c r="C116" s="22" t="s">
        <v>1768</v>
      </c>
      <c r="D116" s="1" t="s">
        <v>10</v>
      </c>
      <c r="E116" s="45">
        <v>2565</v>
      </c>
      <c r="F116" s="3">
        <v>0.25</v>
      </c>
      <c r="G116" s="45">
        <f t="shared" si="3"/>
        <v>1923.75</v>
      </c>
      <c r="H116" s="1" t="str">
        <f>Table14[[#This Row],[Short Description]]</f>
        <v>TesiraLUX OH-1</v>
      </c>
      <c r="I116" s="1" t="s">
        <v>1769</v>
      </c>
      <c r="J116" s="1" t="s">
        <v>1767</v>
      </c>
    </row>
    <row r="117" spans="1:10" ht="42" customHeight="1" x14ac:dyDescent="0.2">
      <c r="A117" s="1" t="s">
        <v>0</v>
      </c>
      <c r="B117" s="21" t="s">
        <v>3173</v>
      </c>
      <c r="C117" s="22" t="s">
        <v>2184</v>
      </c>
      <c r="D117" s="1" t="s">
        <v>10</v>
      </c>
      <c r="E117" s="45">
        <v>7000</v>
      </c>
      <c r="F117" s="3">
        <v>0.25</v>
      </c>
      <c r="G117" s="45">
        <f t="shared" si="3"/>
        <v>5250</v>
      </c>
      <c r="H117" s="1" t="s">
        <v>2184</v>
      </c>
      <c r="I117" s="1" t="s">
        <v>2185</v>
      </c>
      <c r="J117" s="1" t="s">
        <v>1903</v>
      </c>
    </row>
    <row r="118" spans="1:10" ht="42" customHeight="1" x14ac:dyDescent="0.2">
      <c r="A118" s="1" t="s">
        <v>0</v>
      </c>
      <c r="B118" s="21" t="s">
        <v>3174</v>
      </c>
      <c r="C118" s="22" t="s">
        <v>2186</v>
      </c>
      <c r="D118" s="1" t="s">
        <v>10</v>
      </c>
      <c r="E118" s="45">
        <v>7400</v>
      </c>
      <c r="F118" s="3">
        <v>0.25</v>
      </c>
      <c r="G118" s="45">
        <f t="shared" si="3"/>
        <v>5550</v>
      </c>
      <c r="H118" s="1" t="s">
        <v>2186</v>
      </c>
      <c r="I118" s="1" t="s">
        <v>2187</v>
      </c>
      <c r="J118" s="1" t="s">
        <v>1903</v>
      </c>
    </row>
    <row r="119" spans="1:10" ht="42" customHeight="1" x14ac:dyDescent="0.2">
      <c r="A119" s="1" t="s">
        <v>0</v>
      </c>
      <c r="B119" s="21" t="s">
        <v>3176</v>
      </c>
      <c r="C119" s="1" t="s">
        <v>285</v>
      </c>
      <c r="D119" s="1" t="s">
        <v>10</v>
      </c>
      <c r="E119" s="45">
        <v>293</v>
      </c>
      <c r="F119" s="3">
        <v>0.25</v>
      </c>
      <c r="G119" s="45">
        <f t="shared" si="3"/>
        <v>219.75</v>
      </c>
      <c r="H119" s="1" t="str">
        <f>Table14[[#This Row],[Short Description]]</f>
        <v>USB 200</v>
      </c>
      <c r="I119" s="1" t="s">
        <v>286</v>
      </c>
      <c r="J119" s="1" t="s">
        <v>287</v>
      </c>
    </row>
  </sheetData>
  <conditionalFormatting sqref="B17:B41">
    <cfRule type="duplicateValues" dxfId="24" priority="55"/>
  </conditionalFormatting>
  <conditionalFormatting sqref="B42 B2:B16">
    <cfRule type="duplicateValues" dxfId="23" priority="8"/>
  </conditionalFormatting>
  <conditionalFormatting sqref="B52">
    <cfRule type="duplicateValues" dxfId="22" priority="5"/>
  </conditionalFormatting>
  <conditionalFormatting sqref="B55:B58">
    <cfRule type="duplicateValues" dxfId="21" priority="4"/>
  </conditionalFormatting>
  <conditionalFormatting sqref="B59:B68 B42 B2:B16">
    <cfRule type="duplicateValues" dxfId="20" priority="7"/>
  </conditionalFormatting>
  <conditionalFormatting sqref="B71:B73">
    <cfRule type="duplicateValues" dxfId="19" priority="2"/>
  </conditionalFormatting>
  <conditionalFormatting sqref="B75:B1048576 B1">
    <cfRule type="duplicateValues" dxfId="18" priority="21"/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BFE60-FE6A-4227-9814-E67966A4EC90}">
  <sheetPr codeName="Sheet17"/>
  <dimension ref="A1:J9"/>
  <sheetViews>
    <sheetView zoomScaleNormal="100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B2" sqref="B2"/>
    </sheetView>
  </sheetViews>
  <sheetFormatPr defaultRowHeight="12.75" x14ac:dyDescent="0.2"/>
  <cols>
    <col min="1" max="1" width="17.5703125" customWidth="1"/>
    <col min="2" max="2" width="15.42578125" customWidth="1"/>
    <col min="3" max="3" width="28.42578125" customWidth="1"/>
    <col min="4" max="4" width="11.140625" customWidth="1"/>
    <col min="5" max="5" width="23.7109375" style="49" customWidth="1"/>
    <col min="6" max="6" width="23.7109375" hidden="1" customWidth="1"/>
    <col min="7" max="7" width="23.7109375" style="49" customWidth="1"/>
    <col min="8" max="8" width="21" customWidth="1"/>
    <col min="9" max="9" width="60.5703125" customWidth="1"/>
    <col min="10" max="10" width="56.28515625" customWidth="1"/>
    <col min="11" max="11" width="72.140625" customWidth="1"/>
  </cols>
  <sheetData>
    <row r="1" spans="1:10" ht="31.5" x14ac:dyDescent="0.25">
      <c r="A1" s="10" t="s">
        <v>1</v>
      </c>
      <c r="B1" s="11" t="s">
        <v>2</v>
      </c>
      <c r="C1" s="10" t="s">
        <v>3</v>
      </c>
      <c r="D1" s="10" t="s">
        <v>4</v>
      </c>
      <c r="E1" s="44" t="s">
        <v>5</v>
      </c>
      <c r="F1" s="10" t="s">
        <v>3487</v>
      </c>
      <c r="G1" s="44" t="s">
        <v>3488</v>
      </c>
      <c r="H1" s="10" t="s">
        <v>6</v>
      </c>
      <c r="I1" s="10" t="s">
        <v>7</v>
      </c>
      <c r="J1" s="10" t="s">
        <v>8</v>
      </c>
    </row>
    <row r="2" spans="1:10" ht="42" customHeight="1" x14ac:dyDescent="0.2">
      <c r="A2" s="1" t="s">
        <v>0</v>
      </c>
      <c r="B2" s="21" t="s">
        <v>3176</v>
      </c>
      <c r="C2" s="1" t="s">
        <v>285</v>
      </c>
      <c r="D2" s="1" t="s">
        <v>10</v>
      </c>
      <c r="E2" s="45">
        <v>293</v>
      </c>
      <c r="F2" s="3">
        <v>0.25</v>
      </c>
      <c r="G2" s="45">
        <f t="shared" ref="G2:G9" si="0">E2-(E2*F2)</f>
        <v>219.75</v>
      </c>
      <c r="H2" s="1" t="s">
        <v>285</v>
      </c>
      <c r="I2" s="4" t="s">
        <v>286</v>
      </c>
      <c r="J2" s="4" t="s">
        <v>287</v>
      </c>
    </row>
    <row r="3" spans="1:10" ht="42" customHeight="1" x14ac:dyDescent="0.2">
      <c r="A3" s="1" t="s">
        <v>0</v>
      </c>
      <c r="B3" s="18" t="s">
        <v>3231</v>
      </c>
      <c r="C3" s="1" t="s">
        <v>1770</v>
      </c>
      <c r="D3" s="1" t="s">
        <v>10</v>
      </c>
      <c r="E3" s="45">
        <v>150</v>
      </c>
      <c r="F3" s="3">
        <v>0.25</v>
      </c>
      <c r="G3" s="45">
        <f t="shared" si="0"/>
        <v>112.5</v>
      </c>
      <c r="H3" s="1" t="str">
        <f>Table13116[[#This Row],[Short Description]]</f>
        <v>Vidi 100</v>
      </c>
      <c r="I3" s="4" t="s">
        <v>1771</v>
      </c>
      <c r="J3" s="4" t="s">
        <v>1772</v>
      </c>
    </row>
    <row r="4" spans="1:10" ht="42" customHeight="1" x14ac:dyDescent="0.2">
      <c r="A4" s="1" t="s">
        <v>0</v>
      </c>
      <c r="B4" s="18" t="s">
        <v>3232</v>
      </c>
      <c r="C4" s="1" t="s">
        <v>1773</v>
      </c>
      <c r="D4" s="1" t="s">
        <v>10</v>
      </c>
      <c r="E4" s="45">
        <v>200</v>
      </c>
      <c r="F4" s="3">
        <v>0.25</v>
      </c>
      <c r="G4" s="45">
        <f t="shared" si="0"/>
        <v>150</v>
      </c>
      <c r="H4" s="1" t="str">
        <f>Table13116[[#This Row],[Short Description]]</f>
        <v>Vidi 150</v>
      </c>
      <c r="I4" s="4" t="s">
        <v>1771</v>
      </c>
      <c r="J4" s="4" t="s">
        <v>1772</v>
      </c>
    </row>
    <row r="5" spans="1:10" ht="42" customHeight="1" x14ac:dyDescent="0.2">
      <c r="A5" s="1" t="s">
        <v>0</v>
      </c>
      <c r="B5" s="18" t="s">
        <v>3233</v>
      </c>
      <c r="C5" s="1" t="s">
        <v>1774</v>
      </c>
      <c r="D5" s="1" t="s">
        <v>10</v>
      </c>
      <c r="E5" s="45">
        <v>650</v>
      </c>
      <c r="F5" s="3">
        <v>0.25</v>
      </c>
      <c r="G5" s="45">
        <f t="shared" si="0"/>
        <v>487.5</v>
      </c>
      <c r="H5" s="1" t="str">
        <f>Table13116[[#This Row],[Short Description]]</f>
        <v>Vidi 250</v>
      </c>
      <c r="I5" s="1" t="s">
        <v>1771</v>
      </c>
      <c r="J5" s="1" t="s">
        <v>1772</v>
      </c>
    </row>
    <row r="6" spans="1:10" ht="42" customHeight="1" x14ac:dyDescent="0.2">
      <c r="A6" s="1" t="s">
        <v>0</v>
      </c>
      <c r="B6" s="2" t="s">
        <v>3234</v>
      </c>
      <c r="C6" s="1" t="s">
        <v>2093</v>
      </c>
      <c r="D6" s="1" t="s">
        <v>10</v>
      </c>
      <c r="E6" s="45">
        <v>1600</v>
      </c>
      <c r="F6" s="3">
        <v>0.25</v>
      </c>
      <c r="G6" s="45">
        <f t="shared" si="0"/>
        <v>1200</v>
      </c>
      <c r="H6" s="1" t="s">
        <v>2093</v>
      </c>
      <c r="I6" s="1" t="s">
        <v>2094</v>
      </c>
      <c r="J6" s="1" t="s">
        <v>1772</v>
      </c>
    </row>
    <row r="7" spans="1:10" ht="42" customHeight="1" x14ac:dyDescent="0.2">
      <c r="A7" s="1" t="s">
        <v>0</v>
      </c>
      <c r="B7" s="2" t="s">
        <v>3235</v>
      </c>
      <c r="C7" s="1" t="s">
        <v>2245</v>
      </c>
      <c r="D7" s="1" t="s">
        <v>10</v>
      </c>
      <c r="E7" s="45">
        <v>1300</v>
      </c>
      <c r="F7" s="3">
        <v>0.25</v>
      </c>
      <c r="G7" s="45">
        <f t="shared" si="0"/>
        <v>975</v>
      </c>
      <c r="H7" s="1" t="s">
        <v>2245</v>
      </c>
      <c r="I7" s="1" t="s">
        <v>2246</v>
      </c>
      <c r="J7" s="1" t="s">
        <v>2247</v>
      </c>
    </row>
    <row r="8" spans="1:10" ht="42" customHeight="1" x14ac:dyDescent="0.2">
      <c r="A8" s="1" t="s">
        <v>0</v>
      </c>
      <c r="B8" s="2" t="s">
        <v>3242</v>
      </c>
      <c r="C8" s="1" t="s">
        <v>1775</v>
      </c>
      <c r="D8" s="1" t="s">
        <v>10</v>
      </c>
      <c r="E8" s="45">
        <v>127</v>
      </c>
      <c r="F8" s="3">
        <v>0.25</v>
      </c>
      <c r="G8" s="45">
        <f t="shared" si="0"/>
        <v>95.25</v>
      </c>
      <c r="H8" s="1" t="str">
        <f>Table13116[[#This Row],[Short Description]]</f>
        <v>VMA 200-DM</v>
      </c>
      <c r="I8" s="1" t="s">
        <v>1776</v>
      </c>
      <c r="J8" s="1" t="s">
        <v>1777</v>
      </c>
    </row>
    <row r="9" spans="1:10" ht="42" customHeight="1" x14ac:dyDescent="0.2">
      <c r="A9" s="1" t="s">
        <v>0</v>
      </c>
      <c r="B9" s="2" t="s">
        <v>3243</v>
      </c>
      <c r="C9" s="1" t="s">
        <v>1778</v>
      </c>
      <c r="D9" s="1" t="s">
        <v>10</v>
      </c>
      <c r="E9" s="45">
        <v>64</v>
      </c>
      <c r="F9" s="3">
        <v>0.25</v>
      </c>
      <c r="G9" s="45">
        <f t="shared" si="0"/>
        <v>48</v>
      </c>
      <c r="H9" s="1" t="str">
        <f>Table13116[[#This Row],[Short Description]]</f>
        <v>VMA 200-WM</v>
      </c>
      <c r="I9" s="1" t="s">
        <v>1779</v>
      </c>
      <c r="J9" s="1" t="s">
        <v>1777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B640-BB8A-4AC4-A7D9-D2018C65101A}">
  <sheetPr codeName="Sheet18"/>
  <dimension ref="A1:J46"/>
  <sheetViews>
    <sheetView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B2" sqref="B2"/>
    </sheetView>
  </sheetViews>
  <sheetFormatPr defaultColWidth="8.85546875" defaultRowHeight="12.75" x14ac:dyDescent="0.2"/>
  <cols>
    <col min="1" max="1" width="17.5703125" style="1" customWidth="1"/>
    <col min="2" max="2" width="15.5703125" style="2" customWidth="1"/>
    <col min="3" max="3" width="29.5703125" style="1" customWidth="1"/>
    <col min="4" max="4" width="11.140625" style="1" customWidth="1"/>
    <col min="5" max="5" width="14" style="45" customWidth="1"/>
    <col min="6" max="6" width="14" style="1" hidden="1" customWidth="1"/>
    <col min="7" max="7" width="21.7109375" style="45" customWidth="1"/>
    <col min="8" max="8" width="24.5703125" style="1" customWidth="1"/>
    <col min="9" max="9" width="60.5703125" style="1" customWidth="1"/>
    <col min="10" max="10" width="56.28515625" style="1" customWidth="1"/>
    <col min="11" max="11" width="45" style="1" customWidth="1"/>
    <col min="12" max="16384" width="8.85546875" style="1"/>
  </cols>
  <sheetData>
    <row r="1" spans="1:10" s="10" customFormat="1" ht="31.5" x14ac:dyDescent="0.25">
      <c r="A1" s="10" t="s">
        <v>1</v>
      </c>
      <c r="B1" s="11" t="s">
        <v>2</v>
      </c>
      <c r="C1" s="10" t="s">
        <v>3</v>
      </c>
      <c r="D1" s="10" t="s">
        <v>4</v>
      </c>
      <c r="E1" s="44" t="s">
        <v>5</v>
      </c>
      <c r="F1" s="10" t="s">
        <v>3487</v>
      </c>
      <c r="G1" s="44" t="s">
        <v>3488</v>
      </c>
      <c r="H1" s="10" t="s">
        <v>6</v>
      </c>
      <c r="I1" s="10" t="s">
        <v>7</v>
      </c>
      <c r="J1" s="10" t="s">
        <v>8</v>
      </c>
    </row>
    <row r="2" spans="1:10" ht="42" customHeight="1" x14ac:dyDescent="0.2">
      <c r="A2" s="1" t="s">
        <v>0</v>
      </c>
      <c r="B2" s="23">
        <v>901.02760000000001</v>
      </c>
      <c r="C2" s="4" t="s">
        <v>1780</v>
      </c>
      <c r="D2" s="4" t="s">
        <v>10</v>
      </c>
      <c r="E2" s="46">
        <v>1155</v>
      </c>
      <c r="F2" s="5">
        <v>0.25</v>
      </c>
      <c r="G2" s="46">
        <f t="shared" ref="G2:G46" si="0">E2-(E2*F2)</f>
        <v>866.25</v>
      </c>
      <c r="H2" s="4" t="str">
        <f>Table15[[#This Row],[Short Description]]</f>
        <v>Vocia AM-600</v>
      </c>
      <c r="I2" s="4" t="s">
        <v>1781</v>
      </c>
      <c r="J2" s="4" t="s">
        <v>1782</v>
      </c>
    </row>
    <row r="3" spans="1:10" ht="42" customHeight="1" x14ac:dyDescent="0.2">
      <c r="A3" s="1" t="s">
        <v>0</v>
      </c>
      <c r="B3" s="23" t="s">
        <v>3244</v>
      </c>
      <c r="C3" s="4" t="s">
        <v>1783</v>
      </c>
      <c r="D3" s="4" t="s">
        <v>10</v>
      </c>
      <c r="E3" s="46">
        <v>1155</v>
      </c>
      <c r="F3" s="5">
        <v>0.25</v>
      </c>
      <c r="G3" s="46">
        <f t="shared" si="0"/>
        <v>866.25</v>
      </c>
      <c r="H3" s="4" t="str">
        <f>Table15[[#This Row],[Short Description]]</f>
        <v>Vocia AM-600 CK</v>
      </c>
      <c r="I3" s="4" t="s">
        <v>1784</v>
      </c>
      <c r="J3" s="4" t="s">
        <v>1782</v>
      </c>
    </row>
    <row r="4" spans="1:10" ht="42" customHeight="1" x14ac:dyDescent="0.2">
      <c r="A4" s="1" t="s">
        <v>0</v>
      </c>
      <c r="B4" s="23">
        <v>901.02769999999998</v>
      </c>
      <c r="C4" s="4" t="s">
        <v>1785</v>
      </c>
      <c r="D4" s="4" t="s">
        <v>10</v>
      </c>
      <c r="E4" s="46">
        <v>1342</v>
      </c>
      <c r="F4" s="5">
        <v>0.25</v>
      </c>
      <c r="G4" s="46">
        <f t="shared" si="0"/>
        <v>1006.5</v>
      </c>
      <c r="H4" s="4" t="str">
        <f>Table15[[#This Row],[Short Description]]</f>
        <v>Vocia AM-600c</v>
      </c>
      <c r="I4" s="4" t="s">
        <v>1786</v>
      </c>
      <c r="J4" s="4" t="s">
        <v>1782</v>
      </c>
    </row>
    <row r="5" spans="1:10" ht="42" customHeight="1" x14ac:dyDescent="0.2">
      <c r="A5" s="1" t="s">
        <v>0</v>
      </c>
      <c r="B5" s="23" t="s">
        <v>3245</v>
      </c>
      <c r="C5" s="4" t="s">
        <v>1787</v>
      </c>
      <c r="D5" s="4" t="s">
        <v>10</v>
      </c>
      <c r="E5" s="46">
        <v>1342</v>
      </c>
      <c r="F5" s="5">
        <v>0.25</v>
      </c>
      <c r="G5" s="46">
        <f t="shared" si="0"/>
        <v>1006.5</v>
      </c>
      <c r="H5" s="4" t="str">
        <f>Table15[[#This Row],[Short Description]]</f>
        <v>Vocia AM-600c CK</v>
      </c>
      <c r="I5" s="4" t="s">
        <v>1788</v>
      </c>
      <c r="J5" s="4" t="s">
        <v>1782</v>
      </c>
    </row>
    <row r="6" spans="1:10" ht="42" customHeight="1" x14ac:dyDescent="0.2">
      <c r="A6" s="1" t="s">
        <v>0</v>
      </c>
      <c r="B6" s="23" t="s">
        <v>3246</v>
      </c>
      <c r="C6" s="4" t="s">
        <v>1789</v>
      </c>
      <c r="D6" s="4" t="s">
        <v>10</v>
      </c>
      <c r="E6" s="46">
        <v>1096</v>
      </c>
      <c r="F6" s="5">
        <v>0.25</v>
      </c>
      <c r="G6" s="46">
        <f t="shared" si="0"/>
        <v>822</v>
      </c>
      <c r="H6" s="4" t="str">
        <f>Table15[[#This Row],[Short Description]]</f>
        <v>Vocia ANC-1</v>
      </c>
      <c r="I6" s="4" t="s">
        <v>1790</v>
      </c>
      <c r="J6" s="4" t="s">
        <v>1791</v>
      </c>
    </row>
    <row r="7" spans="1:10" ht="42" customHeight="1" x14ac:dyDescent="0.2">
      <c r="A7" s="1" t="s">
        <v>0</v>
      </c>
      <c r="B7" s="24" t="s">
        <v>3247</v>
      </c>
      <c r="C7" s="7" t="s">
        <v>1792</v>
      </c>
      <c r="D7" s="7" t="s">
        <v>10</v>
      </c>
      <c r="E7" s="47">
        <v>1459</v>
      </c>
      <c r="F7" s="5">
        <v>0.25</v>
      </c>
      <c r="G7" s="47">
        <f t="shared" si="0"/>
        <v>1094.25</v>
      </c>
      <c r="H7" s="4" t="str">
        <f>Table15[[#This Row],[Short Description]]</f>
        <v>Vocia CI-1</v>
      </c>
      <c r="I7" s="7" t="s">
        <v>1793</v>
      </c>
      <c r="J7" s="1" t="s">
        <v>1794</v>
      </c>
    </row>
    <row r="8" spans="1:10" ht="42" customHeight="1" x14ac:dyDescent="0.2">
      <c r="A8" s="1" t="s">
        <v>0</v>
      </c>
      <c r="B8" s="21" t="s">
        <v>3248</v>
      </c>
      <c r="C8" s="1" t="s">
        <v>1795</v>
      </c>
      <c r="D8" s="1" t="s">
        <v>10</v>
      </c>
      <c r="E8" s="45">
        <v>2332</v>
      </c>
      <c r="F8" s="5">
        <v>0.25</v>
      </c>
      <c r="G8" s="45">
        <f t="shared" si="0"/>
        <v>1749</v>
      </c>
      <c r="H8" s="4" t="str">
        <f>Table15[[#This Row],[Short Description]]</f>
        <v>Vocia DS-10</v>
      </c>
      <c r="I8" s="1" t="s">
        <v>2004</v>
      </c>
      <c r="J8" s="1" t="s">
        <v>1796</v>
      </c>
    </row>
    <row r="9" spans="1:10" ht="42" customHeight="1" x14ac:dyDescent="0.2">
      <c r="A9" s="1" t="s">
        <v>0</v>
      </c>
      <c r="B9" s="21" t="s">
        <v>3249</v>
      </c>
      <c r="C9" s="1" t="s">
        <v>1797</v>
      </c>
      <c r="D9" s="1" t="s">
        <v>10</v>
      </c>
      <c r="E9" s="45">
        <v>2215</v>
      </c>
      <c r="F9" s="5">
        <v>0.25</v>
      </c>
      <c r="G9" s="45">
        <f t="shared" si="0"/>
        <v>1661.25</v>
      </c>
      <c r="H9" s="4" t="str">
        <f>Table15[[#This Row],[Short Description]]</f>
        <v>Vocia DS-4</v>
      </c>
      <c r="I9" s="1" t="s">
        <v>2005</v>
      </c>
      <c r="J9" s="1" t="s">
        <v>1796</v>
      </c>
    </row>
    <row r="10" spans="1:10" ht="42" customHeight="1" x14ac:dyDescent="0.2">
      <c r="A10" s="1" t="s">
        <v>0</v>
      </c>
      <c r="B10" s="21" t="s">
        <v>3250</v>
      </c>
      <c r="C10" s="1" t="s">
        <v>1798</v>
      </c>
      <c r="D10" s="1" t="s">
        <v>10</v>
      </c>
      <c r="E10" s="45">
        <v>583</v>
      </c>
      <c r="F10" s="5">
        <v>0.25</v>
      </c>
      <c r="G10" s="45">
        <f t="shared" si="0"/>
        <v>437.25</v>
      </c>
      <c r="H10" s="4" t="str">
        <f>Table15[[#This Row],[Short Description]]</f>
        <v>Vocia ELD-1</v>
      </c>
      <c r="I10" s="1" t="s">
        <v>1799</v>
      </c>
      <c r="J10" s="4" t="s">
        <v>1791</v>
      </c>
    </row>
    <row r="11" spans="1:10" ht="42" customHeight="1" x14ac:dyDescent="0.2">
      <c r="A11" s="1" t="s">
        <v>0</v>
      </c>
      <c r="B11" s="21" t="s">
        <v>3251</v>
      </c>
      <c r="C11" s="1" t="s">
        <v>1800</v>
      </c>
      <c r="D11" s="1" t="s">
        <v>10</v>
      </c>
      <c r="E11" s="45">
        <v>2332</v>
      </c>
      <c r="F11" s="5">
        <v>0.25</v>
      </c>
      <c r="G11" s="45">
        <f t="shared" si="0"/>
        <v>1749</v>
      </c>
      <c r="H11" s="4" t="str">
        <f>Table15[[#This Row],[Short Description]]</f>
        <v>Vocia EWS-10</v>
      </c>
      <c r="I11" s="1" t="s">
        <v>1801</v>
      </c>
      <c r="J11" s="1" t="s">
        <v>1796</v>
      </c>
    </row>
    <row r="12" spans="1:10" ht="42" customHeight="1" x14ac:dyDescent="0.2">
      <c r="A12" s="1" t="s">
        <v>0</v>
      </c>
      <c r="B12" s="21" t="s">
        <v>3252</v>
      </c>
      <c r="C12" s="1" t="s">
        <v>1802</v>
      </c>
      <c r="D12" s="1" t="s">
        <v>10</v>
      </c>
      <c r="E12" s="45">
        <v>2215</v>
      </c>
      <c r="F12" s="5">
        <v>0.25</v>
      </c>
      <c r="G12" s="45">
        <f t="shared" si="0"/>
        <v>1661.25</v>
      </c>
      <c r="H12" s="4" t="str">
        <f>Table15[[#This Row],[Short Description]]</f>
        <v>Vocia EWS-4</v>
      </c>
      <c r="I12" s="1" t="s">
        <v>1803</v>
      </c>
      <c r="J12" s="1" t="s">
        <v>1796</v>
      </c>
    </row>
    <row r="13" spans="1:10" ht="42" customHeight="1" x14ac:dyDescent="0.2">
      <c r="A13" s="1" t="s">
        <v>0</v>
      </c>
      <c r="B13" s="21" t="s">
        <v>3253</v>
      </c>
      <c r="C13" s="1" t="s">
        <v>1804</v>
      </c>
      <c r="D13" s="1" t="s">
        <v>10</v>
      </c>
      <c r="E13" s="45">
        <v>2101</v>
      </c>
      <c r="F13" s="5">
        <v>0.25</v>
      </c>
      <c r="G13" s="45">
        <f t="shared" si="0"/>
        <v>1575.75</v>
      </c>
      <c r="H13" s="4" t="str">
        <f>Table15[[#This Row],[Short Description]]</f>
        <v>Vocia GPIO-1</v>
      </c>
      <c r="I13" s="1" t="s">
        <v>1805</v>
      </c>
      <c r="J13" s="4" t="s">
        <v>1791</v>
      </c>
    </row>
    <row r="14" spans="1:10" ht="42" customHeight="1" x14ac:dyDescent="0.2">
      <c r="A14" s="1" t="s">
        <v>0</v>
      </c>
      <c r="B14" s="21" t="s">
        <v>3254</v>
      </c>
      <c r="C14" s="1" t="s">
        <v>1806</v>
      </c>
      <c r="D14" s="1" t="s">
        <v>10</v>
      </c>
      <c r="E14" s="45">
        <v>899</v>
      </c>
      <c r="F14" s="5">
        <v>0.25</v>
      </c>
      <c r="G14" s="45">
        <f t="shared" si="0"/>
        <v>674.25</v>
      </c>
      <c r="H14" s="4" t="str">
        <f>Table15[[#This Row],[Short Description]]</f>
        <v>Vocia IM-16 CK</v>
      </c>
      <c r="I14" s="1" t="s">
        <v>1807</v>
      </c>
      <c r="J14" s="1" t="s">
        <v>1808</v>
      </c>
    </row>
    <row r="15" spans="1:10" ht="42" customHeight="1" x14ac:dyDescent="0.2">
      <c r="A15" s="1" t="s">
        <v>0</v>
      </c>
      <c r="B15" s="21" t="s">
        <v>3255</v>
      </c>
      <c r="C15" s="1" t="s">
        <v>1809</v>
      </c>
      <c r="D15" s="1" t="s">
        <v>10</v>
      </c>
      <c r="E15" s="45">
        <v>2565</v>
      </c>
      <c r="F15" s="5">
        <v>0.25</v>
      </c>
      <c r="G15" s="45">
        <f t="shared" si="0"/>
        <v>1923.75</v>
      </c>
      <c r="H15" s="4" t="str">
        <f>Table15[[#This Row],[Short Description]]</f>
        <v>Vocia LSI-16</v>
      </c>
      <c r="I15" s="1" t="s">
        <v>1810</v>
      </c>
      <c r="J15" s="1" t="s">
        <v>1794</v>
      </c>
    </row>
    <row r="16" spans="1:10" ht="42" customHeight="1" x14ac:dyDescent="0.2">
      <c r="A16" s="1" t="s">
        <v>0</v>
      </c>
      <c r="B16" s="21" t="s">
        <v>3256</v>
      </c>
      <c r="C16" s="1" t="s">
        <v>1811</v>
      </c>
      <c r="D16" s="1" t="s">
        <v>10</v>
      </c>
      <c r="E16" s="45">
        <v>3384</v>
      </c>
      <c r="F16" s="5">
        <v>0.25</v>
      </c>
      <c r="G16" s="45">
        <f t="shared" si="0"/>
        <v>2538</v>
      </c>
      <c r="H16" s="4" t="str">
        <f>Table15[[#This Row],[Short Description]]</f>
        <v>Vocia LSI-16e</v>
      </c>
      <c r="I16" s="1" t="s">
        <v>1812</v>
      </c>
      <c r="J16" s="1" t="s">
        <v>1794</v>
      </c>
    </row>
    <row r="17" spans="1:10" ht="42" customHeight="1" x14ac:dyDescent="0.2">
      <c r="A17" s="1" t="s">
        <v>0</v>
      </c>
      <c r="B17" s="25" t="s">
        <v>3257</v>
      </c>
      <c r="C17" s="1" t="s">
        <v>1813</v>
      </c>
      <c r="D17" s="1" t="s">
        <v>10</v>
      </c>
      <c r="E17" s="45">
        <v>8978</v>
      </c>
      <c r="F17" s="5">
        <v>0.25</v>
      </c>
      <c r="G17" s="45">
        <f t="shared" si="0"/>
        <v>6733.5</v>
      </c>
      <c r="H17" s="4" t="str">
        <f>Table15[[#This Row],[Short Description]]</f>
        <v>Vocia MS-1e</v>
      </c>
      <c r="I17" s="1" t="s">
        <v>1814</v>
      </c>
      <c r="J17" s="1" t="s">
        <v>1794</v>
      </c>
    </row>
    <row r="18" spans="1:10" ht="42" customHeight="1" x14ac:dyDescent="0.2">
      <c r="A18" s="1" t="s">
        <v>0</v>
      </c>
      <c r="B18" s="21">
        <v>901.02689999999996</v>
      </c>
      <c r="C18" s="1" t="s">
        <v>1815</v>
      </c>
      <c r="D18" s="1" t="s">
        <v>10</v>
      </c>
      <c r="E18" s="45">
        <v>479</v>
      </c>
      <c r="F18" s="5">
        <v>0.25</v>
      </c>
      <c r="G18" s="45">
        <f t="shared" si="0"/>
        <v>359.25</v>
      </c>
      <c r="H18" s="4" t="str">
        <f>Table15[[#This Row],[Short Description]]</f>
        <v>Vocia PARM-1</v>
      </c>
      <c r="I18" s="1" t="s">
        <v>1816</v>
      </c>
      <c r="J18" s="1" t="s">
        <v>1782</v>
      </c>
    </row>
    <row r="19" spans="1:10" ht="42" customHeight="1" x14ac:dyDescent="0.2">
      <c r="A19" s="1" t="s">
        <v>0</v>
      </c>
      <c r="B19" s="21" t="s">
        <v>3258</v>
      </c>
      <c r="C19" s="1" t="s">
        <v>1817</v>
      </c>
      <c r="D19" s="1" t="s">
        <v>10</v>
      </c>
      <c r="E19" s="45">
        <v>479</v>
      </c>
      <c r="F19" s="5">
        <v>0.25</v>
      </c>
      <c r="G19" s="45">
        <f t="shared" si="0"/>
        <v>359.25</v>
      </c>
      <c r="H19" s="4" t="str">
        <f>Table15[[#This Row],[Short Description]]</f>
        <v>Vocia PARM-1 CK</v>
      </c>
      <c r="I19" s="1" t="s">
        <v>1818</v>
      </c>
      <c r="J19" s="4" t="s">
        <v>1782</v>
      </c>
    </row>
    <row r="20" spans="1:10" ht="42" customHeight="1" x14ac:dyDescent="0.2">
      <c r="A20" s="1" t="s">
        <v>0</v>
      </c>
      <c r="B20" s="25" t="s">
        <v>3259</v>
      </c>
      <c r="C20" s="1" t="s">
        <v>1819</v>
      </c>
      <c r="D20" s="1" t="s">
        <v>10</v>
      </c>
      <c r="E20" s="45">
        <v>615</v>
      </c>
      <c r="F20" s="5">
        <v>0.25</v>
      </c>
      <c r="G20" s="45">
        <f t="shared" si="0"/>
        <v>461.25</v>
      </c>
      <c r="H20" s="4" t="str">
        <f>Table15[[#This Row],[Short Description]]</f>
        <v>Vocia PLD-1</v>
      </c>
      <c r="I20" s="1" t="s">
        <v>1820</v>
      </c>
      <c r="J20" s="4" t="s">
        <v>1791</v>
      </c>
    </row>
    <row r="21" spans="1:10" ht="42" customHeight="1" x14ac:dyDescent="0.2">
      <c r="A21" s="1" t="s">
        <v>0</v>
      </c>
      <c r="B21" s="25" t="s">
        <v>3260</v>
      </c>
      <c r="C21" s="1" t="s">
        <v>1821</v>
      </c>
      <c r="D21" s="1" t="s">
        <v>10</v>
      </c>
      <c r="E21" s="45">
        <v>615</v>
      </c>
      <c r="F21" s="5">
        <v>0.25</v>
      </c>
      <c r="G21" s="45">
        <f t="shared" si="0"/>
        <v>461.25</v>
      </c>
      <c r="H21" s="4" t="str">
        <f>Table15[[#This Row],[Short Description]]</f>
        <v>Vocia PLD-2</v>
      </c>
      <c r="I21" s="1" t="s">
        <v>1822</v>
      </c>
      <c r="J21" s="1" t="s">
        <v>1791</v>
      </c>
    </row>
    <row r="22" spans="1:10" ht="42" customHeight="1" x14ac:dyDescent="0.2">
      <c r="A22" s="1" t="s">
        <v>0</v>
      </c>
      <c r="B22" s="21" t="s">
        <v>3261</v>
      </c>
      <c r="C22" s="1" t="s">
        <v>1823</v>
      </c>
      <c r="D22" s="1" t="s">
        <v>10</v>
      </c>
      <c r="E22" s="45">
        <v>3150</v>
      </c>
      <c r="F22" s="5">
        <v>0.25</v>
      </c>
      <c r="G22" s="45">
        <f t="shared" si="0"/>
        <v>2362.5</v>
      </c>
      <c r="H22" s="4" t="str">
        <f>Table15[[#This Row],[Short Description]]</f>
        <v>Vocia POTS-1-2</v>
      </c>
      <c r="I22" s="1" t="s">
        <v>1824</v>
      </c>
      <c r="J22" s="1" t="s">
        <v>1796</v>
      </c>
    </row>
    <row r="23" spans="1:10" ht="42" customHeight="1" x14ac:dyDescent="0.2">
      <c r="A23" s="1" t="s">
        <v>0</v>
      </c>
      <c r="B23" s="21" t="s">
        <v>3262</v>
      </c>
      <c r="C23" s="1" t="s">
        <v>1825</v>
      </c>
      <c r="D23" s="1" t="s">
        <v>10</v>
      </c>
      <c r="E23" s="45">
        <v>3850</v>
      </c>
      <c r="F23" s="5">
        <v>0.25</v>
      </c>
      <c r="G23" s="45">
        <f t="shared" si="0"/>
        <v>2887.5</v>
      </c>
      <c r="H23" s="4" t="str">
        <f>Table15[[#This Row],[Short Description]]</f>
        <v>Vocia POTS-1-4</v>
      </c>
      <c r="I23" s="1" t="s">
        <v>1826</v>
      </c>
      <c r="J23" s="1" t="s">
        <v>1796</v>
      </c>
    </row>
    <row r="24" spans="1:10" ht="42" customHeight="1" x14ac:dyDescent="0.2">
      <c r="A24" s="1" t="s">
        <v>0</v>
      </c>
      <c r="B24" s="21" t="s">
        <v>3263</v>
      </c>
      <c r="C24" s="1" t="s">
        <v>1827</v>
      </c>
      <c r="D24" s="1" t="s">
        <v>10</v>
      </c>
      <c r="E24" s="45">
        <v>2101</v>
      </c>
      <c r="F24" s="5">
        <v>0.25</v>
      </c>
      <c r="G24" s="45">
        <f t="shared" si="0"/>
        <v>1575.75</v>
      </c>
      <c r="H24" s="4" t="str">
        <f>Table15[[#This Row],[Short Description]]</f>
        <v>Vocia PSKIT-1</v>
      </c>
      <c r="I24" s="1" t="s">
        <v>1828</v>
      </c>
      <c r="J24" s="1" t="s">
        <v>1796</v>
      </c>
    </row>
    <row r="25" spans="1:10" ht="42" customHeight="1" x14ac:dyDescent="0.2">
      <c r="A25" s="1" t="s">
        <v>0</v>
      </c>
      <c r="B25" s="21" t="s">
        <v>3264</v>
      </c>
      <c r="C25" s="1" t="s">
        <v>2198</v>
      </c>
      <c r="D25" s="1" t="s">
        <v>10</v>
      </c>
      <c r="E25" s="45">
        <v>13780</v>
      </c>
      <c r="F25" s="5">
        <v>0.25</v>
      </c>
      <c r="G25" s="45">
        <f t="shared" si="0"/>
        <v>10335</v>
      </c>
      <c r="H25" s="4" t="s">
        <v>2198</v>
      </c>
      <c r="I25" s="1" t="s">
        <v>2199</v>
      </c>
      <c r="J25" s="1" t="s">
        <v>1794</v>
      </c>
    </row>
    <row r="26" spans="1:10" ht="42" customHeight="1" x14ac:dyDescent="0.2">
      <c r="A26" s="1" t="s">
        <v>0</v>
      </c>
      <c r="B26" s="25" t="s">
        <v>3265</v>
      </c>
      <c r="C26" s="1" t="s">
        <v>1829</v>
      </c>
      <c r="D26" s="1" t="s">
        <v>10</v>
      </c>
      <c r="E26" s="45">
        <v>7698</v>
      </c>
      <c r="F26" s="5">
        <v>0.25</v>
      </c>
      <c r="G26" s="45">
        <f t="shared" si="0"/>
        <v>5773.5</v>
      </c>
      <c r="H26" s="4" t="str">
        <f>Table15[[#This Row],[Short Description]]</f>
        <v>Vocia VA-4300CV</v>
      </c>
      <c r="I26" s="1" t="s">
        <v>1830</v>
      </c>
      <c r="J26" s="1" t="s">
        <v>1782</v>
      </c>
    </row>
    <row r="27" spans="1:10" ht="42" customHeight="1" x14ac:dyDescent="0.2">
      <c r="A27" s="1" t="s">
        <v>0</v>
      </c>
      <c r="B27" s="25" t="s">
        <v>3266</v>
      </c>
      <c r="C27" s="1" t="s">
        <v>1831</v>
      </c>
      <c r="D27" s="1" t="s">
        <v>10</v>
      </c>
      <c r="E27" s="45">
        <v>10261</v>
      </c>
      <c r="F27" s="5">
        <v>0.25</v>
      </c>
      <c r="G27" s="45">
        <f t="shared" si="0"/>
        <v>7695.75</v>
      </c>
      <c r="H27" s="4" t="str">
        <f>Table15[[#This Row],[Short Description]]</f>
        <v>Vocia VA-8150CV</v>
      </c>
      <c r="I27" s="1" t="s">
        <v>1832</v>
      </c>
      <c r="J27" s="1" t="s">
        <v>1782</v>
      </c>
    </row>
    <row r="28" spans="1:10" ht="42" customHeight="1" x14ac:dyDescent="0.2">
      <c r="A28" s="1" t="s">
        <v>0</v>
      </c>
      <c r="B28" s="21" t="s">
        <v>3267</v>
      </c>
      <c r="C28" s="1" t="s">
        <v>1833</v>
      </c>
      <c r="D28" s="1" t="s">
        <v>10</v>
      </c>
      <c r="E28" s="45">
        <v>6415</v>
      </c>
      <c r="F28" s="5">
        <v>0.25</v>
      </c>
      <c r="G28" s="45">
        <f t="shared" si="0"/>
        <v>4811.25</v>
      </c>
      <c r="H28" s="4" t="str">
        <f>Table15[[#This Row],[Short Description]]</f>
        <v>Vocia VA-8600</v>
      </c>
      <c r="I28" s="1" t="s">
        <v>1834</v>
      </c>
      <c r="J28" s="1" t="s">
        <v>1782</v>
      </c>
    </row>
    <row r="29" spans="1:10" ht="42" customHeight="1" x14ac:dyDescent="0.2">
      <c r="A29" s="1" t="s">
        <v>0</v>
      </c>
      <c r="B29" s="21" t="s">
        <v>3268</v>
      </c>
      <c r="C29" s="1" t="s">
        <v>1835</v>
      </c>
      <c r="D29" s="1" t="s">
        <v>10</v>
      </c>
      <c r="E29" s="45">
        <v>6415</v>
      </c>
      <c r="F29" s="5">
        <v>0.25</v>
      </c>
      <c r="G29" s="45">
        <f t="shared" si="0"/>
        <v>4811.25</v>
      </c>
      <c r="H29" s="4" t="str">
        <f>Table15[[#This Row],[Short Description]]</f>
        <v>Vocia VA-8600c</v>
      </c>
      <c r="I29" s="1" t="s">
        <v>1836</v>
      </c>
      <c r="J29" s="1" t="s">
        <v>1782</v>
      </c>
    </row>
    <row r="30" spans="1:10" ht="42" customHeight="1" x14ac:dyDescent="0.2">
      <c r="A30" s="1" t="s">
        <v>0</v>
      </c>
      <c r="B30" s="21" t="s">
        <v>3269</v>
      </c>
      <c r="C30" s="1" t="s">
        <v>1837</v>
      </c>
      <c r="D30" s="1" t="s">
        <v>10</v>
      </c>
      <c r="E30" s="45">
        <v>700</v>
      </c>
      <c r="F30" s="5">
        <v>0.25</v>
      </c>
      <c r="G30" s="45">
        <f t="shared" si="0"/>
        <v>525</v>
      </c>
      <c r="H30" s="4" t="str">
        <f>Table15[[#This Row],[Short Description]]</f>
        <v>Vocia VAM-1</v>
      </c>
      <c r="I30" s="1" t="s">
        <v>1838</v>
      </c>
      <c r="J30" s="1" t="s">
        <v>1796</v>
      </c>
    </row>
    <row r="31" spans="1:10" ht="42" customHeight="1" x14ac:dyDescent="0.2">
      <c r="A31" s="1" t="s">
        <v>0</v>
      </c>
      <c r="B31" s="21" t="s">
        <v>3270</v>
      </c>
      <c r="C31" s="1" t="s">
        <v>1839</v>
      </c>
      <c r="D31" s="1" t="s">
        <v>10</v>
      </c>
      <c r="E31" s="45">
        <v>958</v>
      </c>
      <c r="F31" s="5">
        <v>0.25</v>
      </c>
      <c r="G31" s="45">
        <f t="shared" si="0"/>
        <v>718.5</v>
      </c>
      <c r="H31" s="4" t="str">
        <f>Table15[[#This Row],[Short Description]]</f>
        <v>Vocia VFOM-1 CK</v>
      </c>
      <c r="I31" s="1" t="s">
        <v>1840</v>
      </c>
      <c r="J31" s="1" t="s">
        <v>1782</v>
      </c>
    </row>
    <row r="32" spans="1:10" ht="42" customHeight="1" x14ac:dyDescent="0.2">
      <c r="A32" s="1" t="s">
        <v>0</v>
      </c>
      <c r="B32" s="21">
        <v>901.04110000000003</v>
      </c>
      <c r="C32" s="1" t="s">
        <v>1841</v>
      </c>
      <c r="D32" s="1" t="s">
        <v>10</v>
      </c>
      <c r="E32" s="45">
        <v>958</v>
      </c>
      <c r="F32" s="5">
        <v>0.25</v>
      </c>
      <c r="G32" s="45">
        <f t="shared" si="0"/>
        <v>718.5</v>
      </c>
      <c r="H32" s="4" t="str">
        <f>Table15[[#This Row],[Short Description]]</f>
        <v>Vocia VFOM-1-3</v>
      </c>
      <c r="I32" s="1" t="s">
        <v>1842</v>
      </c>
      <c r="J32" s="1" t="s">
        <v>1782</v>
      </c>
    </row>
    <row r="33" spans="1:10" ht="42" customHeight="1" x14ac:dyDescent="0.2">
      <c r="A33" s="1" t="s">
        <v>0</v>
      </c>
      <c r="B33" s="21">
        <v>901.0412</v>
      </c>
      <c r="C33" s="1" t="s">
        <v>1843</v>
      </c>
      <c r="D33" s="1" t="s">
        <v>10</v>
      </c>
      <c r="E33" s="45">
        <v>958</v>
      </c>
      <c r="F33" s="5">
        <v>0.25</v>
      </c>
      <c r="G33" s="45">
        <f t="shared" si="0"/>
        <v>718.5</v>
      </c>
      <c r="H33" s="4" t="str">
        <f>Table15[[#This Row],[Short Description]]</f>
        <v>Vocia VFOM-1-7</v>
      </c>
      <c r="I33" s="1" t="s">
        <v>1844</v>
      </c>
      <c r="J33" s="1" t="s">
        <v>1782</v>
      </c>
    </row>
    <row r="34" spans="1:10" ht="42" customHeight="1" x14ac:dyDescent="0.2">
      <c r="A34" s="1" t="s">
        <v>0</v>
      </c>
      <c r="B34" s="21" t="s">
        <v>3271</v>
      </c>
      <c r="C34" s="1" t="s">
        <v>1845</v>
      </c>
      <c r="D34" s="1" t="s">
        <v>10</v>
      </c>
      <c r="E34" s="45">
        <v>3034</v>
      </c>
      <c r="F34" s="5">
        <v>0.25</v>
      </c>
      <c r="G34" s="45">
        <f t="shared" si="0"/>
        <v>2275.5</v>
      </c>
      <c r="H34" s="4" t="str">
        <f>Table15[[#This Row],[Short Description]]</f>
        <v>Vocia VI-6</v>
      </c>
      <c r="I34" s="1" t="s">
        <v>1846</v>
      </c>
      <c r="J34" s="1" t="s">
        <v>1796</v>
      </c>
    </row>
    <row r="35" spans="1:10" ht="42" customHeight="1" x14ac:dyDescent="0.2">
      <c r="A35" s="1" t="s">
        <v>0</v>
      </c>
      <c r="B35" s="21" t="s">
        <v>3272</v>
      </c>
      <c r="C35" s="1" t="s">
        <v>1847</v>
      </c>
      <c r="D35" s="1" t="s">
        <v>10</v>
      </c>
      <c r="E35" s="45">
        <v>3967</v>
      </c>
      <c r="F35" s="5">
        <v>0.25</v>
      </c>
      <c r="G35" s="45">
        <f t="shared" si="0"/>
        <v>2975.25</v>
      </c>
      <c r="H35" s="4" t="str">
        <f>Table15[[#This Row],[Short Description]]</f>
        <v>Vocia VI-8</v>
      </c>
      <c r="I35" s="1" t="s">
        <v>1848</v>
      </c>
      <c r="J35" s="1" t="s">
        <v>1796</v>
      </c>
    </row>
    <row r="36" spans="1:10" ht="42" customHeight="1" x14ac:dyDescent="0.2">
      <c r="A36" s="1" t="s">
        <v>0</v>
      </c>
      <c r="B36" s="21" t="s">
        <v>3273</v>
      </c>
      <c r="C36" s="1" t="s">
        <v>1849</v>
      </c>
      <c r="D36" s="1" t="s">
        <v>10</v>
      </c>
      <c r="E36" s="45">
        <v>2862</v>
      </c>
      <c r="F36" s="5">
        <v>0.25</v>
      </c>
      <c r="G36" s="45">
        <f t="shared" si="0"/>
        <v>2146.5</v>
      </c>
      <c r="H36" s="4" t="str">
        <f>Table15[[#This Row],[Short Description]]</f>
        <v>Vocia VO-4e</v>
      </c>
      <c r="I36" s="1" t="s">
        <v>1850</v>
      </c>
      <c r="J36" s="1" t="s">
        <v>1782</v>
      </c>
    </row>
    <row r="37" spans="1:10" ht="42" customHeight="1" x14ac:dyDescent="0.2">
      <c r="A37" s="1" t="s">
        <v>0</v>
      </c>
      <c r="B37" s="21" t="s">
        <v>3274</v>
      </c>
      <c r="C37" s="1" t="s">
        <v>1851</v>
      </c>
      <c r="D37" s="1" t="s">
        <v>10</v>
      </c>
      <c r="E37" s="45">
        <v>3384</v>
      </c>
      <c r="F37" s="5">
        <v>0.25</v>
      </c>
      <c r="G37" s="45">
        <f t="shared" si="0"/>
        <v>2538</v>
      </c>
      <c r="H37" s="4" t="str">
        <f>Table15[[#This Row],[Short Description]]</f>
        <v>Vocia VOIP-1-2</v>
      </c>
      <c r="I37" s="1" t="s">
        <v>1852</v>
      </c>
      <c r="J37" s="1" t="s">
        <v>1796</v>
      </c>
    </row>
    <row r="38" spans="1:10" ht="42" customHeight="1" x14ac:dyDescent="0.2">
      <c r="A38" s="1" t="s">
        <v>0</v>
      </c>
      <c r="B38" s="21" t="s">
        <v>3275</v>
      </c>
      <c r="C38" s="1" t="s">
        <v>1853</v>
      </c>
      <c r="D38" s="1" t="s">
        <v>10</v>
      </c>
      <c r="E38" s="45">
        <v>4316</v>
      </c>
      <c r="F38" s="5">
        <v>0.25</v>
      </c>
      <c r="G38" s="45">
        <f t="shared" si="0"/>
        <v>3237</v>
      </c>
      <c r="H38" s="4" t="str">
        <f>Table15[[#This Row],[Short Description]]</f>
        <v>Vocia VOIP-1-4</v>
      </c>
      <c r="I38" s="1" t="s">
        <v>1854</v>
      </c>
      <c r="J38" s="4" t="s">
        <v>1796</v>
      </c>
    </row>
    <row r="39" spans="1:10" ht="42" customHeight="1" x14ac:dyDescent="0.2">
      <c r="A39" s="1" t="s">
        <v>0</v>
      </c>
      <c r="B39" s="21" t="s">
        <v>3276</v>
      </c>
      <c r="C39" s="1" t="s">
        <v>1855</v>
      </c>
      <c r="D39" s="1" t="s">
        <v>10</v>
      </c>
      <c r="E39" s="45">
        <v>363</v>
      </c>
      <c r="F39" s="5">
        <v>0.25</v>
      </c>
      <c r="G39" s="45">
        <f t="shared" si="0"/>
        <v>272.25</v>
      </c>
      <c r="H39" s="4" t="str">
        <f>Table15[[#This Row],[Short Description]]</f>
        <v>Vocia VPSI-1</v>
      </c>
      <c r="I39" s="1" t="s">
        <v>1856</v>
      </c>
      <c r="J39" s="1" t="s">
        <v>1796</v>
      </c>
    </row>
    <row r="40" spans="1:10" ht="42" customHeight="1" x14ac:dyDescent="0.2">
      <c r="A40" s="1" t="s">
        <v>0</v>
      </c>
      <c r="B40" s="21" t="s">
        <v>3277</v>
      </c>
      <c r="C40" s="1" t="s">
        <v>1857</v>
      </c>
      <c r="D40" s="1" t="s">
        <v>10</v>
      </c>
      <c r="E40" s="45">
        <v>642</v>
      </c>
      <c r="F40" s="5">
        <v>0.25</v>
      </c>
      <c r="G40" s="45">
        <f t="shared" si="0"/>
        <v>481.5</v>
      </c>
      <c r="H40" s="4" t="str">
        <f>Table15[[#This Row],[Short Description]]</f>
        <v>Vocia WR-1</v>
      </c>
      <c r="I40" s="1" t="s">
        <v>1858</v>
      </c>
      <c r="J40" s="1" t="s">
        <v>1791</v>
      </c>
    </row>
    <row r="41" spans="1:10" ht="42" customHeight="1" x14ac:dyDescent="0.2">
      <c r="A41" s="1" t="s">
        <v>0</v>
      </c>
      <c r="B41" s="21" t="s">
        <v>3278</v>
      </c>
      <c r="C41" s="1" t="s">
        <v>1859</v>
      </c>
      <c r="D41" s="1" t="s">
        <v>10</v>
      </c>
      <c r="E41" s="45">
        <v>2332</v>
      </c>
      <c r="F41" s="5">
        <v>0.25</v>
      </c>
      <c r="G41" s="45">
        <f t="shared" si="0"/>
        <v>1749</v>
      </c>
      <c r="H41" s="4" t="str">
        <f>Table15[[#This Row],[Short Description]]</f>
        <v>Vocia WS-10</v>
      </c>
      <c r="I41" s="1" t="s">
        <v>1860</v>
      </c>
      <c r="J41" s="1" t="s">
        <v>1796</v>
      </c>
    </row>
    <row r="42" spans="1:10" ht="42" customHeight="1" x14ac:dyDescent="0.2">
      <c r="A42" s="1" t="s">
        <v>0</v>
      </c>
      <c r="B42" s="21" t="s">
        <v>3279</v>
      </c>
      <c r="C42" s="1" t="s">
        <v>1861</v>
      </c>
      <c r="D42" s="1" t="s">
        <v>10</v>
      </c>
      <c r="E42" s="45">
        <v>2215</v>
      </c>
      <c r="F42" s="5">
        <v>0.25</v>
      </c>
      <c r="G42" s="45">
        <f t="shared" si="0"/>
        <v>1661.25</v>
      </c>
      <c r="H42" s="1" t="str">
        <f>Table15[[#This Row],[Short Description]]</f>
        <v>Vocia WS-4</v>
      </c>
      <c r="I42" s="1" t="s">
        <v>1862</v>
      </c>
      <c r="J42" s="1" t="s">
        <v>1796</v>
      </c>
    </row>
    <row r="43" spans="1:10" ht="42" customHeight="1" x14ac:dyDescent="0.2">
      <c r="A43" s="1" t="s">
        <v>0</v>
      </c>
      <c r="B43" s="21" t="s">
        <v>3280</v>
      </c>
      <c r="C43" s="1" t="s">
        <v>1915</v>
      </c>
      <c r="D43" s="1" t="s">
        <v>10</v>
      </c>
      <c r="E43" s="45">
        <v>1060</v>
      </c>
      <c r="F43" s="5">
        <v>0.25</v>
      </c>
      <c r="G43" s="45">
        <f t="shared" si="0"/>
        <v>795</v>
      </c>
      <c r="H43" s="1" t="s">
        <v>1915</v>
      </c>
      <c r="I43" s="1" t="s">
        <v>1911</v>
      </c>
      <c r="J43" s="1" t="s">
        <v>97</v>
      </c>
    </row>
    <row r="44" spans="1:10" ht="42" customHeight="1" x14ac:dyDescent="0.2">
      <c r="A44" s="1" t="s">
        <v>0</v>
      </c>
      <c r="B44" s="21" t="s">
        <v>3281</v>
      </c>
      <c r="C44" s="1" t="s">
        <v>1916</v>
      </c>
      <c r="D44" s="1" t="s">
        <v>10</v>
      </c>
      <c r="E44" s="45">
        <v>1378</v>
      </c>
      <c r="F44" s="5">
        <v>0.25</v>
      </c>
      <c r="G44" s="45">
        <f t="shared" si="0"/>
        <v>1033.5</v>
      </c>
      <c r="H44" s="1" t="s">
        <v>1916</v>
      </c>
      <c r="I44" s="1" t="s">
        <v>1912</v>
      </c>
      <c r="J44" s="1" t="s">
        <v>97</v>
      </c>
    </row>
    <row r="45" spans="1:10" ht="42" customHeight="1" x14ac:dyDescent="0.2">
      <c r="A45" s="1" t="s">
        <v>0</v>
      </c>
      <c r="B45" s="21" t="s">
        <v>3282</v>
      </c>
      <c r="C45" s="1" t="s">
        <v>1917</v>
      </c>
      <c r="D45" s="1" t="s">
        <v>10</v>
      </c>
      <c r="E45" s="45">
        <v>1378</v>
      </c>
      <c r="F45" s="5">
        <v>0.25</v>
      </c>
      <c r="G45" s="45">
        <f t="shared" si="0"/>
        <v>1033.5</v>
      </c>
      <c r="H45" s="1" t="s">
        <v>1917</v>
      </c>
      <c r="I45" s="1" t="s">
        <v>1913</v>
      </c>
      <c r="J45" s="1" t="s">
        <v>97</v>
      </c>
    </row>
    <row r="46" spans="1:10" ht="42" customHeight="1" x14ac:dyDescent="0.2">
      <c r="A46" s="1" t="s">
        <v>0</v>
      </c>
      <c r="B46" s="21" t="s">
        <v>3283</v>
      </c>
      <c r="C46" s="1" t="s">
        <v>1918</v>
      </c>
      <c r="D46" s="1" t="s">
        <v>10</v>
      </c>
      <c r="E46" s="45">
        <v>1802</v>
      </c>
      <c r="F46" s="5">
        <v>0.25</v>
      </c>
      <c r="G46" s="45">
        <f t="shared" si="0"/>
        <v>1351.5</v>
      </c>
      <c r="H46" s="1" t="s">
        <v>1918</v>
      </c>
      <c r="I46" s="1" t="s">
        <v>1914</v>
      </c>
      <c r="J46" s="1" t="s">
        <v>97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210D7-5DF3-4C57-AC7A-7FF567D715E6}">
  <sheetPr codeName="Sheet19"/>
  <dimension ref="A1:J17"/>
  <sheetViews>
    <sheetView workbookViewId="0">
      <selection activeCell="A2" sqref="A2"/>
    </sheetView>
  </sheetViews>
  <sheetFormatPr defaultRowHeight="12.75" x14ac:dyDescent="0.2"/>
  <cols>
    <col min="1" max="1" width="17.5703125" customWidth="1"/>
    <col min="2" max="2" width="15.42578125" customWidth="1"/>
    <col min="3" max="3" width="28.42578125" customWidth="1"/>
    <col min="4" max="4" width="11.140625" customWidth="1"/>
    <col min="5" max="5" width="14.140625" style="49" customWidth="1"/>
    <col min="6" max="6" width="14.140625" hidden="1" customWidth="1"/>
    <col min="7" max="7" width="19.5703125" style="49" customWidth="1"/>
    <col min="8" max="8" width="11.42578125" bestFit="1" customWidth="1"/>
    <col min="9" max="9" width="60.5703125" customWidth="1"/>
    <col min="10" max="10" width="56.28515625" customWidth="1"/>
    <col min="11" max="11" width="72.140625" customWidth="1"/>
  </cols>
  <sheetData>
    <row r="1" spans="1:10" ht="31.5" x14ac:dyDescent="0.25">
      <c r="A1" s="10" t="s">
        <v>1</v>
      </c>
      <c r="B1" s="11" t="s">
        <v>2</v>
      </c>
      <c r="C1" s="10" t="s">
        <v>3</v>
      </c>
      <c r="D1" s="10" t="s">
        <v>4</v>
      </c>
      <c r="E1" s="44" t="s">
        <v>5</v>
      </c>
      <c r="F1" s="10" t="s">
        <v>3487</v>
      </c>
      <c r="G1" s="44" t="s">
        <v>3488</v>
      </c>
      <c r="H1" s="10" t="s">
        <v>6</v>
      </c>
      <c r="I1" s="10" t="s">
        <v>7</v>
      </c>
      <c r="J1" s="10" t="s">
        <v>8</v>
      </c>
    </row>
    <row r="2" spans="1:10" ht="42" customHeight="1" x14ac:dyDescent="0.2">
      <c r="A2" s="1" t="s">
        <v>0</v>
      </c>
      <c r="B2" s="25" t="s">
        <v>3280</v>
      </c>
      <c r="C2" s="22" t="s">
        <v>1915</v>
      </c>
      <c r="D2" s="1" t="s">
        <v>10</v>
      </c>
      <c r="E2" s="45">
        <v>1060</v>
      </c>
      <c r="F2" s="3">
        <v>0.25</v>
      </c>
      <c r="G2" s="45">
        <f t="shared" ref="G2:G17" si="0">E2-(E2*F2)</f>
        <v>795</v>
      </c>
      <c r="H2" s="1" t="str">
        <f>Table131162[[#This Row],[Short Description]]</f>
        <v>Voltera A 300.2</v>
      </c>
      <c r="I2" s="1" t="s">
        <v>1911</v>
      </c>
      <c r="J2" s="1" t="s">
        <v>97</v>
      </c>
    </row>
    <row r="3" spans="1:10" ht="42" customHeight="1" x14ac:dyDescent="0.2">
      <c r="A3" s="1" t="s">
        <v>0</v>
      </c>
      <c r="B3" s="25" t="s">
        <v>3281</v>
      </c>
      <c r="C3" s="22" t="s">
        <v>1916</v>
      </c>
      <c r="D3" s="1" t="s">
        <v>10</v>
      </c>
      <c r="E3" s="45">
        <v>1378</v>
      </c>
      <c r="F3" s="3">
        <v>0.25</v>
      </c>
      <c r="G3" s="45">
        <f t="shared" si="0"/>
        <v>1033.5</v>
      </c>
      <c r="H3" s="1" t="str">
        <f>Table131162[[#This Row],[Short Description]]</f>
        <v>Voltera A 300.4</v>
      </c>
      <c r="I3" s="1" t="s">
        <v>1912</v>
      </c>
      <c r="J3" s="1" t="s">
        <v>97</v>
      </c>
    </row>
    <row r="4" spans="1:10" ht="42" customHeight="1" x14ac:dyDescent="0.2">
      <c r="A4" s="1" t="s">
        <v>0</v>
      </c>
      <c r="B4" s="25" t="s">
        <v>3282</v>
      </c>
      <c r="C4" s="22" t="s">
        <v>1917</v>
      </c>
      <c r="D4" s="1" t="s">
        <v>10</v>
      </c>
      <c r="E4" s="45">
        <v>1378</v>
      </c>
      <c r="F4" s="3">
        <v>0.25</v>
      </c>
      <c r="G4" s="45">
        <f t="shared" si="0"/>
        <v>1033.5</v>
      </c>
      <c r="H4" s="1" t="str">
        <f>Table131162[[#This Row],[Short Description]]</f>
        <v>Voltera A 600.2</v>
      </c>
      <c r="I4" s="1" t="s">
        <v>1913</v>
      </c>
      <c r="J4" s="1" t="s">
        <v>97</v>
      </c>
    </row>
    <row r="5" spans="1:10" ht="42" customHeight="1" x14ac:dyDescent="0.2">
      <c r="A5" s="1" t="s">
        <v>0</v>
      </c>
      <c r="B5" s="21" t="s">
        <v>3283</v>
      </c>
      <c r="C5" s="22" t="s">
        <v>1918</v>
      </c>
      <c r="D5" s="1" t="s">
        <v>10</v>
      </c>
      <c r="E5" s="45">
        <v>1802</v>
      </c>
      <c r="F5" s="3">
        <v>0.25</v>
      </c>
      <c r="G5" s="45">
        <f t="shared" si="0"/>
        <v>1351.5</v>
      </c>
      <c r="H5" s="1" t="str">
        <f>Table131162[[#This Row],[Short Description]]</f>
        <v>Voltera A 600.4</v>
      </c>
      <c r="I5" s="1" t="s">
        <v>1914</v>
      </c>
      <c r="J5" s="1" t="s">
        <v>97</v>
      </c>
    </row>
    <row r="6" spans="1:10" ht="42" customHeight="1" x14ac:dyDescent="0.2">
      <c r="A6" s="1" t="s">
        <v>0</v>
      </c>
      <c r="B6" s="21" t="s">
        <v>3284</v>
      </c>
      <c r="C6" s="22" t="s">
        <v>2095</v>
      </c>
      <c r="D6" s="1" t="s">
        <v>10</v>
      </c>
      <c r="E6" s="45">
        <v>3392</v>
      </c>
      <c r="F6" s="3">
        <v>0.25</v>
      </c>
      <c r="G6" s="45">
        <f t="shared" si="0"/>
        <v>2544</v>
      </c>
      <c r="H6" s="1" t="s">
        <v>2095</v>
      </c>
      <c r="I6" s="1" t="s">
        <v>2096</v>
      </c>
      <c r="J6" s="1" t="s">
        <v>97</v>
      </c>
    </row>
    <row r="7" spans="1:10" ht="42" customHeight="1" x14ac:dyDescent="0.2">
      <c r="A7" s="1" t="s">
        <v>0</v>
      </c>
      <c r="B7" s="21" t="s">
        <v>3285</v>
      </c>
      <c r="C7" s="22" t="s">
        <v>2057</v>
      </c>
      <c r="D7" s="1" t="s">
        <v>10</v>
      </c>
      <c r="E7" s="45">
        <v>3604</v>
      </c>
      <c r="F7" s="3">
        <v>0.25</v>
      </c>
      <c r="G7" s="45">
        <f t="shared" si="0"/>
        <v>2703</v>
      </c>
      <c r="H7" s="1" t="s">
        <v>2057</v>
      </c>
      <c r="I7" s="1" t="s">
        <v>2180</v>
      </c>
      <c r="J7" s="1" t="s">
        <v>97</v>
      </c>
    </row>
    <row r="8" spans="1:10" ht="42" customHeight="1" x14ac:dyDescent="0.2">
      <c r="A8" s="1" t="s">
        <v>0</v>
      </c>
      <c r="B8" s="21" t="s">
        <v>3286</v>
      </c>
      <c r="C8" s="22" t="s">
        <v>2097</v>
      </c>
      <c r="D8" s="1" t="s">
        <v>10</v>
      </c>
      <c r="E8" s="45">
        <v>4664</v>
      </c>
      <c r="F8" s="3">
        <v>0.25</v>
      </c>
      <c r="G8" s="45">
        <f t="shared" si="0"/>
        <v>3498</v>
      </c>
      <c r="H8" s="1" t="s">
        <v>2097</v>
      </c>
      <c r="I8" s="1" t="s">
        <v>2098</v>
      </c>
      <c r="J8" s="1" t="s">
        <v>97</v>
      </c>
    </row>
    <row r="9" spans="1:10" ht="42" customHeight="1" x14ac:dyDescent="0.2">
      <c r="A9" s="1" t="s">
        <v>0</v>
      </c>
      <c r="B9" s="21" t="s">
        <v>3287</v>
      </c>
      <c r="C9" s="22" t="s">
        <v>2059</v>
      </c>
      <c r="D9" s="1" t="s">
        <v>10</v>
      </c>
      <c r="E9" s="45">
        <v>5300</v>
      </c>
      <c r="F9" s="3">
        <v>0.25</v>
      </c>
      <c r="G9" s="45">
        <f t="shared" si="0"/>
        <v>3975</v>
      </c>
      <c r="H9" s="1" t="s">
        <v>2059</v>
      </c>
      <c r="I9" s="1" t="s">
        <v>2182</v>
      </c>
      <c r="J9" s="1" t="s">
        <v>97</v>
      </c>
    </row>
    <row r="10" spans="1:10" ht="42" customHeight="1" x14ac:dyDescent="0.2">
      <c r="A10" s="1" t="s">
        <v>0</v>
      </c>
      <c r="B10" s="21" t="s">
        <v>3288</v>
      </c>
      <c r="C10" s="22" t="s">
        <v>2099</v>
      </c>
      <c r="D10" s="1" t="s">
        <v>10</v>
      </c>
      <c r="E10" s="45">
        <v>4028</v>
      </c>
      <c r="F10" s="3">
        <v>0.25</v>
      </c>
      <c r="G10" s="45">
        <f t="shared" si="0"/>
        <v>3021</v>
      </c>
      <c r="H10" s="1" t="s">
        <v>2099</v>
      </c>
      <c r="I10" s="1" t="s">
        <v>2100</v>
      </c>
      <c r="J10" s="1" t="s">
        <v>97</v>
      </c>
    </row>
    <row r="11" spans="1:10" ht="42" customHeight="1" x14ac:dyDescent="0.2">
      <c r="A11" s="1" t="s">
        <v>0</v>
      </c>
      <c r="B11" s="21" t="s">
        <v>3289</v>
      </c>
      <c r="C11" s="22" t="s">
        <v>2058</v>
      </c>
      <c r="D11" s="1" t="s">
        <v>10</v>
      </c>
      <c r="E11" s="45">
        <v>4452</v>
      </c>
      <c r="F11" s="3">
        <v>0.25</v>
      </c>
      <c r="G11" s="45">
        <f t="shared" si="0"/>
        <v>3339</v>
      </c>
      <c r="H11" s="1" t="s">
        <v>2058</v>
      </c>
      <c r="I11" s="1" t="s">
        <v>2181</v>
      </c>
      <c r="J11" s="1" t="s">
        <v>97</v>
      </c>
    </row>
    <row r="12" spans="1:10" ht="42" customHeight="1" x14ac:dyDescent="0.2">
      <c r="A12" s="1" t="s">
        <v>0</v>
      </c>
      <c r="B12" s="21" t="s">
        <v>3290</v>
      </c>
      <c r="C12" s="22" t="s">
        <v>2101</v>
      </c>
      <c r="D12" s="1" t="s">
        <v>10</v>
      </c>
      <c r="E12" s="45">
        <v>5512</v>
      </c>
      <c r="F12" s="3">
        <v>0.25</v>
      </c>
      <c r="G12" s="45">
        <f t="shared" si="0"/>
        <v>4134</v>
      </c>
      <c r="H12" s="1" t="s">
        <v>2101</v>
      </c>
      <c r="I12" s="1" t="s">
        <v>2102</v>
      </c>
      <c r="J12" s="1" t="s">
        <v>97</v>
      </c>
    </row>
    <row r="13" spans="1:10" ht="42" customHeight="1" x14ac:dyDescent="0.2">
      <c r="A13" s="1" t="s">
        <v>0</v>
      </c>
      <c r="B13" s="21" t="s">
        <v>3291</v>
      </c>
      <c r="C13" s="22" t="s">
        <v>2060</v>
      </c>
      <c r="D13" s="1" t="s">
        <v>10</v>
      </c>
      <c r="E13" s="45">
        <v>6784</v>
      </c>
      <c r="F13" s="3">
        <v>0.25</v>
      </c>
      <c r="G13" s="45">
        <f t="shared" si="0"/>
        <v>5088</v>
      </c>
      <c r="H13" s="1" t="s">
        <v>2060</v>
      </c>
      <c r="I13" s="1" t="s">
        <v>2183</v>
      </c>
      <c r="J13" s="1" t="s">
        <v>97</v>
      </c>
    </row>
    <row r="14" spans="1:10" ht="42" customHeight="1" x14ac:dyDescent="0.2">
      <c r="A14" s="1" t="s">
        <v>0</v>
      </c>
      <c r="B14" s="21" t="s">
        <v>3292</v>
      </c>
      <c r="C14" s="22" t="s">
        <v>2200</v>
      </c>
      <c r="D14" s="1" t="s">
        <v>10</v>
      </c>
      <c r="E14" s="45">
        <v>5088</v>
      </c>
      <c r="F14" s="3">
        <v>0.25</v>
      </c>
      <c r="G14" s="45">
        <f t="shared" si="0"/>
        <v>3816</v>
      </c>
      <c r="H14" s="1" t="s">
        <v>2200</v>
      </c>
      <c r="I14" s="1" t="s">
        <v>2201</v>
      </c>
      <c r="J14" s="1" t="s">
        <v>97</v>
      </c>
    </row>
    <row r="15" spans="1:10" ht="42" customHeight="1" x14ac:dyDescent="0.2">
      <c r="A15" s="1" t="s">
        <v>0</v>
      </c>
      <c r="B15" s="21" t="s">
        <v>3293</v>
      </c>
      <c r="C15" s="22" t="s">
        <v>2202</v>
      </c>
      <c r="D15" s="1" t="s">
        <v>10</v>
      </c>
      <c r="E15" s="45">
        <v>5724</v>
      </c>
      <c r="F15" s="3">
        <v>0.25</v>
      </c>
      <c r="G15" s="45">
        <f t="shared" si="0"/>
        <v>4293</v>
      </c>
      <c r="H15" s="1" t="s">
        <v>2202</v>
      </c>
      <c r="I15" s="1" t="s">
        <v>2203</v>
      </c>
      <c r="J15" s="1" t="s">
        <v>97</v>
      </c>
    </row>
    <row r="16" spans="1:10" ht="42" customHeight="1" x14ac:dyDescent="0.2">
      <c r="A16" s="1" t="s">
        <v>0</v>
      </c>
      <c r="B16" s="21" t="s">
        <v>3294</v>
      </c>
      <c r="C16" s="22" t="s">
        <v>2204</v>
      </c>
      <c r="D16" s="1" t="s">
        <v>10</v>
      </c>
      <c r="E16" s="45">
        <v>6784</v>
      </c>
      <c r="F16" s="3">
        <v>0.25</v>
      </c>
      <c r="G16" s="45">
        <f t="shared" si="0"/>
        <v>5088</v>
      </c>
      <c r="H16" s="1" t="s">
        <v>2204</v>
      </c>
      <c r="I16" s="1" t="s">
        <v>2205</v>
      </c>
      <c r="J16" s="1" t="s">
        <v>97</v>
      </c>
    </row>
    <row r="17" spans="1:10" ht="42" customHeight="1" x14ac:dyDescent="0.2">
      <c r="A17" s="1" t="s">
        <v>0</v>
      </c>
      <c r="B17" s="21" t="s">
        <v>3295</v>
      </c>
      <c r="C17" s="22" t="s">
        <v>2103</v>
      </c>
      <c r="D17" s="1" t="s">
        <v>10</v>
      </c>
      <c r="E17" s="45">
        <v>3922</v>
      </c>
      <c r="F17" s="3">
        <v>0.25</v>
      </c>
      <c r="G17" s="45">
        <f t="shared" si="0"/>
        <v>2941.5</v>
      </c>
      <c r="H17" s="1" t="s">
        <v>2103</v>
      </c>
      <c r="I17" s="1" t="s">
        <v>2104</v>
      </c>
      <c r="J17" s="1" t="s">
        <v>97</v>
      </c>
    </row>
  </sheetData>
  <conditionalFormatting sqref="B2:B17">
    <cfRule type="duplicateValues" dxfId="17" priority="1"/>
    <cfRule type="duplicateValues" dxfId="16" priority="2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4855-A179-422D-945D-4E1D485F85A0}">
  <sheetPr codeName="Sheet5"/>
  <dimension ref="A1:J109"/>
  <sheetViews>
    <sheetView zoomScaleNormal="100" workbookViewId="0">
      <selection activeCell="B3" sqref="B3"/>
    </sheetView>
  </sheetViews>
  <sheetFormatPr defaultColWidth="8.85546875" defaultRowHeight="15.75" x14ac:dyDescent="0.25"/>
  <cols>
    <col min="1" max="1" width="17.5703125" style="10" customWidth="1"/>
    <col min="2" max="2" width="15.5703125" style="11" customWidth="1"/>
    <col min="3" max="3" width="29.5703125" style="10" customWidth="1"/>
    <col min="4" max="4" width="11.140625" style="10" customWidth="1"/>
    <col min="5" max="5" width="11.140625" style="41" hidden="1" customWidth="1"/>
    <col min="6" max="6" width="14" style="44" customWidth="1"/>
    <col min="7" max="7" width="18.7109375" style="44" customWidth="1"/>
    <col min="8" max="8" width="30.140625" style="10" customWidth="1"/>
    <col min="9" max="9" width="60.5703125" style="10" customWidth="1"/>
    <col min="10" max="10" width="56.28515625" style="10" customWidth="1"/>
    <col min="11" max="11" width="69" style="10" customWidth="1"/>
    <col min="12" max="16384" width="8.85546875" style="10"/>
  </cols>
  <sheetData>
    <row r="1" spans="1:10" ht="31.5" x14ac:dyDescent="0.25">
      <c r="A1" s="10" t="s">
        <v>1</v>
      </c>
      <c r="B1" s="11" t="s">
        <v>2</v>
      </c>
      <c r="C1" s="10" t="s">
        <v>3</v>
      </c>
      <c r="D1" s="10" t="s">
        <v>4</v>
      </c>
      <c r="E1" s="41" t="s">
        <v>3487</v>
      </c>
      <c r="F1" s="44" t="s">
        <v>5</v>
      </c>
      <c r="G1" s="44" t="s">
        <v>3488</v>
      </c>
      <c r="H1" s="10" t="s">
        <v>6</v>
      </c>
      <c r="I1" s="10" t="s">
        <v>7</v>
      </c>
      <c r="J1" s="10" t="s">
        <v>8</v>
      </c>
    </row>
    <row r="2" spans="1:10" s="1" customFormat="1" ht="42" customHeight="1" x14ac:dyDescent="0.2">
      <c r="A2" s="1" t="s">
        <v>0</v>
      </c>
      <c r="B2" s="25" t="s">
        <v>2255</v>
      </c>
      <c r="C2" s="22" t="s">
        <v>24</v>
      </c>
      <c r="D2" s="1" t="s">
        <v>10</v>
      </c>
      <c r="E2" s="42">
        <v>0.25</v>
      </c>
      <c r="F2" s="45">
        <v>34</v>
      </c>
      <c r="G2" s="45">
        <f t="shared" ref="G2:G33" si="0">F2-(F2*E2)</f>
        <v>25.5</v>
      </c>
      <c r="H2" s="1" t="str">
        <f>Table1367[[#This Row],[Short Description]]</f>
        <v>AE-BB-B</v>
      </c>
      <c r="I2" s="1" t="s">
        <v>25</v>
      </c>
      <c r="J2" s="1" t="s">
        <v>26</v>
      </c>
    </row>
    <row r="3" spans="1:10" s="1" customFormat="1" ht="42" customHeight="1" x14ac:dyDescent="0.2">
      <c r="A3" s="1" t="s">
        <v>0</v>
      </c>
      <c r="B3" s="25" t="s">
        <v>2256</v>
      </c>
      <c r="C3" s="22" t="s">
        <v>27</v>
      </c>
      <c r="D3" s="1" t="s">
        <v>10</v>
      </c>
      <c r="E3" s="42">
        <v>0.25</v>
      </c>
      <c r="F3" s="45">
        <v>34</v>
      </c>
      <c r="G3" s="45">
        <f t="shared" si="0"/>
        <v>25.5</v>
      </c>
      <c r="H3" s="1" t="str">
        <f>Table1367[[#This Row],[Short Description]]</f>
        <v>AE-BB-W</v>
      </c>
      <c r="I3" s="1" t="s">
        <v>28</v>
      </c>
      <c r="J3" s="1" t="s">
        <v>26</v>
      </c>
    </row>
    <row r="4" spans="1:10" s="1" customFormat="1" ht="42" customHeight="1" x14ac:dyDescent="0.2">
      <c r="A4" s="1" t="s">
        <v>0</v>
      </c>
      <c r="B4" s="25" t="s">
        <v>2257</v>
      </c>
      <c r="C4" s="22" t="s">
        <v>29</v>
      </c>
      <c r="D4" s="1" t="s">
        <v>10</v>
      </c>
      <c r="E4" s="42">
        <v>0.25</v>
      </c>
      <c r="F4" s="45">
        <v>34</v>
      </c>
      <c r="G4" s="45">
        <f t="shared" si="0"/>
        <v>25.5</v>
      </c>
      <c r="H4" s="1" t="str">
        <f>Table1367[[#This Row],[Short Description]]</f>
        <v>AE-UB-B</v>
      </c>
      <c r="I4" s="1" t="s">
        <v>30</v>
      </c>
      <c r="J4" s="1" t="s">
        <v>26</v>
      </c>
    </row>
    <row r="5" spans="1:10" s="1" customFormat="1" ht="42" customHeight="1" x14ac:dyDescent="0.2">
      <c r="A5" s="1" t="s">
        <v>0</v>
      </c>
      <c r="B5" s="25" t="s">
        <v>2258</v>
      </c>
      <c r="C5" s="22" t="s">
        <v>31</v>
      </c>
      <c r="D5" s="1" t="s">
        <v>10</v>
      </c>
      <c r="E5" s="42">
        <v>0.25</v>
      </c>
      <c r="F5" s="45">
        <v>34</v>
      </c>
      <c r="G5" s="45">
        <f t="shared" si="0"/>
        <v>25.5</v>
      </c>
      <c r="H5" s="1" t="str">
        <f>Table1367[[#This Row],[Short Description]]</f>
        <v>AE-UB-W</v>
      </c>
      <c r="I5" s="1" t="s">
        <v>32</v>
      </c>
      <c r="J5" s="1" t="s">
        <v>26</v>
      </c>
    </row>
    <row r="6" spans="1:10" s="1" customFormat="1" ht="42" customHeight="1" x14ac:dyDescent="0.2">
      <c r="A6" s="1" t="s">
        <v>0</v>
      </c>
      <c r="B6" s="21" t="s">
        <v>2329</v>
      </c>
      <c r="C6" s="22" t="s">
        <v>1920</v>
      </c>
      <c r="D6" s="1" t="s">
        <v>10</v>
      </c>
      <c r="E6" s="42">
        <v>0.25</v>
      </c>
      <c r="F6" s="45">
        <v>2332</v>
      </c>
      <c r="G6" s="45">
        <f t="shared" si="0"/>
        <v>1749</v>
      </c>
      <c r="H6" s="1" t="str">
        <f>Table1367[[#This Row],[Short Description]]</f>
        <v>Biamp NMS-NG10GPX-AVB</v>
      </c>
      <c r="I6" s="1" t="s">
        <v>1919</v>
      </c>
      <c r="J6" s="1" t="s">
        <v>1923</v>
      </c>
    </row>
    <row r="7" spans="1:10" s="1" customFormat="1" ht="42" customHeight="1" x14ac:dyDescent="0.2">
      <c r="A7" s="1" t="s">
        <v>0</v>
      </c>
      <c r="B7" s="21" t="s">
        <v>2330</v>
      </c>
      <c r="C7" s="22" t="s">
        <v>1921</v>
      </c>
      <c r="D7" s="1" t="s">
        <v>10</v>
      </c>
      <c r="E7" s="42">
        <v>0.25</v>
      </c>
      <c r="F7" s="45">
        <v>4134</v>
      </c>
      <c r="G7" s="45">
        <f t="shared" si="0"/>
        <v>3100.5</v>
      </c>
      <c r="H7" s="1" t="s">
        <v>1921</v>
      </c>
      <c r="I7" s="1" t="s">
        <v>1922</v>
      </c>
      <c r="J7" s="1" t="s">
        <v>1923</v>
      </c>
    </row>
    <row r="8" spans="1:10" s="1" customFormat="1" ht="42" customHeight="1" x14ac:dyDescent="0.2">
      <c r="A8" s="1" t="s">
        <v>0</v>
      </c>
      <c r="B8" s="21" t="s">
        <v>3318</v>
      </c>
      <c r="C8" s="22" t="s">
        <v>3319</v>
      </c>
      <c r="D8" s="1" t="s">
        <v>10</v>
      </c>
      <c r="E8" s="42">
        <v>0.25</v>
      </c>
      <c r="F8" s="45">
        <v>150</v>
      </c>
      <c r="G8" s="45">
        <f t="shared" si="0"/>
        <v>112.5</v>
      </c>
      <c r="H8" s="1" t="s">
        <v>3319</v>
      </c>
      <c r="I8" s="1" t="s">
        <v>3320</v>
      </c>
      <c r="J8" s="1" t="s">
        <v>3321</v>
      </c>
    </row>
    <row r="9" spans="1:10" s="1" customFormat="1" ht="42" customHeight="1" x14ac:dyDescent="0.2">
      <c r="A9" s="1" t="s">
        <v>0</v>
      </c>
      <c r="B9" s="21" t="s">
        <v>2332</v>
      </c>
      <c r="C9" s="22" t="s">
        <v>34</v>
      </c>
      <c r="D9" s="1" t="s">
        <v>10</v>
      </c>
      <c r="E9" s="42">
        <v>0.25</v>
      </c>
      <c r="F9" s="45">
        <v>235</v>
      </c>
      <c r="G9" s="45">
        <f t="shared" si="0"/>
        <v>176.25</v>
      </c>
      <c r="H9" s="1" t="str">
        <f>Table1367[[#This Row],[Short Description]]</f>
        <v>CC-100-B</v>
      </c>
      <c r="I9" s="1" t="s">
        <v>35</v>
      </c>
      <c r="J9" s="1" t="s">
        <v>36</v>
      </c>
    </row>
    <row r="10" spans="1:10" s="1" customFormat="1" ht="42" customHeight="1" x14ac:dyDescent="0.2">
      <c r="A10" s="1" t="s">
        <v>0</v>
      </c>
      <c r="B10" s="21" t="s">
        <v>2333</v>
      </c>
      <c r="C10" s="22" t="s">
        <v>37</v>
      </c>
      <c r="D10" s="1" t="s">
        <v>10</v>
      </c>
      <c r="E10" s="42">
        <v>0.25</v>
      </c>
      <c r="F10" s="45">
        <v>216</v>
      </c>
      <c r="G10" s="45">
        <f t="shared" si="0"/>
        <v>162</v>
      </c>
      <c r="H10" s="1" t="str">
        <f>Table1367[[#This Row],[Short Description]]</f>
        <v>CC-100-W</v>
      </c>
      <c r="I10" s="1" t="s">
        <v>38</v>
      </c>
      <c r="J10" s="1" t="s">
        <v>36</v>
      </c>
    </row>
    <row r="11" spans="1:10" s="1" customFormat="1" ht="42" customHeight="1" x14ac:dyDescent="0.2">
      <c r="A11" s="1" t="s">
        <v>0</v>
      </c>
      <c r="B11" s="21" t="s">
        <v>2334</v>
      </c>
      <c r="C11" s="22" t="s">
        <v>39</v>
      </c>
      <c r="D11" s="1" t="s">
        <v>10</v>
      </c>
      <c r="E11" s="42">
        <v>0.25</v>
      </c>
      <c r="F11" s="45">
        <v>55</v>
      </c>
      <c r="G11" s="45">
        <f t="shared" si="0"/>
        <v>41.25</v>
      </c>
      <c r="H11" s="1" t="str">
        <f>Table1367[[#This Row],[Short Description]]</f>
        <v>CC-10-B</v>
      </c>
      <c r="I11" s="1" t="s">
        <v>40</v>
      </c>
      <c r="J11" s="1" t="s">
        <v>36</v>
      </c>
    </row>
    <row r="12" spans="1:10" s="1" customFormat="1" ht="42" customHeight="1" x14ac:dyDescent="0.2">
      <c r="A12" s="1" t="s">
        <v>0</v>
      </c>
      <c r="B12" s="21" t="s">
        <v>2335</v>
      </c>
      <c r="C12" s="22" t="s">
        <v>41</v>
      </c>
      <c r="D12" s="1" t="s">
        <v>10</v>
      </c>
      <c r="E12" s="42">
        <v>0.25</v>
      </c>
      <c r="F12" s="45">
        <v>45</v>
      </c>
      <c r="G12" s="45">
        <f t="shared" si="0"/>
        <v>33.75</v>
      </c>
      <c r="H12" s="1" t="str">
        <f>Table1367[[#This Row],[Short Description]]</f>
        <v>CC-10-W</v>
      </c>
      <c r="I12" s="1" t="s">
        <v>42</v>
      </c>
      <c r="J12" s="1" t="s">
        <v>36</v>
      </c>
    </row>
    <row r="13" spans="1:10" s="1" customFormat="1" ht="42" customHeight="1" x14ac:dyDescent="0.2">
      <c r="A13" s="1" t="s">
        <v>0</v>
      </c>
      <c r="B13" s="21" t="s">
        <v>2336</v>
      </c>
      <c r="C13" s="22" t="s">
        <v>2222</v>
      </c>
      <c r="D13" s="1" t="s">
        <v>10</v>
      </c>
      <c r="E13" s="42">
        <v>0.25</v>
      </c>
      <c r="F13" s="45">
        <v>51</v>
      </c>
      <c r="G13" s="45">
        <f t="shared" si="0"/>
        <v>38.25</v>
      </c>
      <c r="H13" s="1" t="s">
        <v>2222</v>
      </c>
      <c r="I13" s="1" t="s">
        <v>2223</v>
      </c>
      <c r="J13" s="1" t="s">
        <v>33</v>
      </c>
    </row>
    <row r="14" spans="1:10" s="1" customFormat="1" ht="42" customHeight="1" x14ac:dyDescent="0.2">
      <c r="A14" s="1" t="s">
        <v>0</v>
      </c>
      <c r="B14" s="21" t="s">
        <v>2337</v>
      </c>
      <c r="C14" s="22" t="s">
        <v>2076</v>
      </c>
      <c r="D14" s="1" t="s">
        <v>10</v>
      </c>
      <c r="E14" s="42">
        <v>0.25</v>
      </c>
      <c r="F14" s="45">
        <v>47</v>
      </c>
      <c r="G14" s="45">
        <f t="shared" si="0"/>
        <v>35.25</v>
      </c>
      <c r="H14" s="1" t="s">
        <v>2076</v>
      </c>
      <c r="I14" s="1" t="s">
        <v>2077</v>
      </c>
      <c r="J14" s="1" t="s">
        <v>33</v>
      </c>
    </row>
    <row r="15" spans="1:10" s="1" customFormat="1" ht="42" customHeight="1" x14ac:dyDescent="0.2">
      <c r="A15" s="1" t="s">
        <v>0</v>
      </c>
      <c r="B15" s="21" t="s">
        <v>2338</v>
      </c>
      <c r="C15" s="22" t="s">
        <v>43</v>
      </c>
      <c r="D15" s="1" t="s">
        <v>10</v>
      </c>
      <c r="E15" s="42">
        <v>0.25</v>
      </c>
      <c r="F15" s="45">
        <v>45</v>
      </c>
      <c r="G15" s="45">
        <f t="shared" si="0"/>
        <v>33.75</v>
      </c>
      <c r="H15" s="1" t="str">
        <f>Table1367[[#This Row],[Short Description]]</f>
        <v>CC-25-B</v>
      </c>
      <c r="I15" s="1" t="s">
        <v>44</v>
      </c>
      <c r="J15" s="1" t="s">
        <v>36</v>
      </c>
    </row>
    <row r="16" spans="1:10" s="1" customFormat="1" ht="42" customHeight="1" x14ac:dyDescent="0.2">
      <c r="A16" s="1" t="s">
        <v>0</v>
      </c>
      <c r="B16" s="21" t="s">
        <v>2339</v>
      </c>
      <c r="C16" s="22" t="s">
        <v>45</v>
      </c>
      <c r="D16" s="1" t="s">
        <v>10</v>
      </c>
      <c r="E16" s="42">
        <v>0.25</v>
      </c>
      <c r="F16" s="45">
        <v>36</v>
      </c>
      <c r="G16" s="45">
        <f t="shared" si="0"/>
        <v>27</v>
      </c>
      <c r="H16" s="1" t="str">
        <f>Table1367[[#This Row],[Short Description]]</f>
        <v>CC-25-W</v>
      </c>
      <c r="I16" s="1" t="s">
        <v>46</v>
      </c>
      <c r="J16" s="1" t="s">
        <v>36</v>
      </c>
    </row>
    <row r="17" spans="1:10" s="1" customFormat="1" ht="42" customHeight="1" x14ac:dyDescent="0.2">
      <c r="A17" s="1" t="s">
        <v>0</v>
      </c>
      <c r="B17" s="21" t="s">
        <v>2340</v>
      </c>
      <c r="C17" s="22" t="s">
        <v>47</v>
      </c>
      <c r="D17" s="1" t="s">
        <v>10</v>
      </c>
      <c r="E17" s="42">
        <v>0.25</v>
      </c>
      <c r="F17" s="45">
        <v>140</v>
      </c>
      <c r="G17" s="45">
        <f t="shared" si="0"/>
        <v>105</v>
      </c>
      <c r="H17" s="1" t="str">
        <f>Table1367[[#This Row],[Short Description]]</f>
        <v>CC-50-B</v>
      </c>
      <c r="I17" s="1" t="s">
        <v>48</v>
      </c>
      <c r="J17" s="1" t="s">
        <v>36</v>
      </c>
    </row>
    <row r="18" spans="1:10" s="1" customFormat="1" ht="42" customHeight="1" x14ac:dyDescent="0.2">
      <c r="A18" s="1" t="s">
        <v>0</v>
      </c>
      <c r="B18" s="21" t="s">
        <v>2341</v>
      </c>
      <c r="C18" s="22" t="s">
        <v>49</v>
      </c>
      <c r="D18" s="1" t="s">
        <v>10</v>
      </c>
      <c r="E18" s="42">
        <v>0.25</v>
      </c>
      <c r="F18" s="45">
        <v>136</v>
      </c>
      <c r="G18" s="45">
        <f t="shared" si="0"/>
        <v>102</v>
      </c>
      <c r="H18" s="1" t="str">
        <f>Table1367[[#This Row],[Short Description]]</f>
        <v>CC-50-W</v>
      </c>
      <c r="I18" s="1" t="s">
        <v>50</v>
      </c>
      <c r="J18" s="1" t="s">
        <v>36</v>
      </c>
    </row>
    <row r="19" spans="1:10" s="1" customFormat="1" ht="42" customHeight="1" x14ac:dyDescent="0.2">
      <c r="A19" s="1" t="s">
        <v>0</v>
      </c>
      <c r="B19" s="21" t="s">
        <v>2342</v>
      </c>
      <c r="C19" s="22" t="s">
        <v>51</v>
      </c>
      <c r="D19" s="1" t="s">
        <v>10</v>
      </c>
      <c r="E19" s="42">
        <v>0.25</v>
      </c>
      <c r="F19" s="45">
        <v>182</v>
      </c>
      <c r="G19" s="45">
        <f t="shared" si="0"/>
        <v>136.5</v>
      </c>
      <c r="H19" s="1" t="str">
        <f>Table1367[[#This Row],[Short Description]]</f>
        <v>CC-75-B</v>
      </c>
      <c r="I19" s="1" t="s">
        <v>52</v>
      </c>
      <c r="J19" s="1" t="s">
        <v>36</v>
      </c>
    </row>
    <row r="20" spans="1:10" s="1" customFormat="1" ht="42" customHeight="1" x14ac:dyDescent="0.2">
      <c r="A20" s="1" t="s">
        <v>0</v>
      </c>
      <c r="B20" s="21" t="s">
        <v>2343</v>
      </c>
      <c r="C20" s="22" t="s">
        <v>53</v>
      </c>
      <c r="D20" s="1" t="s">
        <v>10</v>
      </c>
      <c r="E20" s="42">
        <v>0.25</v>
      </c>
      <c r="F20" s="45">
        <v>170</v>
      </c>
      <c r="G20" s="45">
        <f t="shared" si="0"/>
        <v>127.5</v>
      </c>
      <c r="H20" s="1" t="str">
        <f>Table1367[[#This Row],[Short Description]]</f>
        <v>CC-75-W</v>
      </c>
      <c r="I20" s="1" t="s">
        <v>54</v>
      </c>
      <c r="J20" s="1" t="s">
        <v>36</v>
      </c>
    </row>
    <row r="21" spans="1:10" s="1" customFormat="1" ht="42" customHeight="1" x14ac:dyDescent="0.2">
      <c r="A21" s="1" t="s">
        <v>0</v>
      </c>
      <c r="B21" s="21" t="s">
        <v>2347</v>
      </c>
      <c r="C21" s="22" t="s">
        <v>55</v>
      </c>
      <c r="D21" s="1" t="s">
        <v>10</v>
      </c>
      <c r="E21" s="42">
        <v>0.25</v>
      </c>
      <c r="F21" s="45">
        <v>1143</v>
      </c>
      <c r="G21" s="45">
        <f t="shared" si="0"/>
        <v>857.25</v>
      </c>
      <c r="H21" s="1" t="str">
        <f>Table1367[[#This Row],[Short Description]]</f>
        <v>CC-AE-400-PC</v>
      </c>
      <c r="I21" s="1" t="s">
        <v>56</v>
      </c>
      <c r="J21" s="1" t="s">
        <v>36</v>
      </c>
    </row>
    <row r="22" spans="1:10" s="1" customFormat="1" ht="42" customHeight="1" x14ac:dyDescent="0.2">
      <c r="A22" s="1" t="s">
        <v>0</v>
      </c>
      <c r="B22" s="25" t="s">
        <v>2348</v>
      </c>
      <c r="C22" s="22" t="s">
        <v>57</v>
      </c>
      <c r="D22" s="1" t="s">
        <v>10</v>
      </c>
      <c r="E22" s="42">
        <v>0.25</v>
      </c>
      <c r="F22" s="45">
        <v>515</v>
      </c>
      <c r="G22" s="45">
        <f t="shared" si="0"/>
        <v>386.25</v>
      </c>
      <c r="H22" s="1" t="str">
        <f>Table1367[[#This Row],[Short Description]]</f>
        <v>CCM-1</v>
      </c>
      <c r="I22" s="35" t="s">
        <v>2061</v>
      </c>
      <c r="J22" s="1" t="s">
        <v>26</v>
      </c>
    </row>
    <row r="23" spans="1:10" s="1" customFormat="1" ht="42" customHeight="1" x14ac:dyDescent="0.2">
      <c r="A23" s="1" t="s">
        <v>0</v>
      </c>
      <c r="B23" s="21" t="s">
        <v>2397</v>
      </c>
      <c r="C23" s="22" t="s">
        <v>58</v>
      </c>
      <c r="D23" s="1" t="s">
        <v>10</v>
      </c>
      <c r="E23" s="42">
        <v>0.25</v>
      </c>
      <c r="F23" s="45">
        <v>17</v>
      </c>
      <c r="G23" s="45">
        <f t="shared" si="0"/>
        <v>12.75</v>
      </c>
      <c r="H23" s="1" t="str">
        <f>Table1367[[#This Row],[Short Description]]</f>
        <v>DM</v>
      </c>
      <c r="I23" s="1" t="s">
        <v>59</v>
      </c>
      <c r="J23" s="1" t="s">
        <v>26</v>
      </c>
    </row>
    <row r="24" spans="1:10" s="1" customFormat="1" ht="42" customHeight="1" x14ac:dyDescent="0.2">
      <c r="A24" s="1" t="s">
        <v>0</v>
      </c>
      <c r="B24" s="21" t="s">
        <v>2402</v>
      </c>
      <c r="C24" s="22" t="s">
        <v>60</v>
      </c>
      <c r="D24" s="1" t="s">
        <v>10</v>
      </c>
      <c r="E24" s="42">
        <v>0.25</v>
      </c>
      <c r="F24" s="45">
        <v>34</v>
      </c>
      <c r="G24" s="45">
        <f t="shared" si="0"/>
        <v>25.5</v>
      </c>
      <c r="H24" s="1" t="str">
        <f>Table1367[[#This Row],[Short Description]]</f>
        <v>DRB-1</v>
      </c>
      <c r="I24" s="1" t="s">
        <v>61</v>
      </c>
      <c r="J24" s="1" t="s">
        <v>26</v>
      </c>
    </row>
    <row r="25" spans="1:10" s="1" customFormat="1" ht="42" customHeight="1" x14ac:dyDescent="0.2">
      <c r="A25" s="1" t="s">
        <v>0</v>
      </c>
      <c r="B25" s="25" t="s">
        <v>2403</v>
      </c>
      <c r="C25" s="22" t="s">
        <v>62</v>
      </c>
      <c r="D25" s="1" t="s">
        <v>10</v>
      </c>
      <c r="E25" s="42">
        <v>0.25</v>
      </c>
      <c r="F25" s="45">
        <v>51</v>
      </c>
      <c r="G25" s="45">
        <f t="shared" si="0"/>
        <v>38.25</v>
      </c>
      <c r="H25" s="1" t="str">
        <f>Table1367[[#This Row],[Short Description]]</f>
        <v>DRB-1 KIT</v>
      </c>
      <c r="I25" s="1" t="s">
        <v>63</v>
      </c>
      <c r="J25" s="1" t="s">
        <v>26</v>
      </c>
    </row>
    <row r="26" spans="1:10" s="1" customFormat="1" ht="42" customHeight="1" x14ac:dyDescent="0.2">
      <c r="A26" s="1" t="s">
        <v>0</v>
      </c>
      <c r="B26" s="25" t="s">
        <v>2404</v>
      </c>
      <c r="C26" s="22" t="s">
        <v>65</v>
      </c>
      <c r="D26" s="1" t="s">
        <v>10</v>
      </c>
      <c r="E26" s="42">
        <v>0.25</v>
      </c>
      <c r="F26" s="45">
        <v>229</v>
      </c>
      <c r="G26" s="45">
        <f t="shared" si="0"/>
        <v>171.75</v>
      </c>
      <c r="H26" s="1" t="str">
        <f>Table1367[[#This Row],[Short Description]]</f>
        <v>DS11x12</v>
      </c>
      <c r="I26" s="1" t="s">
        <v>66</v>
      </c>
      <c r="J26" s="1" t="s">
        <v>33</v>
      </c>
    </row>
    <row r="27" spans="1:10" s="1" customFormat="1" ht="42" customHeight="1" x14ac:dyDescent="0.2">
      <c r="A27" s="1" t="s">
        <v>0</v>
      </c>
      <c r="B27" s="25" t="s">
        <v>2405</v>
      </c>
      <c r="C27" s="22" t="s">
        <v>67</v>
      </c>
      <c r="D27" s="1" t="s">
        <v>10</v>
      </c>
      <c r="E27" s="42">
        <v>0.25</v>
      </c>
      <c r="F27" s="45">
        <v>642</v>
      </c>
      <c r="G27" s="45">
        <f t="shared" si="0"/>
        <v>481.5</v>
      </c>
      <c r="H27" s="1" t="str">
        <f>Table1367[[#This Row],[Short Description]]</f>
        <v>DS1320-B-4</v>
      </c>
      <c r="I27" s="22" t="s">
        <v>2075</v>
      </c>
      <c r="J27" s="1" t="s">
        <v>68</v>
      </c>
    </row>
    <row r="28" spans="1:10" s="1" customFormat="1" ht="42" customHeight="1" x14ac:dyDescent="0.2">
      <c r="A28" s="1" t="s">
        <v>0</v>
      </c>
      <c r="B28" s="25" t="s">
        <v>2406</v>
      </c>
      <c r="C28" s="22" t="s">
        <v>69</v>
      </c>
      <c r="D28" s="1" t="s">
        <v>10</v>
      </c>
      <c r="E28" s="42">
        <v>0.25</v>
      </c>
      <c r="F28" s="45">
        <v>642</v>
      </c>
      <c r="G28" s="45">
        <f t="shared" si="0"/>
        <v>481.5</v>
      </c>
      <c r="H28" s="1" t="str">
        <f>Table1367[[#This Row],[Short Description]]</f>
        <v>DS1320-W-4</v>
      </c>
      <c r="I28" s="22" t="s">
        <v>2062</v>
      </c>
      <c r="J28" s="1" t="s">
        <v>68</v>
      </c>
    </row>
    <row r="29" spans="1:10" s="1" customFormat="1" ht="42" customHeight="1" x14ac:dyDescent="0.2">
      <c r="A29" s="1" t="s">
        <v>0</v>
      </c>
      <c r="B29" s="25" t="s">
        <v>2407</v>
      </c>
      <c r="C29" s="22" t="s">
        <v>70</v>
      </c>
      <c r="D29" s="1" t="s">
        <v>10</v>
      </c>
      <c r="E29" s="42">
        <v>0.25</v>
      </c>
      <c r="F29" s="45">
        <v>123</v>
      </c>
      <c r="G29" s="45">
        <f t="shared" si="0"/>
        <v>92.25</v>
      </c>
      <c r="H29" s="1" t="str">
        <f>Table1367[[#This Row],[Short Description]]</f>
        <v>DS1339B</v>
      </c>
      <c r="I29" s="1" t="s">
        <v>71</v>
      </c>
      <c r="J29" s="1" t="s">
        <v>2071</v>
      </c>
    </row>
    <row r="30" spans="1:10" s="1" customFormat="1" ht="42" customHeight="1" x14ac:dyDescent="0.2">
      <c r="A30" s="1" t="s">
        <v>0</v>
      </c>
      <c r="B30" s="25" t="s">
        <v>2408</v>
      </c>
      <c r="C30" s="22" t="s">
        <v>72</v>
      </c>
      <c r="D30" s="1" t="s">
        <v>10</v>
      </c>
      <c r="E30" s="42">
        <v>0.25</v>
      </c>
      <c r="F30" s="45">
        <v>123</v>
      </c>
      <c r="G30" s="45">
        <f t="shared" si="0"/>
        <v>92.25</v>
      </c>
      <c r="H30" s="1" t="str">
        <f>Table1367[[#This Row],[Short Description]]</f>
        <v>DS1339W</v>
      </c>
      <c r="I30" s="1" t="s">
        <v>73</v>
      </c>
      <c r="J30" s="1" t="s">
        <v>2071</v>
      </c>
    </row>
    <row r="31" spans="1:10" s="1" customFormat="1" ht="42" customHeight="1" x14ac:dyDescent="0.2">
      <c r="A31" s="1" t="s">
        <v>0</v>
      </c>
      <c r="B31" s="25" t="s">
        <v>2409</v>
      </c>
      <c r="C31" s="22" t="s">
        <v>74</v>
      </c>
      <c r="D31" s="1" t="s">
        <v>10</v>
      </c>
      <c r="E31" s="42">
        <v>0.25</v>
      </c>
      <c r="F31" s="45">
        <v>123</v>
      </c>
      <c r="G31" s="45">
        <f t="shared" si="0"/>
        <v>92.25</v>
      </c>
      <c r="H31" s="1" t="str">
        <f>Table1367[[#This Row],[Short Description]]</f>
        <v>DS1357B</v>
      </c>
      <c r="I31" s="35" t="s">
        <v>2063</v>
      </c>
      <c r="J31" s="1" t="s">
        <v>2071</v>
      </c>
    </row>
    <row r="32" spans="1:10" s="1" customFormat="1" ht="42" customHeight="1" x14ac:dyDescent="0.2">
      <c r="A32" s="1" t="s">
        <v>0</v>
      </c>
      <c r="B32" s="25" t="s">
        <v>2410</v>
      </c>
      <c r="C32" s="22" t="s">
        <v>75</v>
      </c>
      <c r="D32" s="1" t="s">
        <v>10</v>
      </c>
      <c r="E32" s="42">
        <v>0.25</v>
      </c>
      <c r="F32" s="45">
        <v>123</v>
      </c>
      <c r="G32" s="45">
        <f t="shared" si="0"/>
        <v>92.25</v>
      </c>
      <c r="H32" s="1" t="str">
        <f>Table1367[[#This Row],[Short Description]]</f>
        <v>DS1357W</v>
      </c>
      <c r="I32" s="35" t="s">
        <v>2064</v>
      </c>
      <c r="J32" s="1" t="s">
        <v>2071</v>
      </c>
    </row>
    <row r="33" spans="1:10" s="1" customFormat="1" ht="42" customHeight="1" x14ac:dyDescent="0.2">
      <c r="A33" s="1" t="s">
        <v>0</v>
      </c>
      <c r="B33" s="25" t="s">
        <v>2411</v>
      </c>
      <c r="C33" s="22" t="s">
        <v>76</v>
      </c>
      <c r="D33" s="1" t="s">
        <v>10</v>
      </c>
      <c r="E33" s="42">
        <v>0.25</v>
      </c>
      <c r="F33" s="45">
        <v>153</v>
      </c>
      <c r="G33" s="45">
        <f t="shared" si="0"/>
        <v>114.75</v>
      </c>
      <c r="H33" s="1" t="str">
        <f>Table1367[[#This Row],[Short Description]]</f>
        <v>DS1375</v>
      </c>
      <c r="I33" s="35" t="s">
        <v>2065</v>
      </c>
      <c r="J33" s="1" t="s">
        <v>2071</v>
      </c>
    </row>
    <row r="34" spans="1:10" s="1" customFormat="1" ht="42" customHeight="1" x14ac:dyDescent="0.2">
      <c r="A34" s="1" t="s">
        <v>0</v>
      </c>
      <c r="B34" s="25" t="s">
        <v>2412</v>
      </c>
      <c r="C34" s="22" t="s">
        <v>77</v>
      </c>
      <c r="D34" s="1" t="s">
        <v>10</v>
      </c>
      <c r="E34" s="42">
        <v>0.25</v>
      </c>
      <c r="F34" s="45">
        <v>123</v>
      </c>
      <c r="G34" s="45">
        <f t="shared" ref="G34:G65" si="1">F34-(F34*E34)</f>
        <v>92.25</v>
      </c>
      <c r="H34" s="1" t="str">
        <f>Table1367[[#This Row],[Short Description]]</f>
        <v>DS1390</v>
      </c>
      <c r="I34" s="1" t="s">
        <v>78</v>
      </c>
      <c r="J34" s="1" t="s">
        <v>2071</v>
      </c>
    </row>
    <row r="35" spans="1:10" s="1" customFormat="1" ht="42" customHeight="1" x14ac:dyDescent="0.2">
      <c r="A35" s="1" t="s">
        <v>0</v>
      </c>
      <c r="B35" s="25" t="s">
        <v>2413</v>
      </c>
      <c r="C35" s="22" t="s">
        <v>79</v>
      </c>
      <c r="D35" s="1" t="s">
        <v>10</v>
      </c>
      <c r="E35" s="42">
        <v>0.25</v>
      </c>
      <c r="F35" s="45">
        <v>212</v>
      </c>
      <c r="G35" s="45">
        <f t="shared" si="1"/>
        <v>159</v>
      </c>
      <c r="H35" s="1" t="str">
        <f>Table1367[[#This Row],[Short Description]]</f>
        <v>DS1390B</v>
      </c>
      <c r="I35" s="1" t="s">
        <v>80</v>
      </c>
      <c r="J35" s="1" t="s">
        <v>2071</v>
      </c>
    </row>
    <row r="36" spans="1:10" s="1" customFormat="1" ht="42" customHeight="1" x14ac:dyDescent="0.2">
      <c r="A36" s="1" t="s">
        <v>0</v>
      </c>
      <c r="B36" s="25" t="s">
        <v>2414</v>
      </c>
      <c r="C36" s="22" t="s">
        <v>81</v>
      </c>
      <c r="D36" s="1" t="s">
        <v>10</v>
      </c>
      <c r="E36" s="42">
        <v>0.25</v>
      </c>
      <c r="F36" s="45">
        <v>123</v>
      </c>
      <c r="G36" s="45">
        <f t="shared" si="1"/>
        <v>92.25</v>
      </c>
      <c r="H36" s="1" t="str">
        <f>Table1367[[#This Row],[Short Description]]</f>
        <v>DS1398</v>
      </c>
      <c r="I36" s="35" t="s">
        <v>2066</v>
      </c>
      <c r="J36" s="1" t="s">
        <v>2071</v>
      </c>
    </row>
    <row r="37" spans="1:10" s="1" customFormat="1" ht="42" customHeight="1" x14ac:dyDescent="0.2">
      <c r="A37" s="1" t="s">
        <v>0</v>
      </c>
      <c r="B37" s="25" t="s">
        <v>2415</v>
      </c>
      <c r="C37" s="22" t="s">
        <v>82</v>
      </c>
      <c r="D37" s="1" t="s">
        <v>10</v>
      </c>
      <c r="E37" s="42">
        <v>0.25</v>
      </c>
      <c r="F37" s="45">
        <v>212</v>
      </c>
      <c r="G37" s="45">
        <f t="shared" si="1"/>
        <v>159</v>
      </c>
      <c r="H37" s="1" t="str">
        <f>Table1367[[#This Row],[Short Description]]</f>
        <v>DS1398B</v>
      </c>
      <c r="I37" s="35" t="s">
        <v>2067</v>
      </c>
      <c r="J37" s="1" t="s">
        <v>2071</v>
      </c>
    </row>
    <row r="38" spans="1:10" s="1" customFormat="1" ht="42" customHeight="1" x14ac:dyDescent="0.2">
      <c r="A38" s="1" t="s">
        <v>0</v>
      </c>
      <c r="B38" s="25" t="s">
        <v>2416</v>
      </c>
      <c r="C38" s="22" t="s">
        <v>83</v>
      </c>
      <c r="D38" s="1" t="s">
        <v>10</v>
      </c>
      <c r="E38" s="42">
        <v>0.25</v>
      </c>
      <c r="F38" s="45">
        <v>83</v>
      </c>
      <c r="G38" s="45">
        <f t="shared" si="1"/>
        <v>62.25</v>
      </c>
      <c r="H38" s="1" t="str">
        <f>Table1367[[#This Row],[Short Description]]</f>
        <v>DS2022</v>
      </c>
      <c r="I38" s="1" t="s">
        <v>84</v>
      </c>
      <c r="J38" s="1" t="s">
        <v>33</v>
      </c>
    </row>
    <row r="39" spans="1:10" s="1" customFormat="1" ht="42" customHeight="1" x14ac:dyDescent="0.2">
      <c r="A39" s="1" t="s">
        <v>0</v>
      </c>
      <c r="B39" s="25" t="s">
        <v>2417</v>
      </c>
      <c r="C39" s="22" t="s">
        <v>85</v>
      </c>
      <c r="D39" s="1" t="s">
        <v>10</v>
      </c>
      <c r="E39" s="42">
        <v>0.25</v>
      </c>
      <c r="F39" s="45">
        <v>363</v>
      </c>
      <c r="G39" s="45">
        <f t="shared" si="1"/>
        <v>272.25</v>
      </c>
      <c r="H39" s="1" t="str">
        <f>Table1367[[#This Row],[Short Description]]</f>
        <v>DS2400</v>
      </c>
      <c r="I39" s="1" t="s">
        <v>86</v>
      </c>
      <c r="J39" s="1" t="s">
        <v>68</v>
      </c>
    </row>
    <row r="40" spans="1:10" s="1" customFormat="1" ht="42" customHeight="1" x14ac:dyDescent="0.2">
      <c r="A40" s="1" t="s">
        <v>0</v>
      </c>
      <c r="B40" s="25" t="s">
        <v>2418</v>
      </c>
      <c r="C40" s="22" t="s">
        <v>87</v>
      </c>
      <c r="D40" s="1" t="s">
        <v>10</v>
      </c>
      <c r="E40" s="42">
        <v>0.25</v>
      </c>
      <c r="F40" s="45">
        <v>502</v>
      </c>
      <c r="G40" s="45">
        <f t="shared" si="1"/>
        <v>376.5</v>
      </c>
      <c r="H40" s="1" t="str">
        <f>Table1367[[#This Row],[Short Description]]</f>
        <v>DS2408</v>
      </c>
      <c r="I40" s="35" t="s">
        <v>2068</v>
      </c>
      <c r="J40" s="1" t="s">
        <v>68</v>
      </c>
    </row>
    <row r="41" spans="1:10" s="1" customFormat="1" ht="42" customHeight="1" x14ac:dyDescent="0.2">
      <c r="A41" s="1" t="s">
        <v>0</v>
      </c>
      <c r="B41" s="25" t="s">
        <v>2419</v>
      </c>
      <c r="C41" s="22" t="s">
        <v>88</v>
      </c>
      <c r="D41" s="1" t="s">
        <v>10</v>
      </c>
      <c r="E41" s="42">
        <v>0.25</v>
      </c>
      <c r="F41" s="45">
        <v>316</v>
      </c>
      <c r="G41" s="45">
        <f t="shared" si="1"/>
        <v>237</v>
      </c>
      <c r="H41" s="1" t="str">
        <f>Table1367[[#This Row],[Short Description]]</f>
        <v>DS2500</v>
      </c>
      <c r="I41" s="1" t="s">
        <v>89</v>
      </c>
      <c r="J41" s="1" t="s">
        <v>68</v>
      </c>
    </row>
    <row r="42" spans="1:10" s="1" customFormat="1" ht="42" customHeight="1" x14ac:dyDescent="0.2">
      <c r="A42" s="1" t="s">
        <v>0</v>
      </c>
      <c r="B42" s="25" t="s">
        <v>2420</v>
      </c>
      <c r="C42" s="22" t="s">
        <v>90</v>
      </c>
      <c r="D42" s="1" t="s">
        <v>10</v>
      </c>
      <c r="E42" s="42">
        <v>0.25</v>
      </c>
      <c r="F42" s="45">
        <v>721</v>
      </c>
      <c r="G42" s="45">
        <f t="shared" si="1"/>
        <v>540.75</v>
      </c>
      <c r="H42" s="1" t="str">
        <f>Table1367[[#This Row],[Short Description]]</f>
        <v>DS2508</v>
      </c>
      <c r="I42" s="35" t="s">
        <v>2069</v>
      </c>
      <c r="J42" s="1" t="s">
        <v>68</v>
      </c>
    </row>
    <row r="43" spans="1:10" s="1" customFormat="1" ht="42" customHeight="1" x14ac:dyDescent="0.2">
      <c r="A43" s="1" t="s">
        <v>0</v>
      </c>
      <c r="B43" s="25" t="s">
        <v>2421</v>
      </c>
      <c r="C43" s="22" t="s">
        <v>91</v>
      </c>
      <c r="D43" s="1" t="s">
        <v>10</v>
      </c>
      <c r="E43" s="42">
        <v>0.25</v>
      </c>
      <c r="F43" s="45">
        <v>418</v>
      </c>
      <c r="G43" s="45">
        <f t="shared" si="1"/>
        <v>313.5</v>
      </c>
      <c r="H43" s="1" t="str">
        <f>Table1367[[#This Row],[Short Description]]</f>
        <v>DS2530</v>
      </c>
      <c r="I43" s="1" t="s">
        <v>92</v>
      </c>
      <c r="J43" s="1" t="s">
        <v>68</v>
      </c>
    </row>
    <row r="44" spans="1:10" s="1" customFormat="1" ht="42" customHeight="1" x14ac:dyDescent="0.2">
      <c r="A44" s="1" t="s">
        <v>0</v>
      </c>
      <c r="B44" s="25" t="s">
        <v>2422</v>
      </c>
      <c r="C44" s="22" t="s">
        <v>93</v>
      </c>
      <c r="D44" s="1" t="s">
        <v>10</v>
      </c>
      <c r="E44" s="42">
        <v>0.25</v>
      </c>
      <c r="F44" s="45">
        <v>1984</v>
      </c>
      <c r="G44" s="45">
        <f t="shared" si="1"/>
        <v>1488</v>
      </c>
      <c r="H44" s="1" t="str">
        <f>Table1367[[#This Row],[Short Description]]</f>
        <v>DS3002</v>
      </c>
      <c r="I44" s="1" t="s">
        <v>94</v>
      </c>
      <c r="J44" s="1" t="s">
        <v>64</v>
      </c>
    </row>
    <row r="45" spans="1:10" s="1" customFormat="1" ht="42" customHeight="1" x14ac:dyDescent="0.2">
      <c r="A45" s="1" t="s">
        <v>0</v>
      </c>
      <c r="B45" s="25" t="s">
        <v>2423</v>
      </c>
      <c r="C45" s="22" t="s">
        <v>95</v>
      </c>
      <c r="D45" s="1" t="s">
        <v>10</v>
      </c>
      <c r="E45" s="42">
        <v>0.25</v>
      </c>
      <c r="F45" s="45">
        <v>1353</v>
      </c>
      <c r="G45" s="45">
        <f t="shared" si="1"/>
        <v>1014.75</v>
      </c>
      <c r="H45" s="1" t="str">
        <f>Table1367[[#This Row],[Short Description]]</f>
        <v>DSLG22</v>
      </c>
      <c r="I45" s="1" t="s">
        <v>96</v>
      </c>
      <c r="J45" s="1" t="s">
        <v>97</v>
      </c>
    </row>
    <row r="46" spans="1:10" s="1" customFormat="1" ht="42" customHeight="1" x14ac:dyDescent="0.2">
      <c r="A46" s="1" t="s">
        <v>0</v>
      </c>
      <c r="B46" s="25" t="s">
        <v>2424</v>
      </c>
      <c r="C46" s="22" t="s">
        <v>98</v>
      </c>
      <c r="D46" s="1" t="s">
        <v>10</v>
      </c>
      <c r="E46" s="42">
        <v>0.25</v>
      </c>
      <c r="F46" s="45">
        <v>653</v>
      </c>
      <c r="G46" s="45">
        <f t="shared" si="1"/>
        <v>489.75</v>
      </c>
      <c r="H46" s="1" t="str">
        <f>Table1367[[#This Row],[Short Description]]</f>
        <v>DSMSK1</v>
      </c>
      <c r="I46" s="1" t="s">
        <v>99</v>
      </c>
      <c r="J46" s="1" t="s">
        <v>68</v>
      </c>
    </row>
    <row r="47" spans="1:10" s="1" customFormat="1" ht="42" customHeight="1" x14ac:dyDescent="0.2">
      <c r="A47" s="1" t="s">
        <v>0</v>
      </c>
      <c r="B47" s="21">
        <v>650.01009999999997</v>
      </c>
      <c r="C47" s="22" t="s">
        <v>100</v>
      </c>
      <c r="D47" s="1" t="s">
        <v>10</v>
      </c>
      <c r="E47" s="42">
        <v>0.25</v>
      </c>
      <c r="F47" s="45">
        <v>30</v>
      </c>
      <c r="G47" s="45">
        <f t="shared" si="1"/>
        <v>22.5</v>
      </c>
      <c r="H47" s="1" t="str">
        <f>Table1367[[#This Row],[Short Description]]</f>
        <v>DSPC7</v>
      </c>
      <c r="I47" s="1" t="s">
        <v>101</v>
      </c>
      <c r="J47" s="1" t="s">
        <v>36</v>
      </c>
    </row>
    <row r="48" spans="1:10" s="1" customFormat="1" ht="42" customHeight="1" x14ac:dyDescent="0.2">
      <c r="A48" s="1" t="s">
        <v>0</v>
      </c>
      <c r="B48" s="25" t="s">
        <v>2425</v>
      </c>
      <c r="C48" s="22" t="s">
        <v>103</v>
      </c>
      <c r="D48" s="1" t="s">
        <v>10</v>
      </c>
      <c r="E48" s="42">
        <v>0.25</v>
      </c>
      <c r="F48" s="45">
        <v>538</v>
      </c>
      <c r="G48" s="45">
        <f t="shared" si="1"/>
        <v>403.5</v>
      </c>
      <c r="H48" s="1" t="str">
        <f>Table1367[[#This Row],[Short Description]]</f>
        <v>DSRMP-4</v>
      </c>
      <c r="I48" s="1" t="s">
        <v>104</v>
      </c>
      <c r="J48" s="1" t="s">
        <v>102</v>
      </c>
    </row>
    <row r="49" spans="1:10" s="1" customFormat="1" ht="42" customHeight="1" x14ac:dyDescent="0.2">
      <c r="A49" s="1" t="s">
        <v>0</v>
      </c>
      <c r="B49" s="25" t="s">
        <v>2426</v>
      </c>
      <c r="C49" s="22" t="s">
        <v>105</v>
      </c>
      <c r="D49" s="1" t="s">
        <v>10</v>
      </c>
      <c r="E49" s="42">
        <v>0.25</v>
      </c>
      <c r="F49" s="45">
        <v>992</v>
      </c>
      <c r="G49" s="45">
        <f t="shared" si="1"/>
        <v>744</v>
      </c>
      <c r="H49" s="1" t="str">
        <f>Table1367[[#This Row],[Short Description]]</f>
        <v>DSRMP-8</v>
      </c>
      <c r="I49" s="1" t="s">
        <v>106</v>
      </c>
      <c r="J49" s="1" t="s">
        <v>102</v>
      </c>
    </row>
    <row r="50" spans="1:10" s="1" customFormat="1" ht="42" customHeight="1" x14ac:dyDescent="0.2">
      <c r="A50" s="1" t="s">
        <v>0</v>
      </c>
      <c r="B50" s="21" t="s">
        <v>2427</v>
      </c>
      <c r="C50" s="22" t="s">
        <v>107</v>
      </c>
      <c r="D50" s="1" t="s">
        <v>10</v>
      </c>
      <c r="E50" s="42">
        <v>0.25</v>
      </c>
      <c r="F50" s="45">
        <v>76</v>
      </c>
      <c r="G50" s="45">
        <f t="shared" si="1"/>
        <v>57</v>
      </c>
      <c r="H50" s="1" t="str">
        <f>Table1367[[#This Row],[Short Description]]</f>
        <v>DSSD1-BR16</v>
      </c>
      <c r="I50" s="1" t="s">
        <v>108</v>
      </c>
      <c r="J50" s="1" t="s">
        <v>68</v>
      </c>
    </row>
    <row r="51" spans="1:10" s="1" customFormat="1" ht="42" customHeight="1" x14ac:dyDescent="0.2">
      <c r="A51" s="1" t="s">
        <v>0</v>
      </c>
      <c r="B51" s="21" t="s">
        <v>2428</v>
      </c>
      <c r="C51" s="22" t="s">
        <v>109</v>
      </c>
      <c r="D51" s="1" t="s">
        <v>10</v>
      </c>
      <c r="E51" s="42">
        <v>0.25</v>
      </c>
      <c r="F51" s="45">
        <v>76</v>
      </c>
      <c r="G51" s="45">
        <f t="shared" si="1"/>
        <v>57</v>
      </c>
      <c r="H51" s="1" t="str">
        <f>Table1367[[#This Row],[Short Description]]</f>
        <v>DSSD1-BR24</v>
      </c>
      <c r="I51" s="1" t="s">
        <v>110</v>
      </c>
      <c r="J51" s="1" t="s">
        <v>68</v>
      </c>
    </row>
    <row r="52" spans="1:10" s="1" customFormat="1" ht="42" customHeight="1" x14ac:dyDescent="0.2">
      <c r="A52" s="1" t="s">
        <v>0</v>
      </c>
      <c r="B52" s="21" t="s">
        <v>2429</v>
      </c>
      <c r="C52" s="22" t="s">
        <v>111</v>
      </c>
      <c r="D52" s="1" t="s">
        <v>10</v>
      </c>
      <c r="E52" s="42">
        <v>0.25</v>
      </c>
      <c r="F52" s="45">
        <v>933</v>
      </c>
      <c r="G52" s="45">
        <f t="shared" si="1"/>
        <v>699.75</v>
      </c>
      <c r="H52" s="1" t="str">
        <f>Table1367[[#This Row],[Short Description]]</f>
        <v>DSSD1-TI</v>
      </c>
      <c r="I52" s="1" t="s">
        <v>112</v>
      </c>
      <c r="J52" s="1" t="s">
        <v>68</v>
      </c>
    </row>
    <row r="53" spans="1:10" s="1" customFormat="1" ht="42" customHeight="1" x14ac:dyDescent="0.2">
      <c r="A53" s="1" t="s">
        <v>0</v>
      </c>
      <c r="B53" s="25" t="s">
        <v>2430</v>
      </c>
      <c r="C53" s="22" t="s">
        <v>113</v>
      </c>
      <c r="D53" s="1" t="s">
        <v>10</v>
      </c>
      <c r="E53" s="42">
        <v>0.25</v>
      </c>
      <c r="F53" s="45">
        <v>91</v>
      </c>
      <c r="G53" s="45">
        <f t="shared" si="1"/>
        <v>68.25</v>
      </c>
      <c r="H53" s="1" t="str">
        <f>Table1367[[#This Row],[Short Description]]</f>
        <v>DSSSB-4</v>
      </c>
      <c r="I53" s="35" t="s">
        <v>2070</v>
      </c>
      <c r="J53" s="1" t="s">
        <v>26</v>
      </c>
    </row>
    <row r="54" spans="1:10" s="1" customFormat="1" ht="42" customHeight="1" x14ac:dyDescent="0.2">
      <c r="A54" s="1" t="s">
        <v>0</v>
      </c>
      <c r="B54" s="25" t="s">
        <v>2431</v>
      </c>
      <c r="C54" s="22" t="s">
        <v>114</v>
      </c>
      <c r="D54" s="1" t="s">
        <v>10</v>
      </c>
      <c r="E54" s="42">
        <v>0.25</v>
      </c>
      <c r="F54" s="45">
        <v>114</v>
      </c>
      <c r="G54" s="45">
        <f t="shared" si="1"/>
        <v>85.5</v>
      </c>
      <c r="H54" s="1" t="str">
        <f>Table1367[[#This Row],[Short Description]]</f>
        <v>DSVC-1</v>
      </c>
      <c r="I54" s="1" t="s">
        <v>115</v>
      </c>
      <c r="J54" s="1" t="s">
        <v>33</v>
      </c>
    </row>
    <row r="55" spans="1:10" s="1" customFormat="1" ht="42" customHeight="1" x14ac:dyDescent="0.2">
      <c r="A55" s="1" t="s">
        <v>0</v>
      </c>
      <c r="B55" s="25" t="s">
        <v>2452</v>
      </c>
      <c r="C55" s="22" t="s">
        <v>116</v>
      </c>
      <c r="D55" s="1" t="s">
        <v>10</v>
      </c>
      <c r="E55" s="42">
        <v>0.25</v>
      </c>
      <c r="F55" s="45">
        <v>630</v>
      </c>
      <c r="G55" s="45">
        <f t="shared" si="1"/>
        <v>472.5</v>
      </c>
      <c r="H55" s="1" t="str">
        <f>Table1367[[#This Row],[Short Description]]</f>
        <v>E-A-B-16-4</v>
      </c>
      <c r="I55" s="1" t="s">
        <v>117</v>
      </c>
      <c r="J55" s="1" t="s">
        <v>68</v>
      </c>
    </row>
    <row r="56" spans="1:10" s="1" customFormat="1" ht="42" customHeight="1" x14ac:dyDescent="0.2">
      <c r="A56" s="1" t="s">
        <v>0</v>
      </c>
      <c r="B56" s="25" t="s">
        <v>2453</v>
      </c>
      <c r="C56" s="22" t="s">
        <v>118</v>
      </c>
      <c r="D56" s="1" t="s">
        <v>10</v>
      </c>
      <c r="E56" s="42">
        <v>0.25</v>
      </c>
      <c r="F56" s="45">
        <v>712</v>
      </c>
      <c r="G56" s="45">
        <f t="shared" si="1"/>
        <v>534</v>
      </c>
      <c r="H56" s="1" t="str">
        <f>Table1367[[#This Row],[Short Description]]</f>
        <v>E-A-B-25-4</v>
      </c>
      <c r="I56" s="1" t="s">
        <v>119</v>
      </c>
      <c r="J56" s="1" t="s">
        <v>68</v>
      </c>
    </row>
    <row r="57" spans="1:10" s="1" customFormat="1" ht="42" customHeight="1" x14ac:dyDescent="0.2">
      <c r="A57" s="1" t="s">
        <v>0</v>
      </c>
      <c r="B57" s="25" t="s">
        <v>2454</v>
      </c>
      <c r="C57" s="22" t="s">
        <v>120</v>
      </c>
      <c r="D57" s="1" t="s">
        <v>10</v>
      </c>
      <c r="E57" s="42">
        <v>0.25</v>
      </c>
      <c r="F57" s="45">
        <v>736</v>
      </c>
      <c r="G57" s="45">
        <f t="shared" si="1"/>
        <v>552</v>
      </c>
      <c r="H57" s="1" t="str">
        <f>Table1367[[#This Row],[Short Description]]</f>
        <v>E-A-B-30-4</v>
      </c>
      <c r="I57" s="1" t="s">
        <v>121</v>
      </c>
      <c r="J57" s="1" t="s">
        <v>68</v>
      </c>
    </row>
    <row r="58" spans="1:10" s="1" customFormat="1" ht="42" customHeight="1" x14ac:dyDescent="0.2">
      <c r="A58" s="1" t="s">
        <v>0</v>
      </c>
      <c r="B58" s="25" t="s">
        <v>2497</v>
      </c>
      <c r="C58" s="22" t="s">
        <v>122</v>
      </c>
      <c r="D58" s="1" t="s">
        <v>10</v>
      </c>
      <c r="E58" s="42">
        <v>0.25</v>
      </c>
      <c r="F58" s="45">
        <v>583</v>
      </c>
      <c r="G58" s="45">
        <f t="shared" si="1"/>
        <v>437.25</v>
      </c>
      <c r="H58" s="1" t="str">
        <f>Table1367[[#This Row],[Short Description]]</f>
        <v>E-A-W-16-4</v>
      </c>
      <c r="I58" s="1" t="s">
        <v>123</v>
      </c>
      <c r="J58" s="1" t="s">
        <v>68</v>
      </c>
    </row>
    <row r="59" spans="1:10" s="1" customFormat="1" ht="42" customHeight="1" x14ac:dyDescent="0.2">
      <c r="A59" s="1" t="s">
        <v>0</v>
      </c>
      <c r="B59" s="25" t="s">
        <v>2498</v>
      </c>
      <c r="C59" s="22" t="s">
        <v>124</v>
      </c>
      <c r="D59" s="1" t="s">
        <v>10</v>
      </c>
      <c r="E59" s="42">
        <v>0.25</v>
      </c>
      <c r="F59" s="45">
        <v>619</v>
      </c>
      <c r="G59" s="45">
        <f t="shared" si="1"/>
        <v>464.25</v>
      </c>
      <c r="H59" s="1" t="str">
        <f>Table1367[[#This Row],[Short Description]]</f>
        <v>E-A-W-25-4</v>
      </c>
      <c r="I59" s="1" t="s">
        <v>125</v>
      </c>
      <c r="J59" s="1" t="s">
        <v>68</v>
      </c>
    </row>
    <row r="60" spans="1:10" s="1" customFormat="1" ht="42" customHeight="1" x14ac:dyDescent="0.2">
      <c r="A60" s="1" t="s">
        <v>0</v>
      </c>
      <c r="B60" s="25" t="s">
        <v>2499</v>
      </c>
      <c r="C60" s="22" t="s">
        <v>126</v>
      </c>
      <c r="D60" s="1" t="s">
        <v>10</v>
      </c>
      <c r="E60" s="42">
        <v>0.25</v>
      </c>
      <c r="F60" s="45">
        <v>689</v>
      </c>
      <c r="G60" s="45">
        <f t="shared" si="1"/>
        <v>516.75</v>
      </c>
      <c r="H60" s="1" t="str">
        <f>Table1367[[#This Row],[Short Description]]</f>
        <v>E-A-W-30-4</v>
      </c>
      <c r="I60" s="1" t="s">
        <v>127</v>
      </c>
      <c r="J60" s="1" t="s">
        <v>68</v>
      </c>
    </row>
    <row r="61" spans="1:10" s="1" customFormat="1" ht="42" customHeight="1" x14ac:dyDescent="0.2">
      <c r="A61" s="1" t="s">
        <v>0</v>
      </c>
      <c r="B61" s="21" t="s">
        <v>2500</v>
      </c>
      <c r="C61" s="22" t="s">
        <v>128</v>
      </c>
      <c r="D61" s="1" t="s">
        <v>10</v>
      </c>
      <c r="E61" s="42">
        <v>0.25</v>
      </c>
      <c r="F61" s="45">
        <v>13</v>
      </c>
      <c r="G61" s="45">
        <f t="shared" si="1"/>
        <v>9.75</v>
      </c>
      <c r="H61" s="1" t="str">
        <f>Table1367[[#This Row],[Short Description]]</f>
        <v>EC-B</v>
      </c>
      <c r="I61" s="1" t="s">
        <v>129</v>
      </c>
      <c r="J61" s="1" t="s">
        <v>33</v>
      </c>
    </row>
    <row r="62" spans="1:10" ht="42" customHeight="1" x14ac:dyDescent="0.25">
      <c r="A62" s="1" t="s">
        <v>0</v>
      </c>
      <c r="B62" s="21" t="s">
        <v>2508</v>
      </c>
      <c r="C62" s="22" t="s">
        <v>130</v>
      </c>
      <c r="D62" s="1" t="s">
        <v>10</v>
      </c>
      <c r="E62" s="42">
        <v>0.25</v>
      </c>
      <c r="F62" s="45">
        <v>11</v>
      </c>
      <c r="G62" s="45">
        <f t="shared" si="1"/>
        <v>8.25</v>
      </c>
      <c r="H62" s="1" t="str">
        <f>Table1367[[#This Row],[Short Description]]</f>
        <v>EC-W</v>
      </c>
      <c r="I62" s="1" t="s">
        <v>131</v>
      </c>
      <c r="J62" s="1" t="s">
        <v>33</v>
      </c>
    </row>
    <row r="63" spans="1:10" ht="42" customHeight="1" x14ac:dyDescent="0.25">
      <c r="A63" s="1" t="s">
        <v>0</v>
      </c>
      <c r="B63" s="25" t="s">
        <v>2535</v>
      </c>
      <c r="C63" s="22" t="s">
        <v>132</v>
      </c>
      <c r="D63" s="1" t="s">
        <v>10</v>
      </c>
      <c r="E63" s="42">
        <v>0.25</v>
      </c>
      <c r="F63" s="45">
        <v>689</v>
      </c>
      <c r="G63" s="45">
        <f t="shared" si="1"/>
        <v>516.75</v>
      </c>
      <c r="H63" s="1" t="str">
        <f>Table1367[[#This Row],[Short Description]]</f>
        <v>E-P-B-16-4</v>
      </c>
      <c r="I63" s="1" t="s">
        <v>133</v>
      </c>
      <c r="J63" s="1" t="s">
        <v>68</v>
      </c>
    </row>
    <row r="64" spans="1:10" ht="42" customHeight="1" x14ac:dyDescent="0.25">
      <c r="A64" s="1" t="s">
        <v>0</v>
      </c>
      <c r="B64" s="25" t="s">
        <v>2536</v>
      </c>
      <c r="C64" s="22" t="s">
        <v>134</v>
      </c>
      <c r="D64" s="1" t="s">
        <v>10</v>
      </c>
      <c r="E64" s="42">
        <v>0.25</v>
      </c>
      <c r="F64" s="45">
        <v>795</v>
      </c>
      <c r="G64" s="45">
        <f t="shared" si="1"/>
        <v>596.25</v>
      </c>
      <c r="H64" s="1" t="str">
        <f>Table1367[[#This Row],[Short Description]]</f>
        <v>E-P-B-25-4</v>
      </c>
      <c r="I64" s="1" t="s">
        <v>135</v>
      </c>
      <c r="J64" s="1" t="s">
        <v>68</v>
      </c>
    </row>
    <row r="65" spans="1:10" ht="42" customHeight="1" x14ac:dyDescent="0.25">
      <c r="A65" s="1" t="s">
        <v>0</v>
      </c>
      <c r="B65" s="25" t="s">
        <v>2537</v>
      </c>
      <c r="C65" s="22" t="s">
        <v>136</v>
      </c>
      <c r="D65" s="1" t="s">
        <v>10</v>
      </c>
      <c r="E65" s="42">
        <v>0.25</v>
      </c>
      <c r="F65" s="45">
        <v>795</v>
      </c>
      <c r="G65" s="45">
        <f t="shared" si="1"/>
        <v>596.25</v>
      </c>
      <c r="H65" s="1" t="str">
        <f>Table1367[[#This Row],[Short Description]]</f>
        <v>E-P-B-30-4</v>
      </c>
      <c r="I65" s="1" t="s">
        <v>137</v>
      </c>
      <c r="J65" s="1" t="s">
        <v>68</v>
      </c>
    </row>
    <row r="66" spans="1:10" ht="42" customHeight="1" x14ac:dyDescent="0.25">
      <c r="A66" s="1" t="s">
        <v>0</v>
      </c>
      <c r="B66" s="25" t="s">
        <v>2538</v>
      </c>
      <c r="C66" s="22" t="s">
        <v>138</v>
      </c>
      <c r="D66" s="1" t="s">
        <v>10</v>
      </c>
      <c r="E66" s="42">
        <v>0.25</v>
      </c>
      <c r="F66" s="45">
        <v>666</v>
      </c>
      <c r="G66" s="45">
        <f t="shared" ref="G66:G97" si="2">F66-(F66*E66)</f>
        <v>499.5</v>
      </c>
      <c r="H66" s="1" t="str">
        <f>Table1367[[#This Row],[Short Description]]</f>
        <v>E-P-W-16-4</v>
      </c>
      <c r="I66" s="1" t="s">
        <v>139</v>
      </c>
      <c r="J66" s="1" t="s">
        <v>68</v>
      </c>
    </row>
    <row r="67" spans="1:10" ht="42" customHeight="1" x14ac:dyDescent="0.25">
      <c r="A67" s="1" t="s">
        <v>0</v>
      </c>
      <c r="B67" s="25" t="s">
        <v>2539</v>
      </c>
      <c r="C67" s="22" t="s">
        <v>140</v>
      </c>
      <c r="D67" s="1" t="s">
        <v>10</v>
      </c>
      <c r="E67" s="42">
        <v>0.25</v>
      </c>
      <c r="F67" s="45">
        <v>700</v>
      </c>
      <c r="G67" s="45">
        <f t="shared" si="2"/>
        <v>525</v>
      </c>
      <c r="H67" s="1" t="str">
        <f>Table1367[[#This Row],[Short Description]]</f>
        <v>E-P-W-25-4</v>
      </c>
      <c r="I67" s="1" t="s">
        <v>141</v>
      </c>
      <c r="J67" s="1" t="s">
        <v>68</v>
      </c>
    </row>
    <row r="68" spans="1:10" ht="42" customHeight="1" x14ac:dyDescent="0.25">
      <c r="A68" s="1" t="s">
        <v>0</v>
      </c>
      <c r="B68" s="25" t="s">
        <v>2540</v>
      </c>
      <c r="C68" s="22" t="s">
        <v>142</v>
      </c>
      <c r="D68" s="1" t="s">
        <v>10</v>
      </c>
      <c r="E68" s="42">
        <v>0.25</v>
      </c>
      <c r="F68" s="45">
        <v>772</v>
      </c>
      <c r="G68" s="45">
        <f t="shared" si="2"/>
        <v>579</v>
      </c>
      <c r="H68" s="1" t="str">
        <f>Table1367[[#This Row],[Short Description]]</f>
        <v>E-P-W-30-4</v>
      </c>
      <c r="I68" s="1" t="s">
        <v>143</v>
      </c>
      <c r="J68" s="1" t="s">
        <v>68</v>
      </c>
    </row>
    <row r="69" spans="1:10" ht="42" customHeight="1" x14ac:dyDescent="0.25">
      <c r="A69" s="1" t="s">
        <v>0</v>
      </c>
      <c r="B69" s="21" t="s">
        <v>2580</v>
      </c>
      <c r="C69" s="22" t="s">
        <v>144</v>
      </c>
      <c r="D69" s="1" t="s">
        <v>10</v>
      </c>
      <c r="E69" s="42">
        <v>0.25</v>
      </c>
      <c r="F69" s="45">
        <v>21</v>
      </c>
      <c r="G69" s="45">
        <f t="shared" si="2"/>
        <v>15.75</v>
      </c>
      <c r="H69" s="1" t="str">
        <f>Table1367[[#This Row],[Short Description]]</f>
        <v>FCC-1</v>
      </c>
      <c r="I69" s="1" t="s">
        <v>145</v>
      </c>
      <c r="J69" s="1" t="s">
        <v>33</v>
      </c>
    </row>
    <row r="70" spans="1:10" ht="42" customHeight="1" x14ac:dyDescent="0.25">
      <c r="A70" s="1" t="s">
        <v>0</v>
      </c>
      <c r="B70" s="21" t="s">
        <v>2588</v>
      </c>
      <c r="C70" s="22" t="s">
        <v>146</v>
      </c>
      <c r="D70" s="1" t="s">
        <v>10</v>
      </c>
      <c r="E70" s="42">
        <v>0.25</v>
      </c>
      <c r="F70" s="45">
        <v>45</v>
      </c>
      <c r="G70" s="45">
        <f t="shared" si="2"/>
        <v>33.75</v>
      </c>
      <c r="H70" s="1" t="str">
        <f>Table1367[[#This Row],[Short Description]]</f>
        <v>HS-ACT</v>
      </c>
      <c r="I70" s="1" t="s">
        <v>147</v>
      </c>
      <c r="J70" s="1" t="s">
        <v>33</v>
      </c>
    </row>
    <row r="71" spans="1:10" ht="42" customHeight="1" x14ac:dyDescent="0.25">
      <c r="A71" s="1" t="s">
        <v>0</v>
      </c>
      <c r="B71" s="21" t="s">
        <v>2597</v>
      </c>
      <c r="C71" s="22" t="s">
        <v>148</v>
      </c>
      <c r="D71" s="1" t="s">
        <v>10</v>
      </c>
      <c r="E71" s="42">
        <v>0.25</v>
      </c>
      <c r="F71" s="45">
        <v>45</v>
      </c>
      <c r="G71" s="45">
        <f t="shared" si="2"/>
        <v>33.75</v>
      </c>
      <c r="H71" s="1" t="str">
        <f>Table1367[[#This Row],[Short Description]]</f>
        <v>HS-DW</v>
      </c>
      <c r="I71" s="1" t="s">
        <v>149</v>
      </c>
      <c r="J71" s="1" t="s">
        <v>33</v>
      </c>
    </row>
    <row r="72" spans="1:10" ht="42" customHeight="1" x14ac:dyDescent="0.25">
      <c r="A72" s="1" t="s">
        <v>0</v>
      </c>
      <c r="B72" s="21" t="s">
        <v>2928</v>
      </c>
      <c r="C72" s="22" t="s">
        <v>150</v>
      </c>
      <c r="D72" s="1" t="s">
        <v>10</v>
      </c>
      <c r="E72" s="42">
        <v>0.25</v>
      </c>
      <c r="F72" s="45">
        <v>1807</v>
      </c>
      <c r="G72" s="45">
        <f t="shared" si="2"/>
        <v>1355.25</v>
      </c>
      <c r="H72" s="1" t="str">
        <f>Table1367[[#This Row],[Short Description]]</f>
        <v>NPX G1040</v>
      </c>
      <c r="I72" s="1" t="s">
        <v>151</v>
      </c>
      <c r="J72" s="1" t="s">
        <v>152</v>
      </c>
    </row>
    <row r="73" spans="1:10" ht="42" customHeight="1" x14ac:dyDescent="0.25">
      <c r="A73" s="1" t="s">
        <v>0</v>
      </c>
      <c r="B73" s="21" t="s">
        <v>2929</v>
      </c>
      <c r="C73" s="22" t="s">
        <v>153</v>
      </c>
      <c r="D73" s="1" t="s">
        <v>10</v>
      </c>
      <c r="E73" s="42">
        <v>0.25</v>
      </c>
      <c r="F73" s="45">
        <v>1924</v>
      </c>
      <c r="G73" s="45">
        <f t="shared" si="2"/>
        <v>1443</v>
      </c>
      <c r="H73" s="1" t="str">
        <f>Table1367[[#This Row],[Short Description]]</f>
        <v>NPX G1100</v>
      </c>
      <c r="I73" s="1" t="s">
        <v>154</v>
      </c>
      <c r="J73" s="1" t="s">
        <v>152</v>
      </c>
    </row>
    <row r="74" spans="1:10" ht="42" customHeight="1" x14ac:dyDescent="0.25">
      <c r="A74" s="1" t="s">
        <v>0</v>
      </c>
      <c r="B74" s="21" t="s">
        <v>2930</v>
      </c>
      <c r="C74" s="22" t="s">
        <v>155</v>
      </c>
      <c r="D74" s="1" t="s">
        <v>10</v>
      </c>
      <c r="E74" s="42">
        <v>0.25</v>
      </c>
      <c r="F74" s="45">
        <v>1807</v>
      </c>
      <c r="G74" s="45">
        <f t="shared" si="2"/>
        <v>1355.25</v>
      </c>
      <c r="H74" s="1" t="str">
        <f>Table1367[[#This Row],[Short Description]]</f>
        <v>NPX H1040</v>
      </c>
      <c r="I74" s="1" t="s">
        <v>156</v>
      </c>
      <c r="J74" s="1" t="s">
        <v>152</v>
      </c>
    </row>
    <row r="75" spans="1:10" ht="42" customHeight="1" x14ac:dyDescent="0.25">
      <c r="A75" s="1" t="s">
        <v>0</v>
      </c>
      <c r="B75" s="21" t="s">
        <v>2931</v>
      </c>
      <c r="C75" s="22" t="s">
        <v>157</v>
      </c>
      <c r="D75" s="1" t="s">
        <v>10</v>
      </c>
      <c r="E75" s="42">
        <v>0.25</v>
      </c>
      <c r="F75" s="45">
        <v>1924</v>
      </c>
      <c r="G75" s="45">
        <f t="shared" si="2"/>
        <v>1443</v>
      </c>
      <c r="H75" s="1" t="str">
        <f>Table1367[[#This Row],[Short Description]]</f>
        <v>NPX H1100</v>
      </c>
      <c r="I75" s="1" t="s">
        <v>158</v>
      </c>
      <c r="J75" s="1" t="s">
        <v>152</v>
      </c>
    </row>
    <row r="76" spans="1:10" ht="42" customHeight="1" x14ac:dyDescent="0.25">
      <c r="A76" s="1" t="s">
        <v>0</v>
      </c>
      <c r="B76" s="21" t="s">
        <v>3312</v>
      </c>
      <c r="C76" s="22" t="s">
        <v>159</v>
      </c>
      <c r="D76" s="1" t="s">
        <v>10</v>
      </c>
      <c r="E76" s="42">
        <v>0.25</v>
      </c>
      <c r="F76" s="45">
        <v>193</v>
      </c>
      <c r="G76" s="45">
        <f t="shared" si="2"/>
        <v>144.75</v>
      </c>
      <c r="H76" s="1" t="str">
        <f>Table1367[[#This Row],[Short Description]]</f>
        <v>PI-AE</v>
      </c>
      <c r="I76" s="1" t="s">
        <v>160</v>
      </c>
      <c r="J76" s="1" t="s">
        <v>33</v>
      </c>
    </row>
    <row r="77" spans="1:10" ht="42" customHeight="1" x14ac:dyDescent="0.25">
      <c r="A77" s="1" t="s">
        <v>0</v>
      </c>
      <c r="B77" s="25" t="s">
        <v>2981</v>
      </c>
      <c r="C77" s="22" t="s">
        <v>161</v>
      </c>
      <c r="D77" s="1" t="s">
        <v>10</v>
      </c>
      <c r="E77" s="42">
        <v>0.25</v>
      </c>
      <c r="F77" s="45">
        <v>146</v>
      </c>
      <c r="G77" s="45">
        <f t="shared" si="2"/>
        <v>109.5</v>
      </c>
      <c r="H77" s="1" t="str">
        <f>Table1367[[#This Row],[Short Description]]</f>
        <v>PM-B</v>
      </c>
      <c r="I77" s="1" t="s">
        <v>162</v>
      </c>
      <c r="J77" s="1" t="s">
        <v>26</v>
      </c>
    </row>
    <row r="78" spans="1:10" ht="42" customHeight="1" x14ac:dyDescent="0.25">
      <c r="A78" s="1" t="s">
        <v>0</v>
      </c>
      <c r="B78" s="25" t="s">
        <v>2985</v>
      </c>
      <c r="C78" s="22" t="s">
        <v>163</v>
      </c>
      <c r="D78" s="1" t="s">
        <v>10</v>
      </c>
      <c r="E78" s="42">
        <v>0.25</v>
      </c>
      <c r="F78" s="45">
        <v>146</v>
      </c>
      <c r="G78" s="45">
        <f t="shared" si="2"/>
        <v>109.5</v>
      </c>
      <c r="H78" s="1" t="str">
        <f>Table1367[[#This Row],[Short Description]]</f>
        <v>PM-W</v>
      </c>
      <c r="I78" s="1" t="s">
        <v>164</v>
      </c>
      <c r="J78" s="1" t="s">
        <v>26</v>
      </c>
    </row>
    <row r="79" spans="1:10" ht="42" customHeight="1" x14ac:dyDescent="0.25">
      <c r="A79" s="1" t="s">
        <v>0</v>
      </c>
      <c r="B79" s="21">
        <v>330.00569999999999</v>
      </c>
      <c r="C79" s="22" t="s">
        <v>165</v>
      </c>
      <c r="D79" s="1" t="s">
        <v>10</v>
      </c>
      <c r="E79" s="42">
        <v>0.25</v>
      </c>
      <c r="F79" s="45">
        <v>123</v>
      </c>
      <c r="G79" s="45">
        <f t="shared" si="2"/>
        <v>92.25</v>
      </c>
      <c r="H79" s="1" t="str">
        <f>Table1367[[#This Row],[Short Description]]</f>
        <v>PS-4</v>
      </c>
      <c r="I79" s="1" t="s">
        <v>166</v>
      </c>
      <c r="J79" s="1" t="s">
        <v>33</v>
      </c>
    </row>
    <row r="80" spans="1:10" ht="42" customHeight="1" x14ac:dyDescent="0.25">
      <c r="A80" s="1" t="s">
        <v>0</v>
      </c>
      <c r="B80" s="21" t="s">
        <v>2989</v>
      </c>
      <c r="C80" s="22" t="s">
        <v>167</v>
      </c>
      <c r="D80" s="1" t="s">
        <v>10</v>
      </c>
      <c r="E80" s="42">
        <v>0.25</v>
      </c>
      <c r="F80" s="45">
        <v>759</v>
      </c>
      <c r="G80" s="45">
        <f t="shared" si="2"/>
        <v>569.25</v>
      </c>
      <c r="H80" s="1" t="str">
        <f>Table1367[[#This Row],[Short Description]]</f>
        <v>PS-AE-3</v>
      </c>
      <c r="I80" s="1" t="s">
        <v>168</v>
      </c>
      <c r="J80" s="1" t="s">
        <v>33</v>
      </c>
    </row>
    <row r="81" spans="1:10" ht="42" customHeight="1" x14ac:dyDescent="0.25">
      <c r="A81" s="1" t="s">
        <v>0</v>
      </c>
      <c r="B81" s="25" t="s">
        <v>2994</v>
      </c>
      <c r="C81" s="22" t="s">
        <v>169</v>
      </c>
      <c r="D81" s="1" t="s">
        <v>10</v>
      </c>
      <c r="E81" s="42">
        <v>0.25</v>
      </c>
      <c r="F81" s="45">
        <v>1225</v>
      </c>
      <c r="G81" s="45">
        <f t="shared" si="2"/>
        <v>918.75</v>
      </c>
      <c r="H81" s="1" t="str">
        <f>Table1367[[#This Row],[Short Description]]</f>
        <v>Qt 100</v>
      </c>
      <c r="I81" s="1" t="s">
        <v>170</v>
      </c>
      <c r="J81" s="1" t="s">
        <v>171</v>
      </c>
    </row>
    <row r="82" spans="1:10" ht="42" customHeight="1" x14ac:dyDescent="0.25">
      <c r="A82" s="1" t="s">
        <v>0</v>
      </c>
      <c r="B82" s="21" t="s">
        <v>2995</v>
      </c>
      <c r="C82" s="22" t="s">
        <v>172</v>
      </c>
      <c r="D82" s="1" t="s">
        <v>10</v>
      </c>
      <c r="E82" s="42">
        <v>0.25</v>
      </c>
      <c r="F82" s="45">
        <v>2968</v>
      </c>
      <c r="G82" s="45">
        <f t="shared" si="2"/>
        <v>2226</v>
      </c>
      <c r="H82" s="1" t="str">
        <f>Table1367[[#This Row],[Short Description]]</f>
        <v>Qt X 300</v>
      </c>
      <c r="I82" s="1" t="s">
        <v>173</v>
      </c>
      <c r="J82" s="1" t="s">
        <v>171</v>
      </c>
    </row>
    <row r="83" spans="1:10" ht="42" customHeight="1" x14ac:dyDescent="0.25">
      <c r="A83" s="1" t="s">
        <v>0</v>
      </c>
      <c r="B83" s="21" t="s">
        <v>2996</v>
      </c>
      <c r="C83" s="22" t="s">
        <v>174</v>
      </c>
      <c r="D83" s="1" t="s">
        <v>10</v>
      </c>
      <c r="E83" s="42">
        <v>0.25</v>
      </c>
      <c r="F83" s="45">
        <v>3180</v>
      </c>
      <c r="G83" s="45">
        <f t="shared" si="2"/>
        <v>2385</v>
      </c>
      <c r="H83" s="1" t="str">
        <f>Table1367[[#This Row],[Short Description]]</f>
        <v>Qt X 300D</v>
      </c>
      <c r="I83" s="1" t="s">
        <v>175</v>
      </c>
      <c r="J83" s="1" t="s">
        <v>171</v>
      </c>
    </row>
    <row r="84" spans="1:10" ht="42" customHeight="1" x14ac:dyDescent="0.25">
      <c r="A84" s="1" t="s">
        <v>0</v>
      </c>
      <c r="B84" s="21" t="s">
        <v>2997</v>
      </c>
      <c r="C84" s="22" t="s">
        <v>176</v>
      </c>
      <c r="D84" s="1" t="s">
        <v>10</v>
      </c>
      <c r="E84" s="42">
        <v>0.25</v>
      </c>
      <c r="F84" s="45">
        <v>3816</v>
      </c>
      <c r="G84" s="45">
        <f t="shared" si="2"/>
        <v>2862</v>
      </c>
      <c r="H84" s="1" t="str">
        <f>Table1367[[#This Row],[Short Description]]</f>
        <v>Qt X 600</v>
      </c>
      <c r="I84" s="1" t="s">
        <v>177</v>
      </c>
      <c r="J84" s="1" t="s">
        <v>171</v>
      </c>
    </row>
    <row r="85" spans="1:10" ht="42" customHeight="1" x14ac:dyDescent="0.25">
      <c r="A85" s="1" t="s">
        <v>0</v>
      </c>
      <c r="B85" s="21" t="s">
        <v>2998</v>
      </c>
      <c r="C85" s="22" t="s">
        <v>178</v>
      </c>
      <c r="D85" s="1" t="s">
        <v>10</v>
      </c>
      <c r="E85" s="42">
        <v>0.25</v>
      </c>
      <c r="F85" s="45">
        <v>4134</v>
      </c>
      <c r="G85" s="45">
        <f t="shared" si="2"/>
        <v>3100.5</v>
      </c>
      <c r="H85" s="1" t="str">
        <f>Table1367[[#This Row],[Short Description]]</f>
        <v>Qt X 600D</v>
      </c>
      <c r="I85" s="1" t="s">
        <v>179</v>
      </c>
      <c r="J85" s="1" t="s">
        <v>171</v>
      </c>
    </row>
    <row r="86" spans="1:10" ht="42" customHeight="1" x14ac:dyDescent="0.25">
      <c r="A86" s="1" t="s">
        <v>0</v>
      </c>
      <c r="B86" s="21" t="s">
        <v>2999</v>
      </c>
      <c r="C86" s="22" t="s">
        <v>180</v>
      </c>
      <c r="D86" s="1" t="s">
        <v>10</v>
      </c>
      <c r="E86" s="42">
        <v>0.25</v>
      </c>
      <c r="F86" s="45">
        <v>1272</v>
      </c>
      <c r="G86" s="45">
        <f t="shared" si="2"/>
        <v>954</v>
      </c>
      <c r="H86" s="1" t="str">
        <f>Table1367[[#This Row],[Short Description]]</f>
        <v>Qt X 800</v>
      </c>
      <c r="I86" s="1" t="s">
        <v>181</v>
      </c>
      <c r="J86" s="1" t="s">
        <v>171</v>
      </c>
    </row>
    <row r="87" spans="1:10" ht="42" customHeight="1" x14ac:dyDescent="0.25">
      <c r="A87" s="1" t="s">
        <v>0</v>
      </c>
      <c r="B87" s="21" t="s">
        <v>3000</v>
      </c>
      <c r="C87" s="22" t="s">
        <v>182</v>
      </c>
      <c r="D87" s="1" t="s">
        <v>10</v>
      </c>
      <c r="E87" s="42">
        <v>0.25</v>
      </c>
      <c r="F87" s="45">
        <v>1484</v>
      </c>
      <c r="G87" s="45">
        <f t="shared" si="2"/>
        <v>1113</v>
      </c>
      <c r="H87" s="1" t="str">
        <f>Table1367[[#This Row],[Short Description]]</f>
        <v>Qt X 800D</v>
      </c>
      <c r="I87" s="1" t="s">
        <v>183</v>
      </c>
      <c r="J87" s="1" t="s">
        <v>171</v>
      </c>
    </row>
    <row r="88" spans="1:10" ht="42" customHeight="1" x14ac:dyDescent="0.25">
      <c r="A88" s="1" t="s">
        <v>0</v>
      </c>
      <c r="B88" s="21" t="s">
        <v>3001</v>
      </c>
      <c r="C88" s="22" t="s">
        <v>184</v>
      </c>
      <c r="D88" s="1" t="s">
        <v>10</v>
      </c>
      <c r="E88" s="42">
        <v>0.25</v>
      </c>
      <c r="F88" s="45">
        <v>2968</v>
      </c>
      <c r="G88" s="45">
        <f t="shared" si="2"/>
        <v>2226</v>
      </c>
      <c r="H88" s="1" t="str">
        <f>Table1367[[#This Row],[Short Description]]</f>
        <v>Qt X 805</v>
      </c>
      <c r="I88" s="1" t="s">
        <v>185</v>
      </c>
      <c r="J88" s="1" t="s">
        <v>171</v>
      </c>
    </row>
    <row r="89" spans="1:10" ht="42" customHeight="1" x14ac:dyDescent="0.25">
      <c r="A89" s="1" t="s">
        <v>0</v>
      </c>
      <c r="B89" s="21" t="s">
        <v>3002</v>
      </c>
      <c r="C89" s="22" t="s">
        <v>186</v>
      </c>
      <c r="D89" s="1" t="s">
        <v>10</v>
      </c>
      <c r="E89" s="42">
        <v>0.25</v>
      </c>
      <c r="F89" s="45">
        <v>3180</v>
      </c>
      <c r="G89" s="45">
        <f t="shared" si="2"/>
        <v>2385</v>
      </c>
      <c r="H89" s="1" t="str">
        <f>Table1367[[#This Row],[Short Description]]</f>
        <v>Qt X 805D</v>
      </c>
      <c r="I89" s="1" t="s">
        <v>187</v>
      </c>
      <c r="J89" s="1" t="s">
        <v>171</v>
      </c>
    </row>
    <row r="90" spans="1:10" ht="42" customHeight="1" x14ac:dyDescent="0.25">
      <c r="A90" s="1" t="s">
        <v>0</v>
      </c>
      <c r="B90" s="21" t="s">
        <v>3003</v>
      </c>
      <c r="C90" s="22" t="s">
        <v>188</v>
      </c>
      <c r="D90" s="1" t="s">
        <v>10</v>
      </c>
      <c r="E90" s="42">
        <v>0.25</v>
      </c>
      <c r="F90" s="45">
        <v>78</v>
      </c>
      <c r="G90" s="45">
        <f t="shared" si="2"/>
        <v>58.5</v>
      </c>
      <c r="H90" s="1" t="str">
        <f>Table1367[[#This Row],[Short Description]]</f>
        <v>Qt X PLMT-KT</v>
      </c>
      <c r="I90" s="1" t="s">
        <v>189</v>
      </c>
      <c r="J90" s="1" t="s">
        <v>26</v>
      </c>
    </row>
    <row r="91" spans="1:10" ht="42" customHeight="1" x14ac:dyDescent="0.25">
      <c r="A91" s="1" t="s">
        <v>0</v>
      </c>
      <c r="B91" s="21" t="s">
        <v>3004</v>
      </c>
      <c r="C91" s="22" t="s">
        <v>190</v>
      </c>
      <c r="D91" s="1" t="s">
        <v>10</v>
      </c>
      <c r="E91" s="42">
        <v>0.25</v>
      </c>
      <c r="F91" s="45">
        <v>159</v>
      </c>
      <c r="G91" s="45">
        <f t="shared" si="2"/>
        <v>119.25</v>
      </c>
      <c r="H91" s="1" t="str">
        <f>Table1367[[#This Row],[Short Description]]</f>
        <v>Qt X PWR-KT-48V</v>
      </c>
      <c r="I91" s="1" t="s">
        <v>191</v>
      </c>
      <c r="J91" s="1" t="s">
        <v>33</v>
      </c>
    </row>
    <row r="92" spans="1:10" ht="42" customHeight="1" x14ac:dyDescent="0.25">
      <c r="A92" s="1" t="s">
        <v>0</v>
      </c>
      <c r="B92" s="21" t="s">
        <v>3005</v>
      </c>
      <c r="C92" s="22" t="s">
        <v>192</v>
      </c>
      <c r="D92" s="1" t="s">
        <v>10</v>
      </c>
      <c r="E92" s="42">
        <v>0.25</v>
      </c>
      <c r="F92" s="45">
        <v>78</v>
      </c>
      <c r="G92" s="45">
        <f t="shared" si="2"/>
        <v>58.5</v>
      </c>
      <c r="H92" s="1" t="str">
        <f>Table1367[[#This Row],[Short Description]]</f>
        <v>Qt X RMT-KT</v>
      </c>
      <c r="I92" s="1" t="s">
        <v>193</v>
      </c>
      <c r="J92" s="1" t="s">
        <v>26</v>
      </c>
    </row>
    <row r="93" spans="1:10" ht="42" customHeight="1" x14ac:dyDescent="0.25">
      <c r="A93" s="1" t="s">
        <v>0</v>
      </c>
      <c r="B93" s="21" t="s">
        <v>3006</v>
      </c>
      <c r="C93" s="22" t="s">
        <v>194</v>
      </c>
      <c r="D93" s="1" t="s">
        <v>10</v>
      </c>
      <c r="E93" s="42">
        <v>0.25</v>
      </c>
      <c r="F93" s="45">
        <v>78</v>
      </c>
      <c r="G93" s="45">
        <f t="shared" si="2"/>
        <v>58.5</v>
      </c>
      <c r="H93" s="1" t="str">
        <f>Table1367[[#This Row],[Short Description]]</f>
        <v>Qt X WMT-KT</v>
      </c>
      <c r="I93" s="1" t="s">
        <v>195</v>
      </c>
      <c r="J93" s="1" t="s">
        <v>26</v>
      </c>
    </row>
    <row r="94" spans="1:10" ht="42" customHeight="1" x14ac:dyDescent="0.25">
      <c r="A94" s="1" t="s">
        <v>0</v>
      </c>
      <c r="B94" s="21"/>
      <c r="C94" s="22" t="s">
        <v>196</v>
      </c>
      <c r="D94" s="1" t="s">
        <v>10</v>
      </c>
      <c r="E94" s="42">
        <v>0.25</v>
      </c>
      <c r="F94" s="45">
        <v>0</v>
      </c>
      <c r="G94" s="45">
        <f t="shared" si="2"/>
        <v>0</v>
      </c>
      <c r="H94" s="1" t="str">
        <f>Table1367[[#This Row],[Short Description]]</f>
        <v>Qt-CC</v>
      </c>
      <c r="I94" s="1" t="s">
        <v>197</v>
      </c>
      <c r="J94" s="1" t="s">
        <v>198</v>
      </c>
    </row>
    <row r="95" spans="1:10" ht="42" customHeight="1" x14ac:dyDescent="0.25">
      <c r="A95" s="1" t="s">
        <v>0</v>
      </c>
      <c r="B95" s="25" t="s">
        <v>3007</v>
      </c>
      <c r="C95" s="22" t="s">
        <v>199</v>
      </c>
      <c r="D95" s="1" t="s">
        <v>10</v>
      </c>
      <c r="E95" s="42">
        <v>0.25</v>
      </c>
      <c r="F95" s="45">
        <v>3850</v>
      </c>
      <c r="G95" s="45">
        <f t="shared" si="2"/>
        <v>2887.5</v>
      </c>
      <c r="H95" s="1" t="str">
        <f>Table1367[[#This Row],[Short Description]]</f>
        <v>QT-CRE</v>
      </c>
      <c r="I95" s="1" t="s">
        <v>200</v>
      </c>
      <c r="J95" s="1" t="s">
        <v>201</v>
      </c>
    </row>
    <row r="96" spans="1:10" ht="42" customHeight="1" x14ac:dyDescent="0.25">
      <c r="A96" s="1" t="s">
        <v>0</v>
      </c>
      <c r="B96" s="25" t="s">
        <v>3008</v>
      </c>
      <c r="C96" s="22" t="s">
        <v>202</v>
      </c>
      <c r="D96" s="1" t="s">
        <v>10</v>
      </c>
      <c r="E96" s="42">
        <v>0.25</v>
      </c>
      <c r="F96" s="45">
        <v>3850</v>
      </c>
      <c r="G96" s="45">
        <f t="shared" si="2"/>
        <v>2887.5</v>
      </c>
      <c r="H96" s="1" t="str">
        <f>Table1367[[#This Row],[Short Description]]</f>
        <v>QT-HCE</v>
      </c>
      <c r="I96" s="1" t="s">
        <v>203</v>
      </c>
      <c r="J96" s="1" t="s">
        <v>201</v>
      </c>
    </row>
    <row r="97" spans="1:10" ht="42" customHeight="1" x14ac:dyDescent="0.25">
      <c r="A97" s="1" t="s">
        <v>0</v>
      </c>
      <c r="B97" s="25" t="s">
        <v>3009</v>
      </c>
      <c r="C97" s="22" t="s">
        <v>204</v>
      </c>
      <c r="D97" s="1" t="s">
        <v>10</v>
      </c>
      <c r="E97" s="42">
        <v>0.25</v>
      </c>
      <c r="F97" s="45">
        <v>286</v>
      </c>
      <c r="G97" s="45">
        <f t="shared" si="2"/>
        <v>214.5</v>
      </c>
      <c r="H97" s="1" t="str">
        <f>Table1367[[#This Row],[Short Description]]</f>
        <v>QT-RC2</v>
      </c>
      <c r="I97" s="1" t="s">
        <v>205</v>
      </c>
      <c r="J97" s="1" t="s">
        <v>33</v>
      </c>
    </row>
    <row r="98" spans="1:10" ht="42" customHeight="1" x14ac:dyDescent="0.25">
      <c r="A98" s="1" t="s">
        <v>0</v>
      </c>
      <c r="B98" s="25" t="s">
        <v>3010</v>
      </c>
      <c r="C98" s="22" t="s">
        <v>206</v>
      </c>
      <c r="D98" s="1" t="s">
        <v>10</v>
      </c>
      <c r="E98" s="42">
        <v>0.25</v>
      </c>
      <c r="F98" s="45">
        <v>286</v>
      </c>
      <c r="G98" s="45">
        <f t="shared" ref="G98:G129" si="3">F98-(F98*E98)</f>
        <v>214.5</v>
      </c>
      <c r="H98" s="1" t="str">
        <f>Table1367[[#This Row],[Short Description]]</f>
        <v>QT-RC3</v>
      </c>
      <c r="I98" s="1" t="s">
        <v>207</v>
      </c>
      <c r="J98" s="1" t="s">
        <v>33</v>
      </c>
    </row>
    <row r="99" spans="1:10" ht="42" customHeight="1" x14ac:dyDescent="0.25">
      <c r="A99" s="1" t="s">
        <v>0</v>
      </c>
      <c r="B99" s="21" t="s">
        <v>3057</v>
      </c>
      <c r="C99" s="22" t="s">
        <v>266</v>
      </c>
      <c r="D99" s="1" t="s">
        <v>10</v>
      </c>
      <c r="E99" s="42">
        <v>0.25</v>
      </c>
      <c r="F99" s="45">
        <v>653</v>
      </c>
      <c r="G99" s="45">
        <f t="shared" si="3"/>
        <v>489.75</v>
      </c>
      <c r="H99" s="1" t="s">
        <v>266</v>
      </c>
      <c r="I99" s="1" t="s">
        <v>267</v>
      </c>
      <c r="J99" s="1" t="s">
        <v>97</v>
      </c>
    </row>
    <row r="100" spans="1:10" ht="42" customHeight="1" x14ac:dyDescent="0.25">
      <c r="A100" s="1" t="s">
        <v>0</v>
      </c>
      <c r="B100" s="21" t="s">
        <v>3059</v>
      </c>
      <c r="C100" s="22" t="s">
        <v>270</v>
      </c>
      <c r="D100" s="1" t="s">
        <v>10</v>
      </c>
      <c r="E100" s="42">
        <v>0.25</v>
      </c>
      <c r="F100" s="45">
        <v>746</v>
      </c>
      <c r="G100" s="45">
        <f t="shared" si="3"/>
        <v>559.5</v>
      </c>
      <c r="H100" s="1" t="s">
        <v>270</v>
      </c>
      <c r="I100" s="1" t="s">
        <v>271</v>
      </c>
      <c r="J100" s="1" t="s">
        <v>97</v>
      </c>
    </row>
    <row r="101" spans="1:10" ht="42" customHeight="1" x14ac:dyDescent="0.25">
      <c r="A101" s="1" t="s">
        <v>0</v>
      </c>
      <c r="B101" s="21" t="s">
        <v>3062</v>
      </c>
      <c r="C101" s="22" t="s">
        <v>276</v>
      </c>
      <c r="D101" s="1" t="s">
        <v>10</v>
      </c>
      <c r="E101" s="42">
        <v>0.25</v>
      </c>
      <c r="F101" s="45">
        <v>1518</v>
      </c>
      <c r="G101" s="45">
        <f t="shared" si="3"/>
        <v>1138.5</v>
      </c>
      <c r="H101" s="1" t="s">
        <v>276</v>
      </c>
      <c r="I101" s="1" t="s">
        <v>277</v>
      </c>
      <c r="J101" s="1" t="s">
        <v>97</v>
      </c>
    </row>
    <row r="102" spans="1:10" ht="42" customHeight="1" x14ac:dyDescent="0.25">
      <c r="A102" s="1" t="s">
        <v>0</v>
      </c>
      <c r="B102" s="21" t="s">
        <v>3080</v>
      </c>
      <c r="C102" s="22" t="s">
        <v>208</v>
      </c>
      <c r="D102" s="1" t="s">
        <v>10</v>
      </c>
      <c r="E102" s="42">
        <v>0.25</v>
      </c>
      <c r="F102" s="45">
        <v>55</v>
      </c>
      <c r="G102" s="45">
        <f t="shared" si="3"/>
        <v>41.25</v>
      </c>
      <c r="H102" s="1" t="str">
        <f>Table1367[[#This Row],[Short Description]]</f>
        <v>SP-1-2</v>
      </c>
      <c r="I102" s="1" t="s">
        <v>209</v>
      </c>
      <c r="J102" s="1" t="s">
        <v>33</v>
      </c>
    </row>
    <row r="103" spans="1:10" ht="42" customHeight="1" x14ac:dyDescent="0.25">
      <c r="A103" s="1" t="s">
        <v>0</v>
      </c>
      <c r="B103" s="21" t="s">
        <v>3081</v>
      </c>
      <c r="C103" s="22" t="s">
        <v>210</v>
      </c>
      <c r="D103" s="1" t="s">
        <v>10</v>
      </c>
      <c r="E103" s="42">
        <v>0.25</v>
      </c>
      <c r="F103" s="45">
        <v>68</v>
      </c>
      <c r="G103" s="45">
        <f t="shared" si="3"/>
        <v>51</v>
      </c>
      <c r="H103" s="1" t="str">
        <f>Table1367[[#This Row],[Short Description]]</f>
        <v>SP-1-4</v>
      </c>
      <c r="I103" s="1" t="s">
        <v>211</v>
      </c>
      <c r="J103" s="1" t="s">
        <v>33</v>
      </c>
    </row>
    <row r="104" spans="1:10" ht="42" customHeight="1" x14ac:dyDescent="0.25">
      <c r="A104" s="1" t="s">
        <v>0</v>
      </c>
      <c r="B104" s="21" t="s">
        <v>3112</v>
      </c>
      <c r="C104" s="22" t="s">
        <v>212</v>
      </c>
      <c r="D104" s="1" t="s">
        <v>10</v>
      </c>
      <c r="E104" s="42">
        <v>0.25</v>
      </c>
      <c r="F104" s="45">
        <v>350</v>
      </c>
      <c r="G104" s="45">
        <f t="shared" si="3"/>
        <v>262.5</v>
      </c>
      <c r="H104" s="1" t="str">
        <f>Table1367[[#This Row],[Short Description]]</f>
        <v>SQT-1</v>
      </c>
      <c r="I104" s="1" t="s">
        <v>213</v>
      </c>
      <c r="J104" s="1" t="s">
        <v>2072</v>
      </c>
    </row>
    <row r="105" spans="1:10" ht="42" customHeight="1" x14ac:dyDescent="0.25">
      <c r="A105" s="1" t="s">
        <v>0</v>
      </c>
      <c r="B105" s="25" t="s">
        <v>3113</v>
      </c>
      <c r="C105" s="22" t="s">
        <v>214</v>
      </c>
      <c r="D105" s="1" t="s">
        <v>10</v>
      </c>
      <c r="E105" s="42">
        <v>0.25</v>
      </c>
      <c r="F105" s="45">
        <v>129</v>
      </c>
      <c r="G105" s="45">
        <f t="shared" si="3"/>
        <v>96.75</v>
      </c>
      <c r="H105" s="1" t="str">
        <f>Table1367[[#This Row],[Short Description]]</f>
        <v>SQT-E</v>
      </c>
      <c r="I105" s="1" t="s">
        <v>215</v>
      </c>
      <c r="J105" s="1" t="s">
        <v>2072</v>
      </c>
    </row>
    <row r="106" spans="1:10" ht="42" customHeight="1" x14ac:dyDescent="0.25">
      <c r="A106" s="1" t="s">
        <v>0</v>
      </c>
      <c r="B106" s="21" t="s">
        <v>3280</v>
      </c>
      <c r="C106" s="22" t="s">
        <v>1915</v>
      </c>
      <c r="D106" s="1" t="s">
        <v>10</v>
      </c>
      <c r="E106" s="42">
        <v>0.25</v>
      </c>
      <c r="F106" s="45">
        <v>1060</v>
      </c>
      <c r="G106" s="45">
        <f t="shared" si="3"/>
        <v>795</v>
      </c>
      <c r="H106" s="1" t="s">
        <v>1915</v>
      </c>
      <c r="I106" s="1" t="s">
        <v>1911</v>
      </c>
      <c r="J106" s="1" t="s">
        <v>97</v>
      </c>
    </row>
    <row r="107" spans="1:10" ht="42" customHeight="1" x14ac:dyDescent="0.25">
      <c r="A107" s="1" t="s">
        <v>0</v>
      </c>
      <c r="B107" s="21" t="s">
        <v>3281</v>
      </c>
      <c r="C107" s="22" t="s">
        <v>1916</v>
      </c>
      <c r="D107" s="1" t="s">
        <v>10</v>
      </c>
      <c r="E107" s="42">
        <v>0.25</v>
      </c>
      <c r="F107" s="45">
        <v>1378</v>
      </c>
      <c r="G107" s="45">
        <f t="shared" si="3"/>
        <v>1033.5</v>
      </c>
      <c r="H107" s="1" t="s">
        <v>1916</v>
      </c>
      <c r="I107" s="1" t="s">
        <v>1912</v>
      </c>
      <c r="J107" s="1" t="s">
        <v>97</v>
      </c>
    </row>
    <row r="108" spans="1:10" ht="42" customHeight="1" x14ac:dyDescent="0.25">
      <c r="A108" s="1" t="s">
        <v>0</v>
      </c>
      <c r="B108" s="21" t="s">
        <v>3282</v>
      </c>
      <c r="C108" s="22" t="s">
        <v>1917</v>
      </c>
      <c r="D108" s="1" t="s">
        <v>10</v>
      </c>
      <c r="E108" s="42">
        <v>0.25</v>
      </c>
      <c r="F108" s="45">
        <v>1378</v>
      </c>
      <c r="G108" s="45">
        <f t="shared" si="3"/>
        <v>1033.5</v>
      </c>
      <c r="H108" s="1" t="s">
        <v>1917</v>
      </c>
      <c r="I108" s="1" t="s">
        <v>1913</v>
      </c>
      <c r="J108" s="1" t="s">
        <v>97</v>
      </c>
    </row>
    <row r="109" spans="1:10" ht="42" customHeight="1" x14ac:dyDescent="0.25">
      <c r="A109" s="1" t="s">
        <v>0</v>
      </c>
      <c r="B109" s="21" t="s">
        <v>3283</v>
      </c>
      <c r="C109" s="22" t="s">
        <v>1918</v>
      </c>
      <c r="D109" s="1" t="s">
        <v>10</v>
      </c>
      <c r="E109" s="42">
        <v>0.25</v>
      </c>
      <c r="F109" s="45">
        <v>1802</v>
      </c>
      <c r="G109" s="45">
        <f t="shared" si="3"/>
        <v>1351.5</v>
      </c>
      <c r="H109" s="1" t="s">
        <v>1918</v>
      </c>
      <c r="I109" s="1" t="s">
        <v>1914</v>
      </c>
      <c r="J109" s="1" t="s">
        <v>97</v>
      </c>
    </row>
  </sheetData>
  <conditionalFormatting sqref="B12:B13">
    <cfRule type="duplicateValues" dxfId="57" priority="2"/>
  </conditionalFormatting>
  <conditionalFormatting sqref="B14:B97 B2:B11">
    <cfRule type="duplicateValues" dxfId="56" priority="68"/>
  </conditionalFormatting>
  <conditionalFormatting sqref="B98">
    <cfRule type="duplicateValues" dxfId="55" priority="1"/>
  </conditionalFormatting>
  <conditionalFormatting sqref="B99:B1048576 B1">
    <cfRule type="duplicateValues" dxfId="54" priority="4"/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ABA4-0F43-4B81-B899-3D646E07A045}">
  <sheetPr codeName="Sheet6"/>
  <dimension ref="A1:J71"/>
  <sheetViews>
    <sheetView workbookViewId="0">
      <selection activeCell="A7" sqref="A7"/>
    </sheetView>
  </sheetViews>
  <sheetFormatPr defaultColWidth="8.85546875" defaultRowHeight="12.75" x14ac:dyDescent="0.2"/>
  <cols>
    <col min="1" max="1" width="17.5703125" style="1" customWidth="1"/>
    <col min="2" max="2" width="15.5703125" style="2" customWidth="1"/>
    <col min="3" max="3" width="29.5703125" style="1" customWidth="1"/>
    <col min="4" max="4" width="11.140625" style="1" customWidth="1"/>
    <col min="5" max="5" width="11.140625" style="1" hidden="1" customWidth="1"/>
    <col min="6" max="6" width="14" style="45" customWidth="1"/>
    <col min="7" max="7" width="18" style="45" customWidth="1"/>
    <col min="8" max="8" width="14.5703125" style="1" customWidth="1"/>
    <col min="9" max="9" width="60.5703125" style="1" customWidth="1"/>
    <col min="10" max="10" width="56.28515625" style="1" customWidth="1"/>
    <col min="11" max="11" width="68.7109375" style="1" customWidth="1"/>
    <col min="12" max="16384" width="8.85546875" style="1"/>
  </cols>
  <sheetData>
    <row r="1" spans="1:10" s="10" customFormat="1" ht="31.5" x14ac:dyDescent="0.25">
      <c r="A1" s="10" t="s">
        <v>1</v>
      </c>
      <c r="B1" s="11" t="s">
        <v>2</v>
      </c>
      <c r="C1" s="10" t="s">
        <v>3</v>
      </c>
      <c r="D1" s="10" t="s">
        <v>4</v>
      </c>
      <c r="E1" s="10" t="s">
        <v>3487</v>
      </c>
      <c r="F1" s="44" t="s">
        <v>5</v>
      </c>
      <c r="G1" s="44" t="s">
        <v>3488</v>
      </c>
      <c r="H1" s="10" t="s">
        <v>6</v>
      </c>
      <c r="I1" s="10" t="s">
        <v>7</v>
      </c>
      <c r="J1" s="10" t="s">
        <v>8</v>
      </c>
    </row>
    <row r="2" spans="1:10" ht="42" customHeight="1" x14ac:dyDescent="0.2">
      <c r="A2" s="1" t="s">
        <v>0</v>
      </c>
      <c r="B2" s="2" t="s">
        <v>2264</v>
      </c>
      <c r="C2" s="4" t="s">
        <v>217</v>
      </c>
      <c r="D2" s="4" t="s">
        <v>10</v>
      </c>
      <c r="E2" s="4">
        <v>0.25</v>
      </c>
      <c r="F2" s="46">
        <v>583</v>
      </c>
      <c r="G2" s="48">
        <f t="shared" ref="G2:G33" si="0">F2-(F2*E2)</f>
        <v>437.25</v>
      </c>
      <c r="H2" s="1" t="str">
        <f>Table19[[#This Row],[Short Description]]</f>
        <v>AMP-D225H</v>
      </c>
      <c r="I2" s="1" t="s">
        <v>218</v>
      </c>
      <c r="J2" s="1" t="s">
        <v>219</v>
      </c>
    </row>
    <row r="3" spans="1:10" ht="42" customHeight="1" x14ac:dyDescent="0.2">
      <c r="A3" s="1" t="s">
        <v>0</v>
      </c>
      <c r="B3" s="2" t="s">
        <v>3322</v>
      </c>
      <c r="C3" s="4" t="s">
        <v>3323</v>
      </c>
      <c r="D3" s="4" t="s">
        <v>10</v>
      </c>
      <c r="E3" s="4">
        <v>0.25</v>
      </c>
      <c r="F3" s="46">
        <v>5500</v>
      </c>
      <c r="G3" s="48">
        <f t="shared" si="0"/>
        <v>4125</v>
      </c>
      <c r="H3" s="1" t="s">
        <v>3323</v>
      </c>
      <c r="I3" s="1" t="s">
        <v>3324</v>
      </c>
      <c r="J3" s="1" t="s">
        <v>3325</v>
      </c>
    </row>
    <row r="4" spans="1:10" ht="42" customHeight="1" x14ac:dyDescent="0.2">
      <c r="A4" s="1" t="s">
        <v>0</v>
      </c>
      <c r="B4" s="2" t="s">
        <v>3326</v>
      </c>
      <c r="C4" s="4" t="s">
        <v>3327</v>
      </c>
      <c r="D4" s="4" t="s">
        <v>10</v>
      </c>
      <c r="E4" s="4">
        <v>0.25</v>
      </c>
      <c r="F4" s="46">
        <v>5500</v>
      </c>
      <c r="G4" s="48">
        <f t="shared" si="0"/>
        <v>4125</v>
      </c>
      <c r="H4" s="1" t="s">
        <v>3327</v>
      </c>
      <c r="I4" s="1" t="s">
        <v>3328</v>
      </c>
      <c r="J4" s="1" t="s">
        <v>3325</v>
      </c>
    </row>
    <row r="5" spans="1:10" ht="42" customHeight="1" x14ac:dyDescent="0.2">
      <c r="A5" s="1" t="s">
        <v>0</v>
      </c>
      <c r="B5" s="2" t="s">
        <v>3329</v>
      </c>
      <c r="C5" s="4" t="s">
        <v>3330</v>
      </c>
      <c r="D5" s="4" t="s">
        <v>10</v>
      </c>
      <c r="E5" s="4">
        <v>0.25</v>
      </c>
      <c r="F5" s="46">
        <v>160</v>
      </c>
      <c r="G5" s="48">
        <f t="shared" si="0"/>
        <v>120</v>
      </c>
      <c r="H5" s="1" t="s">
        <v>3330</v>
      </c>
      <c r="I5" s="1" t="s">
        <v>3331</v>
      </c>
      <c r="J5" s="1" t="s">
        <v>3325</v>
      </c>
    </row>
    <row r="6" spans="1:10" ht="42" customHeight="1" x14ac:dyDescent="0.2">
      <c r="A6" s="1" t="s">
        <v>0</v>
      </c>
      <c r="B6" s="2" t="s">
        <v>3332</v>
      </c>
      <c r="C6" s="4" t="s">
        <v>3333</v>
      </c>
      <c r="D6" s="4" t="s">
        <v>10</v>
      </c>
      <c r="E6" s="4">
        <v>0.25</v>
      </c>
      <c r="F6" s="46">
        <v>160</v>
      </c>
      <c r="G6" s="48">
        <f t="shared" si="0"/>
        <v>120</v>
      </c>
      <c r="H6" s="1" t="s">
        <v>3333</v>
      </c>
      <c r="I6" s="1" t="s">
        <v>3334</v>
      </c>
      <c r="J6" s="1" t="s">
        <v>3325</v>
      </c>
    </row>
    <row r="7" spans="1:10" ht="42" customHeight="1" x14ac:dyDescent="0.2">
      <c r="A7" s="1" t="s">
        <v>0</v>
      </c>
      <c r="B7" s="2" t="s">
        <v>3335</v>
      </c>
      <c r="C7" s="4" t="s">
        <v>3336</v>
      </c>
      <c r="D7" s="4" t="s">
        <v>10</v>
      </c>
      <c r="E7" s="4">
        <v>0.25</v>
      </c>
      <c r="F7" s="46">
        <v>160</v>
      </c>
      <c r="G7" s="48">
        <f t="shared" si="0"/>
        <v>120</v>
      </c>
      <c r="H7" s="1" t="s">
        <v>3336</v>
      </c>
      <c r="I7" s="1" t="s">
        <v>3337</v>
      </c>
      <c r="J7" s="1" t="s">
        <v>3325</v>
      </c>
    </row>
    <row r="8" spans="1:10" ht="42" customHeight="1" x14ac:dyDescent="0.2">
      <c r="A8" s="1" t="s">
        <v>0</v>
      </c>
      <c r="B8" s="2" t="s">
        <v>3338</v>
      </c>
      <c r="C8" s="4" t="s">
        <v>3339</v>
      </c>
      <c r="D8" s="4" t="s">
        <v>10</v>
      </c>
      <c r="E8" s="4">
        <v>0.25</v>
      </c>
      <c r="F8" s="46">
        <v>160</v>
      </c>
      <c r="G8" s="48">
        <f t="shared" si="0"/>
        <v>120</v>
      </c>
      <c r="H8" s="1" t="s">
        <v>3339</v>
      </c>
      <c r="I8" s="1" t="s">
        <v>3340</v>
      </c>
      <c r="J8" s="1" t="s">
        <v>3325</v>
      </c>
    </row>
    <row r="9" spans="1:10" ht="42" customHeight="1" x14ac:dyDescent="0.2">
      <c r="A9" s="1" t="s">
        <v>0</v>
      </c>
      <c r="B9" s="2" t="s">
        <v>2345</v>
      </c>
      <c r="C9" s="4" t="s">
        <v>2078</v>
      </c>
      <c r="D9" s="4" t="s">
        <v>10</v>
      </c>
      <c r="E9" s="4">
        <v>0.25</v>
      </c>
      <c r="F9" s="46">
        <v>689</v>
      </c>
      <c r="G9" s="48">
        <f t="shared" si="0"/>
        <v>516.75</v>
      </c>
      <c r="H9" s="1" t="s">
        <v>2078</v>
      </c>
      <c r="I9" s="1" t="s">
        <v>2079</v>
      </c>
      <c r="J9" s="1" t="s">
        <v>1952</v>
      </c>
    </row>
    <row r="10" spans="1:10" ht="42" customHeight="1" x14ac:dyDescent="0.2">
      <c r="A10" s="1" t="s">
        <v>0</v>
      </c>
      <c r="B10" s="2" t="s">
        <v>2346</v>
      </c>
      <c r="C10" s="4" t="s">
        <v>2080</v>
      </c>
      <c r="D10" s="4" t="s">
        <v>10</v>
      </c>
      <c r="E10" s="4">
        <v>0.25</v>
      </c>
      <c r="F10" s="46">
        <v>1378</v>
      </c>
      <c r="G10" s="48">
        <f t="shared" si="0"/>
        <v>1033.5</v>
      </c>
      <c r="H10" s="1" t="s">
        <v>2080</v>
      </c>
      <c r="I10" s="1" t="s">
        <v>2081</v>
      </c>
      <c r="J10" s="1" t="s">
        <v>1952</v>
      </c>
    </row>
    <row r="11" spans="1:10" ht="42" customHeight="1" x14ac:dyDescent="0.2">
      <c r="A11" s="1" t="s">
        <v>0</v>
      </c>
      <c r="B11" s="2" t="s">
        <v>2349</v>
      </c>
      <c r="C11" s="4" t="s">
        <v>1877</v>
      </c>
      <c r="D11" s="4" t="s">
        <v>10</v>
      </c>
      <c r="E11" s="4">
        <v>0.25</v>
      </c>
      <c r="F11" s="46">
        <v>140</v>
      </c>
      <c r="G11" s="48">
        <f t="shared" si="0"/>
        <v>105</v>
      </c>
      <c r="H11" s="1" t="str">
        <f>Table19[[#This Row],[Short Description]]</f>
        <v>CM10TB White</v>
      </c>
      <c r="I11" s="1" t="s">
        <v>1887</v>
      </c>
      <c r="J11" s="1" t="s">
        <v>1888</v>
      </c>
    </row>
    <row r="12" spans="1:10" ht="42" customHeight="1" x14ac:dyDescent="0.2">
      <c r="A12" s="1" t="s">
        <v>0</v>
      </c>
      <c r="B12" s="2" t="s">
        <v>3388</v>
      </c>
      <c r="C12" s="4" t="s">
        <v>3389</v>
      </c>
      <c r="D12" s="4" t="s">
        <v>10</v>
      </c>
      <c r="E12" s="4">
        <v>0.25</v>
      </c>
      <c r="F12" s="46">
        <v>98</v>
      </c>
      <c r="G12" s="48">
        <f t="shared" si="0"/>
        <v>73.5</v>
      </c>
      <c r="H12" s="1" t="s">
        <v>3389</v>
      </c>
      <c r="I12" s="1" t="s">
        <v>3390</v>
      </c>
      <c r="J12" s="1" t="s">
        <v>1888</v>
      </c>
    </row>
    <row r="13" spans="1:10" ht="42" customHeight="1" x14ac:dyDescent="0.2">
      <c r="A13" s="1" t="s">
        <v>0</v>
      </c>
      <c r="B13" s="2" t="s">
        <v>3391</v>
      </c>
      <c r="C13" s="4" t="s">
        <v>3392</v>
      </c>
      <c r="D13" s="4" t="s">
        <v>10</v>
      </c>
      <c r="E13" s="4">
        <v>0.25</v>
      </c>
      <c r="F13" s="46">
        <v>85</v>
      </c>
      <c r="G13" s="48">
        <f t="shared" si="0"/>
        <v>63.75</v>
      </c>
      <c r="H13" s="1" t="s">
        <v>3392</v>
      </c>
      <c r="I13" s="1" t="s">
        <v>3393</v>
      </c>
      <c r="J13" s="1" t="s">
        <v>1888</v>
      </c>
    </row>
    <row r="14" spans="1:10" ht="42" customHeight="1" x14ac:dyDescent="0.2">
      <c r="A14" s="1" t="s">
        <v>0</v>
      </c>
      <c r="B14" s="2" t="s">
        <v>3394</v>
      </c>
      <c r="C14" s="4" t="s">
        <v>3395</v>
      </c>
      <c r="D14" s="4" t="s">
        <v>10</v>
      </c>
      <c r="E14" s="4">
        <v>0.25</v>
      </c>
      <c r="F14" s="46">
        <v>85</v>
      </c>
      <c r="G14" s="48">
        <f t="shared" si="0"/>
        <v>63.75</v>
      </c>
      <c r="H14" s="1" t="s">
        <v>3395</v>
      </c>
      <c r="I14" s="1" t="s">
        <v>3396</v>
      </c>
      <c r="J14" s="1" t="s">
        <v>1888</v>
      </c>
    </row>
    <row r="15" spans="1:10" ht="42" customHeight="1" x14ac:dyDescent="0.2">
      <c r="A15" s="1" t="s">
        <v>0</v>
      </c>
      <c r="B15" s="2" t="s">
        <v>3397</v>
      </c>
      <c r="C15" s="4" t="s">
        <v>3398</v>
      </c>
      <c r="D15" s="4" t="s">
        <v>10</v>
      </c>
      <c r="E15" s="4">
        <v>0.25</v>
      </c>
      <c r="F15" s="46">
        <v>38</v>
      </c>
      <c r="G15" s="48">
        <f t="shared" si="0"/>
        <v>28.5</v>
      </c>
      <c r="H15" s="1" t="s">
        <v>3398</v>
      </c>
      <c r="I15" s="1" t="s">
        <v>3399</v>
      </c>
      <c r="J15" s="1" t="s">
        <v>1888</v>
      </c>
    </row>
    <row r="16" spans="1:10" ht="42" customHeight="1" x14ac:dyDescent="0.2">
      <c r="A16" s="1" t="s">
        <v>0</v>
      </c>
      <c r="B16" s="2" t="s">
        <v>3400</v>
      </c>
      <c r="C16" s="4" t="s">
        <v>3401</v>
      </c>
      <c r="D16" s="4" t="s">
        <v>10</v>
      </c>
      <c r="E16" s="4">
        <v>0.25</v>
      </c>
      <c r="F16" s="46">
        <v>38</v>
      </c>
      <c r="G16" s="48">
        <f t="shared" si="0"/>
        <v>28.5</v>
      </c>
      <c r="H16" s="1" t="s">
        <v>3401</v>
      </c>
      <c r="I16" s="1" t="s">
        <v>3402</v>
      </c>
      <c r="J16" s="1" t="s">
        <v>1888</v>
      </c>
    </row>
    <row r="17" spans="1:10" ht="42" customHeight="1" x14ac:dyDescent="0.2">
      <c r="A17" s="1" t="s">
        <v>0</v>
      </c>
      <c r="B17" s="2" t="s">
        <v>3403</v>
      </c>
      <c r="C17" s="4" t="s">
        <v>3404</v>
      </c>
      <c r="D17" s="4" t="s">
        <v>10</v>
      </c>
      <c r="E17" s="4">
        <v>0.25</v>
      </c>
      <c r="F17" s="46">
        <v>42</v>
      </c>
      <c r="G17" s="48">
        <f t="shared" si="0"/>
        <v>31.5</v>
      </c>
      <c r="H17" s="1" t="s">
        <v>3404</v>
      </c>
      <c r="I17" s="1" t="s">
        <v>3405</v>
      </c>
      <c r="J17" s="1" t="s">
        <v>1888</v>
      </c>
    </row>
    <row r="18" spans="1:10" ht="42" customHeight="1" x14ac:dyDescent="0.2">
      <c r="A18" s="1" t="s">
        <v>0</v>
      </c>
      <c r="B18" s="2" t="s">
        <v>3406</v>
      </c>
      <c r="C18" s="4" t="s">
        <v>3407</v>
      </c>
      <c r="D18" s="4" t="s">
        <v>10</v>
      </c>
      <c r="E18" s="4">
        <v>0.25</v>
      </c>
      <c r="F18" s="46">
        <v>42</v>
      </c>
      <c r="G18" s="48">
        <f t="shared" si="0"/>
        <v>31.5</v>
      </c>
      <c r="H18" s="1" t="s">
        <v>3407</v>
      </c>
      <c r="I18" s="1" t="s">
        <v>3408</v>
      </c>
      <c r="J18" s="1" t="s">
        <v>1888</v>
      </c>
    </row>
    <row r="19" spans="1:10" ht="42" customHeight="1" x14ac:dyDescent="0.2">
      <c r="A19" s="1" t="s">
        <v>0</v>
      </c>
      <c r="B19" s="2" t="s">
        <v>3409</v>
      </c>
      <c r="C19" s="7" t="s">
        <v>3410</v>
      </c>
      <c r="D19" s="7" t="s">
        <v>10</v>
      </c>
      <c r="E19" s="4">
        <v>0.25</v>
      </c>
      <c r="F19" s="47">
        <v>42</v>
      </c>
      <c r="G19" s="48">
        <f t="shared" si="0"/>
        <v>31.5</v>
      </c>
      <c r="H19" s="1" t="s">
        <v>3410</v>
      </c>
      <c r="I19" s="1" t="s">
        <v>3411</v>
      </c>
      <c r="J19" s="1" t="s">
        <v>1888</v>
      </c>
    </row>
    <row r="20" spans="1:10" ht="42" customHeight="1" x14ac:dyDescent="0.2">
      <c r="A20" s="1" t="s">
        <v>0</v>
      </c>
      <c r="B20" s="2" t="s">
        <v>3412</v>
      </c>
      <c r="C20" s="7" t="s">
        <v>3413</v>
      </c>
      <c r="D20" s="7" t="s">
        <v>10</v>
      </c>
      <c r="E20" s="4">
        <v>0.25</v>
      </c>
      <c r="F20" s="47">
        <v>70</v>
      </c>
      <c r="G20" s="48">
        <f t="shared" si="0"/>
        <v>52.5</v>
      </c>
      <c r="H20" s="1" t="s">
        <v>3413</v>
      </c>
      <c r="I20" s="1" t="s">
        <v>3414</v>
      </c>
      <c r="J20" s="1" t="s">
        <v>1888</v>
      </c>
    </row>
    <row r="21" spans="1:10" ht="42" customHeight="1" x14ac:dyDescent="0.2">
      <c r="A21" s="1" t="s">
        <v>0</v>
      </c>
      <c r="B21" s="2" t="s">
        <v>3415</v>
      </c>
      <c r="C21" s="4" t="s">
        <v>3416</v>
      </c>
      <c r="D21" s="4" t="s">
        <v>10</v>
      </c>
      <c r="E21" s="4">
        <v>0.25</v>
      </c>
      <c r="F21" s="46">
        <v>70</v>
      </c>
      <c r="G21" s="48">
        <f t="shared" si="0"/>
        <v>52.5</v>
      </c>
      <c r="H21" s="1" t="s">
        <v>3416</v>
      </c>
      <c r="I21" s="1" t="s">
        <v>3417</v>
      </c>
      <c r="J21" s="1" t="s">
        <v>1888</v>
      </c>
    </row>
    <row r="22" spans="1:10" ht="42" customHeight="1" x14ac:dyDescent="0.2">
      <c r="A22" s="1" t="s">
        <v>0</v>
      </c>
      <c r="B22" s="2" t="s">
        <v>3418</v>
      </c>
      <c r="C22" s="4" t="s">
        <v>3419</v>
      </c>
      <c r="D22" s="4" t="s">
        <v>10</v>
      </c>
      <c r="E22" s="4">
        <v>0.25</v>
      </c>
      <c r="F22" s="46">
        <v>140</v>
      </c>
      <c r="G22" s="48">
        <f t="shared" si="0"/>
        <v>105</v>
      </c>
      <c r="H22" s="1" t="s">
        <v>3419</v>
      </c>
      <c r="I22" s="1" t="s">
        <v>3420</v>
      </c>
      <c r="J22" s="1" t="s">
        <v>1888</v>
      </c>
    </row>
    <row r="23" spans="1:10" ht="42" customHeight="1" x14ac:dyDescent="0.2">
      <c r="A23" s="1" t="s">
        <v>0</v>
      </c>
      <c r="B23" s="2" t="s">
        <v>3421</v>
      </c>
      <c r="C23" s="4" t="s">
        <v>3422</v>
      </c>
      <c r="D23" s="4" t="s">
        <v>10</v>
      </c>
      <c r="E23" s="4">
        <v>0.25</v>
      </c>
      <c r="F23" s="46">
        <v>87</v>
      </c>
      <c r="G23" s="48">
        <f t="shared" si="0"/>
        <v>65.25</v>
      </c>
      <c r="H23" s="1" t="s">
        <v>3422</v>
      </c>
      <c r="I23" s="1" t="s">
        <v>3423</v>
      </c>
      <c r="J23" s="1" t="s">
        <v>1888</v>
      </c>
    </row>
    <row r="24" spans="1:10" ht="42" customHeight="1" x14ac:dyDescent="0.2">
      <c r="A24" s="1" t="s">
        <v>0</v>
      </c>
      <c r="B24" s="2" t="s">
        <v>3424</v>
      </c>
      <c r="C24" s="4" t="s">
        <v>3425</v>
      </c>
      <c r="D24" s="4" t="s">
        <v>10</v>
      </c>
      <c r="E24" s="4">
        <v>0.25</v>
      </c>
      <c r="F24" s="46">
        <v>170</v>
      </c>
      <c r="G24" s="48">
        <f t="shared" si="0"/>
        <v>127.5</v>
      </c>
      <c r="H24" s="1" t="s">
        <v>3425</v>
      </c>
      <c r="I24" s="1" t="s">
        <v>3426</v>
      </c>
      <c r="J24" s="1" t="s">
        <v>1888</v>
      </c>
    </row>
    <row r="25" spans="1:10" ht="42" customHeight="1" x14ac:dyDescent="0.2">
      <c r="A25" s="1" t="s">
        <v>0</v>
      </c>
      <c r="B25" s="2" t="s">
        <v>3427</v>
      </c>
      <c r="C25" s="4" t="s">
        <v>3428</v>
      </c>
      <c r="D25" s="4" t="s">
        <v>10</v>
      </c>
      <c r="E25" s="4">
        <v>0.25</v>
      </c>
      <c r="F25" s="46">
        <v>112</v>
      </c>
      <c r="G25" s="48">
        <f t="shared" si="0"/>
        <v>84</v>
      </c>
      <c r="H25" s="1" t="s">
        <v>3428</v>
      </c>
      <c r="I25" s="1" t="s">
        <v>3429</v>
      </c>
      <c r="J25" s="1" t="s">
        <v>1888</v>
      </c>
    </row>
    <row r="26" spans="1:10" ht="42" customHeight="1" x14ac:dyDescent="0.2">
      <c r="A26" s="1" t="s">
        <v>0</v>
      </c>
      <c r="B26" s="2" t="s">
        <v>3430</v>
      </c>
      <c r="C26" s="4" t="s">
        <v>3431</v>
      </c>
      <c r="D26" s="4" t="s">
        <v>10</v>
      </c>
      <c r="E26" s="4">
        <v>0.25</v>
      </c>
      <c r="F26" s="46">
        <v>212</v>
      </c>
      <c r="G26" s="48">
        <f t="shared" si="0"/>
        <v>159</v>
      </c>
      <c r="H26" s="1" t="s">
        <v>3431</v>
      </c>
      <c r="I26" s="1" t="s">
        <v>3432</v>
      </c>
      <c r="J26" s="1" t="s">
        <v>1888</v>
      </c>
    </row>
    <row r="27" spans="1:10" ht="42" customHeight="1" x14ac:dyDescent="0.2">
      <c r="A27" s="1" t="s">
        <v>0</v>
      </c>
      <c r="B27" s="2" t="s">
        <v>3433</v>
      </c>
      <c r="C27" s="4" t="s">
        <v>3434</v>
      </c>
      <c r="D27" s="4" t="s">
        <v>10</v>
      </c>
      <c r="E27" s="4">
        <v>0.25</v>
      </c>
      <c r="F27" s="46">
        <v>153</v>
      </c>
      <c r="G27" s="48">
        <f t="shared" si="0"/>
        <v>114.75</v>
      </c>
      <c r="H27" s="1" t="s">
        <v>3434</v>
      </c>
      <c r="I27" s="1" t="s">
        <v>3435</v>
      </c>
      <c r="J27" s="1" t="s">
        <v>1888</v>
      </c>
    </row>
    <row r="28" spans="1:10" ht="42" customHeight="1" x14ac:dyDescent="0.2">
      <c r="A28" s="1" t="s">
        <v>0</v>
      </c>
      <c r="B28" s="2" t="s">
        <v>3436</v>
      </c>
      <c r="C28" s="4" t="s">
        <v>3437</v>
      </c>
      <c r="D28" s="4" t="s">
        <v>10</v>
      </c>
      <c r="E28" s="4">
        <v>0.25</v>
      </c>
      <c r="F28" s="46">
        <v>34</v>
      </c>
      <c r="G28" s="48">
        <f t="shared" si="0"/>
        <v>25.5</v>
      </c>
      <c r="H28" s="1" t="s">
        <v>3437</v>
      </c>
      <c r="I28" s="1" t="s">
        <v>3438</v>
      </c>
      <c r="J28" s="1" t="s">
        <v>220</v>
      </c>
    </row>
    <row r="29" spans="1:10" ht="42" customHeight="1" x14ac:dyDescent="0.2">
      <c r="A29" s="1" t="s">
        <v>0</v>
      </c>
      <c r="B29" s="2" t="s">
        <v>3439</v>
      </c>
      <c r="C29" s="4" t="s">
        <v>3440</v>
      </c>
      <c r="D29" s="4" t="s">
        <v>10</v>
      </c>
      <c r="E29" s="4">
        <v>0.25</v>
      </c>
      <c r="F29" s="46">
        <v>170</v>
      </c>
      <c r="G29" s="48">
        <f t="shared" si="0"/>
        <v>127.5</v>
      </c>
      <c r="H29" s="1" t="s">
        <v>3440</v>
      </c>
      <c r="I29" s="1" t="s">
        <v>3441</v>
      </c>
      <c r="J29" s="1" t="s">
        <v>1888</v>
      </c>
    </row>
    <row r="30" spans="1:10" ht="42" customHeight="1" x14ac:dyDescent="0.2">
      <c r="A30" s="1" t="s">
        <v>0</v>
      </c>
      <c r="B30" s="2" t="s">
        <v>3442</v>
      </c>
      <c r="C30" s="4" t="s">
        <v>3443</v>
      </c>
      <c r="D30" s="4" t="s">
        <v>10</v>
      </c>
      <c r="E30" s="4">
        <v>0.25</v>
      </c>
      <c r="F30" s="46">
        <v>112</v>
      </c>
      <c r="G30" s="48">
        <f t="shared" si="0"/>
        <v>84</v>
      </c>
      <c r="H30" s="1" t="s">
        <v>3443</v>
      </c>
      <c r="I30" s="1" t="s">
        <v>3444</v>
      </c>
      <c r="J30" s="1" t="s">
        <v>1888</v>
      </c>
    </row>
    <row r="31" spans="1:10" ht="42" customHeight="1" x14ac:dyDescent="0.2">
      <c r="A31" s="1" t="s">
        <v>0</v>
      </c>
      <c r="B31" s="2" t="s">
        <v>3445</v>
      </c>
      <c r="C31" s="4" t="s">
        <v>3446</v>
      </c>
      <c r="D31" s="4" t="s">
        <v>10</v>
      </c>
      <c r="E31" s="4">
        <v>0.25</v>
      </c>
      <c r="F31" s="46">
        <v>100</v>
      </c>
      <c r="G31" s="48">
        <f t="shared" si="0"/>
        <v>75</v>
      </c>
      <c r="H31" s="1" t="s">
        <v>3446</v>
      </c>
      <c r="I31" s="1" t="s">
        <v>3447</v>
      </c>
      <c r="J31" s="1" t="s">
        <v>1888</v>
      </c>
    </row>
    <row r="32" spans="1:10" ht="42" customHeight="1" x14ac:dyDescent="0.2">
      <c r="A32" s="1" t="s">
        <v>0</v>
      </c>
      <c r="B32" s="2" t="s">
        <v>3448</v>
      </c>
      <c r="C32" s="4" t="s">
        <v>3449</v>
      </c>
      <c r="D32" s="4" t="s">
        <v>10</v>
      </c>
      <c r="E32" s="4">
        <v>0.25</v>
      </c>
      <c r="F32" s="46">
        <v>100</v>
      </c>
      <c r="G32" s="48">
        <f t="shared" si="0"/>
        <v>75</v>
      </c>
      <c r="H32" s="1" t="s">
        <v>3449</v>
      </c>
      <c r="I32" s="1" t="s">
        <v>3450</v>
      </c>
      <c r="J32" s="1" t="s">
        <v>1888</v>
      </c>
    </row>
    <row r="33" spans="1:10" ht="42" customHeight="1" x14ac:dyDescent="0.2">
      <c r="A33" s="1" t="s">
        <v>0</v>
      </c>
      <c r="B33" s="2" t="s">
        <v>2359</v>
      </c>
      <c r="C33" s="4" t="s">
        <v>221</v>
      </c>
      <c r="D33" s="4" t="s">
        <v>10</v>
      </c>
      <c r="E33" s="4">
        <v>0.25</v>
      </c>
      <c r="F33" s="46">
        <v>212</v>
      </c>
      <c r="G33" s="48">
        <f t="shared" si="0"/>
        <v>159</v>
      </c>
      <c r="H33" s="1" t="str">
        <f>Table19[[#This Row],[Short Description]]</f>
        <v>D-ALINP</v>
      </c>
      <c r="I33" s="1" t="s">
        <v>222</v>
      </c>
      <c r="J33" s="1" t="s">
        <v>216</v>
      </c>
    </row>
    <row r="34" spans="1:10" ht="42" customHeight="1" x14ac:dyDescent="0.2">
      <c r="A34" s="1" t="s">
        <v>0</v>
      </c>
      <c r="B34" s="2" t="s">
        <v>2360</v>
      </c>
      <c r="C34" s="4" t="s">
        <v>1878</v>
      </c>
      <c r="D34" s="4" t="s">
        <v>10</v>
      </c>
      <c r="E34" s="4">
        <v>0.25</v>
      </c>
      <c r="F34" s="46">
        <v>201</v>
      </c>
      <c r="G34" s="48">
        <f t="shared" ref="G34:G65" si="1">F34-(F34*E34)</f>
        <v>150.75</v>
      </c>
      <c r="H34" s="1" t="str">
        <f>Table19[[#This Row],[Short Description]]</f>
        <v>DC220T White</v>
      </c>
      <c r="I34" s="1" t="s">
        <v>1889</v>
      </c>
      <c r="J34" s="1" t="s">
        <v>1888</v>
      </c>
    </row>
    <row r="35" spans="1:10" ht="42" customHeight="1" x14ac:dyDescent="0.2">
      <c r="A35" s="1" t="s">
        <v>0</v>
      </c>
      <c r="B35" s="2" t="s">
        <v>2361</v>
      </c>
      <c r="C35" s="4" t="s">
        <v>1950</v>
      </c>
      <c r="D35" s="4" t="s">
        <v>10</v>
      </c>
      <c r="E35" s="4">
        <v>0.25</v>
      </c>
      <c r="F35" s="46">
        <v>201</v>
      </c>
      <c r="G35" s="48">
        <f t="shared" si="1"/>
        <v>150.75</v>
      </c>
      <c r="H35" s="1" t="s">
        <v>1950</v>
      </c>
      <c r="I35" s="1" t="s">
        <v>1951</v>
      </c>
      <c r="J35" s="1" t="s">
        <v>1888</v>
      </c>
    </row>
    <row r="36" spans="1:10" ht="42" customHeight="1" x14ac:dyDescent="0.2">
      <c r="A36" s="1" t="s">
        <v>0</v>
      </c>
      <c r="B36" s="18" t="s">
        <v>2362</v>
      </c>
      <c r="C36" s="7" t="s">
        <v>223</v>
      </c>
      <c r="D36" s="7" t="s">
        <v>10</v>
      </c>
      <c r="E36" s="4">
        <v>0.25</v>
      </c>
      <c r="F36" s="47">
        <v>206</v>
      </c>
      <c r="G36" s="48">
        <f t="shared" si="1"/>
        <v>154.5</v>
      </c>
      <c r="H36" s="1" t="str">
        <f>Table19[[#This Row],[Short Description]]</f>
        <v>D-DIWAC</v>
      </c>
      <c r="I36" s="1" t="s">
        <v>224</v>
      </c>
      <c r="J36" s="1" t="s">
        <v>216</v>
      </c>
    </row>
    <row r="37" spans="1:10" ht="42" customHeight="1" x14ac:dyDescent="0.2">
      <c r="A37" s="1" t="s">
        <v>0</v>
      </c>
      <c r="B37" s="27" t="s">
        <v>2432</v>
      </c>
      <c r="C37" s="4" t="s">
        <v>225</v>
      </c>
      <c r="D37" s="4" t="s">
        <v>10</v>
      </c>
      <c r="E37" s="4">
        <v>0.25</v>
      </c>
      <c r="F37" s="46">
        <v>85</v>
      </c>
      <c r="G37" s="48">
        <f t="shared" si="1"/>
        <v>63.75</v>
      </c>
      <c r="H37" s="1" t="str">
        <f>Table19[[#This Row],[Short Description]]</f>
        <v>D-VOL120</v>
      </c>
      <c r="I37" s="1" t="s">
        <v>226</v>
      </c>
      <c r="J37" s="1" t="s">
        <v>216</v>
      </c>
    </row>
    <row r="38" spans="1:10" ht="42" customHeight="1" x14ac:dyDescent="0.2">
      <c r="A38" s="1" t="s">
        <v>0</v>
      </c>
      <c r="B38" s="18" t="s">
        <v>2433</v>
      </c>
      <c r="C38" s="4" t="s">
        <v>227</v>
      </c>
      <c r="D38" s="4" t="s">
        <v>10</v>
      </c>
      <c r="E38" s="4">
        <v>0.25</v>
      </c>
      <c r="F38" s="46">
        <v>68</v>
      </c>
      <c r="G38" s="48">
        <f t="shared" si="1"/>
        <v>51</v>
      </c>
      <c r="H38" s="1" t="str">
        <f>Table19[[#This Row],[Short Description]]</f>
        <v>D-VOL60</v>
      </c>
      <c r="I38" s="1" t="s">
        <v>228</v>
      </c>
      <c r="J38" s="1" t="s">
        <v>216</v>
      </c>
    </row>
    <row r="39" spans="1:10" ht="42" customHeight="1" x14ac:dyDescent="0.2">
      <c r="A39" s="1" t="s">
        <v>0</v>
      </c>
      <c r="B39" s="2" t="s">
        <v>2581</v>
      </c>
      <c r="C39" s="4" t="s">
        <v>1883</v>
      </c>
      <c r="D39" s="4" t="s">
        <v>10</v>
      </c>
      <c r="E39" s="4">
        <v>0.25</v>
      </c>
      <c r="F39" s="46">
        <v>85</v>
      </c>
      <c r="G39" s="48">
        <f t="shared" si="1"/>
        <v>63.75</v>
      </c>
      <c r="H39" s="1" t="str">
        <f>Table19[[#This Row],[Short Description]]</f>
        <v>H10-G Grey</v>
      </c>
      <c r="I39" s="1" t="s">
        <v>1894</v>
      </c>
      <c r="J39" s="1" t="s">
        <v>1895</v>
      </c>
    </row>
    <row r="40" spans="1:10" ht="42" customHeight="1" x14ac:dyDescent="0.2">
      <c r="A40" s="1" t="s">
        <v>0</v>
      </c>
      <c r="B40" s="2" t="s">
        <v>2582</v>
      </c>
      <c r="C40" s="4" t="s">
        <v>1884</v>
      </c>
      <c r="D40" s="4" t="s">
        <v>10</v>
      </c>
      <c r="E40" s="4">
        <v>0.25</v>
      </c>
      <c r="F40" s="46">
        <v>106</v>
      </c>
      <c r="G40" s="48">
        <f t="shared" si="1"/>
        <v>79.5</v>
      </c>
      <c r="H40" s="1" t="str">
        <f>Table19[[#This Row],[Short Description]]</f>
        <v>H20-G Grey</v>
      </c>
      <c r="I40" s="1" t="s">
        <v>1896</v>
      </c>
      <c r="J40" s="1" t="s">
        <v>1895</v>
      </c>
    </row>
    <row r="41" spans="1:10" ht="42" customHeight="1" x14ac:dyDescent="0.2">
      <c r="A41" s="1" t="s">
        <v>0</v>
      </c>
      <c r="B41" s="2" t="s">
        <v>2583</v>
      </c>
      <c r="C41" s="7" t="s">
        <v>1885</v>
      </c>
      <c r="D41" s="7" t="s">
        <v>10</v>
      </c>
      <c r="E41" s="4">
        <v>0.25</v>
      </c>
      <c r="F41" s="47">
        <v>127</v>
      </c>
      <c r="G41" s="48">
        <f t="shared" si="1"/>
        <v>95.25</v>
      </c>
      <c r="H41" s="1" t="str">
        <f>Table19[[#This Row],[Short Description]]</f>
        <v>H30LT-G Grey</v>
      </c>
      <c r="I41" s="1" t="s">
        <v>1897</v>
      </c>
      <c r="J41" s="1" t="s">
        <v>1895</v>
      </c>
    </row>
    <row r="42" spans="1:10" ht="42" customHeight="1" x14ac:dyDescent="0.2">
      <c r="A42" s="1" t="s">
        <v>0</v>
      </c>
      <c r="B42" s="18" t="s">
        <v>2889</v>
      </c>
      <c r="C42" s="4" t="s">
        <v>242</v>
      </c>
      <c r="D42" s="4" t="s">
        <v>10</v>
      </c>
      <c r="E42" s="4">
        <v>0.25</v>
      </c>
      <c r="F42" s="46">
        <v>596</v>
      </c>
      <c r="G42" s="48">
        <f t="shared" si="1"/>
        <v>447</v>
      </c>
      <c r="H42" s="1" t="str">
        <f>Table19[[#This Row],[Short Description]]</f>
        <v>MA120</v>
      </c>
      <c r="I42" s="1" t="s">
        <v>243</v>
      </c>
      <c r="J42" s="1" t="s">
        <v>244</v>
      </c>
    </row>
    <row r="43" spans="1:10" ht="42" customHeight="1" x14ac:dyDescent="0.2">
      <c r="A43" s="1" t="s">
        <v>0</v>
      </c>
      <c r="B43" s="18" t="s">
        <v>2890</v>
      </c>
      <c r="C43" s="7" t="s">
        <v>245</v>
      </c>
      <c r="D43" s="7" t="s">
        <v>10</v>
      </c>
      <c r="E43" s="4">
        <v>0.25</v>
      </c>
      <c r="F43" s="47">
        <v>958</v>
      </c>
      <c r="G43" s="48">
        <f t="shared" si="1"/>
        <v>718.5</v>
      </c>
      <c r="H43" s="1" t="str">
        <f>Table19[[#This Row],[Short Description]]</f>
        <v>MA240</v>
      </c>
      <c r="I43" s="1" t="s">
        <v>246</v>
      </c>
      <c r="J43" s="1" t="s">
        <v>244</v>
      </c>
    </row>
    <row r="44" spans="1:10" ht="42" customHeight="1" x14ac:dyDescent="0.2">
      <c r="A44" s="1" t="s">
        <v>0</v>
      </c>
      <c r="B44" s="18" t="s">
        <v>2891</v>
      </c>
      <c r="C44" s="7" t="s">
        <v>247</v>
      </c>
      <c r="D44" s="7" t="s">
        <v>10</v>
      </c>
      <c r="E44" s="4">
        <v>0.25</v>
      </c>
      <c r="F44" s="47">
        <v>350</v>
      </c>
      <c r="G44" s="48">
        <f t="shared" si="1"/>
        <v>262.5</v>
      </c>
      <c r="H44" s="1" t="str">
        <f>Table19[[#This Row],[Short Description]]</f>
        <v>MA30</v>
      </c>
      <c r="I44" s="1" t="s">
        <v>248</v>
      </c>
      <c r="J44" s="1" t="s">
        <v>244</v>
      </c>
    </row>
    <row r="45" spans="1:10" ht="42" customHeight="1" x14ac:dyDescent="0.2">
      <c r="A45" s="1" t="s">
        <v>0</v>
      </c>
      <c r="B45" s="18" t="s">
        <v>2892</v>
      </c>
      <c r="C45" s="7" t="s">
        <v>249</v>
      </c>
      <c r="D45" s="7" t="s">
        <v>250</v>
      </c>
      <c r="E45" s="4">
        <v>0.25</v>
      </c>
      <c r="F45" s="47">
        <v>36</v>
      </c>
      <c r="G45" s="48">
        <f t="shared" si="1"/>
        <v>27</v>
      </c>
      <c r="H45" s="1" t="str">
        <f>Table19[[#This Row],[Short Description]]</f>
        <v>MA3060-19</v>
      </c>
      <c r="I45" s="1" t="s">
        <v>251</v>
      </c>
      <c r="J45" s="1" t="s">
        <v>220</v>
      </c>
    </row>
    <row r="46" spans="1:10" ht="42" customHeight="1" x14ac:dyDescent="0.2">
      <c r="A46" s="1" t="s">
        <v>0</v>
      </c>
      <c r="B46" s="18" t="s">
        <v>2893</v>
      </c>
      <c r="C46" s="7" t="s">
        <v>252</v>
      </c>
      <c r="D46" s="7" t="s">
        <v>10</v>
      </c>
      <c r="E46" s="4">
        <v>0.25</v>
      </c>
      <c r="F46" s="47">
        <v>469</v>
      </c>
      <c r="G46" s="48">
        <f t="shared" si="1"/>
        <v>351.75</v>
      </c>
      <c r="H46" s="1" t="str">
        <f>Table19[[#This Row],[Short Description]]</f>
        <v>MA60</v>
      </c>
      <c r="I46" s="1" t="s">
        <v>253</v>
      </c>
      <c r="J46" s="1" t="s">
        <v>244</v>
      </c>
    </row>
    <row r="47" spans="1:10" ht="42" customHeight="1" x14ac:dyDescent="0.2">
      <c r="A47" s="1" t="s">
        <v>0</v>
      </c>
      <c r="B47" s="18" t="s">
        <v>2919</v>
      </c>
      <c r="C47" s="7" t="s">
        <v>255</v>
      </c>
      <c r="D47" s="7" t="s">
        <v>10</v>
      </c>
      <c r="E47" s="4">
        <v>0.25</v>
      </c>
      <c r="F47" s="47">
        <v>199</v>
      </c>
      <c r="G47" s="48">
        <f t="shared" si="1"/>
        <v>149.25</v>
      </c>
      <c r="H47" s="1" t="str">
        <f>Table19[[#This Row],[Short Description]]</f>
        <v>MICPAT-2</v>
      </c>
      <c r="I47" s="1" t="s">
        <v>256</v>
      </c>
      <c r="J47" s="1" t="s">
        <v>254</v>
      </c>
    </row>
    <row r="48" spans="1:10" ht="42" customHeight="1" x14ac:dyDescent="0.2">
      <c r="A48" s="1" t="s">
        <v>0</v>
      </c>
      <c r="B48" s="18" t="s">
        <v>2920</v>
      </c>
      <c r="C48" s="7" t="s">
        <v>257</v>
      </c>
      <c r="D48" s="7" t="s">
        <v>10</v>
      </c>
      <c r="E48" s="4">
        <v>0.25</v>
      </c>
      <c r="F48" s="47">
        <v>140</v>
      </c>
      <c r="G48" s="48">
        <f t="shared" si="1"/>
        <v>105</v>
      </c>
      <c r="H48" s="1" t="str">
        <f>Table19[[#This Row],[Short Description]]</f>
        <v>MICPAT-D</v>
      </c>
      <c r="I48" s="1" t="s">
        <v>258</v>
      </c>
      <c r="J48" s="1" t="s">
        <v>254</v>
      </c>
    </row>
    <row r="49" spans="1:10" ht="42" customHeight="1" x14ac:dyDescent="0.2">
      <c r="A49" s="1" t="s">
        <v>0</v>
      </c>
      <c r="B49" s="2" t="s">
        <v>2923</v>
      </c>
      <c r="C49" s="7" t="s">
        <v>1886</v>
      </c>
      <c r="D49" s="7" t="s">
        <v>10</v>
      </c>
      <c r="E49" s="4">
        <v>0.25</v>
      </c>
      <c r="F49" s="47">
        <v>424</v>
      </c>
      <c r="G49" s="48">
        <f t="shared" si="1"/>
        <v>318</v>
      </c>
      <c r="H49" s="1" t="str">
        <f>Table19[[#This Row],[Short Description]]</f>
        <v>MPLT62-G Grey</v>
      </c>
      <c r="I49" s="1" t="s">
        <v>1898</v>
      </c>
      <c r="J49" s="1" t="s">
        <v>1895</v>
      </c>
    </row>
    <row r="50" spans="1:10" ht="42" customHeight="1" x14ac:dyDescent="0.2">
      <c r="A50" s="1" t="s">
        <v>0</v>
      </c>
      <c r="B50" s="2" t="s">
        <v>2932</v>
      </c>
      <c r="C50" s="7" t="s">
        <v>1880</v>
      </c>
      <c r="D50" s="7" t="s">
        <v>10</v>
      </c>
      <c r="E50" s="4">
        <v>0.25</v>
      </c>
      <c r="F50" s="47">
        <v>85</v>
      </c>
      <c r="G50" s="48">
        <f t="shared" si="1"/>
        <v>63.75</v>
      </c>
      <c r="H50" s="1" t="str">
        <f>Table19[[#This Row],[Short Description]]</f>
        <v>OVO3T-B Black</v>
      </c>
      <c r="I50" s="1" t="s">
        <v>1891</v>
      </c>
      <c r="J50" s="1" t="s">
        <v>1888</v>
      </c>
    </row>
    <row r="51" spans="1:10" ht="42" customHeight="1" x14ac:dyDescent="0.2">
      <c r="A51" s="1" t="s">
        <v>0</v>
      </c>
      <c r="B51" s="2" t="s">
        <v>2933</v>
      </c>
      <c r="C51" s="7" t="s">
        <v>1879</v>
      </c>
      <c r="D51" s="7" t="s">
        <v>10</v>
      </c>
      <c r="E51" s="4">
        <v>0.25</v>
      </c>
      <c r="F51" s="47">
        <v>85</v>
      </c>
      <c r="G51" s="48">
        <f t="shared" si="1"/>
        <v>63.75</v>
      </c>
      <c r="H51" s="1" t="str">
        <f>Table19[[#This Row],[Short Description]]</f>
        <v>OVO3T-W White</v>
      </c>
      <c r="I51" s="1" t="s">
        <v>1890</v>
      </c>
      <c r="J51" s="1" t="s">
        <v>1888</v>
      </c>
    </row>
    <row r="52" spans="1:10" ht="42" customHeight="1" x14ac:dyDescent="0.2">
      <c r="A52" s="1" t="s">
        <v>0</v>
      </c>
      <c r="B52" s="2" t="s">
        <v>2934</v>
      </c>
      <c r="C52" s="7" t="s">
        <v>1882</v>
      </c>
      <c r="D52" s="7" t="s">
        <v>10</v>
      </c>
      <c r="E52" s="4">
        <v>0.25</v>
      </c>
      <c r="F52" s="47">
        <v>127</v>
      </c>
      <c r="G52" s="48">
        <f t="shared" si="1"/>
        <v>95.25</v>
      </c>
      <c r="H52" s="1" t="str">
        <f>Table19[[#This Row],[Short Description]]</f>
        <v>OVO5T-B Black</v>
      </c>
      <c r="I52" s="1" t="s">
        <v>1893</v>
      </c>
      <c r="J52" s="1" t="s">
        <v>1888</v>
      </c>
    </row>
    <row r="53" spans="1:10" ht="42" customHeight="1" x14ac:dyDescent="0.2">
      <c r="A53" s="1" t="s">
        <v>0</v>
      </c>
      <c r="B53" s="2" t="s">
        <v>2935</v>
      </c>
      <c r="C53" s="7" t="s">
        <v>1881</v>
      </c>
      <c r="D53" s="7" t="s">
        <v>10</v>
      </c>
      <c r="E53" s="4">
        <v>0.25</v>
      </c>
      <c r="F53" s="47">
        <v>127</v>
      </c>
      <c r="G53" s="48">
        <f t="shared" si="1"/>
        <v>95.25</v>
      </c>
      <c r="H53" s="1" t="str">
        <f>Table19[[#This Row],[Short Description]]</f>
        <v>OVO5T-W White</v>
      </c>
      <c r="I53" s="1" t="s">
        <v>1892</v>
      </c>
      <c r="J53" s="1" t="s">
        <v>1888</v>
      </c>
    </row>
    <row r="54" spans="1:10" ht="42" customHeight="1" x14ac:dyDescent="0.2">
      <c r="A54" s="1" t="s">
        <v>0</v>
      </c>
      <c r="B54" s="2" t="s">
        <v>2980</v>
      </c>
      <c r="C54" s="7" t="s">
        <v>259</v>
      </c>
      <c r="D54" s="7" t="s">
        <v>10</v>
      </c>
      <c r="E54" s="4">
        <v>0.25</v>
      </c>
      <c r="F54" s="47">
        <v>583</v>
      </c>
      <c r="G54" s="48">
        <f t="shared" si="1"/>
        <v>437.25</v>
      </c>
      <c r="H54" s="1" t="str">
        <f>Table19[[#This Row],[Short Description]]</f>
        <v>PM4100</v>
      </c>
      <c r="I54" s="1" t="s">
        <v>260</v>
      </c>
      <c r="J54" s="1" t="s">
        <v>261</v>
      </c>
    </row>
    <row r="55" spans="1:10" ht="42" customHeight="1" x14ac:dyDescent="0.2">
      <c r="A55" s="1" t="s">
        <v>0</v>
      </c>
      <c r="B55" s="18" t="s">
        <v>2987</v>
      </c>
      <c r="C55" s="7" t="s">
        <v>262</v>
      </c>
      <c r="D55" s="7" t="s">
        <v>10</v>
      </c>
      <c r="E55" s="4">
        <v>0.25</v>
      </c>
      <c r="F55" s="47">
        <v>585</v>
      </c>
      <c r="G55" s="48">
        <f t="shared" si="1"/>
        <v>438.75</v>
      </c>
      <c r="H55" s="1" t="str">
        <f>Table19[[#This Row],[Short Description]]</f>
        <v>PREZONE1</v>
      </c>
      <c r="I55" s="1" t="s">
        <v>263</v>
      </c>
      <c r="J55" s="1" t="s">
        <v>261</v>
      </c>
    </row>
    <row r="56" spans="1:10" ht="42" customHeight="1" x14ac:dyDescent="0.2">
      <c r="A56" s="1" t="s">
        <v>0</v>
      </c>
      <c r="B56" s="18" t="s">
        <v>2988</v>
      </c>
      <c r="C56" s="7" t="s">
        <v>264</v>
      </c>
      <c r="D56" s="7" t="s">
        <v>10</v>
      </c>
      <c r="E56" s="4">
        <v>0.25</v>
      </c>
      <c r="F56" s="47">
        <v>1007</v>
      </c>
      <c r="G56" s="48">
        <f t="shared" si="1"/>
        <v>755.25</v>
      </c>
      <c r="H56" s="1" t="str">
        <f>Table19[[#This Row],[Short Description]]</f>
        <v>PREZONE2</v>
      </c>
      <c r="I56" s="1" t="s">
        <v>265</v>
      </c>
      <c r="J56" s="1" t="s">
        <v>261</v>
      </c>
    </row>
    <row r="57" spans="1:10" ht="42" customHeight="1" x14ac:dyDescent="0.2">
      <c r="A57" s="1" t="s">
        <v>0</v>
      </c>
      <c r="B57" s="18" t="s">
        <v>3057</v>
      </c>
      <c r="C57" s="7" t="s">
        <v>266</v>
      </c>
      <c r="D57" s="7" t="s">
        <v>10</v>
      </c>
      <c r="E57" s="4">
        <v>0.25</v>
      </c>
      <c r="F57" s="47">
        <v>653</v>
      </c>
      <c r="G57" s="48">
        <f t="shared" si="1"/>
        <v>489.75</v>
      </c>
      <c r="H57" s="1" t="str">
        <f>Table19[[#This Row],[Short Description]]</f>
        <v>REVAMP1120T</v>
      </c>
      <c r="I57" s="1" t="s">
        <v>267</v>
      </c>
      <c r="J57" s="1" t="s">
        <v>219</v>
      </c>
    </row>
    <row r="58" spans="1:10" ht="42" customHeight="1" x14ac:dyDescent="0.2">
      <c r="A58" s="1" t="s">
        <v>0</v>
      </c>
      <c r="B58" s="18" t="s">
        <v>3058</v>
      </c>
      <c r="C58" s="7" t="s">
        <v>268</v>
      </c>
      <c r="D58" s="7" t="s">
        <v>10</v>
      </c>
      <c r="E58" s="4">
        <v>0.25</v>
      </c>
      <c r="F58" s="47">
        <v>653</v>
      </c>
      <c r="G58" s="48">
        <f t="shared" si="1"/>
        <v>489.75</v>
      </c>
      <c r="H58" s="1" t="str">
        <f>Table19[[#This Row],[Short Description]]</f>
        <v>REVAMP2060T</v>
      </c>
      <c r="I58" s="1" t="s">
        <v>269</v>
      </c>
      <c r="J58" s="1" t="s">
        <v>219</v>
      </c>
    </row>
    <row r="59" spans="1:10" ht="42" customHeight="1" x14ac:dyDescent="0.2">
      <c r="A59" s="1" t="s">
        <v>0</v>
      </c>
      <c r="B59" s="18" t="s">
        <v>3059</v>
      </c>
      <c r="C59" s="7" t="s">
        <v>270</v>
      </c>
      <c r="D59" s="7" t="s">
        <v>10</v>
      </c>
      <c r="E59" s="4">
        <v>0.25</v>
      </c>
      <c r="F59" s="47">
        <v>746</v>
      </c>
      <c r="G59" s="48">
        <f t="shared" si="1"/>
        <v>559.5</v>
      </c>
      <c r="H59" s="1" t="str">
        <f>Table19[[#This Row],[Short Description]]</f>
        <v>REVAMP2120T</v>
      </c>
      <c r="I59" s="1" t="s">
        <v>271</v>
      </c>
      <c r="J59" s="1" t="s">
        <v>219</v>
      </c>
    </row>
    <row r="60" spans="1:10" ht="42" customHeight="1" x14ac:dyDescent="0.2">
      <c r="A60" s="1" t="s">
        <v>0</v>
      </c>
      <c r="B60" s="18" t="s">
        <v>3060</v>
      </c>
      <c r="C60" s="7" t="s">
        <v>272</v>
      </c>
      <c r="D60" s="7" t="s">
        <v>10</v>
      </c>
      <c r="E60" s="4">
        <v>0.25</v>
      </c>
      <c r="F60" s="47">
        <v>608</v>
      </c>
      <c r="G60" s="48">
        <f t="shared" si="1"/>
        <v>456</v>
      </c>
      <c r="H60" s="1" t="str">
        <f>Table19[[#This Row],[Short Description]]</f>
        <v>REVAMP2150</v>
      </c>
      <c r="I60" s="1" t="s">
        <v>273</v>
      </c>
      <c r="J60" s="1" t="s">
        <v>219</v>
      </c>
    </row>
    <row r="61" spans="1:10" ht="42" customHeight="1" x14ac:dyDescent="0.2">
      <c r="A61" s="1" t="s">
        <v>0</v>
      </c>
      <c r="B61" s="18" t="s">
        <v>3061</v>
      </c>
      <c r="C61" s="7" t="s">
        <v>274</v>
      </c>
      <c r="D61" s="7" t="s">
        <v>10</v>
      </c>
      <c r="E61" s="4">
        <v>0.25</v>
      </c>
      <c r="F61" s="47">
        <v>759</v>
      </c>
      <c r="G61" s="48">
        <f t="shared" si="1"/>
        <v>569.25</v>
      </c>
      <c r="H61" s="1" t="str">
        <f>Table19[[#This Row],[Short Description]]</f>
        <v>REVAMP4100</v>
      </c>
      <c r="I61" s="1" t="s">
        <v>275</v>
      </c>
      <c r="J61" s="1" t="s">
        <v>219</v>
      </c>
    </row>
    <row r="62" spans="1:10" ht="42" customHeight="1" x14ac:dyDescent="0.2">
      <c r="A62" s="1" t="s">
        <v>0</v>
      </c>
      <c r="B62" s="18" t="s">
        <v>3062</v>
      </c>
      <c r="C62" s="7" t="s">
        <v>276</v>
      </c>
      <c r="D62" s="7" t="s">
        <v>10</v>
      </c>
      <c r="E62" s="4">
        <v>0.25</v>
      </c>
      <c r="F62" s="47">
        <v>1518</v>
      </c>
      <c r="G62" s="48">
        <f t="shared" si="1"/>
        <v>1138.5</v>
      </c>
      <c r="H62" s="1" t="str">
        <f>Table19[[#This Row],[Short Description]]</f>
        <v>REVAMP4120T</v>
      </c>
      <c r="I62" s="1" t="s">
        <v>277</v>
      </c>
      <c r="J62" s="1" t="s">
        <v>219</v>
      </c>
    </row>
    <row r="63" spans="1:10" ht="42" customHeight="1" x14ac:dyDescent="0.2">
      <c r="A63" s="1" t="s">
        <v>0</v>
      </c>
      <c r="B63" s="18" t="s">
        <v>3063</v>
      </c>
      <c r="C63" s="7" t="s">
        <v>278</v>
      </c>
      <c r="D63" s="7" t="s">
        <v>10</v>
      </c>
      <c r="E63" s="4">
        <v>0.25</v>
      </c>
      <c r="F63" s="47">
        <v>1925</v>
      </c>
      <c r="G63" s="48">
        <f t="shared" si="1"/>
        <v>1443.75</v>
      </c>
      <c r="H63" s="1" t="str">
        <f>Table19[[#This Row],[Short Description]]</f>
        <v>REVAMP4240T</v>
      </c>
      <c r="I63" s="1" t="s">
        <v>279</v>
      </c>
      <c r="J63" s="1" t="s">
        <v>219</v>
      </c>
    </row>
    <row r="64" spans="1:10" ht="42" customHeight="1" x14ac:dyDescent="0.2">
      <c r="A64" s="1" t="s">
        <v>0</v>
      </c>
      <c r="B64" s="18" t="s">
        <v>3064</v>
      </c>
      <c r="C64" s="7" t="s">
        <v>280</v>
      </c>
      <c r="D64" s="7" t="s">
        <v>10</v>
      </c>
      <c r="E64" s="4">
        <v>0.25</v>
      </c>
      <c r="F64" s="47">
        <v>1692</v>
      </c>
      <c r="G64" s="48">
        <f t="shared" si="1"/>
        <v>1269</v>
      </c>
      <c r="H64" s="1" t="str">
        <f>Table19[[#This Row],[Short Description]]</f>
        <v>REVAMP8250</v>
      </c>
      <c r="I64" s="1" t="s">
        <v>281</v>
      </c>
      <c r="J64" s="1" t="s">
        <v>219</v>
      </c>
    </row>
    <row r="65" spans="1:10" ht="42" customHeight="1" x14ac:dyDescent="0.2">
      <c r="A65" s="1" t="s">
        <v>0</v>
      </c>
      <c r="B65" s="2" t="s">
        <v>3451</v>
      </c>
      <c r="C65" s="7" t="s">
        <v>3452</v>
      </c>
      <c r="D65" s="7" t="s">
        <v>10</v>
      </c>
      <c r="E65" s="4">
        <v>0.25</v>
      </c>
      <c r="F65" s="47">
        <v>216</v>
      </c>
      <c r="G65" s="48">
        <f t="shared" si="1"/>
        <v>162</v>
      </c>
      <c r="H65" s="1" t="s">
        <v>3452</v>
      </c>
      <c r="I65" s="1" t="s">
        <v>3453</v>
      </c>
      <c r="J65" s="1" t="s">
        <v>1888</v>
      </c>
    </row>
    <row r="66" spans="1:10" ht="42" customHeight="1" x14ac:dyDescent="0.2">
      <c r="A66" s="1" t="s">
        <v>0</v>
      </c>
      <c r="B66" s="2" t="s">
        <v>3093</v>
      </c>
      <c r="C66" s="7" t="s">
        <v>1930</v>
      </c>
      <c r="D66" s="7" t="s">
        <v>10</v>
      </c>
      <c r="E66" s="4">
        <v>0.25</v>
      </c>
      <c r="F66" s="47">
        <v>85</v>
      </c>
      <c r="G66" s="48">
        <f t="shared" ref="G66:G97" si="2">F66-(F66*E66)</f>
        <v>63.75</v>
      </c>
      <c r="H66" s="1" t="s">
        <v>1930</v>
      </c>
      <c r="I66" s="1" t="s">
        <v>1931</v>
      </c>
      <c r="J66" s="1" t="s">
        <v>1926</v>
      </c>
    </row>
    <row r="67" spans="1:10" ht="42" customHeight="1" x14ac:dyDescent="0.2">
      <c r="A67" s="1" t="s">
        <v>0</v>
      </c>
      <c r="B67" s="2" t="s">
        <v>3094</v>
      </c>
      <c r="C67" s="7" t="s">
        <v>1924</v>
      </c>
      <c r="D67" s="7" t="s">
        <v>10</v>
      </c>
      <c r="E67" s="4">
        <v>0.25</v>
      </c>
      <c r="F67" s="47">
        <v>64</v>
      </c>
      <c r="G67" s="48">
        <f t="shared" si="2"/>
        <v>48</v>
      </c>
      <c r="H67" s="1" t="s">
        <v>1924</v>
      </c>
      <c r="I67" s="1" t="s">
        <v>1925</v>
      </c>
      <c r="J67" s="1" t="s">
        <v>1926</v>
      </c>
    </row>
    <row r="68" spans="1:10" ht="42" customHeight="1" x14ac:dyDescent="0.2">
      <c r="A68" s="1" t="s">
        <v>0</v>
      </c>
      <c r="B68" s="2" t="s">
        <v>3095</v>
      </c>
      <c r="C68" s="7" t="s">
        <v>1928</v>
      </c>
      <c r="D68" s="7" t="s">
        <v>10</v>
      </c>
      <c r="E68" s="4">
        <v>0.25</v>
      </c>
      <c r="F68" s="47">
        <v>148</v>
      </c>
      <c r="G68" s="48">
        <f t="shared" si="2"/>
        <v>111</v>
      </c>
      <c r="H68" s="1" t="s">
        <v>1928</v>
      </c>
      <c r="I68" s="1" t="s">
        <v>1929</v>
      </c>
      <c r="J68" s="1" t="s">
        <v>1926</v>
      </c>
    </row>
    <row r="69" spans="1:10" ht="42" customHeight="1" x14ac:dyDescent="0.2">
      <c r="A69" s="1" t="s">
        <v>0</v>
      </c>
      <c r="B69" s="2" t="s">
        <v>3103</v>
      </c>
      <c r="C69" s="7" t="s">
        <v>1932</v>
      </c>
      <c r="D69" s="7" t="s">
        <v>10</v>
      </c>
      <c r="E69" s="4">
        <v>0.25</v>
      </c>
      <c r="F69" s="47">
        <v>85</v>
      </c>
      <c r="G69" s="48">
        <f t="shared" si="2"/>
        <v>63.75</v>
      </c>
      <c r="H69" s="1" t="s">
        <v>1932</v>
      </c>
      <c r="I69" s="1" t="s">
        <v>1933</v>
      </c>
      <c r="J69" s="1" t="s">
        <v>1926</v>
      </c>
    </row>
    <row r="70" spans="1:10" ht="42" customHeight="1" x14ac:dyDescent="0.2">
      <c r="A70" s="1" t="s">
        <v>0</v>
      </c>
      <c r="B70" s="2" t="s">
        <v>3173</v>
      </c>
      <c r="C70" s="7" t="s">
        <v>2184</v>
      </c>
      <c r="D70" s="7" t="s">
        <v>10</v>
      </c>
      <c r="E70" s="4">
        <v>0.25</v>
      </c>
      <c r="F70" s="47">
        <v>7000</v>
      </c>
      <c r="G70" s="48">
        <f t="shared" si="2"/>
        <v>5250</v>
      </c>
      <c r="H70" s="1" t="s">
        <v>2184</v>
      </c>
      <c r="I70" s="1" t="s">
        <v>2185</v>
      </c>
      <c r="J70" s="1" t="s">
        <v>1903</v>
      </c>
    </row>
    <row r="71" spans="1:10" ht="42" customHeight="1" x14ac:dyDescent="0.2">
      <c r="A71" s="1" t="s">
        <v>0</v>
      </c>
      <c r="B71" s="2" t="s">
        <v>3174</v>
      </c>
      <c r="C71" s="7" t="s">
        <v>2186</v>
      </c>
      <c r="D71" s="7" t="s">
        <v>10</v>
      </c>
      <c r="E71" s="4">
        <v>0.25</v>
      </c>
      <c r="F71" s="47">
        <v>7400</v>
      </c>
      <c r="G71" s="48">
        <f t="shared" si="2"/>
        <v>5550</v>
      </c>
      <c r="H71" s="1" t="s">
        <v>2186</v>
      </c>
      <c r="I71" s="1" t="s">
        <v>2187</v>
      </c>
      <c r="J71" s="1" t="s">
        <v>1903</v>
      </c>
    </row>
  </sheetData>
  <phoneticPr fontId="10" type="noConversion"/>
  <conditionalFormatting sqref="B9:B10">
    <cfRule type="duplicateValues" dxfId="53" priority="2"/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D5A33-BAE6-466B-BDB7-FC3E1FF96191}">
  <sheetPr codeName="Sheet7"/>
  <dimension ref="A1:J450"/>
  <sheetViews>
    <sheetView workbookViewId="0">
      <selection activeCell="A5" sqref="A5"/>
    </sheetView>
  </sheetViews>
  <sheetFormatPr defaultColWidth="8.85546875" defaultRowHeight="12.75" x14ac:dyDescent="0.2"/>
  <cols>
    <col min="1" max="1" width="17.5703125" style="1" customWidth="1"/>
    <col min="2" max="2" width="15.5703125" style="2" customWidth="1"/>
    <col min="3" max="3" width="29.5703125" style="1" customWidth="1"/>
    <col min="4" max="4" width="11.140625" style="1" customWidth="1"/>
    <col min="5" max="5" width="14" style="45" customWidth="1"/>
    <col min="6" max="6" width="14" style="45" hidden="1" customWidth="1"/>
    <col min="7" max="7" width="18" style="45" customWidth="1"/>
    <col min="8" max="8" width="11.42578125" style="1" customWidth="1"/>
    <col min="9" max="9" width="60.5703125" style="1" customWidth="1"/>
    <col min="10" max="10" width="56.28515625" style="1" customWidth="1"/>
    <col min="11" max="11" width="56.5703125" style="1" customWidth="1"/>
    <col min="12" max="16384" width="8.85546875" style="1"/>
  </cols>
  <sheetData>
    <row r="1" spans="1:10" s="10" customFormat="1" ht="31.5" x14ac:dyDescent="0.25">
      <c r="A1" s="10" t="s">
        <v>1</v>
      </c>
      <c r="B1" s="11" t="s">
        <v>2</v>
      </c>
      <c r="C1" s="10" t="s">
        <v>3</v>
      </c>
      <c r="D1" s="10" t="s">
        <v>4</v>
      </c>
      <c r="E1" s="44" t="s">
        <v>5</v>
      </c>
      <c r="F1" s="44" t="s">
        <v>3487</v>
      </c>
      <c r="G1" s="44" t="s">
        <v>3488</v>
      </c>
      <c r="H1" s="10" t="s">
        <v>6</v>
      </c>
      <c r="I1" s="10" t="s">
        <v>7</v>
      </c>
      <c r="J1" s="10" t="s">
        <v>8</v>
      </c>
    </row>
    <row r="2" spans="1:10" ht="42" customHeight="1" x14ac:dyDescent="0.2">
      <c r="A2" s="1" t="s">
        <v>0</v>
      </c>
      <c r="B2" s="18" t="s">
        <v>2259</v>
      </c>
      <c r="C2" s="1" t="s">
        <v>288</v>
      </c>
      <c r="D2" s="4" t="s">
        <v>10</v>
      </c>
      <c r="E2" s="45">
        <v>206</v>
      </c>
      <c r="F2" s="45">
        <v>0.25</v>
      </c>
      <c r="G2" s="45">
        <f t="shared" ref="G2:G65" si="0">E2-(E2*F2)</f>
        <v>154.5</v>
      </c>
      <c r="H2" s="4" t="str">
        <f>Table110[[#This Row],[Short Description]]</f>
        <v>AFC200</v>
      </c>
      <c r="I2" s="4" t="s">
        <v>289</v>
      </c>
      <c r="J2" s="1" t="s">
        <v>284</v>
      </c>
    </row>
    <row r="3" spans="1:10" ht="42" customHeight="1" x14ac:dyDescent="0.2">
      <c r="A3" s="1" t="s">
        <v>0</v>
      </c>
      <c r="B3" s="2" t="s">
        <v>2260</v>
      </c>
      <c r="C3" s="1" t="s">
        <v>290</v>
      </c>
      <c r="D3" s="4" t="s">
        <v>10</v>
      </c>
      <c r="E3" s="45">
        <v>6042</v>
      </c>
      <c r="F3" s="45">
        <v>0.25</v>
      </c>
      <c r="G3" s="45">
        <f t="shared" si="0"/>
        <v>4531.5</v>
      </c>
      <c r="H3" s="4" t="str">
        <f>Table110[[#This Row],[Short Description]]</f>
        <v>ALC-1604D</v>
      </c>
      <c r="I3" s="4" t="s">
        <v>291</v>
      </c>
      <c r="J3" s="1" t="s">
        <v>219</v>
      </c>
    </row>
    <row r="4" spans="1:10" ht="42" customHeight="1" x14ac:dyDescent="0.2">
      <c r="A4" s="1" t="s">
        <v>0</v>
      </c>
      <c r="B4" s="2" t="s">
        <v>2261</v>
      </c>
      <c r="C4" s="1" t="s">
        <v>292</v>
      </c>
      <c r="D4" s="4" t="s">
        <v>10</v>
      </c>
      <c r="E4" s="45">
        <v>5300</v>
      </c>
      <c r="F4" s="45">
        <v>0.25</v>
      </c>
      <c r="G4" s="45">
        <f t="shared" si="0"/>
        <v>3975</v>
      </c>
      <c r="H4" s="4" t="str">
        <f>Table110[[#This Row],[Short Description]]</f>
        <v>ALC-3202D</v>
      </c>
      <c r="I4" s="4" t="s">
        <v>293</v>
      </c>
      <c r="J4" s="1" t="s">
        <v>219</v>
      </c>
    </row>
    <row r="5" spans="1:10" ht="42" customHeight="1" x14ac:dyDescent="0.2">
      <c r="A5" s="1" t="s">
        <v>0</v>
      </c>
      <c r="B5" s="2" t="s">
        <v>2262</v>
      </c>
      <c r="C5" s="1" t="s">
        <v>294</v>
      </c>
      <c r="D5" s="4" t="s">
        <v>10</v>
      </c>
      <c r="E5" s="45">
        <v>3816</v>
      </c>
      <c r="F5" s="45">
        <v>0.25</v>
      </c>
      <c r="G5" s="45">
        <f t="shared" si="0"/>
        <v>2862</v>
      </c>
      <c r="H5" s="4" t="str">
        <f>Table110[[#This Row],[Short Description]]</f>
        <v>ALC-404D</v>
      </c>
      <c r="I5" s="4" t="s">
        <v>295</v>
      </c>
      <c r="J5" s="1" t="s">
        <v>219</v>
      </c>
    </row>
    <row r="6" spans="1:10" ht="42" customHeight="1" x14ac:dyDescent="0.2">
      <c r="A6" s="1" t="s">
        <v>0</v>
      </c>
      <c r="B6" s="2" t="s">
        <v>2281</v>
      </c>
      <c r="C6" s="1" t="s">
        <v>296</v>
      </c>
      <c r="D6" s="4" t="s">
        <v>10</v>
      </c>
      <c r="E6" s="45">
        <v>515</v>
      </c>
      <c r="F6" s="45">
        <v>0.25</v>
      </c>
      <c r="G6" s="45">
        <f t="shared" si="0"/>
        <v>386.25</v>
      </c>
      <c r="H6" s="4" t="str">
        <f>Table110[[#This Row],[Short Description]]</f>
        <v>BAND100FT</v>
      </c>
      <c r="I6" s="4" t="s">
        <v>297</v>
      </c>
      <c r="J6" s="1" t="s">
        <v>284</v>
      </c>
    </row>
    <row r="7" spans="1:10" ht="42" customHeight="1" x14ac:dyDescent="0.2">
      <c r="A7" s="1" t="s">
        <v>0</v>
      </c>
      <c r="B7" s="2" t="s">
        <v>2282</v>
      </c>
      <c r="C7" s="1" t="s">
        <v>298</v>
      </c>
      <c r="D7" s="4" t="s">
        <v>10</v>
      </c>
      <c r="E7" s="45">
        <v>492</v>
      </c>
      <c r="F7" s="45">
        <v>0.25</v>
      </c>
      <c r="G7" s="45">
        <f t="shared" si="0"/>
        <v>369</v>
      </c>
      <c r="H7" s="4" t="str">
        <f>Table110[[#This Row],[Short Description]]</f>
        <v>BFR22HB</v>
      </c>
      <c r="I7" s="4" t="s">
        <v>299</v>
      </c>
      <c r="J7" s="1" t="s">
        <v>284</v>
      </c>
    </row>
    <row r="8" spans="1:10" ht="42" customHeight="1" x14ac:dyDescent="0.2">
      <c r="A8" s="1" t="s">
        <v>0</v>
      </c>
      <c r="B8" s="2" t="s">
        <v>2283</v>
      </c>
      <c r="C8" s="1" t="s">
        <v>300</v>
      </c>
      <c r="D8" s="4" t="s">
        <v>10</v>
      </c>
      <c r="E8" s="45">
        <v>492</v>
      </c>
      <c r="F8" s="45">
        <v>0.25</v>
      </c>
      <c r="G8" s="45">
        <f t="shared" si="0"/>
        <v>369</v>
      </c>
      <c r="H8" s="4" t="str">
        <f>Table110[[#This Row],[Short Description]]</f>
        <v>BFR22HW</v>
      </c>
      <c r="I8" s="4" t="s">
        <v>301</v>
      </c>
      <c r="J8" s="1" t="s">
        <v>284</v>
      </c>
    </row>
    <row r="9" spans="1:10" ht="42" customHeight="1" x14ac:dyDescent="0.2">
      <c r="A9" s="1" t="s">
        <v>0</v>
      </c>
      <c r="B9" s="2" t="s">
        <v>2284</v>
      </c>
      <c r="C9" s="1" t="s">
        <v>302</v>
      </c>
      <c r="D9" s="4" t="s">
        <v>10</v>
      </c>
      <c r="E9" s="45">
        <v>399</v>
      </c>
      <c r="F9" s="45">
        <v>0.25</v>
      </c>
      <c r="G9" s="45">
        <f t="shared" si="0"/>
        <v>299.25</v>
      </c>
      <c r="H9" s="4" t="str">
        <f>Table110[[#This Row],[Short Description]]</f>
        <v>BFR22VB</v>
      </c>
      <c r="I9" s="4" t="s">
        <v>303</v>
      </c>
      <c r="J9" s="1" t="s">
        <v>284</v>
      </c>
    </row>
    <row r="10" spans="1:10" ht="42" customHeight="1" x14ac:dyDescent="0.2">
      <c r="A10" s="1" t="s">
        <v>0</v>
      </c>
      <c r="B10" s="2" t="s">
        <v>2285</v>
      </c>
      <c r="C10" s="1" t="s">
        <v>304</v>
      </c>
      <c r="D10" s="4" t="s">
        <v>10</v>
      </c>
      <c r="E10" s="45">
        <v>399</v>
      </c>
      <c r="F10" s="45">
        <v>0.25</v>
      </c>
      <c r="G10" s="45">
        <f t="shared" si="0"/>
        <v>299.25</v>
      </c>
      <c r="H10" s="4" t="str">
        <f>Table110[[#This Row],[Short Description]]</f>
        <v>BFR22VW</v>
      </c>
      <c r="I10" s="4" t="s">
        <v>305</v>
      </c>
      <c r="J10" s="1" t="s">
        <v>284</v>
      </c>
    </row>
    <row r="11" spans="1:10" ht="42" customHeight="1" x14ac:dyDescent="0.2">
      <c r="A11" s="1" t="s">
        <v>0</v>
      </c>
      <c r="B11" s="2" t="s">
        <v>2353</v>
      </c>
      <c r="C11" s="1" t="s">
        <v>306</v>
      </c>
      <c r="D11" s="1" t="s">
        <v>10</v>
      </c>
      <c r="E11" s="45">
        <v>85</v>
      </c>
      <c r="F11" s="45">
        <v>0.25</v>
      </c>
      <c r="G11" s="45">
        <f t="shared" si="0"/>
        <v>63.75</v>
      </c>
      <c r="H11" s="4" t="str">
        <f>Table110[[#This Row],[Short Description]]</f>
        <v>CMKIT</v>
      </c>
      <c r="I11" s="1" t="s">
        <v>307</v>
      </c>
      <c r="J11" s="1" t="s">
        <v>284</v>
      </c>
    </row>
    <row r="12" spans="1:10" ht="42" customHeight="1" x14ac:dyDescent="0.2">
      <c r="A12" s="1" t="s">
        <v>0</v>
      </c>
      <c r="B12" s="2" t="s">
        <v>2354</v>
      </c>
      <c r="C12" s="1" t="s">
        <v>308</v>
      </c>
      <c r="D12" s="1" t="s">
        <v>10</v>
      </c>
      <c r="E12" s="45">
        <v>85</v>
      </c>
      <c r="F12" s="45">
        <v>0.25</v>
      </c>
      <c r="G12" s="45">
        <f t="shared" si="0"/>
        <v>63.75</v>
      </c>
      <c r="H12" s="4" t="str">
        <f>Table110[[#This Row],[Short Description]]</f>
        <v>CMKITW</v>
      </c>
      <c r="I12" s="1" t="s">
        <v>309</v>
      </c>
      <c r="J12" s="1" t="s">
        <v>284</v>
      </c>
    </row>
    <row r="13" spans="1:10" ht="42" customHeight="1" x14ac:dyDescent="0.2">
      <c r="A13" s="1" t="s">
        <v>0</v>
      </c>
      <c r="B13" s="2" t="s">
        <v>2395</v>
      </c>
      <c r="C13" s="1" t="s">
        <v>310</v>
      </c>
      <c r="D13" s="1" t="s">
        <v>10</v>
      </c>
      <c r="E13" s="45">
        <v>492</v>
      </c>
      <c r="F13" s="45">
        <v>0.25</v>
      </c>
      <c r="G13" s="45">
        <f t="shared" si="0"/>
        <v>369</v>
      </c>
      <c r="H13" s="4" t="str">
        <f>Table110[[#This Row],[Short Description]]</f>
        <v>DFSB</v>
      </c>
      <c r="I13" s="1" t="s">
        <v>311</v>
      </c>
      <c r="J13" s="1" t="s">
        <v>284</v>
      </c>
    </row>
    <row r="14" spans="1:10" ht="42" customHeight="1" x14ac:dyDescent="0.2">
      <c r="A14" s="1" t="s">
        <v>0</v>
      </c>
      <c r="B14" s="2" t="s">
        <v>2396</v>
      </c>
      <c r="C14" s="1" t="s">
        <v>312</v>
      </c>
      <c r="D14" s="1" t="s">
        <v>10</v>
      </c>
      <c r="E14" s="45">
        <v>492</v>
      </c>
      <c r="F14" s="45">
        <v>0.25</v>
      </c>
      <c r="G14" s="45">
        <f t="shared" si="0"/>
        <v>369</v>
      </c>
      <c r="H14" s="4" t="str">
        <f>Table110[[#This Row],[Short Description]]</f>
        <v>DFSW</v>
      </c>
      <c r="I14" s="1" t="s">
        <v>313</v>
      </c>
      <c r="J14" s="1" t="s">
        <v>284</v>
      </c>
    </row>
    <row r="15" spans="1:10" ht="42" customHeight="1" x14ac:dyDescent="0.2">
      <c r="A15" s="1" t="s">
        <v>0</v>
      </c>
      <c r="B15" s="2" t="s">
        <v>2434</v>
      </c>
      <c r="C15" s="1" t="s">
        <v>314</v>
      </c>
      <c r="D15" s="1" t="s">
        <v>10</v>
      </c>
      <c r="E15" s="45">
        <v>736</v>
      </c>
      <c r="F15" s="45">
        <v>0.25</v>
      </c>
      <c r="G15" s="45">
        <f t="shared" si="0"/>
        <v>552</v>
      </c>
      <c r="H15" s="4" t="str">
        <f>Table110[[#This Row],[Short Description]]</f>
        <v>DVS-BFR22B</v>
      </c>
      <c r="I15" s="1" t="s">
        <v>315</v>
      </c>
      <c r="J15" s="1" t="s">
        <v>284</v>
      </c>
    </row>
    <row r="16" spans="1:10" ht="42" customHeight="1" x14ac:dyDescent="0.2">
      <c r="A16" s="1" t="s">
        <v>0</v>
      </c>
      <c r="B16" s="2" t="s">
        <v>2435</v>
      </c>
      <c r="C16" s="1" t="s">
        <v>316</v>
      </c>
      <c r="D16" s="1" t="s">
        <v>10</v>
      </c>
      <c r="E16" s="45">
        <v>736</v>
      </c>
      <c r="F16" s="45">
        <v>0.25</v>
      </c>
      <c r="G16" s="45">
        <f t="shared" si="0"/>
        <v>552</v>
      </c>
      <c r="H16" s="4" t="str">
        <f>Table110[[#This Row],[Short Description]]</f>
        <v>DVS-BFR22W</v>
      </c>
      <c r="I16" s="1" t="s">
        <v>317</v>
      </c>
      <c r="J16" s="1" t="s">
        <v>284</v>
      </c>
    </row>
    <row r="17" spans="1:10" ht="42" customHeight="1" x14ac:dyDescent="0.2">
      <c r="A17" s="1" t="s">
        <v>0</v>
      </c>
      <c r="B17" s="18" t="s">
        <v>2584</v>
      </c>
      <c r="C17" s="1" t="s">
        <v>318</v>
      </c>
      <c r="D17" s="1" t="s">
        <v>10</v>
      </c>
      <c r="E17" s="45">
        <v>1075</v>
      </c>
      <c r="F17" s="45">
        <v>0.25</v>
      </c>
      <c r="G17" s="45">
        <f t="shared" si="0"/>
        <v>806.25</v>
      </c>
      <c r="H17" s="4" t="str">
        <f>Table110[[#This Row],[Short Description]]</f>
        <v>HAB3-BFR38B</v>
      </c>
      <c r="I17" s="1" t="s">
        <v>319</v>
      </c>
      <c r="J17" s="1" t="s">
        <v>284</v>
      </c>
    </row>
    <row r="18" spans="1:10" ht="42" customHeight="1" x14ac:dyDescent="0.2">
      <c r="A18" s="1" t="s">
        <v>0</v>
      </c>
      <c r="B18" s="18" t="s">
        <v>2585</v>
      </c>
      <c r="C18" s="1" t="s">
        <v>320</v>
      </c>
      <c r="D18" s="1" t="s">
        <v>10</v>
      </c>
      <c r="E18" s="45">
        <v>1075</v>
      </c>
      <c r="F18" s="45">
        <v>0.25</v>
      </c>
      <c r="G18" s="45">
        <f t="shared" si="0"/>
        <v>806.25</v>
      </c>
      <c r="H18" s="4" t="str">
        <f>Table110[[#This Row],[Short Description]]</f>
        <v>HAB3-BFR38W</v>
      </c>
      <c r="I18" s="1" t="s">
        <v>321</v>
      </c>
      <c r="J18" s="1" t="s">
        <v>284</v>
      </c>
    </row>
    <row r="19" spans="1:10" ht="42" customHeight="1" x14ac:dyDescent="0.2">
      <c r="A19" s="1" t="s">
        <v>0</v>
      </c>
      <c r="B19" s="18" t="s">
        <v>2586</v>
      </c>
      <c r="C19" s="1" t="s">
        <v>322</v>
      </c>
      <c r="D19" s="1" t="s">
        <v>10</v>
      </c>
      <c r="E19" s="45">
        <v>888</v>
      </c>
      <c r="F19" s="45">
        <v>0.25</v>
      </c>
      <c r="G19" s="45">
        <f t="shared" si="0"/>
        <v>666</v>
      </c>
      <c r="H19" s="4" t="str">
        <f>Table110[[#This Row],[Short Description]]</f>
        <v>HAB-BFR38B</v>
      </c>
      <c r="I19" s="1" t="s">
        <v>323</v>
      </c>
      <c r="J19" s="1" t="s">
        <v>284</v>
      </c>
    </row>
    <row r="20" spans="1:10" ht="42" customHeight="1" x14ac:dyDescent="0.2">
      <c r="A20" s="1" t="s">
        <v>0</v>
      </c>
      <c r="B20" s="18" t="s">
        <v>2587</v>
      </c>
      <c r="C20" s="1" t="s">
        <v>324</v>
      </c>
      <c r="D20" s="1" t="s">
        <v>10</v>
      </c>
      <c r="E20" s="45">
        <v>888</v>
      </c>
      <c r="F20" s="45">
        <v>0.25</v>
      </c>
      <c r="G20" s="45">
        <f t="shared" si="0"/>
        <v>666</v>
      </c>
      <c r="H20" s="4" t="str">
        <f>Table110[[#This Row],[Short Description]]</f>
        <v>HAB-BFR38W</v>
      </c>
      <c r="I20" s="1" t="s">
        <v>325</v>
      </c>
      <c r="J20" s="1" t="s">
        <v>284</v>
      </c>
    </row>
    <row r="21" spans="1:10" ht="42" customHeight="1" x14ac:dyDescent="0.2">
      <c r="A21" s="1" t="s">
        <v>0</v>
      </c>
      <c r="B21" s="18" t="s">
        <v>2589</v>
      </c>
      <c r="C21" s="1" t="s">
        <v>326</v>
      </c>
      <c r="D21" s="1" t="s">
        <v>10</v>
      </c>
      <c r="E21" s="45">
        <v>1342</v>
      </c>
      <c r="F21" s="45">
        <v>0.25</v>
      </c>
      <c r="G21" s="45">
        <f t="shared" si="0"/>
        <v>1006.5</v>
      </c>
      <c r="H21" s="4" t="str">
        <f>Table110[[#This Row],[Short Description]]</f>
        <v>HSB3-BFR22B</v>
      </c>
      <c r="I21" s="1" t="s">
        <v>327</v>
      </c>
      <c r="J21" s="1" t="s">
        <v>284</v>
      </c>
    </row>
    <row r="22" spans="1:10" ht="42" customHeight="1" x14ac:dyDescent="0.2">
      <c r="A22" s="1" t="s">
        <v>0</v>
      </c>
      <c r="B22" s="18" t="s">
        <v>2590</v>
      </c>
      <c r="C22" s="1" t="s">
        <v>328</v>
      </c>
      <c r="D22" s="1" t="s">
        <v>10</v>
      </c>
      <c r="E22" s="45">
        <v>1342</v>
      </c>
      <c r="F22" s="45">
        <v>0.25</v>
      </c>
      <c r="G22" s="45">
        <f t="shared" si="0"/>
        <v>1006.5</v>
      </c>
      <c r="H22" s="4" t="str">
        <f>Table110[[#This Row],[Short Description]]</f>
        <v>HSB3-BFR22W</v>
      </c>
      <c r="I22" s="1" t="s">
        <v>329</v>
      </c>
      <c r="J22" s="1" t="s">
        <v>284</v>
      </c>
    </row>
    <row r="23" spans="1:10" ht="42" customHeight="1" x14ac:dyDescent="0.2">
      <c r="A23" s="1" t="s">
        <v>0</v>
      </c>
      <c r="B23" s="18" t="s">
        <v>2591</v>
      </c>
      <c r="C23" s="1" t="s">
        <v>330</v>
      </c>
      <c r="D23" s="1" t="s">
        <v>10</v>
      </c>
      <c r="E23" s="45">
        <v>1868</v>
      </c>
      <c r="F23" s="45">
        <v>0.25</v>
      </c>
      <c r="G23" s="45">
        <f t="shared" si="0"/>
        <v>1401</v>
      </c>
      <c r="H23" s="4" t="str">
        <f>Table110[[#This Row],[Short Description]]</f>
        <v>HSB3-SBR54B</v>
      </c>
      <c r="I23" s="1" t="s">
        <v>331</v>
      </c>
      <c r="J23" s="1" t="s">
        <v>284</v>
      </c>
    </row>
    <row r="24" spans="1:10" ht="42" customHeight="1" x14ac:dyDescent="0.2">
      <c r="A24" s="1" t="s">
        <v>0</v>
      </c>
      <c r="B24" s="18" t="s">
        <v>2592</v>
      </c>
      <c r="C24" s="1" t="s">
        <v>332</v>
      </c>
      <c r="D24" s="1" t="s">
        <v>10</v>
      </c>
      <c r="E24" s="45">
        <v>1868</v>
      </c>
      <c r="F24" s="45">
        <v>0.25</v>
      </c>
      <c r="G24" s="45">
        <f t="shared" si="0"/>
        <v>1401</v>
      </c>
      <c r="H24" s="4" t="str">
        <f>Table110[[#This Row],[Short Description]]</f>
        <v>HSB3-SBR54W</v>
      </c>
      <c r="I24" s="1" t="s">
        <v>333</v>
      </c>
      <c r="J24" s="1" t="s">
        <v>284</v>
      </c>
    </row>
    <row r="25" spans="1:10" ht="42" customHeight="1" x14ac:dyDescent="0.2">
      <c r="A25" s="1" t="s">
        <v>0</v>
      </c>
      <c r="B25" s="18" t="s">
        <v>2593</v>
      </c>
      <c r="C25" s="1" t="s">
        <v>334</v>
      </c>
      <c r="D25" s="1" t="s">
        <v>10</v>
      </c>
      <c r="E25" s="45">
        <v>1225</v>
      </c>
      <c r="F25" s="45">
        <v>0.25</v>
      </c>
      <c r="G25" s="45">
        <f t="shared" si="0"/>
        <v>918.75</v>
      </c>
      <c r="H25" s="4" t="str">
        <f>Table110[[#This Row],[Short Description]]</f>
        <v>HSB-BFR22B</v>
      </c>
      <c r="I25" s="1" t="s">
        <v>335</v>
      </c>
      <c r="J25" s="1" t="s">
        <v>284</v>
      </c>
    </row>
    <row r="26" spans="1:10" ht="42" customHeight="1" x14ac:dyDescent="0.2">
      <c r="A26" s="1" t="s">
        <v>0</v>
      </c>
      <c r="B26" s="18" t="s">
        <v>2594</v>
      </c>
      <c r="C26" s="1" t="s">
        <v>336</v>
      </c>
      <c r="D26" s="1" t="s">
        <v>10</v>
      </c>
      <c r="E26" s="45">
        <v>1225</v>
      </c>
      <c r="F26" s="45">
        <v>0.25</v>
      </c>
      <c r="G26" s="45">
        <f t="shared" si="0"/>
        <v>918.75</v>
      </c>
      <c r="H26" s="4" t="str">
        <f>Table110[[#This Row],[Short Description]]</f>
        <v>HSB-BFR22W</v>
      </c>
      <c r="I26" s="1" t="s">
        <v>337</v>
      </c>
      <c r="J26" s="1" t="s">
        <v>284</v>
      </c>
    </row>
    <row r="27" spans="1:10" ht="42" customHeight="1" x14ac:dyDescent="0.2">
      <c r="A27" s="1" t="s">
        <v>0</v>
      </c>
      <c r="B27" s="18" t="s">
        <v>2595</v>
      </c>
      <c r="C27" s="1" t="s">
        <v>338</v>
      </c>
      <c r="D27" s="1" t="s">
        <v>10</v>
      </c>
      <c r="E27" s="45">
        <v>1751</v>
      </c>
      <c r="F27" s="45">
        <v>0.25</v>
      </c>
      <c r="G27" s="45">
        <f t="shared" si="0"/>
        <v>1313.25</v>
      </c>
      <c r="H27" s="4" t="str">
        <f>Table110[[#This Row],[Short Description]]</f>
        <v>HSB-SBR54B</v>
      </c>
      <c r="I27" s="1" t="s">
        <v>339</v>
      </c>
      <c r="J27" s="1" t="s">
        <v>284</v>
      </c>
    </row>
    <row r="28" spans="1:10" ht="42" customHeight="1" x14ac:dyDescent="0.2">
      <c r="A28" s="1" t="s">
        <v>0</v>
      </c>
      <c r="B28" s="18" t="s">
        <v>2596</v>
      </c>
      <c r="C28" s="1" t="s">
        <v>340</v>
      </c>
      <c r="D28" s="1" t="s">
        <v>10</v>
      </c>
      <c r="E28" s="45">
        <v>1751</v>
      </c>
      <c r="F28" s="45">
        <v>0.25</v>
      </c>
      <c r="G28" s="45">
        <f t="shared" si="0"/>
        <v>1313.25</v>
      </c>
      <c r="H28" s="4" t="str">
        <f>Table110[[#This Row],[Short Description]]</f>
        <v>HSB-SBR54W</v>
      </c>
      <c r="I28" s="1" t="s">
        <v>341</v>
      </c>
      <c r="J28" s="1" t="s">
        <v>284</v>
      </c>
    </row>
    <row r="29" spans="1:10" ht="42" customHeight="1" x14ac:dyDescent="0.2">
      <c r="A29" s="1" t="s">
        <v>0</v>
      </c>
      <c r="B29" s="18" t="s">
        <v>2598</v>
      </c>
      <c r="C29" s="1" t="s">
        <v>342</v>
      </c>
      <c r="D29" s="1" t="s">
        <v>10</v>
      </c>
      <c r="E29" s="45">
        <v>772</v>
      </c>
      <c r="F29" s="45">
        <v>0.25</v>
      </c>
      <c r="G29" s="45">
        <f t="shared" si="0"/>
        <v>579</v>
      </c>
      <c r="H29" s="4" t="str">
        <f>Table110[[#This Row],[Short Description]]</f>
        <v>HVS3B</v>
      </c>
      <c r="I29" s="1" t="s">
        <v>343</v>
      </c>
      <c r="J29" s="1" t="s">
        <v>284</v>
      </c>
    </row>
    <row r="30" spans="1:10" ht="42" customHeight="1" x14ac:dyDescent="0.2">
      <c r="A30" s="1" t="s">
        <v>0</v>
      </c>
      <c r="B30" s="18" t="s">
        <v>2599</v>
      </c>
      <c r="C30" s="1" t="s">
        <v>344</v>
      </c>
      <c r="D30" s="1" t="s">
        <v>10</v>
      </c>
      <c r="E30" s="45">
        <v>772</v>
      </c>
      <c r="F30" s="45">
        <v>0.25</v>
      </c>
      <c r="G30" s="45">
        <f t="shared" si="0"/>
        <v>579</v>
      </c>
      <c r="H30" s="4" t="str">
        <f>Table110[[#This Row],[Short Description]]</f>
        <v>HVS3W</v>
      </c>
      <c r="I30" s="1" t="s">
        <v>345</v>
      </c>
      <c r="J30" s="1" t="s">
        <v>284</v>
      </c>
    </row>
    <row r="31" spans="1:10" ht="42" customHeight="1" x14ac:dyDescent="0.2">
      <c r="A31" s="1" t="s">
        <v>0</v>
      </c>
      <c r="B31" s="18" t="s">
        <v>2600</v>
      </c>
      <c r="C31" s="1" t="s">
        <v>346</v>
      </c>
      <c r="D31" s="1" t="s">
        <v>10</v>
      </c>
      <c r="E31" s="45">
        <v>676</v>
      </c>
      <c r="F31" s="45">
        <v>0.25</v>
      </c>
      <c r="G31" s="45">
        <f t="shared" si="0"/>
        <v>507</v>
      </c>
      <c r="H31" s="4" t="str">
        <f>Table110[[#This Row],[Short Description]]</f>
        <v>HVSB</v>
      </c>
      <c r="I31" s="1" t="s">
        <v>347</v>
      </c>
      <c r="J31" s="1" t="s">
        <v>284</v>
      </c>
    </row>
    <row r="32" spans="1:10" ht="42" customHeight="1" x14ac:dyDescent="0.2">
      <c r="A32" s="1" t="s">
        <v>0</v>
      </c>
      <c r="B32" s="18" t="s">
        <v>2601</v>
      </c>
      <c r="C32" s="1" t="s">
        <v>348</v>
      </c>
      <c r="D32" s="1" t="s">
        <v>10</v>
      </c>
      <c r="E32" s="45">
        <v>676</v>
      </c>
      <c r="F32" s="45">
        <v>0.25</v>
      </c>
      <c r="G32" s="45">
        <f t="shared" si="0"/>
        <v>507</v>
      </c>
      <c r="H32" s="4" t="str">
        <f>Table110[[#This Row],[Short Description]]</f>
        <v>HVSW</v>
      </c>
      <c r="I32" s="1" t="s">
        <v>349</v>
      </c>
      <c r="J32" s="1" t="s">
        <v>284</v>
      </c>
    </row>
    <row r="33" spans="1:10" ht="42" customHeight="1" x14ac:dyDescent="0.2">
      <c r="A33" s="1" t="s">
        <v>0</v>
      </c>
      <c r="B33" s="18" t="s">
        <v>2602</v>
      </c>
      <c r="C33" s="1" t="s">
        <v>350</v>
      </c>
      <c r="D33" s="1" t="s">
        <v>10</v>
      </c>
      <c r="E33" s="45">
        <v>642</v>
      </c>
      <c r="F33" s="45">
        <v>0.25</v>
      </c>
      <c r="G33" s="45">
        <f t="shared" si="0"/>
        <v>481.5</v>
      </c>
      <c r="H33" s="4" t="str">
        <f>Table110[[#This Row],[Short Description]]</f>
        <v>IAF40B</v>
      </c>
      <c r="I33" s="1" t="s">
        <v>351</v>
      </c>
      <c r="J33" s="1" t="s">
        <v>284</v>
      </c>
    </row>
    <row r="34" spans="1:10" ht="42" customHeight="1" x14ac:dyDescent="0.2">
      <c r="A34" s="1" t="s">
        <v>0</v>
      </c>
      <c r="B34" s="18" t="s">
        <v>2603</v>
      </c>
      <c r="C34" s="1" t="s">
        <v>352</v>
      </c>
      <c r="D34" s="1" t="s">
        <v>10</v>
      </c>
      <c r="E34" s="45">
        <v>642</v>
      </c>
      <c r="F34" s="45">
        <v>0.25</v>
      </c>
      <c r="G34" s="45">
        <f t="shared" si="0"/>
        <v>481.5</v>
      </c>
      <c r="H34" s="4" t="str">
        <f>Table110[[#This Row],[Short Description]]</f>
        <v>IAF40W</v>
      </c>
      <c r="I34" s="1" t="s">
        <v>353</v>
      </c>
      <c r="J34" s="1" t="s">
        <v>284</v>
      </c>
    </row>
    <row r="35" spans="1:10" ht="42" customHeight="1" x14ac:dyDescent="0.2">
      <c r="A35" s="1" t="s">
        <v>0</v>
      </c>
      <c r="B35" s="18" t="s">
        <v>2604</v>
      </c>
      <c r="C35" s="1" t="s">
        <v>354</v>
      </c>
      <c r="D35" s="1" t="s">
        <v>10</v>
      </c>
      <c r="E35" s="45">
        <v>736</v>
      </c>
      <c r="F35" s="45">
        <v>0.25</v>
      </c>
      <c r="G35" s="45">
        <f t="shared" si="0"/>
        <v>552</v>
      </c>
      <c r="H35" s="4" t="str">
        <f>Table110[[#This Row],[Short Description]]</f>
        <v>IAF55B</v>
      </c>
      <c r="I35" s="1" t="s">
        <v>355</v>
      </c>
      <c r="J35" s="1" t="s">
        <v>284</v>
      </c>
    </row>
    <row r="36" spans="1:10" ht="42" customHeight="1" x14ac:dyDescent="0.2">
      <c r="A36" s="1" t="s">
        <v>0</v>
      </c>
      <c r="B36" s="18" t="s">
        <v>2605</v>
      </c>
      <c r="C36" s="1" t="s">
        <v>356</v>
      </c>
      <c r="D36" s="1" t="s">
        <v>10</v>
      </c>
      <c r="E36" s="45">
        <v>736</v>
      </c>
      <c r="F36" s="45">
        <v>0.25</v>
      </c>
      <c r="G36" s="45">
        <f t="shared" si="0"/>
        <v>552</v>
      </c>
      <c r="H36" s="4" t="str">
        <f>Table110[[#This Row],[Short Description]]</f>
        <v>IAF55W</v>
      </c>
      <c r="I36" s="1" t="s">
        <v>357</v>
      </c>
      <c r="J36" s="1" t="s">
        <v>284</v>
      </c>
    </row>
    <row r="37" spans="1:10" ht="42" customHeight="1" x14ac:dyDescent="0.2">
      <c r="A37" s="1" t="s">
        <v>0</v>
      </c>
      <c r="B37" s="18" t="s">
        <v>2606</v>
      </c>
      <c r="C37" s="1" t="s">
        <v>358</v>
      </c>
      <c r="D37" s="1" t="s">
        <v>10</v>
      </c>
      <c r="E37" s="45">
        <v>1399</v>
      </c>
      <c r="F37" s="45">
        <v>0.25</v>
      </c>
      <c r="G37" s="45">
        <f t="shared" si="0"/>
        <v>1049.25</v>
      </c>
      <c r="H37" s="4" t="str">
        <f>Table110[[#This Row],[Short Description]]</f>
        <v>IC6-1062/00B</v>
      </c>
      <c r="I37" s="1" t="s">
        <v>359</v>
      </c>
      <c r="J37" s="1" t="s">
        <v>360</v>
      </c>
    </row>
    <row r="38" spans="1:10" ht="42" customHeight="1" x14ac:dyDescent="0.2">
      <c r="A38" s="1" t="s">
        <v>0</v>
      </c>
      <c r="B38" s="18" t="s">
        <v>2607</v>
      </c>
      <c r="C38" s="1" t="s">
        <v>361</v>
      </c>
      <c r="D38" s="1" t="s">
        <v>10</v>
      </c>
      <c r="E38" s="45">
        <v>1399</v>
      </c>
      <c r="F38" s="45">
        <v>0.25</v>
      </c>
      <c r="G38" s="45">
        <f t="shared" si="0"/>
        <v>1049.25</v>
      </c>
      <c r="H38" s="4" t="str">
        <f>Table110[[#This Row],[Short Description]]</f>
        <v>IC6-1062/00W</v>
      </c>
      <c r="I38" s="1" t="s">
        <v>362</v>
      </c>
      <c r="J38" s="1" t="s">
        <v>360</v>
      </c>
    </row>
    <row r="39" spans="1:10" ht="42" customHeight="1" x14ac:dyDescent="0.2">
      <c r="A39" s="1" t="s">
        <v>0</v>
      </c>
      <c r="B39" s="18" t="s">
        <v>2608</v>
      </c>
      <c r="C39" s="1" t="s">
        <v>363</v>
      </c>
      <c r="D39" s="1" t="s">
        <v>10</v>
      </c>
      <c r="E39" s="45">
        <v>1518</v>
      </c>
      <c r="F39" s="45">
        <v>0.25</v>
      </c>
      <c r="G39" s="45">
        <f t="shared" si="0"/>
        <v>1138.5</v>
      </c>
      <c r="H39" s="4" t="str">
        <f>Table110[[#This Row],[Short Description]]</f>
        <v>IC6-1062T00B</v>
      </c>
      <c r="I39" s="1" t="s">
        <v>364</v>
      </c>
      <c r="J39" s="1" t="s">
        <v>360</v>
      </c>
    </row>
    <row r="40" spans="1:10" ht="42" customHeight="1" x14ac:dyDescent="0.2">
      <c r="A40" s="1" t="s">
        <v>0</v>
      </c>
      <c r="B40" s="18" t="s">
        <v>2609</v>
      </c>
      <c r="C40" s="1" t="s">
        <v>365</v>
      </c>
      <c r="D40" s="1" t="s">
        <v>10</v>
      </c>
      <c r="E40" s="45">
        <v>1518</v>
      </c>
      <c r="F40" s="45">
        <v>0.25</v>
      </c>
      <c r="G40" s="45">
        <f t="shared" si="0"/>
        <v>1138.5</v>
      </c>
      <c r="H40" s="4" t="str">
        <f>Table110[[#This Row],[Short Description]]</f>
        <v>IC6-1062T00W</v>
      </c>
      <c r="I40" s="1" t="s">
        <v>366</v>
      </c>
      <c r="J40" s="1" t="s">
        <v>360</v>
      </c>
    </row>
    <row r="41" spans="1:10" ht="42" customHeight="1" x14ac:dyDescent="0.2">
      <c r="A41" s="1" t="s">
        <v>0</v>
      </c>
      <c r="B41" s="18" t="s">
        <v>2610</v>
      </c>
      <c r="C41" s="1" t="s">
        <v>367</v>
      </c>
      <c r="D41" s="1" t="s">
        <v>10</v>
      </c>
      <c r="E41" s="45">
        <v>1590</v>
      </c>
      <c r="F41" s="45">
        <v>0.25</v>
      </c>
      <c r="G41" s="45">
        <f t="shared" si="0"/>
        <v>1192.5</v>
      </c>
      <c r="H41" s="4" t="str">
        <f>Table110[[#This Row],[Short Description]]</f>
        <v>IC6-1062WR00</v>
      </c>
      <c r="I41" s="1" t="s">
        <v>368</v>
      </c>
      <c r="J41" s="1" t="s">
        <v>360</v>
      </c>
    </row>
    <row r="42" spans="1:10" ht="42" customHeight="1" x14ac:dyDescent="0.2">
      <c r="A42" s="1" t="s">
        <v>0</v>
      </c>
      <c r="B42" s="18" t="s">
        <v>2611</v>
      </c>
      <c r="C42" s="1" t="s">
        <v>369</v>
      </c>
      <c r="D42" s="1" t="s">
        <v>10</v>
      </c>
      <c r="E42" s="45">
        <v>1696</v>
      </c>
      <c r="F42" s="45">
        <v>0.25</v>
      </c>
      <c r="G42" s="45">
        <f t="shared" si="0"/>
        <v>1272</v>
      </c>
      <c r="H42" s="4" t="str">
        <f>Table110[[#This Row],[Short Description]]</f>
        <v>IC6-1062WT00</v>
      </c>
      <c r="I42" s="1" t="s">
        <v>370</v>
      </c>
      <c r="J42" s="1" t="s">
        <v>360</v>
      </c>
    </row>
    <row r="43" spans="1:10" ht="42" customHeight="1" x14ac:dyDescent="0.2">
      <c r="A43" s="1" t="s">
        <v>0</v>
      </c>
      <c r="B43" s="18" t="s">
        <v>2612</v>
      </c>
      <c r="C43" s="1" t="s">
        <v>371</v>
      </c>
      <c r="D43" s="1" t="s">
        <v>10</v>
      </c>
      <c r="E43" s="45">
        <v>1808</v>
      </c>
      <c r="F43" s="45">
        <v>0.25</v>
      </c>
      <c r="G43" s="45">
        <f t="shared" si="0"/>
        <v>1356</v>
      </c>
      <c r="H43" s="4" t="str">
        <f>Table110[[#This Row],[Short Description]]</f>
        <v>IC6-1082/26B</v>
      </c>
      <c r="I43" s="1" t="s">
        <v>372</v>
      </c>
      <c r="J43" s="1" t="s">
        <v>360</v>
      </c>
    </row>
    <row r="44" spans="1:10" ht="42" customHeight="1" x14ac:dyDescent="0.2">
      <c r="A44" s="1" t="s">
        <v>0</v>
      </c>
      <c r="B44" s="18" t="s">
        <v>2613</v>
      </c>
      <c r="C44" s="1" t="s">
        <v>373</v>
      </c>
      <c r="D44" s="1" t="s">
        <v>10</v>
      </c>
      <c r="E44" s="45">
        <v>1808</v>
      </c>
      <c r="F44" s="45">
        <v>0.25</v>
      </c>
      <c r="G44" s="45">
        <f t="shared" si="0"/>
        <v>1356</v>
      </c>
      <c r="H44" s="4" t="str">
        <f>Table110[[#This Row],[Short Description]]</f>
        <v>IC6-1082/26W</v>
      </c>
      <c r="I44" s="1" t="s">
        <v>374</v>
      </c>
      <c r="J44" s="1" t="s">
        <v>360</v>
      </c>
    </row>
    <row r="45" spans="1:10" ht="42" customHeight="1" x14ac:dyDescent="0.2">
      <c r="A45" s="1" t="s">
        <v>0</v>
      </c>
      <c r="B45" s="18" t="s">
        <v>2614</v>
      </c>
      <c r="C45" s="1" t="s">
        <v>375</v>
      </c>
      <c r="D45" s="1" t="s">
        <v>10</v>
      </c>
      <c r="E45" s="45">
        <v>1808</v>
      </c>
      <c r="F45" s="45">
        <v>0.25</v>
      </c>
      <c r="G45" s="45">
        <f t="shared" si="0"/>
        <v>1356</v>
      </c>
      <c r="H45" s="4" t="str">
        <f>Table110[[#This Row],[Short Description]]</f>
        <v>IC6-1082/96B</v>
      </c>
      <c r="I45" s="1" t="s">
        <v>376</v>
      </c>
      <c r="J45" s="1" t="s">
        <v>360</v>
      </c>
    </row>
    <row r="46" spans="1:10" ht="42" customHeight="1" x14ac:dyDescent="0.2">
      <c r="A46" s="1" t="s">
        <v>0</v>
      </c>
      <c r="B46" s="18" t="s">
        <v>2615</v>
      </c>
      <c r="C46" s="1" t="s">
        <v>377</v>
      </c>
      <c r="D46" s="1" t="s">
        <v>10</v>
      </c>
      <c r="E46" s="45">
        <v>1808</v>
      </c>
      <c r="F46" s="45">
        <v>0.25</v>
      </c>
      <c r="G46" s="45">
        <f t="shared" si="0"/>
        <v>1356</v>
      </c>
      <c r="H46" s="4" t="str">
        <f>Table110[[#This Row],[Short Description]]</f>
        <v>IC6-1082/96W</v>
      </c>
      <c r="I46" s="1" t="s">
        <v>378</v>
      </c>
      <c r="J46" s="1" t="s">
        <v>360</v>
      </c>
    </row>
    <row r="47" spans="1:10" ht="42" customHeight="1" x14ac:dyDescent="0.2">
      <c r="A47" s="1" t="s">
        <v>0</v>
      </c>
      <c r="B47" s="18" t="s">
        <v>2616</v>
      </c>
      <c r="C47" s="1" t="s">
        <v>379</v>
      </c>
      <c r="D47" s="1" t="s">
        <v>10</v>
      </c>
      <c r="E47" s="45">
        <v>1925</v>
      </c>
      <c r="F47" s="45">
        <v>0.25</v>
      </c>
      <c r="G47" s="45">
        <f t="shared" si="0"/>
        <v>1443.75</v>
      </c>
      <c r="H47" s="4" t="str">
        <f>Table110[[#This Row],[Short Description]]</f>
        <v>IC6-1082T26B</v>
      </c>
      <c r="I47" s="1" t="s">
        <v>380</v>
      </c>
      <c r="J47" s="1" t="s">
        <v>360</v>
      </c>
    </row>
    <row r="48" spans="1:10" ht="42" customHeight="1" x14ac:dyDescent="0.2">
      <c r="A48" s="1" t="s">
        <v>0</v>
      </c>
      <c r="B48" s="18" t="s">
        <v>2617</v>
      </c>
      <c r="C48" s="1" t="s">
        <v>381</v>
      </c>
      <c r="D48" s="1" t="s">
        <v>10</v>
      </c>
      <c r="E48" s="45">
        <v>1925</v>
      </c>
      <c r="F48" s="45">
        <v>0.25</v>
      </c>
      <c r="G48" s="45">
        <f t="shared" si="0"/>
        <v>1443.75</v>
      </c>
      <c r="H48" s="4" t="str">
        <f>Table110[[#This Row],[Short Description]]</f>
        <v>IC6-1082T26W</v>
      </c>
      <c r="I48" s="1" t="s">
        <v>382</v>
      </c>
      <c r="J48" s="1" t="s">
        <v>360</v>
      </c>
    </row>
    <row r="49" spans="1:10" ht="42" customHeight="1" x14ac:dyDescent="0.2">
      <c r="A49" s="1" t="s">
        <v>0</v>
      </c>
      <c r="B49" s="18" t="s">
        <v>2618</v>
      </c>
      <c r="C49" s="1" t="s">
        <v>383</v>
      </c>
      <c r="D49" s="1" t="s">
        <v>10</v>
      </c>
      <c r="E49" s="45">
        <v>1925</v>
      </c>
      <c r="F49" s="45">
        <v>0.25</v>
      </c>
      <c r="G49" s="45">
        <f t="shared" si="0"/>
        <v>1443.75</v>
      </c>
      <c r="H49" s="4" t="str">
        <f>Table110[[#This Row],[Short Description]]</f>
        <v>IC6-1082T96B</v>
      </c>
      <c r="I49" s="1" t="s">
        <v>384</v>
      </c>
      <c r="J49" s="1" t="s">
        <v>360</v>
      </c>
    </row>
    <row r="50" spans="1:10" ht="42" customHeight="1" x14ac:dyDescent="0.2">
      <c r="A50" s="1" t="s">
        <v>0</v>
      </c>
      <c r="B50" s="18" t="s">
        <v>2619</v>
      </c>
      <c r="C50" s="1" t="s">
        <v>385</v>
      </c>
      <c r="D50" s="1" t="s">
        <v>10</v>
      </c>
      <c r="E50" s="45">
        <v>1925</v>
      </c>
      <c r="F50" s="45">
        <v>0.25</v>
      </c>
      <c r="G50" s="45">
        <f t="shared" si="0"/>
        <v>1443.75</v>
      </c>
      <c r="H50" s="4" t="str">
        <f>Table110[[#This Row],[Short Description]]</f>
        <v>IC6-1082T96W</v>
      </c>
      <c r="I50" s="1" t="s">
        <v>386</v>
      </c>
      <c r="J50" s="1" t="s">
        <v>360</v>
      </c>
    </row>
    <row r="51" spans="1:10" ht="42" customHeight="1" x14ac:dyDescent="0.2">
      <c r="A51" s="1" t="s">
        <v>0</v>
      </c>
      <c r="B51" s="18" t="s">
        <v>2620</v>
      </c>
      <c r="C51" s="1" t="s">
        <v>387</v>
      </c>
      <c r="D51" s="1" t="s">
        <v>10</v>
      </c>
      <c r="E51" s="45">
        <v>2120</v>
      </c>
      <c r="F51" s="45">
        <v>0.25</v>
      </c>
      <c r="G51" s="45">
        <f t="shared" si="0"/>
        <v>1590</v>
      </c>
      <c r="H51" s="4" t="str">
        <f>Table110[[#This Row],[Short Description]]</f>
        <v>IC6-1082WR26</v>
      </c>
      <c r="I51" s="1" t="s">
        <v>388</v>
      </c>
      <c r="J51" s="1" t="s">
        <v>360</v>
      </c>
    </row>
    <row r="52" spans="1:10" ht="42" customHeight="1" x14ac:dyDescent="0.2">
      <c r="A52" s="1" t="s">
        <v>0</v>
      </c>
      <c r="B52" s="18" t="s">
        <v>2621</v>
      </c>
      <c r="C52" s="1" t="s">
        <v>389</v>
      </c>
      <c r="D52" s="1" t="s">
        <v>10</v>
      </c>
      <c r="E52" s="45">
        <v>2120</v>
      </c>
      <c r="F52" s="45">
        <v>0.25</v>
      </c>
      <c r="G52" s="45">
        <f t="shared" si="0"/>
        <v>1590</v>
      </c>
      <c r="H52" s="4" t="str">
        <f>Table110[[#This Row],[Short Description]]</f>
        <v>IC6-1082WR96</v>
      </c>
      <c r="I52" s="1" t="s">
        <v>390</v>
      </c>
      <c r="J52" s="1" t="s">
        <v>360</v>
      </c>
    </row>
    <row r="53" spans="1:10" ht="42" customHeight="1" x14ac:dyDescent="0.2">
      <c r="A53" s="1" t="s">
        <v>0</v>
      </c>
      <c r="B53" s="18" t="s">
        <v>2622</v>
      </c>
      <c r="C53" s="1" t="s">
        <v>391</v>
      </c>
      <c r="D53" s="1" t="s">
        <v>10</v>
      </c>
      <c r="E53" s="45">
        <v>2226</v>
      </c>
      <c r="F53" s="45">
        <v>0.25</v>
      </c>
      <c r="G53" s="45">
        <f t="shared" si="0"/>
        <v>1669.5</v>
      </c>
      <c r="H53" s="4" t="str">
        <f>Table110[[#This Row],[Short Description]]</f>
        <v>IC6-1082WT26</v>
      </c>
      <c r="I53" s="1" t="s">
        <v>392</v>
      </c>
      <c r="J53" s="1" t="s">
        <v>360</v>
      </c>
    </row>
    <row r="54" spans="1:10" ht="42" customHeight="1" x14ac:dyDescent="0.2">
      <c r="A54" s="1" t="s">
        <v>0</v>
      </c>
      <c r="B54" s="18" t="s">
        <v>2623</v>
      </c>
      <c r="C54" s="1" t="s">
        <v>393</v>
      </c>
      <c r="D54" s="1" t="s">
        <v>10</v>
      </c>
      <c r="E54" s="45">
        <v>2226</v>
      </c>
      <c r="F54" s="45">
        <v>0.25</v>
      </c>
      <c r="G54" s="45">
        <f t="shared" si="0"/>
        <v>1669.5</v>
      </c>
      <c r="H54" s="4" t="str">
        <f>Table110[[#This Row],[Short Description]]</f>
        <v>IC6-1082WT96</v>
      </c>
      <c r="I54" s="1" t="s">
        <v>394</v>
      </c>
      <c r="J54" s="1" t="s">
        <v>360</v>
      </c>
    </row>
    <row r="55" spans="1:10" ht="42" customHeight="1" x14ac:dyDescent="0.2">
      <c r="A55" s="1" t="s">
        <v>0</v>
      </c>
      <c r="B55" s="18" t="s">
        <v>2624</v>
      </c>
      <c r="C55" s="1" t="s">
        <v>395</v>
      </c>
      <c r="D55" s="1" t="s">
        <v>10</v>
      </c>
      <c r="E55" s="45">
        <v>2332</v>
      </c>
      <c r="F55" s="45">
        <v>0.25</v>
      </c>
      <c r="G55" s="45">
        <f t="shared" si="0"/>
        <v>1749</v>
      </c>
      <c r="H55" s="4" t="str">
        <f>Table110[[#This Row],[Short Description]]</f>
        <v>IC6-2082/26B</v>
      </c>
      <c r="I55" s="1" t="s">
        <v>396</v>
      </c>
      <c r="J55" s="1" t="s">
        <v>360</v>
      </c>
    </row>
    <row r="56" spans="1:10" ht="42" customHeight="1" x14ac:dyDescent="0.2">
      <c r="A56" s="1" t="s">
        <v>0</v>
      </c>
      <c r="B56" s="18" t="s">
        <v>2625</v>
      </c>
      <c r="C56" s="1" t="s">
        <v>397</v>
      </c>
      <c r="D56" s="1" t="s">
        <v>10</v>
      </c>
      <c r="E56" s="45">
        <v>2332</v>
      </c>
      <c r="F56" s="45">
        <v>0.25</v>
      </c>
      <c r="G56" s="45">
        <f t="shared" si="0"/>
        <v>1749</v>
      </c>
      <c r="H56" s="4" t="str">
        <f>Table110[[#This Row],[Short Description]]</f>
        <v>IC6-2082/26W</v>
      </c>
      <c r="I56" s="1" t="s">
        <v>398</v>
      </c>
      <c r="J56" s="1" t="s">
        <v>360</v>
      </c>
    </row>
    <row r="57" spans="1:10" ht="42" customHeight="1" x14ac:dyDescent="0.2">
      <c r="A57" s="1" t="s">
        <v>0</v>
      </c>
      <c r="B57" s="18" t="s">
        <v>2626</v>
      </c>
      <c r="C57" s="1" t="s">
        <v>399</v>
      </c>
      <c r="D57" s="1" t="s">
        <v>10</v>
      </c>
      <c r="E57" s="45">
        <v>2332</v>
      </c>
      <c r="F57" s="45">
        <v>0.25</v>
      </c>
      <c r="G57" s="45">
        <f t="shared" si="0"/>
        <v>1749</v>
      </c>
      <c r="H57" s="4" t="str">
        <f>Table110[[#This Row],[Short Description]]</f>
        <v>IC6-2082/96B</v>
      </c>
      <c r="I57" s="1" t="s">
        <v>400</v>
      </c>
      <c r="J57" s="1" t="s">
        <v>360</v>
      </c>
    </row>
    <row r="58" spans="1:10" ht="42" customHeight="1" x14ac:dyDescent="0.2">
      <c r="A58" s="1" t="s">
        <v>0</v>
      </c>
      <c r="B58" s="18" t="s">
        <v>2627</v>
      </c>
      <c r="C58" s="1" t="s">
        <v>401</v>
      </c>
      <c r="D58" s="1" t="s">
        <v>10</v>
      </c>
      <c r="E58" s="45">
        <v>2332</v>
      </c>
      <c r="F58" s="45">
        <v>0.25</v>
      </c>
      <c r="G58" s="45">
        <f t="shared" si="0"/>
        <v>1749</v>
      </c>
      <c r="H58" s="4" t="str">
        <f>Table110[[#This Row],[Short Description]]</f>
        <v>IC6-2082/96W</v>
      </c>
      <c r="I58" s="1" t="s">
        <v>402</v>
      </c>
      <c r="J58" s="1" t="s">
        <v>360</v>
      </c>
    </row>
    <row r="59" spans="1:10" ht="42" customHeight="1" x14ac:dyDescent="0.2">
      <c r="A59" s="1" t="s">
        <v>0</v>
      </c>
      <c r="B59" s="18" t="s">
        <v>2628</v>
      </c>
      <c r="C59" s="1" t="s">
        <v>403</v>
      </c>
      <c r="D59" s="1" t="s">
        <v>10</v>
      </c>
      <c r="E59" s="45">
        <v>2449</v>
      </c>
      <c r="F59" s="45">
        <v>0.25</v>
      </c>
      <c r="G59" s="45">
        <f t="shared" si="0"/>
        <v>1836.75</v>
      </c>
      <c r="H59" s="4" t="str">
        <f>Table110[[#This Row],[Short Description]]</f>
        <v>IC6-2082T26B</v>
      </c>
      <c r="I59" s="1" t="s">
        <v>404</v>
      </c>
      <c r="J59" s="1" t="s">
        <v>360</v>
      </c>
    </row>
    <row r="60" spans="1:10" ht="42" customHeight="1" x14ac:dyDescent="0.2">
      <c r="A60" s="1" t="s">
        <v>0</v>
      </c>
      <c r="B60" s="18" t="s">
        <v>2629</v>
      </c>
      <c r="C60" s="1" t="s">
        <v>405</v>
      </c>
      <c r="D60" s="1" t="s">
        <v>10</v>
      </c>
      <c r="E60" s="45">
        <v>2449</v>
      </c>
      <c r="F60" s="45">
        <v>0.25</v>
      </c>
      <c r="G60" s="45">
        <f t="shared" si="0"/>
        <v>1836.75</v>
      </c>
      <c r="H60" s="4" t="str">
        <f>Table110[[#This Row],[Short Description]]</f>
        <v>IC6-2082T26W</v>
      </c>
      <c r="I60" s="1" t="s">
        <v>406</v>
      </c>
      <c r="J60" s="1" t="s">
        <v>360</v>
      </c>
    </row>
    <row r="61" spans="1:10" ht="42" customHeight="1" x14ac:dyDescent="0.2">
      <c r="A61" s="1" t="s">
        <v>0</v>
      </c>
      <c r="B61" s="18" t="s">
        <v>2630</v>
      </c>
      <c r="C61" s="1" t="s">
        <v>407</v>
      </c>
      <c r="D61" s="1" t="s">
        <v>10</v>
      </c>
      <c r="E61" s="45">
        <v>2449</v>
      </c>
      <c r="F61" s="45">
        <v>0.25</v>
      </c>
      <c r="G61" s="45">
        <f t="shared" si="0"/>
        <v>1836.75</v>
      </c>
      <c r="H61" s="4" t="str">
        <f>Table110[[#This Row],[Short Description]]</f>
        <v>IC6-2082T96B</v>
      </c>
      <c r="I61" s="1" t="s">
        <v>408</v>
      </c>
      <c r="J61" s="1" t="s">
        <v>360</v>
      </c>
    </row>
    <row r="62" spans="1:10" ht="42" customHeight="1" x14ac:dyDescent="0.2">
      <c r="A62" s="1" t="s">
        <v>0</v>
      </c>
      <c r="B62" s="18" t="s">
        <v>2631</v>
      </c>
      <c r="C62" s="1" t="s">
        <v>409</v>
      </c>
      <c r="D62" s="1" t="s">
        <v>10</v>
      </c>
      <c r="E62" s="45">
        <v>2449</v>
      </c>
      <c r="F62" s="45">
        <v>0.25</v>
      </c>
      <c r="G62" s="45">
        <f t="shared" si="0"/>
        <v>1836.75</v>
      </c>
      <c r="H62" s="4" t="str">
        <f>Table110[[#This Row],[Short Description]]</f>
        <v>IC6-2082T96W</v>
      </c>
      <c r="I62" s="1" t="s">
        <v>410</v>
      </c>
      <c r="J62" s="1" t="s">
        <v>360</v>
      </c>
    </row>
    <row r="63" spans="1:10" ht="42" customHeight="1" x14ac:dyDescent="0.2">
      <c r="A63" s="1" t="s">
        <v>0</v>
      </c>
      <c r="B63" s="18" t="s">
        <v>2632</v>
      </c>
      <c r="C63" s="1" t="s">
        <v>411</v>
      </c>
      <c r="D63" s="1" t="s">
        <v>10</v>
      </c>
      <c r="E63" s="45">
        <v>2862</v>
      </c>
      <c r="F63" s="45">
        <v>0.25</v>
      </c>
      <c r="G63" s="45">
        <f t="shared" si="0"/>
        <v>2146.5</v>
      </c>
      <c r="H63" s="4" t="str">
        <f>Table110[[#This Row],[Short Description]]</f>
        <v>IC6-2082WR26</v>
      </c>
      <c r="I63" s="1" t="s">
        <v>412</v>
      </c>
      <c r="J63" s="1" t="s">
        <v>360</v>
      </c>
    </row>
    <row r="64" spans="1:10" ht="42" customHeight="1" x14ac:dyDescent="0.2">
      <c r="A64" s="1" t="s">
        <v>0</v>
      </c>
      <c r="B64" s="18" t="s">
        <v>2633</v>
      </c>
      <c r="C64" s="1" t="s">
        <v>413</v>
      </c>
      <c r="D64" s="1" t="s">
        <v>10</v>
      </c>
      <c r="E64" s="45">
        <v>2862</v>
      </c>
      <c r="F64" s="45">
        <v>0.25</v>
      </c>
      <c r="G64" s="45">
        <f t="shared" si="0"/>
        <v>2146.5</v>
      </c>
      <c r="H64" s="4" t="str">
        <f>Table110[[#This Row],[Short Description]]</f>
        <v>IC6-2082WR96</v>
      </c>
      <c r="I64" s="1" t="s">
        <v>414</v>
      </c>
      <c r="J64" s="1" t="s">
        <v>360</v>
      </c>
    </row>
    <row r="65" spans="1:10" ht="42" customHeight="1" x14ac:dyDescent="0.2">
      <c r="A65" s="1" t="s">
        <v>0</v>
      </c>
      <c r="B65" s="18" t="s">
        <v>2634</v>
      </c>
      <c r="C65" s="1" t="s">
        <v>415</v>
      </c>
      <c r="D65" s="1" t="s">
        <v>10</v>
      </c>
      <c r="E65" s="45">
        <v>2968</v>
      </c>
      <c r="F65" s="45">
        <v>0.25</v>
      </c>
      <c r="G65" s="45">
        <f t="shared" si="0"/>
        <v>2226</v>
      </c>
      <c r="H65" s="4" t="str">
        <f>Table110[[#This Row],[Short Description]]</f>
        <v>IC6-2082WT26</v>
      </c>
      <c r="I65" s="1" t="s">
        <v>416</v>
      </c>
      <c r="J65" s="1" t="s">
        <v>360</v>
      </c>
    </row>
    <row r="66" spans="1:10" ht="42" customHeight="1" x14ac:dyDescent="0.2">
      <c r="A66" s="1" t="s">
        <v>0</v>
      </c>
      <c r="B66" s="18" t="s">
        <v>2635</v>
      </c>
      <c r="C66" s="1" t="s">
        <v>417</v>
      </c>
      <c r="D66" s="1" t="s">
        <v>10</v>
      </c>
      <c r="E66" s="45">
        <v>2968</v>
      </c>
      <c r="F66" s="45">
        <v>0.25</v>
      </c>
      <c r="G66" s="45">
        <f t="shared" ref="G66:G129" si="1">E66-(E66*F66)</f>
        <v>2226</v>
      </c>
      <c r="H66" s="4" t="str">
        <f>Table110[[#This Row],[Short Description]]</f>
        <v>IC6-2082WT96</v>
      </c>
      <c r="I66" s="1" t="s">
        <v>418</v>
      </c>
      <c r="J66" s="1" t="s">
        <v>360</v>
      </c>
    </row>
    <row r="67" spans="1:10" ht="42" customHeight="1" x14ac:dyDescent="0.2">
      <c r="A67" s="1" t="s">
        <v>0</v>
      </c>
      <c r="B67" s="18" t="s">
        <v>2637</v>
      </c>
      <c r="C67" s="1" t="s">
        <v>419</v>
      </c>
      <c r="D67" s="1" t="s">
        <v>10</v>
      </c>
      <c r="E67" s="45">
        <v>2586</v>
      </c>
      <c r="F67" s="45">
        <v>0.25</v>
      </c>
      <c r="G67" s="45">
        <f t="shared" si="1"/>
        <v>1939.5</v>
      </c>
      <c r="H67" s="4" t="str">
        <f>Table110[[#This Row],[Short Description]]</f>
        <v>IP6-1122/26B</v>
      </c>
      <c r="I67" s="1" t="s">
        <v>420</v>
      </c>
      <c r="J67" s="1" t="s">
        <v>421</v>
      </c>
    </row>
    <row r="68" spans="1:10" ht="42" customHeight="1" x14ac:dyDescent="0.2">
      <c r="A68" s="1" t="s">
        <v>0</v>
      </c>
      <c r="B68" s="18" t="s">
        <v>2638</v>
      </c>
      <c r="C68" s="1" t="s">
        <v>422</v>
      </c>
      <c r="D68" s="1" t="s">
        <v>10</v>
      </c>
      <c r="E68" s="45">
        <v>2586</v>
      </c>
      <c r="F68" s="45">
        <v>0.25</v>
      </c>
      <c r="G68" s="45">
        <f t="shared" si="1"/>
        <v>1939.5</v>
      </c>
      <c r="H68" s="4" t="str">
        <f>Table110[[#This Row],[Short Description]]</f>
        <v>IP6-1122/26W</v>
      </c>
      <c r="I68" s="1" t="s">
        <v>423</v>
      </c>
      <c r="J68" s="1" t="s">
        <v>421</v>
      </c>
    </row>
    <row r="69" spans="1:10" ht="42" customHeight="1" x14ac:dyDescent="0.2">
      <c r="A69" s="1" t="s">
        <v>0</v>
      </c>
      <c r="B69" s="18" t="s">
        <v>2639</v>
      </c>
      <c r="C69" s="1" t="s">
        <v>424</v>
      </c>
      <c r="D69" s="1" t="s">
        <v>10</v>
      </c>
      <c r="E69" s="45">
        <v>2586</v>
      </c>
      <c r="F69" s="45">
        <v>0.25</v>
      </c>
      <c r="G69" s="45">
        <f t="shared" si="1"/>
        <v>1939.5</v>
      </c>
      <c r="H69" s="4" t="str">
        <f>Table110[[#This Row],[Short Description]]</f>
        <v>IP6-1122/64B</v>
      </c>
      <c r="I69" s="1" t="s">
        <v>425</v>
      </c>
      <c r="J69" s="1" t="s">
        <v>421</v>
      </c>
    </row>
    <row r="70" spans="1:10" ht="42" customHeight="1" x14ac:dyDescent="0.2">
      <c r="A70" s="1" t="s">
        <v>0</v>
      </c>
      <c r="B70" s="18" t="s">
        <v>2640</v>
      </c>
      <c r="C70" s="1" t="s">
        <v>426</v>
      </c>
      <c r="D70" s="1" t="s">
        <v>10</v>
      </c>
      <c r="E70" s="45">
        <v>2586</v>
      </c>
      <c r="F70" s="45">
        <v>0.25</v>
      </c>
      <c r="G70" s="45">
        <f t="shared" si="1"/>
        <v>1939.5</v>
      </c>
      <c r="H70" s="4" t="str">
        <f>Table110[[#This Row],[Short Description]]</f>
        <v>IP6-1122/64W</v>
      </c>
      <c r="I70" s="1" t="s">
        <v>427</v>
      </c>
      <c r="J70" s="1" t="s">
        <v>421</v>
      </c>
    </row>
    <row r="71" spans="1:10" ht="42" customHeight="1" x14ac:dyDescent="0.2">
      <c r="A71" s="1" t="s">
        <v>0</v>
      </c>
      <c r="B71" s="18" t="s">
        <v>2641</v>
      </c>
      <c r="C71" s="1" t="s">
        <v>428</v>
      </c>
      <c r="D71" s="1" t="s">
        <v>10</v>
      </c>
      <c r="E71" s="45">
        <v>2586</v>
      </c>
      <c r="F71" s="45">
        <v>0.25</v>
      </c>
      <c r="G71" s="45">
        <f t="shared" si="1"/>
        <v>1939.5</v>
      </c>
      <c r="H71" s="4" t="str">
        <f>Table110[[#This Row],[Short Description]]</f>
        <v>IP6-1122/66B</v>
      </c>
      <c r="I71" s="1" t="s">
        <v>429</v>
      </c>
      <c r="J71" s="1" t="s">
        <v>421</v>
      </c>
    </row>
    <row r="72" spans="1:10" ht="42" customHeight="1" x14ac:dyDescent="0.2">
      <c r="A72" s="1" t="s">
        <v>0</v>
      </c>
      <c r="B72" s="18" t="s">
        <v>2642</v>
      </c>
      <c r="C72" s="1" t="s">
        <v>430</v>
      </c>
      <c r="D72" s="1" t="s">
        <v>10</v>
      </c>
      <c r="E72" s="45">
        <v>2586</v>
      </c>
      <c r="F72" s="45">
        <v>0.25</v>
      </c>
      <c r="G72" s="45">
        <f t="shared" si="1"/>
        <v>1939.5</v>
      </c>
      <c r="H72" s="4" t="str">
        <f>Table110[[#This Row],[Short Description]]</f>
        <v>IP6-1122/66W</v>
      </c>
      <c r="I72" s="1" t="s">
        <v>431</v>
      </c>
      <c r="J72" s="1" t="s">
        <v>421</v>
      </c>
    </row>
    <row r="73" spans="1:10" ht="42" customHeight="1" x14ac:dyDescent="0.2">
      <c r="A73" s="1" t="s">
        <v>0</v>
      </c>
      <c r="B73" s="18" t="s">
        <v>2643</v>
      </c>
      <c r="C73" s="1" t="s">
        <v>432</v>
      </c>
      <c r="D73" s="1" t="s">
        <v>10</v>
      </c>
      <c r="E73" s="45">
        <v>2586</v>
      </c>
      <c r="F73" s="45">
        <v>0.25</v>
      </c>
      <c r="G73" s="45">
        <f t="shared" si="1"/>
        <v>1939.5</v>
      </c>
      <c r="H73" s="4" t="str">
        <f>Table110[[#This Row],[Short Description]]</f>
        <v>IP6-1122/94B</v>
      </c>
      <c r="I73" s="1" t="s">
        <v>433</v>
      </c>
      <c r="J73" s="1" t="s">
        <v>421</v>
      </c>
    </row>
    <row r="74" spans="1:10" ht="42" customHeight="1" x14ac:dyDescent="0.2">
      <c r="A74" s="1" t="s">
        <v>0</v>
      </c>
      <c r="B74" s="18" t="s">
        <v>2644</v>
      </c>
      <c r="C74" s="1" t="s">
        <v>434</v>
      </c>
      <c r="D74" s="1" t="s">
        <v>10</v>
      </c>
      <c r="E74" s="45">
        <v>2586</v>
      </c>
      <c r="F74" s="45">
        <v>0.25</v>
      </c>
      <c r="G74" s="45">
        <f t="shared" si="1"/>
        <v>1939.5</v>
      </c>
      <c r="H74" s="4" t="str">
        <f>Table110[[#This Row],[Short Description]]</f>
        <v>IP6-1122/94W</v>
      </c>
      <c r="I74" s="1" t="s">
        <v>435</v>
      </c>
      <c r="J74" s="1" t="s">
        <v>421</v>
      </c>
    </row>
    <row r="75" spans="1:10" ht="42" customHeight="1" x14ac:dyDescent="0.2">
      <c r="A75" s="1" t="s">
        <v>0</v>
      </c>
      <c r="B75" s="18" t="s">
        <v>2645</v>
      </c>
      <c r="C75" s="1" t="s">
        <v>436</v>
      </c>
      <c r="D75" s="1" t="s">
        <v>10</v>
      </c>
      <c r="E75" s="45">
        <v>2586</v>
      </c>
      <c r="F75" s="45">
        <v>0.25</v>
      </c>
      <c r="G75" s="45">
        <f t="shared" si="1"/>
        <v>1939.5</v>
      </c>
      <c r="H75" s="4" t="str">
        <f>Table110[[#This Row],[Short Description]]</f>
        <v>IP6-1122/96B</v>
      </c>
      <c r="I75" s="1" t="s">
        <v>437</v>
      </c>
      <c r="J75" s="1" t="s">
        <v>421</v>
      </c>
    </row>
    <row r="76" spans="1:10" ht="42" customHeight="1" x14ac:dyDescent="0.2">
      <c r="A76" s="1" t="s">
        <v>0</v>
      </c>
      <c r="B76" s="18" t="s">
        <v>2646</v>
      </c>
      <c r="C76" s="1" t="s">
        <v>438</v>
      </c>
      <c r="D76" s="1" t="s">
        <v>10</v>
      </c>
      <c r="E76" s="45">
        <v>2586</v>
      </c>
      <c r="F76" s="45">
        <v>0.25</v>
      </c>
      <c r="G76" s="45">
        <f t="shared" si="1"/>
        <v>1939.5</v>
      </c>
      <c r="H76" s="4" t="str">
        <f>Table110[[#This Row],[Short Description]]</f>
        <v>IP6-1122/96W</v>
      </c>
      <c r="I76" s="1" t="s">
        <v>439</v>
      </c>
      <c r="J76" s="1" t="s">
        <v>421</v>
      </c>
    </row>
    <row r="77" spans="1:10" ht="42" customHeight="1" x14ac:dyDescent="0.2">
      <c r="A77" s="1" t="s">
        <v>0</v>
      </c>
      <c r="B77" s="18" t="s">
        <v>2647</v>
      </c>
      <c r="C77" s="1" t="s">
        <v>440</v>
      </c>
      <c r="D77" s="1" t="s">
        <v>10</v>
      </c>
      <c r="E77" s="45">
        <v>2586</v>
      </c>
      <c r="F77" s="45">
        <v>0.25</v>
      </c>
      <c r="G77" s="45">
        <f t="shared" si="1"/>
        <v>1939.5</v>
      </c>
      <c r="H77" s="4" t="str">
        <f>Table110[[#This Row],[Short Description]]</f>
        <v>IP6-1122/99B</v>
      </c>
      <c r="I77" s="1" t="s">
        <v>441</v>
      </c>
      <c r="J77" s="1" t="s">
        <v>421</v>
      </c>
    </row>
    <row r="78" spans="1:10" ht="42" customHeight="1" x14ac:dyDescent="0.2">
      <c r="A78" s="1" t="s">
        <v>0</v>
      </c>
      <c r="B78" s="18" t="s">
        <v>2648</v>
      </c>
      <c r="C78" s="1" t="s">
        <v>442</v>
      </c>
      <c r="D78" s="1" t="s">
        <v>10</v>
      </c>
      <c r="E78" s="45">
        <v>2586</v>
      </c>
      <c r="F78" s="45">
        <v>0.25</v>
      </c>
      <c r="G78" s="45">
        <f t="shared" si="1"/>
        <v>1939.5</v>
      </c>
      <c r="H78" s="4" t="str">
        <f>Table110[[#This Row],[Short Description]]</f>
        <v>IP6-1122/99W</v>
      </c>
      <c r="I78" s="1" t="s">
        <v>443</v>
      </c>
      <c r="J78" s="1" t="s">
        <v>421</v>
      </c>
    </row>
    <row r="79" spans="1:10" ht="42" customHeight="1" x14ac:dyDescent="0.2">
      <c r="A79" s="1" t="s">
        <v>0</v>
      </c>
      <c r="B79" s="18" t="s">
        <v>2649</v>
      </c>
      <c r="C79" s="1" t="s">
        <v>444</v>
      </c>
      <c r="D79" s="1" t="s">
        <v>10</v>
      </c>
      <c r="E79" s="45" t="s">
        <v>445</v>
      </c>
      <c r="F79" s="45">
        <v>0.25</v>
      </c>
      <c r="G79" s="45" t="e">
        <f t="shared" si="1"/>
        <v>#VALUE!</v>
      </c>
      <c r="H79" s="4" t="str">
        <f>Table110[[#This Row],[Short Description]]</f>
        <v>IP6-1122/xx-CTO</v>
      </c>
      <c r="I79" s="1" t="s">
        <v>446</v>
      </c>
      <c r="J79" s="1" t="s">
        <v>421</v>
      </c>
    </row>
    <row r="80" spans="1:10" ht="42" customHeight="1" x14ac:dyDescent="0.2">
      <c r="A80" s="1" t="s">
        <v>0</v>
      </c>
      <c r="B80" s="18" t="s">
        <v>2650</v>
      </c>
      <c r="C80" s="1" t="s">
        <v>447</v>
      </c>
      <c r="D80" s="1" t="s">
        <v>10</v>
      </c>
      <c r="E80" s="45">
        <v>3900</v>
      </c>
      <c r="F80" s="45">
        <v>0.25</v>
      </c>
      <c r="G80" s="45">
        <f t="shared" si="1"/>
        <v>2925</v>
      </c>
      <c r="H80" s="4" t="str">
        <f>Table110[[#This Row],[Short Description]]</f>
        <v>IP6-1122WR26</v>
      </c>
      <c r="I80" s="1" t="s">
        <v>448</v>
      </c>
      <c r="J80" s="1" t="s">
        <v>421</v>
      </c>
    </row>
    <row r="81" spans="1:10" ht="42" customHeight="1" x14ac:dyDescent="0.2">
      <c r="A81" s="1" t="s">
        <v>0</v>
      </c>
      <c r="B81" s="18" t="s">
        <v>2651</v>
      </c>
      <c r="C81" s="1" t="s">
        <v>449</v>
      </c>
      <c r="D81" s="1" t="s">
        <v>10</v>
      </c>
      <c r="E81" s="45">
        <v>3900</v>
      </c>
      <c r="F81" s="45">
        <v>0.25</v>
      </c>
      <c r="G81" s="45">
        <f t="shared" si="1"/>
        <v>2925</v>
      </c>
      <c r="H81" s="4" t="str">
        <f>Table110[[#This Row],[Short Description]]</f>
        <v>IP6-1122WR64</v>
      </c>
      <c r="I81" s="1" t="s">
        <v>450</v>
      </c>
      <c r="J81" s="1" t="s">
        <v>421</v>
      </c>
    </row>
    <row r="82" spans="1:10" ht="42" customHeight="1" x14ac:dyDescent="0.2">
      <c r="A82" s="1" t="s">
        <v>0</v>
      </c>
      <c r="B82" s="18" t="s">
        <v>2652</v>
      </c>
      <c r="C82" s="1" t="s">
        <v>451</v>
      </c>
      <c r="D82" s="1" t="s">
        <v>10</v>
      </c>
      <c r="E82" s="45">
        <v>3900</v>
      </c>
      <c r="F82" s="45">
        <v>0.25</v>
      </c>
      <c r="G82" s="45">
        <f t="shared" si="1"/>
        <v>2925</v>
      </c>
      <c r="H82" s="4" t="str">
        <f>Table110[[#This Row],[Short Description]]</f>
        <v>IP6-1122WR66</v>
      </c>
      <c r="I82" s="1" t="s">
        <v>452</v>
      </c>
      <c r="J82" s="1" t="s">
        <v>421</v>
      </c>
    </row>
    <row r="83" spans="1:10" ht="42" customHeight="1" x14ac:dyDescent="0.2">
      <c r="A83" s="1" t="s">
        <v>0</v>
      </c>
      <c r="B83" s="18" t="s">
        <v>2653</v>
      </c>
      <c r="C83" s="1" t="s">
        <v>453</v>
      </c>
      <c r="D83" s="1" t="s">
        <v>10</v>
      </c>
      <c r="E83" s="45">
        <v>3900</v>
      </c>
      <c r="F83" s="45">
        <v>0.25</v>
      </c>
      <c r="G83" s="45">
        <f t="shared" si="1"/>
        <v>2925</v>
      </c>
      <c r="H83" s="4" t="str">
        <f>Table110[[#This Row],[Short Description]]</f>
        <v>IP6-1122WR94</v>
      </c>
      <c r="I83" s="1" t="s">
        <v>454</v>
      </c>
      <c r="J83" s="1" t="s">
        <v>421</v>
      </c>
    </row>
    <row r="84" spans="1:10" ht="42" customHeight="1" x14ac:dyDescent="0.2">
      <c r="A84" s="1" t="s">
        <v>0</v>
      </c>
      <c r="B84" s="18" t="s">
        <v>2654</v>
      </c>
      <c r="C84" s="1" t="s">
        <v>455</v>
      </c>
      <c r="D84" s="1" t="s">
        <v>10</v>
      </c>
      <c r="E84" s="45">
        <v>3900</v>
      </c>
      <c r="F84" s="45">
        <v>0.25</v>
      </c>
      <c r="G84" s="45">
        <f t="shared" si="1"/>
        <v>2925</v>
      </c>
      <c r="H84" s="4" t="str">
        <f>Table110[[#This Row],[Short Description]]</f>
        <v>IP6-1122WR96</v>
      </c>
      <c r="I84" s="1" t="s">
        <v>456</v>
      </c>
      <c r="J84" s="1" t="s">
        <v>421</v>
      </c>
    </row>
    <row r="85" spans="1:10" ht="42" customHeight="1" x14ac:dyDescent="0.2">
      <c r="A85" s="1" t="s">
        <v>0</v>
      </c>
      <c r="B85" s="18" t="s">
        <v>2655</v>
      </c>
      <c r="C85" s="1" t="s">
        <v>457</v>
      </c>
      <c r="D85" s="1" t="s">
        <v>10</v>
      </c>
      <c r="E85" s="45">
        <v>3900</v>
      </c>
      <c r="F85" s="45">
        <v>0.25</v>
      </c>
      <c r="G85" s="45">
        <f t="shared" si="1"/>
        <v>2925</v>
      </c>
      <c r="H85" s="4" t="str">
        <f>Table110[[#This Row],[Short Description]]</f>
        <v>IP6-1122WR99</v>
      </c>
      <c r="I85" s="1" t="s">
        <v>458</v>
      </c>
      <c r="J85" s="1" t="s">
        <v>421</v>
      </c>
    </row>
    <row r="86" spans="1:10" ht="42" customHeight="1" x14ac:dyDescent="0.2">
      <c r="A86" s="1" t="s">
        <v>0</v>
      </c>
      <c r="B86" s="18" t="s">
        <v>2656</v>
      </c>
      <c r="C86" s="1" t="s">
        <v>459</v>
      </c>
      <c r="D86" s="1" t="s">
        <v>10</v>
      </c>
      <c r="E86" s="45">
        <v>2862</v>
      </c>
      <c r="F86" s="45">
        <v>0.25</v>
      </c>
      <c r="G86" s="45">
        <f t="shared" si="1"/>
        <v>2146.5</v>
      </c>
      <c r="H86" s="4" t="str">
        <f>Table110[[#This Row],[Short Description]]</f>
        <v>IP6-1152/26B</v>
      </c>
      <c r="I86" s="1" t="s">
        <v>460</v>
      </c>
      <c r="J86" s="1" t="s">
        <v>421</v>
      </c>
    </row>
    <row r="87" spans="1:10" ht="42" customHeight="1" x14ac:dyDescent="0.2">
      <c r="A87" s="1" t="s">
        <v>0</v>
      </c>
      <c r="B87" s="18" t="s">
        <v>2657</v>
      </c>
      <c r="C87" s="1" t="s">
        <v>461</v>
      </c>
      <c r="D87" s="1" t="s">
        <v>10</v>
      </c>
      <c r="E87" s="45">
        <v>2862</v>
      </c>
      <c r="F87" s="45">
        <v>0.25</v>
      </c>
      <c r="G87" s="45">
        <f t="shared" si="1"/>
        <v>2146.5</v>
      </c>
      <c r="H87" s="4" t="str">
        <f>Table110[[#This Row],[Short Description]]</f>
        <v>IP6-1152/26W</v>
      </c>
      <c r="I87" s="1" t="s">
        <v>462</v>
      </c>
      <c r="J87" s="1" t="s">
        <v>421</v>
      </c>
    </row>
    <row r="88" spans="1:10" ht="42" customHeight="1" x14ac:dyDescent="0.2">
      <c r="A88" s="1" t="s">
        <v>0</v>
      </c>
      <c r="B88" s="18" t="s">
        <v>2658</v>
      </c>
      <c r="C88" s="1" t="s">
        <v>463</v>
      </c>
      <c r="D88" s="1" t="s">
        <v>10</v>
      </c>
      <c r="E88" s="45">
        <v>2862</v>
      </c>
      <c r="F88" s="45">
        <v>0.25</v>
      </c>
      <c r="G88" s="45">
        <f t="shared" si="1"/>
        <v>2146.5</v>
      </c>
      <c r="H88" s="4" t="str">
        <f>Table110[[#This Row],[Short Description]]</f>
        <v>IP6-1152/64B</v>
      </c>
      <c r="I88" s="1" t="s">
        <v>464</v>
      </c>
      <c r="J88" s="1" t="s">
        <v>421</v>
      </c>
    </row>
    <row r="89" spans="1:10" ht="42" customHeight="1" x14ac:dyDescent="0.2">
      <c r="A89" s="1" t="s">
        <v>0</v>
      </c>
      <c r="B89" s="18" t="s">
        <v>2659</v>
      </c>
      <c r="C89" s="1" t="s">
        <v>465</v>
      </c>
      <c r="D89" s="1" t="s">
        <v>10</v>
      </c>
      <c r="E89" s="45">
        <v>2862</v>
      </c>
      <c r="F89" s="45">
        <v>0.25</v>
      </c>
      <c r="G89" s="45">
        <f t="shared" si="1"/>
        <v>2146.5</v>
      </c>
      <c r="H89" s="4" t="str">
        <f>Table110[[#This Row],[Short Description]]</f>
        <v>IP6-1152/64W</v>
      </c>
      <c r="I89" s="1" t="s">
        <v>466</v>
      </c>
      <c r="J89" s="1" t="s">
        <v>421</v>
      </c>
    </row>
    <row r="90" spans="1:10" ht="42" customHeight="1" x14ac:dyDescent="0.2">
      <c r="A90" s="1" t="s">
        <v>0</v>
      </c>
      <c r="B90" s="18" t="s">
        <v>2660</v>
      </c>
      <c r="C90" s="1" t="s">
        <v>467</v>
      </c>
      <c r="D90" s="1" t="s">
        <v>10</v>
      </c>
      <c r="E90" s="45">
        <v>2862</v>
      </c>
      <c r="F90" s="45">
        <v>0.25</v>
      </c>
      <c r="G90" s="45">
        <f t="shared" si="1"/>
        <v>2146.5</v>
      </c>
      <c r="H90" s="4" t="str">
        <f>Table110[[#This Row],[Short Description]]</f>
        <v>IP6-1152/66B</v>
      </c>
      <c r="I90" s="1" t="s">
        <v>468</v>
      </c>
      <c r="J90" s="1" t="s">
        <v>421</v>
      </c>
    </row>
    <row r="91" spans="1:10" ht="42" customHeight="1" x14ac:dyDescent="0.2">
      <c r="A91" s="1" t="s">
        <v>0</v>
      </c>
      <c r="B91" s="18" t="s">
        <v>2661</v>
      </c>
      <c r="C91" s="1" t="s">
        <v>469</v>
      </c>
      <c r="D91" s="1" t="s">
        <v>10</v>
      </c>
      <c r="E91" s="45">
        <v>2862</v>
      </c>
      <c r="F91" s="45">
        <v>0.25</v>
      </c>
      <c r="G91" s="45">
        <f t="shared" si="1"/>
        <v>2146.5</v>
      </c>
      <c r="H91" s="4" t="str">
        <f>Table110[[#This Row],[Short Description]]</f>
        <v>IP6-1152/66W</v>
      </c>
      <c r="I91" s="1" t="s">
        <v>470</v>
      </c>
      <c r="J91" s="1" t="s">
        <v>421</v>
      </c>
    </row>
    <row r="92" spans="1:10" ht="42" customHeight="1" x14ac:dyDescent="0.2">
      <c r="A92" s="1" t="s">
        <v>0</v>
      </c>
      <c r="B92" s="18" t="s">
        <v>2662</v>
      </c>
      <c r="C92" s="1" t="s">
        <v>471</v>
      </c>
      <c r="D92" s="1" t="s">
        <v>10</v>
      </c>
      <c r="E92" s="45">
        <v>2862</v>
      </c>
      <c r="F92" s="45">
        <v>0.25</v>
      </c>
      <c r="G92" s="45">
        <f t="shared" si="1"/>
        <v>2146.5</v>
      </c>
      <c r="H92" s="4" t="str">
        <f>Table110[[#This Row],[Short Description]]</f>
        <v>IP6-1152/94B</v>
      </c>
      <c r="I92" s="1" t="s">
        <v>472</v>
      </c>
      <c r="J92" s="1" t="s">
        <v>421</v>
      </c>
    </row>
    <row r="93" spans="1:10" ht="42" customHeight="1" x14ac:dyDescent="0.2">
      <c r="A93" s="1" t="s">
        <v>0</v>
      </c>
      <c r="B93" s="18" t="s">
        <v>2663</v>
      </c>
      <c r="C93" s="1" t="s">
        <v>473</v>
      </c>
      <c r="D93" s="1" t="s">
        <v>10</v>
      </c>
      <c r="E93" s="45">
        <v>2862</v>
      </c>
      <c r="F93" s="45">
        <v>0.25</v>
      </c>
      <c r="G93" s="45">
        <f t="shared" si="1"/>
        <v>2146.5</v>
      </c>
      <c r="H93" s="4" t="str">
        <f>Table110[[#This Row],[Short Description]]</f>
        <v>IP6-1152/94W</v>
      </c>
      <c r="I93" s="1" t="s">
        <v>474</v>
      </c>
      <c r="J93" s="1" t="s">
        <v>421</v>
      </c>
    </row>
    <row r="94" spans="1:10" ht="42" customHeight="1" x14ac:dyDescent="0.2">
      <c r="A94" s="1" t="s">
        <v>0</v>
      </c>
      <c r="B94" s="18" t="s">
        <v>2664</v>
      </c>
      <c r="C94" s="1" t="s">
        <v>475</v>
      </c>
      <c r="D94" s="1" t="s">
        <v>10</v>
      </c>
      <c r="E94" s="45">
        <v>2862</v>
      </c>
      <c r="F94" s="45">
        <v>0.25</v>
      </c>
      <c r="G94" s="45">
        <f t="shared" si="1"/>
        <v>2146.5</v>
      </c>
      <c r="H94" s="4" t="str">
        <f>Table110[[#This Row],[Short Description]]</f>
        <v>IP6-1152/96B</v>
      </c>
      <c r="I94" s="1" t="s">
        <v>476</v>
      </c>
      <c r="J94" s="1" t="s">
        <v>421</v>
      </c>
    </row>
    <row r="95" spans="1:10" ht="42" customHeight="1" x14ac:dyDescent="0.2">
      <c r="A95" s="1" t="s">
        <v>0</v>
      </c>
      <c r="B95" s="18" t="s">
        <v>2665</v>
      </c>
      <c r="C95" s="1" t="s">
        <v>477</v>
      </c>
      <c r="D95" s="1" t="s">
        <v>10</v>
      </c>
      <c r="E95" s="45">
        <v>2862</v>
      </c>
      <c r="F95" s="45">
        <v>0.25</v>
      </c>
      <c r="G95" s="45">
        <f t="shared" si="1"/>
        <v>2146.5</v>
      </c>
      <c r="H95" s="4" t="str">
        <f>Table110[[#This Row],[Short Description]]</f>
        <v>IP6-1152/96W</v>
      </c>
      <c r="I95" s="1" t="s">
        <v>478</v>
      </c>
      <c r="J95" s="1" t="s">
        <v>421</v>
      </c>
    </row>
    <row r="96" spans="1:10" ht="42" customHeight="1" x14ac:dyDescent="0.2">
      <c r="A96" s="1" t="s">
        <v>0</v>
      </c>
      <c r="B96" s="18" t="s">
        <v>2666</v>
      </c>
      <c r="C96" s="1" t="s">
        <v>479</v>
      </c>
      <c r="D96" s="1" t="s">
        <v>10</v>
      </c>
      <c r="E96" s="45">
        <v>2862</v>
      </c>
      <c r="F96" s="45">
        <v>0.25</v>
      </c>
      <c r="G96" s="45">
        <f t="shared" si="1"/>
        <v>2146.5</v>
      </c>
      <c r="H96" s="4" t="str">
        <f>Table110[[#This Row],[Short Description]]</f>
        <v>IP6-1152/99B</v>
      </c>
      <c r="I96" s="1" t="s">
        <v>480</v>
      </c>
      <c r="J96" s="1" t="s">
        <v>421</v>
      </c>
    </row>
    <row r="97" spans="1:10" ht="42" customHeight="1" x14ac:dyDescent="0.2">
      <c r="A97" s="1" t="s">
        <v>0</v>
      </c>
      <c r="B97" s="18" t="s">
        <v>2667</v>
      </c>
      <c r="C97" s="1" t="s">
        <v>481</v>
      </c>
      <c r="D97" s="1" t="s">
        <v>10</v>
      </c>
      <c r="E97" s="45">
        <v>2862</v>
      </c>
      <c r="F97" s="45">
        <v>0.25</v>
      </c>
      <c r="G97" s="45">
        <f t="shared" si="1"/>
        <v>2146.5</v>
      </c>
      <c r="H97" s="4" t="str">
        <f>Table110[[#This Row],[Short Description]]</f>
        <v>IP6-1152/99W</v>
      </c>
      <c r="I97" s="1" t="s">
        <v>482</v>
      </c>
      <c r="J97" s="1" t="s">
        <v>421</v>
      </c>
    </row>
    <row r="98" spans="1:10" ht="42" customHeight="1" x14ac:dyDescent="0.2">
      <c r="A98" s="1" t="s">
        <v>0</v>
      </c>
      <c r="B98" s="18" t="s">
        <v>2668</v>
      </c>
      <c r="C98" s="1" t="s">
        <v>483</v>
      </c>
      <c r="D98" s="1" t="s">
        <v>10</v>
      </c>
      <c r="E98" s="45" t="s">
        <v>445</v>
      </c>
      <c r="F98" s="45">
        <v>0.25</v>
      </c>
      <c r="G98" s="45" t="e">
        <f t="shared" si="1"/>
        <v>#VALUE!</v>
      </c>
      <c r="H98" s="4" t="str">
        <f>Table110[[#This Row],[Short Description]]</f>
        <v>IP6-1152/xx-CTO</v>
      </c>
      <c r="I98" s="1" t="s">
        <v>484</v>
      </c>
      <c r="J98" s="1" t="s">
        <v>421</v>
      </c>
    </row>
    <row r="99" spans="1:10" ht="42" customHeight="1" x14ac:dyDescent="0.2">
      <c r="A99" s="1" t="s">
        <v>0</v>
      </c>
      <c r="B99" s="18" t="s">
        <v>2669</v>
      </c>
      <c r="C99" s="1" t="s">
        <v>485</v>
      </c>
      <c r="D99" s="1" t="s">
        <v>10</v>
      </c>
      <c r="E99" s="45">
        <v>4300</v>
      </c>
      <c r="F99" s="45">
        <v>0.25</v>
      </c>
      <c r="G99" s="45">
        <f t="shared" si="1"/>
        <v>3225</v>
      </c>
      <c r="H99" s="4" t="str">
        <f>Table110[[#This Row],[Short Description]]</f>
        <v>IP6-1152WR26</v>
      </c>
      <c r="I99" s="1" t="s">
        <v>486</v>
      </c>
      <c r="J99" s="1" t="s">
        <v>421</v>
      </c>
    </row>
    <row r="100" spans="1:10" ht="42" customHeight="1" x14ac:dyDescent="0.2">
      <c r="A100" s="1" t="s">
        <v>0</v>
      </c>
      <c r="B100" s="18" t="s">
        <v>2670</v>
      </c>
      <c r="C100" s="1" t="s">
        <v>487</v>
      </c>
      <c r="D100" s="1" t="s">
        <v>10</v>
      </c>
      <c r="E100" s="45">
        <v>4300</v>
      </c>
      <c r="F100" s="45">
        <v>0.25</v>
      </c>
      <c r="G100" s="45">
        <f t="shared" si="1"/>
        <v>3225</v>
      </c>
      <c r="H100" s="4" t="str">
        <f>Table110[[#This Row],[Short Description]]</f>
        <v>IP6-1152WR64</v>
      </c>
      <c r="I100" s="1" t="s">
        <v>488</v>
      </c>
      <c r="J100" s="1" t="s">
        <v>421</v>
      </c>
    </row>
    <row r="101" spans="1:10" ht="42" customHeight="1" x14ac:dyDescent="0.2">
      <c r="A101" s="1" t="s">
        <v>0</v>
      </c>
      <c r="B101" s="18" t="s">
        <v>2671</v>
      </c>
      <c r="C101" s="1" t="s">
        <v>489</v>
      </c>
      <c r="D101" s="1" t="s">
        <v>10</v>
      </c>
      <c r="E101" s="45">
        <v>4300</v>
      </c>
      <c r="F101" s="45">
        <v>0.25</v>
      </c>
      <c r="G101" s="45">
        <f t="shared" si="1"/>
        <v>3225</v>
      </c>
      <c r="H101" s="4" t="str">
        <f>Table110[[#This Row],[Short Description]]</f>
        <v>IP6-1152WR66</v>
      </c>
      <c r="I101" s="1" t="s">
        <v>490</v>
      </c>
      <c r="J101" s="1" t="s">
        <v>421</v>
      </c>
    </row>
    <row r="102" spans="1:10" ht="42" customHeight="1" x14ac:dyDescent="0.2">
      <c r="A102" s="1" t="s">
        <v>0</v>
      </c>
      <c r="B102" s="18" t="s">
        <v>2672</v>
      </c>
      <c r="C102" s="1" t="s">
        <v>491</v>
      </c>
      <c r="D102" s="1" t="s">
        <v>10</v>
      </c>
      <c r="E102" s="45">
        <v>4300</v>
      </c>
      <c r="F102" s="45">
        <v>0.25</v>
      </c>
      <c r="G102" s="45">
        <f t="shared" si="1"/>
        <v>3225</v>
      </c>
      <c r="H102" s="4" t="str">
        <f>Table110[[#This Row],[Short Description]]</f>
        <v>IP6-1152WR94</v>
      </c>
      <c r="I102" s="1" t="s">
        <v>492</v>
      </c>
      <c r="J102" s="1" t="s">
        <v>421</v>
      </c>
    </row>
    <row r="103" spans="1:10" ht="42" customHeight="1" x14ac:dyDescent="0.2">
      <c r="A103" s="1" t="s">
        <v>0</v>
      </c>
      <c r="B103" s="18" t="s">
        <v>2673</v>
      </c>
      <c r="C103" s="1" t="s">
        <v>493</v>
      </c>
      <c r="D103" s="1" t="s">
        <v>10</v>
      </c>
      <c r="E103" s="45">
        <v>4300</v>
      </c>
      <c r="F103" s="45">
        <v>0.25</v>
      </c>
      <c r="G103" s="45">
        <f t="shared" si="1"/>
        <v>3225</v>
      </c>
      <c r="H103" s="4" t="str">
        <f>Table110[[#This Row],[Short Description]]</f>
        <v>IP6-1152WR96</v>
      </c>
      <c r="I103" s="1" t="s">
        <v>494</v>
      </c>
      <c r="J103" s="1" t="s">
        <v>421</v>
      </c>
    </row>
    <row r="104" spans="1:10" ht="42" customHeight="1" x14ac:dyDescent="0.2">
      <c r="A104" s="1" t="s">
        <v>0</v>
      </c>
      <c r="B104" s="18" t="s">
        <v>2674</v>
      </c>
      <c r="C104" s="1" t="s">
        <v>495</v>
      </c>
      <c r="D104" s="1" t="s">
        <v>10</v>
      </c>
      <c r="E104" s="45">
        <v>4300</v>
      </c>
      <c r="F104" s="45">
        <v>0.25</v>
      </c>
      <c r="G104" s="45">
        <f t="shared" si="1"/>
        <v>3225</v>
      </c>
      <c r="H104" s="4" t="str">
        <f>Table110[[#This Row],[Short Description]]</f>
        <v>IP6-1152WR99</v>
      </c>
      <c r="I104" s="1" t="s">
        <v>496</v>
      </c>
      <c r="J104" s="1" t="s">
        <v>421</v>
      </c>
    </row>
    <row r="105" spans="1:10" ht="42" customHeight="1" x14ac:dyDescent="0.2">
      <c r="A105" s="1" t="s">
        <v>0</v>
      </c>
      <c r="B105" s="18" t="s">
        <v>2675</v>
      </c>
      <c r="C105" s="1" t="s">
        <v>497</v>
      </c>
      <c r="D105" s="1" t="s">
        <v>10</v>
      </c>
      <c r="E105" s="45">
        <v>3412</v>
      </c>
      <c r="F105" s="45">
        <v>0.25</v>
      </c>
      <c r="G105" s="45">
        <f t="shared" si="1"/>
        <v>2559</v>
      </c>
      <c r="H105" s="4" t="str">
        <f>Table110[[#This Row],[Short Description]]</f>
        <v>IP8-1122/26B</v>
      </c>
      <c r="I105" s="1" t="s">
        <v>498</v>
      </c>
      <c r="J105" s="1" t="s">
        <v>421</v>
      </c>
    </row>
    <row r="106" spans="1:10" ht="42" customHeight="1" x14ac:dyDescent="0.2">
      <c r="A106" s="1" t="s">
        <v>0</v>
      </c>
      <c r="B106" s="18" t="s">
        <v>2676</v>
      </c>
      <c r="C106" s="1" t="s">
        <v>499</v>
      </c>
      <c r="D106" s="1" t="s">
        <v>10</v>
      </c>
      <c r="E106" s="45">
        <v>3412</v>
      </c>
      <c r="F106" s="45">
        <v>0.25</v>
      </c>
      <c r="G106" s="45">
        <f t="shared" si="1"/>
        <v>2559</v>
      </c>
      <c r="H106" s="4" t="str">
        <f>Table110[[#This Row],[Short Description]]</f>
        <v>IP8-1122/26W</v>
      </c>
      <c r="I106" s="1" t="s">
        <v>500</v>
      </c>
      <c r="J106" s="1" t="s">
        <v>421</v>
      </c>
    </row>
    <row r="107" spans="1:10" ht="42" customHeight="1" x14ac:dyDescent="0.2">
      <c r="A107" s="1" t="s">
        <v>0</v>
      </c>
      <c r="B107" s="18" t="s">
        <v>2677</v>
      </c>
      <c r="C107" s="1" t="s">
        <v>501</v>
      </c>
      <c r="D107" s="1" t="s">
        <v>10</v>
      </c>
      <c r="E107" s="45">
        <v>3412</v>
      </c>
      <c r="F107" s="45">
        <v>0.25</v>
      </c>
      <c r="G107" s="45">
        <f t="shared" si="1"/>
        <v>2559</v>
      </c>
      <c r="H107" s="4" t="str">
        <f>Table110[[#This Row],[Short Description]]</f>
        <v>IP8-1122/64B</v>
      </c>
      <c r="I107" s="1" t="s">
        <v>502</v>
      </c>
      <c r="J107" s="1" t="s">
        <v>421</v>
      </c>
    </row>
    <row r="108" spans="1:10" ht="42" customHeight="1" x14ac:dyDescent="0.2">
      <c r="A108" s="1" t="s">
        <v>0</v>
      </c>
      <c r="B108" s="18" t="s">
        <v>2678</v>
      </c>
      <c r="C108" s="1" t="s">
        <v>503</v>
      </c>
      <c r="D108" s="1" t="s">
        <v>10</v>
      </c>
      <c r="E108" s="45">
        <v>3412</v>
      </c>
      <c r="F108" s="45">
        <v>0.25</v>
      </c>
      <c r="G108" s="45">
        <f t="shared" si="1"/>
        <v>2559</v>
      </c>
      <c r="H108" s="4" t="str">
        <f>Table110[[#This Row],[Short Description]]</f>
        <v>IP8-1122/64W</v>
      </c>
      <c r="I108" s="1" t="s">
        <v>504</v>
      </c>
      <c r="J108" s="1" t="s">
        <v>421</v>
      </c>
    </row>
    <row r="109" spans="1:10" ht="42" customHeight="1" x14ac:dyDescent="0.2">
      <c r="A109" s="1" t="s">
        <v>0</v>
      </c>
      <c r="B109" s="18" t="s">
        <v>2679</v>
      </c>
      <c r="C109" s="1" t="s">
        <v>505</v>
      </c>
      <c r="D109" s="1" t="s">
        <v>10</v>
      </c>
      <c r="E109" s="45">
        <v>3412</v>
      </c>
      <c r="F109" s="45">
        <v>0.25</v>
      </c>
      <c r="G109" s="45">
        <f t="shared" si="1"/>
        <v>2559</v>
      </c>
      <c r="H109" s="4" t="str">
        <f>Table110[[#This Row],[Short Description]]</f>
        <v>IP8-1122/66B</v>
      </c>
      <c r="I109" s="1" t="s">
        <v>506</v>
      </c>
      <c r="J109" s="1" t="s">
        <v>421</v>
      </c>
    </row>
    <row r="110" spans="1:10" ht="42" customHeight="1" x14ac:dyDescent="0.2">
      <c r="A110" s="1" t="s">
        <v>0</v>
      </c>
      <c r="B110" s="18" t="s">
        <v>2680</v>
      </c>
      <c r="C110" s="1" t="s">
        <v>507</v>
      </c>
      <c r="D110" s="1" t="s">
        <v>10</v>
      </c>
      <c r="E110" s="45">
        <v>3412</v>
      </c>
      <c r="F110" s="45">
        <v>0.25</v>
      </c>
      <c r="G110" s="45">
        <f t="shared" si="1"/>
        <v>2559</v>
      </c>
      <c r="H110" s="4" t="str">
        <f>Table110[[#This Row],[Short Description]]</f>
        <v>IP8-1122/66W</v>
      </c>
      <c r="I110" s="1" t="s">
        <v>508</v>
      </c>
      <c r="J110" s="1" t="s">
        <v>421</v>
      </c>
    </row>
    <row r="111" spans="1:10" ht="42" customHeight="1" x14ac:dyDescent="0.2">
      <c r="A111" s="1" t="s">
        <v>0</v>
      </c>
      <c r="B111" s="18" t="s">
        <v>2681</v>
      </c>
      <c r="C111" s="1" t="s">
        <v>509</v>
      </c>
      <c r="D111" s="1" t="s">
        <v>10</v>
      </c>
      <c r="E111" s="45">
        <v>3412</v>
      </c>
      <c r="F111" s="45">
        <v>0.25</v>
      </c>
      <c r="G111" s="45">
        <f t="shared" si="1"/>
        <v>2559</v>
      </c>
      <c r="H111" s="4" t="str">
        <f>Table110[[#This Row],[Short Description]]</f>
        <v>IP8-1122/94B</v>
      </c>
      <c r="I111" s="1" t="s">
        <v>510</v>
      </c>
      <c r="J111" s="1" t="s">
        <v>421</v>
      </c>
    </row>
    <row r="112" spans="1:10" ht="42" customHeight="1" x14ac:dyDescent="0.2">
      <c r="A112" s="1" t="s">
        <v>0</v>
      </c>
      <c r="B112" s="18" t="s">
        <v>2682</v>
      </c>
      <c r="C112" s="1" t="s">
        <v>511</v>
      </c>
      <c r="D112" s="1" t="s">
        <v>10</v>
      </c>
      <c r="E112" s="45">
        <v>3412</v>
      </c>
      <c r="F112" s="45">
        <v>0.25</v>
      </c>
      <c r="G112" s="45">
        <f t="shared" si="1"/>
        <v>2559</v>
      </c>
      <c r="H112" s="4" t="str">
        <f>Table110[[#This Row],[Short Description]]</f>
        <v>IP8-1122/94W</v>
      </c>
      <c r="I112" s="1" t="s">
        <v>512</v>
      </c>
      <c r="J112" s="1" t="s">
        <v>421</v>
      </c>
    </row>
    <row r="113" spans="1:10" ht="42" customHeight="1" x14ac:dyDescent="0.2">
      <c r="A113" s="1" t="s">
        <v>0</v>
      </c>
      <c r="B113" s="18" t="s">
        <v>2683</v>
      </c>
      <c r="C113" s="1" t="s">
        <v>513</v>
      </c>
      <c r="D113" s="1" t="s">
        <v>10</v>
      </c>
      <c r="E113" s="45">
        <v>3412</v>
      </c>
      <c r="F113" s="45">
        <v>0.25</v>
      </c>
      <c r="G113" s="45">
        <f t="shared" si="1"/>
        <v>2559</v>
      </c>
      <c r="H113" s="4" t="str">
        <f>Table110[[#This Row],[Short Description]]</f>
        <v>IP8-1122/96B</v>
      </c>
      <c r="I113" s="1" t="s">
        <v>514</v>
      </c>
      <c r="J113" s="1" t="s">
        <v>421</v>
      </c>
    </row>
    <row r="114" spans="1:10" ht="42" customHeight="1" x14ac:dyDescent="0.2">
      <c r="A114" s="1" t="s">
        <v>0</v>
      </c>
      <c r="B114" s="18" t="s">
        <v>2684</v>
      </c>
      <c r="C114" s="1" t="s">
        <v>515</v>
      </c>
      <c r="D114" s="1" t="s">
        <v>10</v>
      </c>
      <c r="E114" s="45">
        <v>3412</v>
      </c>
      <c r="F114" s="45">
        <v>0.25</v>
      </c>
      <c r="G114" s="45">
        <f t="shared" si="1"/>
        <v>2559</v>
      </c>
      <c r="H114" s="4" t="str">
        <f>Table110[[#This Row],[Short Description]]</f>
        <v>IP8-1122/96W</v>
      </c>
      <c r="I114" s="1" t="s">
        <v>516</v>
      </c>
      <c r="J114" s="1" t="s">
        <v>421</v>
      </c>
    </row>
    <row r="115" spans="1:10" ht="42" customHeight="1" x14ac:dyDescent="0.2">
      <c r="A115" s="1" t="s">
        <v>0</v>
      </c>
      <c r="B115" s="18" t="s">
        <v>2685</v>
      </c>
      <c r="C115" s="1" t="s">
        <v>517</v>
      </c>
      <c r="D115" s="1" t="s">
        <v>10</v>
      </c>
      <c r="E115" s="45">
        <v>3412</v>
      </c>
      <c r="F115" s="45">
        <v>0.25</v>
      </c>
      <c r="G115" s="45">
        <f t="shared" si="1"/>
        <v>2559</v>
      </c>
      <c r="H115" s="4" t="str">
        <f>Table110[[#This Row],[Short Description]]</f>
        <v>IP8-1122/99B</v>
      </c>
      <c r="I115" s="1" t="s">
        <v>518</v>
      </c>
      <c r="J115" s="1" t="s">
        <v>421</v>
      </c>
    </row>
    <row r="116" spans="1:10" ht="42" customHeight="1" x14ac:dyDescent="0.2">
      <c r="A116" s="1" t="s">
        <v>0</v>
      </c>
      <c r="B116" s="18" t="s">
        <v>2686</v>
      </c>
      <c r="C116" s="1" t="s">
        <v>519</v>
      </c>
      <c r="D116" s="1" t="s">
        <v>10</v>
      </c>
      <c r="E116" s="45">
        <v>3412</v>
      </c>
      <c r="F116" s="45">
        <v>0.25</v>
      </c>
      <c r="G116" s="45">
        <f t="shared" si="1"/>
        <v>2559</v>
      </c>
      <c r="H116" s="4" t="str">
        <f>Table110[[#This Row],[Short Description]]</f>
        <v>IP8-1122/99W</v>
      </c>
      <c r="I116" s="1" t="s">
        <v>520</v>
      </c>
      <c r="J116" s="1" t="s">
        <v>421</v>
      </c>
    </row>
    <row r="117" spans="1:10" ht="42" customHeight="1" x14ac:dyDescent="0.2">
      <c r="A117" s="1" t="s">
        <v>0</v>
      </c>
      <c r="B117" s="18" t="s">
        <v>2687</v>
      </c>
      <c r="C117" s="1" t="s">
        <v>521</v>
      </c>
      <c r="D117" s="1" t="s">
        <v>10</v>
      </c>
      <c r="E117" s="45" t="s">
        <v>445</v>
      </c>
      <c r="F117" s="45">
        <v>0.25</v>
      </c>
      <c r="G117" s="45" t="e">
        <f t="shared" si="1"/>
        <v>#VALUE!</v>
      </c>
      <c r="H117" s="4" t="str">
        <f>Table110[[#This Row],[Short Description]]</f>
        <v>IP8-1122/xx-CTO</v>
      </c>
      <c r="I117" s="1" t="s">
        <v>522</v>
      </c>
      <c r="J117" s="1" t="s">
        <v>421</v>
      </c>
    </row>
    <row r="118" spans="1:10" ht="42" customHeight="1" x14ac:dyDescent="0.2">
      <c r="A118" s="1" t="s">
        <v>0</v>
      </c>
      <c r="B118" s="18" t="s">
        <v>2688</v>
      </c>
      <c r="C118" s="1" t="s">
        <v>523</v>
      </c>
      <c r="D118" s="1" t="s">
        <v>10</v>
      </c>
      <c r="E118" s="45">
        <v>4600</v>
      </c>
      <c r="F118" s="45">
        <v>0.25</v>
      </c>
      <c r="G118" s="45">
        <f t="shared" si="1"/>
        <v>3450</v>
      </c>
      <c r="H118" s="4" t="str">
        <f>Table110[[#This Row],[Short Description]]</f>
        <v>IP8-1122WR26</v>
      </c>
      <c r="I118" s="1" t="s">
        <v>524</v>
      </c>
      <c r="J118" s="1" t="s">
        <v>421</v>
      </c>
    </row>
    <row r="119" spans="1:10" ht="42" customHeight="1" x14ac:dyDescent="0.2">
      <c r="A119" s="1" t="s">
        <v>0</v>
      </c>
      <c r="B119" s="18" t="s">
        <v>2689</v>
      </c>
      <c r="C119" s="1" t="s">
        <v>525</v>
      </c>
      <c r="D119" s="1" t="s">
        <v>10</v>
      </c>
      <c r="E119" s="45">
        <v>4600</v>
      </c>
      <c r="F119" s="45">
        <v>0.25</v>
      </c>
      <c r="G119" s="45">
        <f t="shared" si="1"/>
        <v>3450</v>
      </c>
      <c r="H119" s="4" t="str">
        <f>Table110[[#This Row],[Short Description]]</f>
        <v>IP8-1122WR64</v>
      </c>
      <c r="I119" s="1" t="s">
        <v>526</v>
      </c>
      <c r="J119" s="1" t="s">
        <v>421</v>
      </c>
    </row>
    <row r="120" spans="1:10" ht="42" customHeight="1" x14ac:dyDescent="0.2">
      <c r="A120" s="1" t="s">
        <v>0</v>
      </c>
      <c r="B120" s="18" t="s">
        <v>2690</v>
      </c>
      <c r="C120" s="1" t="s">
        <v>527</v>
      </c>
      <c r="D120" s="1" t="s">
        <v>10</v>
      </c>
      <c r="E120" s="45">
        <v>4600</v>
      </c>
      <c r="F120" s="45">
        <v>0.25</v>
      </c>
      <c r="G120" s="45">
        <f t="shared" si="1"/>
        <v>3450</v>
      </c>
      <c r="H120" s="4" t="str">
        <f>Table110[[#This Row],[Short Description]]</f>
        <v>IP8-1122WR66</v>
      </c>
      <c r="I120" s="1" t="s">
        <v>528</v>
      </c>
      <c r="J120" s="1" t="s">
        <v>421</v>
      </c>
    </row>
    <row r="121" spans="1:10" ht="42" customHeight="1" x14ac:dyDescent="0.2">
      <c r="A121" s="1" t="s">
        <v>0</v>
      </c>
      <c r="B121" s="18" t="s">
        <v>2691</v>
      </c>
      <c r="C121" s="1" t="s">
        <v>529</v>
      </c>
      <c r="D121" s="1" t="s">
        <v>10</v>
      </c>
      <c r="E121" s="45">
        <v>4600</v>
      </c>
      <c r="F121" s="45">
        <v>0.25</v>
      </c>
      <c r="G121" s="45">
        <f t="shared" si="1"/>
        <v>3450</v>
      </c>
      <c r="H121" s="4" t="str">
        <f>Table110[[#This Row],[Short Description]]</f>
        <v>IP8-1122WR94</v>
      </c>
      <c r="I121" s="1" t="s">
        <v>530</v>
      </c>
      <c r="J121" s="1" t="s">
        <v>421</v>
      </c>
    </row>
    <row r="122" spans="1:10" ht="42" customHeight="1" x14ac:dyDescent="0.2">
      <c r="A122" s="1" t="s">
        <v>0</v>
      </c>
      <c r="B122" s="18" t="s">
        <v>2692</v>
      </c>
      <c r="C122" s="1" t="s">
        <v>531</v>
      </c>
      <c r="D122" s="1" t="s">
        <v>10</v>
      </c>
      <c r="E122" s="45">
        <v>4600</v>
      </c>
      <c r="F122" s="45">
        <v>0.25</v>
      </c>
      <c r="G122" s="45">
        <f t="shared" si="1"/>
        <v>3450</v>
      </c>
      <c r="H122" s="4" t="str">
        <f>Table110[[#This Row],[Short Description]]</f>
        <v>IP8-1122WR96</v>
      </c>
      <c r="I122" s="1" t="s">
        <v>532</v>
      </c>
      <c r="J122" s="1" t="s">
        <v>421</v>
      </c>
    </row>
    <row r="123" spans="1:10" ht="42" customHeight="1" x14ac:dyDescent="0.2">
      <c r="A123" s="1" t="s">
        <v>0</v>
      </c>
      <c r="B123" s="18" t="s">
        <v>2693</v>
      </c>
      <c r="C123" s="1" t="s">
        <v>533</v>
      </c>
      <c r="D123" s="1" t="s">
        <v>10</v>
      </c>
      <c r="E123" s="45">
        <v>4600</v>
      </c>
      <c r="F123" s="45">
        <v>0.25</v>
      </c>
      <c r="G123" s="45">
        <f t="shared" si="1"/>
        <v>3450</v>
      </c>
      <c r="H123" s="4" t="str">
        <f>Table110[[#This Row],[Short Description]]</f>
        <v>IP8-1122WR99</v>
      </c>
      <c r="I123" s="1" t="s">
        <v>534</v>
      </c>
      <c r="J123" s="1" t="s">
        <v>421</v>
      </c>
    </row>
    <row r="124" spans="1:10" ht="42" customHeight="1" x14ac:dyDescent="0.2">
      <c r="A124" s="1" t="s">
        <v>0</v>
      </c>
      <c r="B124" s="18" t="s">
        <v>2694</v>
      </c>
      <c r="C124" s="1" t="s">
        <v>535</v>
      </c>
      <c r="D124" s="1" t="s">
        <v>10</v>
      </c>
      <c r="E124" s="45">
        <v>3632</v>
      </c>
      <c r="F124" s="45">
        <v>0.25</v>
      </c>
      <c r="G124" s="45">
        <f t="shared" si="1"/>
        <v>2724</v>
      </c>
      <c r="H124" s="4" t="str">
        <f>Table110[[#This Row],[Short Description]]</f>
        <v>IP8-1152/26B</v>
      </c>
      <c r="I124" s="1" t="s">
        <v>536</v>
      </c>
      <c r="J124" s="1" t="s">
        <v>421</v>
      </c>
    </row>
    <row r="125" spans="1:10" ht="42" customHeight="1" x14ac:dyDescent="0.2">
      <c r="A125" s="1" t="s">
        <v>0</v>
      </c>
      <c r="B125" s="18" t="s">
        <v>2695</v>
      </c>
      <c r="C125" s="1" t="s">
        <v>537</v>
      </c>
      <c r="D125" s="1" t="s">
        <v>10</v>
      </c>
      <c r="E125" s="45">
        <v>3632</v>
      </c>
      <c r="F125" s="45">
        <v>0.25</v>
      </c>
      <c r="G125" s="45">
        <f t="shared" si="1"/>
        <v>2724</v>
      </c>
      <c r="H125" s="4" t="str">
        <f>Table110[[#This Row],[Short Description]]</f>
        <v>IP8-1152/26W</v>
      </c>
      <c r="I125" s="1" t="s">
        <v>538</v>
      </c>
      <c r="J125" s="1" t="s">
        <v>421</v>
      </c>
    </row>
    <row r="126" spans="1:10" ht="42" customHeight="1" x14ac:dyDescent="0.2">
      <c r="A126" s="1" t="s">
        <v>0</v>
      </c>
      <c r="B126" s="18" t="s">
        <v>2696</v>
      </c>
      <c r="C126" s="1" t="s">
        <v>539</v>
      </c>
      <c r="D126" s="1" t="s">
        <v>10</v>
      </c>
      <c r="E126" s="45">
        <v>3632</v>
      </c>
      <c r="F126" s="45">
        <v>0.25</v>
      </c>
      <c r="G126" s="45">
        <f t="shared" si="1"/>
        <v>2724</v>
      </c>
      <c r="H126" s="4" t="str">
        <f>Table110[[#This Row],[Short Description]]</f>
        <v>IP8-1152/64B</v>
      </c>
      <c r="I126" s="1" t="s">
        <v>540</v>
      </c>
      <c r="J126" s="1" t="s">
        <v>421</v>
      </c>
    </row>
    <row r="127" spans="1:10" ht="42" customHeight="1" x14ac:dyDescent="0.2">
      <c r="A127" s="1" t="s">
        <v>0</v>
      </c>
      <c r="B127" s="18" t="s">
        <v>2697</v>
      </c>
      <c r="C127" s="1" t="s">
        <v>541</v>
      </c>
      <c r="D127" s="1" t="s">
        <v>10</v>
      </c>
      <c r="E127" s="45">
        <v>3632</v>
      </c>
      <c r="F127" s="45">
        <v>0.25</v>
      </c>
      <c r="G127" s="45">
        <f t="shared" si="1"/>
        <v>2724</v>
      </c>
      <c r="H127" s="4" t="str">
        <f>Table110[[#This Row],[Short Description]]</f>
        <v>IP8-1152/64W</v>
      </c>
      <c r="I127" s="1" t="s">
        <v>542</v>
      </c>
      <c r="J127" s="1" t="s">
        <v>421</v>
      </c>
    </row>
    <row r="128" spans="1:10" ht="42" customHeight="1" x14ac:dyDescent="0.2">
      <c r="A128" s="1" t="s">
        <v>0</v>
      </c>
      <c r="B128" s="18" t="s">
        <v>2698</v>
      </c>
      <c r="C128" s="1" t="s">
        <v>543</v>
      </c>
      <c r="D128" s="1" t="s">
        <v>10</v>
      </c>
      <c r="E128" s="45">
        <v>3632</v>
      </c>
      <c r="F128" s="45">
        <v>0.25</v>
      </c>
      <c r="G128" s="45">
        <f t="shared" si="1"/>
        <v>2724</v>
      </c>
      <c r="H128" s="4" t="str">
        <f>Table110[[#This Row],[Short Description]]</f>
        <v>IP8-1152/66B</v>
      </c>
      <c r="I128" s="1" t="s">
        <v>544</v>
      </c>
      <c r="J128" s="1" t="s">
        <v>421</v>
      </c>
    </row>
    <row r="129" spans="1:10" ht="42" customHeight="1" x14ac:dyDescent="0.2">
      <c r="A129" s="1" t="s">
        <v>0</v>
      </c>
      <c r="B129" s="18" t="s">
        <v>2699</v>
      </c>
      <c r="C129" s="1" t="s">
        <v>545</v>
      </c>
      <c r="D129" s="1" t="s">
        <v>10</v>
      </c>
      <c r="E129" s="45">
        <v>3632</v>
      </c>
      <c r="F129" s="45">
        <v>0.25</v>
      </c>
      <c r="G129" s="45">
        <f t="shared" si="1"/>
        <v>2724</v>
      </c>
      <c r="H129" s="4" t="str">
        <f>Table110[[#This Row],[Short Description]]</f>
        <v>IP8-1152/66W</v>
      </c>
      <c r="I129" s="1" t="s">
        <v>546</v>
      </c>
      <c r="J129" s="1" t="s">
        <v>421</v>
      </c>
    </row>
    <row r="130" spans="1:10" ht="42" customHeight="1" x14ac:dyDescent="0.2">
      <c r="A130" s="1" t="s">
        <v>0</v>
      </c>
      <c r="B130" s="18" t="s">
        <v>2700</v>
      </c>
      <c r="C130" s="1" t="s">
        <v>547</v>
      </c>
      <c r="D130" s="1" t="s">
        <v>10</v>
      </c>
      <c r="E130" s="45">
        <v>3632</v>
      </c>
      <c r="F130" s="45">
        <v>0.25</v>
      </c>
      <c r="G130" s="45">
        <f t="shared" ref="G130:G193" si="2">E130-(E130*F130)</f>
        <v>2724</v>
      </c>
      <c r="H130" s="4" t="str">
        <f>Table110[[#This Row],[Short Description]]</f>
        <v>IP8-1152/94B</v>
      </c>
      <c r="I130" s="1" t="s">
        <v>548</v>
      </c>
      <c r="J130" s="1" t="s">
        <v>421</v>
      </c>
    </row>
    <row r="131" spans="1:10" ht="42" customHeight="1" x14ac:dyDescent="0.2">
      <c r="A131" s="1" t="s">
        <v>0</v>
      </c>
      <c r="B131" s="18" t="s">
        <v>2701</v>
      </c>
      <c r="C131" s="1" t="s">
        <v>549</v>
      </c>
      <c r="D131" s="1" t="s">
        <v>10</v>
      </c>
      <c r="E131" s="45">
        <v>3632</v>
      </c>
      <c r="F131" s="45">
        <v>0.25</v>
      </c>
      <c r="G131" s="45">
        <f t="shared" si="2"/>
        <v>2724</v>
      </c>
      <c r="H131" s="4" t="str">
        <f>Table110[[#This Row],[Short Description]]</f>
        <v>IP8-1152/94W</v>
      </c>
      <c r="I131" s="1" t="s">
        <v>550</v>
      </c>
      <c r="J131" s="1" t="s">
        <v>421</v>
      </c>
    </row>
    <row r="132" spans="1:10" ht="42" customHeight="1" x14ac:dyDescent="0.2">
      <c r="A132" s="1" t="s">
        <v>0</v>
      </c>
      <c r="B132" s="18" t="s">
        <v>2702</v>
      </c>
      <c r="C132" s="1" t="s">
        <v>551</v>
      </c>
      <c r="D132" s="1" t="s">
        <v>10</v>
      </c>
      <c r="E132" s="45">
        <v>3632</v>
      </c>
      <c r="F132" s="45">
        <v>0.25</v>
      </c>
      <c r="G132" s="45">
        <f t="shared" si="2"/>
        <v>2724</v>
      </c>
      <c r="H132" s="4" t="str">
        <f>Table110[[#This Row],[Short Description]]</f>
        <v>IP8-1152/96B</v>
      </c>
      <c r="I132" s="1" t="s">
        <v>552</v>
      </c>
      <c r="J132" s="1" t="s">
        <v>421</v>
      </c>
    </row>
    <row r="133" spans="1:10" ht="42" customHeight="1" x14ac:dyDescent="0.2">
      <c r="A133" s="1" t="s">
        <v>0</v>
      </c>
      <c r="B133" s="18" t="s">
        <v>2703</v>
      </c>
      <c r="C133" s="1" t="s">
        <v>553</v>
      </c>
      <c r="D133" s="1" t="s">
        <v>10</v>
      </c>
      <c r="E133" s="45">
        <v>3632</v>
      </c>
      <c r="F133" s="45">
        <v>0.25</v>
      </c>
      <c r="G133" s="45">
        <f t="shared" si="2"/>
        <v>2724</v>
      </c>
      <c r="H133" s="4" t="str">
        <f>Table110[[#This Row],[Short Description]]</f>
        <v>IP8-1152/96W</v>
      </c>
      <c r="I133" s="1" t="s">
        <v>554</v>
      </c>
      <c r="J133" s="1" t="s">
        <v>421</v>
      </c>
    </row>
    <row r="134" spans="1:10" ht="42" customHeight="1" x14ac:dyDescent="0.2">
      <c r="A134" s="1" t="s">
        <v>0</v>
      </c>
      <c r="B134" s="18" t="s">
        <v>2704</v>
      </c>
      <c r="C134" s="1" t="s">
        <v>555</v>
      </c>
      <c r="D134" s="1" t="s">
        <v>10</v>
      </c>
      <c r="E134" s="45">
        <v>3632</v>
      </c>
      <c r="F134" s="45">
        <v>0.25</v>
      </c>
      <c r="G134" s="45">
        <f t="shared" si="2"/>
        <v>2724</v>
      </c>
      <c r="H134" s="4" t="str">
        <f>Table110[[#This Row],[Short Description]]</f>
        <v>IP8-1152/99B</v>
      </c>
      <c r="I134" s="1" t="s">
        <v>556</v>
      </c>
      <c r="J134" s="1" t="s">
        <v>421</v>
      </c>
    </row>
    <row r="135" spans="1:10" ht="42" customHeight="1" x14ac:dyDescent="0.2">
      <c r="A135" s="1" t="s">
        <v>0</v>
      </c>
      <c r="B135" s="18" t="s">
        <v>2705</v>
      </c>
      <c r="C135" s="1" t="s">
        <v>557</v>
      </c>
      <c r="D135" s="1" t="s">
        <v>10</v>
      </c>
      <c r="E135" s="45">
        <v>3632</v>
      </c>
      <c r="F135" s="45">
        <v>0.25</v>
      </c>
      <c r="G135" s="45">
        <f t="shared" si="2"/>
        <v>2724</v>
      </c>
      <c r="H135" s="4" t="str">
        <f>Table110[[#This Row],[Short Description]]</f>
        <v>IP8-1152/99W</v>
      </c>
      <c r="I135" s="1" t="s">
        <v>558</v>
      </c>
      <c r="J135" s="1" t="s">
        <v>421</v>
      </c>
    </row>
    <row r="136" spans="1:10" ht="42" customHeight="1" x14ac:dyDescent="0.2">
      <c r="A136" s="1" t="s">
        <v>0</v>
      </c>
      <c r="B136" s="18" t="s">
        <v>2706</v>
      </c>
      <c r="C136" s="1" t="s">
        <v>559</v>
      </c>
      <c r="D136" s="1" t="s">
        <v>10</v>
      </c>
      <c r="E136" s="45" t="s">
        <v>445</v>
      </c>
      <c r="F136" s="45">
        <v>0.25</v>
      </c>
      <c r="G136" s="45" t="e">
        <f t="shared" si="2"/>
        <v>#VALUE!</v>
      </c>
      <c r="H136" s="4" t="str">
        <f>Table110[[#This Row],[Short Description]]</f>
        <v>IP8-1152/xx-CTO</v>
      </c>
      <c r="I136" s="1" t="s">
        <v>560</v>
      </c>
      <c r="J136" s="1" t="s">
        <v>421</v>
      </c>
    </row>
    <row r="137" spans="1:10" ht="42" customHeight="1" x14ac:dyDescent="0.2">
      <c r="A137" s="1" t="s">
        <v>0</v>
      </c>
      <c r="B137" s="18" t="s">
        <v>2707</v>
      </c>
      <c r="C137" s="1" t="s">
        <v>561</v>
      </c>
      <c r="D137" s="1" t="s">
        <v>10</v>
      </c>
      <c r="E137" s="45">
        <v>5000</v>
      </c>
      <c r="F137" s="45">
        <v>0.25</v>
      </c>
      <c r="G137" s="45">
        <f t="shared" si="2"/>
        <v>3750</v>
      </c>
      <c r="H137" s="4" t="str">
        <f>Table110[[#This Row],[Short Description]]</f>
        <v>IP8-1152WR26</v>
      </c>
      <c r="I137" s="1" t="s">
        <v>562</v>
      </c>
      <c r="J137" s="1" t="s">
        <v>421</v>
      </c>
    </row>
    <row r="138" spans="1:10" ht="42" customHeight="1" x14ac:dyDescent="0.2">
      <c r="A138" s="1" t="s">
        <v>0</v>
      </c>
      <c r="B138" s="18" t="s">
        <v>2708</v>
      </c>
      <c r="C138" s="1" t="s">
        <v>563</v>
      </c>
      <c r="D138" s="1" t="s">
        <v>10</v>
      </c>
      <c r="E138" s="45">
        <v>5000</v>
      </c>
      <c r="F138" s="45">
        <v>0.25</v>
      </c>
      <c r="G138" s="45">
        <f t="shared" si="2"/>
        <v>3750</v>
      </c>
      <c r="H138" s="4" t="str">
        <f>Table110[[#This Row],[Short Description]]</f>
        <v>IP8-1152WR64</v>
      </c>
      <c r="I138" s="1" t="s">
        <v>564</v>
      </c>
      <c r="J138" s="1" t="s">
        <v>421</v>
      </c>
    </row>
    <row r="139" spans="1:10" ht="42" customHeight="1" x14ac:dyDescent="0.2">
      <c r="A139" s="1" t="s">
        <v>0</v>
      </c>
      <c r="B139" s="18" t="s">
        <v>2709</v>
      </c>
      <c r="C139" s="1" t="s">
        <v>565</v>
      </c>
      <c r="D139" s="1" t="s">
        <v>10</v>
      </c>
      <c r="E139" s="45">
        <v>5000</v>
      </c>
      <c r="F139" s="45">
        <v>0.25</v>
      </c>
      <c r="G139" s="45">
        <f t="shared" si="2"/>
        <v>3750</v>
      </c>
      <c r="H139" s="4" t="str">
        <f>Table110[[#This Row],[Short Description]]</f>
        <v>IP8-1152WR66</v>
      </c>
      <c r="I139" s="1" t="s">
        <v>566</v>
      </c>
      <c r="J139" s="1" t="s">
        <v>421</v>
      </c>
    </row>
    <row r="140" spans="1:10" ht="42" customHeight="1" x14ac:dyDescent="0.2">
      <c r="A140" s="1" t="s">
        <v>0</v>
      </c>
      <c r="B140" s="18" t="s">
        <v>2710</v>
      </c>
      <c r="C140" s="1" t="s">
        <v>567</v>
      </c>
      <c r="D140" s="1" t="s">
        <v>10</v>
      </c>
      <c r="E140" s="45">
        <v>5000</v>
      </c>
      <c r="F140" s="45">
        <v>0.25</v>
      </c>
      <c r="G140" s="45">
        <f t="shared" si="2"/>
        <v>3750</v>
      </c>
      <c r="H140" s="4" t="str">
        <f>Table110[[#This Row],[Short Description]]</f>
        <v>IP8-1152WR94</v>
      </c>
      <c r="I140" s="1" t="s">
        <v>568</v>
      </c>
      <c r="J140" s="1" t="s">
        <v>421</v>
      </c>
    </row>
    <row r="141" spans="1:10" ht="42" customHeight="1" x14ac:dyDescent="0.2">
      <c r="A141" s="1" t="s">
        <v>0</v>
      </c>
      <c r="B141" s="18" t="s">
        <v>2711</v>
      </c>
      <c r="C141" s="1" t="s">
        <v>569</v>
      </c>
      <c r="D141" s="1" t="s">
        <v>10</v>
      </c>
      <c r="E141" s="45">
        <v>5000</v>
      </c>
      <c r="F141" s="45">
        <v>0.25</v>
      </c>
      <c r="G141" s="45">
        <f t="shared" si="2"/>
        <v>3750</v>
      </c>
      <c r="H141" s="4" t="str">
        <f>Table110[[#This Row],[Short Description]]</f>
        <v>IP8-1152WR96</v>
      </c>
      <c r="I141" s="1" t="s">
        <v>570</v>
      </c>
      <c r="J141" s="1" t="s">
        <v>421</v>
      </c>
    </row>
    <row r="142" spans="1:10" ht="42" customHeight="1" x14ac:dyDescent="0.2">
      <c r="A142" s="1" t="s">
        <v>0</v>
      </c>
      <c r="B142" s="18" t="s">
        <v>2712</v>
      </c>
      <c r="C142" s="1" t="s">
        <v>571</v>
      </c>
      <c r="D142" s="1" t="s">
        <v>10</v>
      </c>
      <c r="E142" s="45">
        <v>5000</v>
      </c>
      <c r="F142" s="45">
        <v>0.25</v>
      </c>
      <c r="G142" s="45">
        <f t="shared" si="2"/>
        <v>3750</v>
      </c>
      <c r="H142" s="4" t="str">
        <f>Table110[[#This Row],[Short Description]]</f>
        <v>IP8-1152WR99</v>
      </c>
      <c r="I142" s="1" t="s">
        <v>572</v>
      </c>
      <c r="J142" s="1" t="s">
        <v>421</v>
      </c>
    </row>
    <row r="143" spans="1:10" ht="42" customHeight="1" x14ac:dyDescent="0.2">
      <c r="A143" s="1" t="s">
        <v>0</v>
      </c>
      <c r="B143" s="18" t="s">
        <v>2713</v>
      </c>
      <c r="C143" s="1" t="s">
        <v>573</v>
      </c>
      <c r="D143" s="1" t="s">
        <v>10</v>
      </c>
      <c r="E143" s="45">
        <v>4840</v>
      </c>
      <c r="F143" s="45">
        <v>0.25</v>
      </c>
      <c r="G143" s="45">
        <f t="shared" si="2"/>
        <v>3630</v>
      </c>
      <c r="H143" s="4" t="str">
        <f>Table110[[#This Row],[Short Description]]</f>
        <v>IP8-1153/64B</v>
      </c>
      <c r="I143" s="1" t="s">
        <v>574</v>
      </c>
      <c r="J143" s="1" t="s">
        <v>421</v>
      </c>
    </row>
    <row r="144" spans="1:10" ht="42" customHeight="1" x14ac:dyDescent="0.2">
      <c r="A144" s="1" t="s">
        <v>0</v>
      </c>
      <c r="B144" s="18" t="s">
        <v>2714</v>
      </c>
      <c r="C144" s="1" t="s">
        <v>575</v>
      </c>
      <c r="D144" s="1" t="s">
        <v>10</v>
      </c>
      <c r="E144" s="45">
        <v>4840</v>
      </c>
      <c r="F144" s="45">
        <v>0.25</v>
      </c>
      <c r="G144" s="45">
        <f t="shared" si="2"/>
        <v>3630</v>
      </c>
      <c r="H144" s="4" t="str">
        <f>Table110[[#This Row],[Short Description]]</f>
        <v>IP8-1153/64W</v>
      </c>
      <c r="I144" s="1" t="s">
        <v>576</v>
      </c>
      <c r="J144" s="1" t="s">
        <v>421</v>
      </c>
    </row>
    <row r="145" spans="1:10" ht="42" customHeight="1" x14ac:dyDescent="0.2">
      <c r="A145" s="1" t="s">
        <v>0</v>
      </c>
      <c r="B145" s="18" t="s">
        <v>2715</v>
      </c>
      <c r="C145" s="1" t="s">
        <v>577</v>
      </c>
      <c r="D145" s="1" t="s">
        <v>10</v>
      </c>
      <c r="E145" s="45">
        <v>4840</v>
      </c>
      <c r="F145" s="45">
        <v>0.25</v>
      </c>
      <c r="G145" s="45">
        <f t="shared" si="2"/>
        <v>3630</v>
      </c>
      <c r="H145" s="4" t="str">
        <f>Table110[[#This Row],[Short Description]]</f>
        <v>IP8-1153/66B</v>
      </c>
      <c r="I145" s="1" t="s">
        <v>578</v>
      </c>
      <c r="J145" s="1" t="s">
        <v>421</v>
      </c>
    </row>
    <row r="146" spans="1:10" ht="42" customHeight="1" x14ac:dyDescent="0.2">
      <c r="A146" s="1" t="s">
        <v>0</v>
      </c>
      <c r="B146" s="18" t="s">
        <v>2716</v>
      </c>
      <c r="C146" s="1" t="s">
        <v>579</v>
      </c>
      <c r="D146" s="1" t="s">
        <v>10</v>
      </c>
      <c r="E146" s="45">
        <v>4840</v>
      </c>
      <c r="F146" s="45">
        <v>0.25</v>
      </c>
      <c r="G146" s="45">
        <f t="shared" si="2"/>
        <v>3630</v>
      </c>
      <c r="H146" s="4" t="str">
        <f>Table110[[#This Row],[Short Description]]</f>
        <v>IP8-1153/66W</v>
      </c>
      <c r="I146" s="1" t="s">
        <v>580</v>
      </c>
      <c r="J146" s="1" t="s">
        <v>421</v>
      </c>
    </row>
    <row r="147" spans="1:10" ht="42" customHeight="1" x14ac:dyDescent="0.2">
      <c r="A147" s="1" t="s">
        <v>0</v>
      </c>
      <c r="B147" s="18" t="s">
        <v>2717</v>
      </c>
      <c r="C147" s="1" t="s">
        <v>581</v>
      </c>
      <c r="D147" s="1" t="s">
        <v>10</v>
      </c>
      <c r="E147" s="45">
        <v>4840</v>
      </c>
      <c r="F147" s="45">
        <v>0.25</v>
      </c>
      <c r="G147" s="45">
        <f t="shared" si="2"/>
        <v>3630</v>
      </c>
      <c r="H147" s="4" t="str">
        <f>Table110[[#This Row],[Short Description]]</f>
        <v>IP8-1153/94B</v>
      </c>
      <c r="I147" s="1" t="s">
        <v>582</v>
      </c>
      <c r="J147" s="1" t="s">
        <v>421</v>
      </c>
    </row>
    <row r="148" spans="1:10" ht="42" customHeight="1" x14ac:dyDescent="0.2">
      <c r="A148" s="1" t="s">
        <v>0</v>
      </c>
      <c r="B148" s="18" t="s">
        <v>2718</v>
      </c>
      <c r="C148" s="1" t="s">
        <v>583</v>
      </c>
      <c r="D148" s="1" t="s">
        <v>10</v>
      </c>
      <c r="E148" s="45">
        <v>4840</v>
      </c>
      <c r="F148" s="45">
        <v>0.25</v>
      </c>
      <c r="G148" s="45">
        <f t="shared" si="2"/>
        <v>3630</v>
      </c>
      <c r="H148" s="4" t="str">
        <f>Table110[[#This Row],[Short Description]]</f>
        <v>IP8-1153/94W</v>
      </c>
      <c r="I148" s="1" t="s">
        <v>584</v>
      </c>
      <c r="J148" s="1" t="s">
        <v>421</v>
      </c>
    </row>
    <row r="149" spans="1:10" ht="42" customHeight="1" x14ac:dyDescent="0.2">
      <c r="A149" s="1" t="s">
        <v>0</v>
      </c>
      <c r="B149" s="18" t="s">
        <v>2719</v>
      </c>
      <c r="C149" s="1" t="s">
        <v>585</v>
      </c>
      <c r="D149" s="1" t="s">
        <v>10</v>
      </c>
      <c r="E149" s="45" t="s">
        <v>445</v>
      </c>
      <c r="F149" s="45">
        <v>0.25</v>
      </c>
      <c r="G149" s="45" t="e">
        <f t="shared" si="2"/>
        <v>#VALUE!</v>
      </c>
      <c r="H149" s="4" t="str">
        <f>Table110[[#This Row],[Short Description]]</f>
        <v>IP8-1153/xx-CTO</v>
      </c>
      <c r="I149" s="1" t="s">
        <v>586</v>
      </c>
      <c r="J149" s="1" t="s">
        <v>421</v>
      </c>
    </row>
    <row r="150" spans="1:10" ht="42" customHeight="1" x14ac:dyDescent="0.2">
      <c r="A150" s="1" t="s">
        <v>0</v>
      </c>
      <c r="B150" s="18" t="s">
        <v>2720</v>
      </c>
      <c r="C150" s="1" t="s">
        <v>587</v>
      </c>
      <c r="D150" s="1" t="s">
        <v>10</v>
      </c>
      <c r="E150" s="45">
        <v>6600</v>
      </c>
      <c r="F150" s="45">
        <v>0.25</v>
      </c>
      <c r="G150" s="45">
        <f t="shared" si="2"/>
        <v>4950</v>
      </c>
      <c r="H150" s="4" t="str">
        <f>Table110[[#This Row],[Short Description]]</f>
        <v>IP8-1153WR64</v>
      </c>
      <c r="I150" s="1" t="s">
        <v>588</v>
      </c>
      <c r="J150" s="1" t="s">
        <v>421</v>
      </c>
    </row>
    <row r="151" spans="1:10" ht="42" customHeight="1" x14ac:dyDescent="0.2">
      <c r="A151" s="1" t="s">
        <v>0</v>
      </c>
      <c r="B151" s="18" t="s">
        <v>2721</v>
      </c>
      <c r="C151" s="1" t="s">
        <v>589</v>
      </c>
      <c r="D151" s="1" t="s">
        <v>10</v>
      </c>
      <c r="E151" s="45">
        <v>6600</v>
      </c>
      <c r="F151" s="45">
        <v>0.25</v>
      </c>
      <c r="G151" s="45">
        <f t="shared" si="2"/>
        <v>4950</v>
      </c>
      <c r="H151" s="4" t="str">
        <f>Table110[[#This Row],[Short Description]]</f>
        <v>IP8-1153WR66</v>
      </c>
      <c r="I151" s="1" t="s">
        <v>590</v>
      </c>
      <c r="J151" s="1" t="s">
        <v>421</v>
      </c>
    </row>
    <row r="152" spans="1:10" ht="42" customHeight="1" x14ac:dyDescent="0.2">
      <c r="A152" s="1" t="s">
        <v>0</v>
      </c>
      <c r="B152" s="18" t="s">
        <v>2722</v>
      </c>
      <c r="C152" s="1" t="s">
        <v>591</v>
      </c>
      <c r="D152" s="1" t="s">
        <v>10</v>
      </c>
      <c r="E152" s="45">
        <v>6600</v>
      </c>
      <c r="F152" s="45">
        <v>0.25</v>
      </c>
      <c r="G152" s="45">
        <f t="shared" si="2"/>
        <v>4950</v>
      </c>
      <c r="H152" s="4" t="str">
        <f>Table110[[#This Row],[Short Description]]</f>
        <v>IP8-1153WR94</v>
      </c>
      <c r="I152" s="1" t="s">
        <v>592</v>
      </c>
      <c r="J152" s="1" t="s">
        <v>421</v>
      </c>
    </row>
    <row r="153" spans="1:10" ht="42" customHeight="1" x14ac:dyDescent="0.2">
      <c r="A153" s="1" t="s">
        <v>0</v>
      </c>
      <c r="B153" s="18" t="s">
        <v>2723</v>
      </c>
      <c r="C153" s="1" t="s">
        <v>593</v>
      </c>
      <c r="D153" s="1" t="s">
        <v>10</v>
      </c>
      <c r="E153" s="45">
        <v>1982</v>
      </c>
      <c r="F153" s="45">
        <v>0.25</v>
      </c>
      <c r="G153" s="45">
        <f t="shared" si="2"/>
        <v>1486.5</v>
      </c>
      <c r="H153" s="4" t="str">
        <f>Table110[[#This Row],[Short Description]]</f>
        <v>IS6-112B</v>
      </c>
      <c r="I153" s="1" t="s">
        <v>594</v>
      </c>
      <c r="J153" s="1" t="s">
        <v>595</v>
      </c>
    </row>
    <row r="154" spans="1:10" ht="42" customHeight="1" x14ac:dyDescent="0.2">
      <c r="A154" s="1" t="s">
        <v>0</v>
      </c>
      <c r="B154" s="18" t="s">
        <v>2724</v>
      </c>
      <c r="C154" s="1" t="s">
        <v>596</v>
      </c>
      <c r="D154" s="1" t="s">
        <v>10</v>
      </c>
      <c r="E154" s="45" t="s">
        <v>445</v>
      </c>
      <c r="F154" s="45">
        <v>0.25</v>
      </c>
      <c r="G154" s="45" t="e">
        <f t="shared" si="2"/>
        <v>#VALUE!</v>
      </c>
      <c r="H154" s="4" t="str">
        <f>Table110[[#This Row],[Short Description]]</f>
        <v>IS6-112C</v>
      </c>
      <c r="I154" s="1" t="s">
        <v>597</v>
      </c>
      <c r="J154" s="1" t="s">
        <v>595</v>
      </c>
    </row>
    <row r="155" spans="1:10" ht="42" customHeight="1" x14ac:dyDescent="0.2">
      <c r="A155" s="1" t="s">
        <v>0</v>
      </c>
      <c r="B155" s="18" t="s">
        <v>2725</v>
      </c>
      <c r="C155" s="1" t="s">
        <v>598</v>
      </c>
      <c r="D155" s="1" t="s">
        <v>10</v>
      </c>
      <c r="E155" s="45">
        <v>1982</v>
      </c>
      <c r="F155" s="45">
        <v>0.25</v>
      </c>
      <c r="G155" s="45">
        <f t="shared" si="2"/>
        <v>1486.5</v>
      </c>
      <c r="H155" s="4" t="str">
        <f>Table110[[#This Row],[Short Description]]</f>
        <v>IS6-112W</v>
      </c>
      <c r="I155" s="1" t="s">
        <v>599</v>
      </c>
      <c r="J155" s="1" t="s">
        <v>595</v>
      </c>
    </row>
    <row r="156" spans="1:10" ht="42" customHeight="1" x14ac:dyDescent="0.2">
      <c r="A156" s="1" t="s">
        <v>0</v>
      </c>
      <c r="B156" s="18" t="s">
        <v>2726</v>
      </c>
      <c r="C156" s="1" t="s">
        <v>600</v>
      </c>
      <c r="D156" s="1" t="s">
        <v>10</v>
      </c>
      <c r="E156" s="45">
        <v>3100</v>
      </c>
      <c r="F156" s="45">
        <v>0.25</v>
      </c>
      <c r="G156" s="45">
        <f t="shared" si="2"/>
        <v>2325</v>
      </c>
      <c r="H156" s="4" t="str">
        <f>Table110[[#This Row],[Short Description]]</f>
        <v>IS6-112WR</v>
      </c>
      <c r="I156" s="1" t="s">
        <v>601</v>
      </c>
      <c r="J156" s="1" t="s">
        <v>595</v>
      </c>
    </row>
    <row r="157" spans="1:10" ht="42" customHeight="1" x14ac:dyDescent="0.2">
      <c r="A157" s="1" t="s">
        <v>0</v>
      </c>
      <c r="B157" s="18" t="s">
        <v>2727</v>
      </c>
      <c r="C157" s="1" t="s">
        <v>602</v>
      </c>
      <c r="D157" s="1" t="s">
        <v>10</v>
      </c>
      <c r="E157" s="45">
        <v>2200</v>
      </c>
      <c r="F157" s="45">
        <v>0.25</v>
      </c>
      <c r="G157" s="45">
        <f t="shared" si="2"/>
        <v>1650</v>
      </c>
      <c r="H157" s="4" t="str">
        <f>Table110[[#This Row],[Short Description]]</f>
        <v>IS6-115B</v>
      </c>
      <c r="I157" s="1" t="s">
        <v>603</v>
      </c>
      <c r="J157" s="1" t="s">
        <v>595</v>
      </c>
    </row>
    <row r="158" spans="1:10" ht="42" customHeight="1" x14ac:dyDescent="0.2">
      <c r="A158" s="1" t="s">
        <v>0</v>
      </c>
      <c r="B158" s="18" t="s">
        <v>2728</v>
      </c>
      <c r="C158" s="1" t="s">
        <v>604</v>
      </c>
      <c r="D158" s="1" t="s">
        <v>10</v>
      </c>
      <c r="E158" s="45" t="s">
        <v>445</v>
      </c>
      <c r="F158" s="45">
        <v>0.25</v>
      </c>
      <c r="G158" s="45" t="e">
        <f t="shared" si="2"/>
        <v>#VALUE!</v>
      </c>
      <c r="H158" s="4" t="str">
        <f>Table110[[#This Row],[Short Description]]</f>
        <v>IS6-115C</v>
      </c>
      <c r="I158" s="1" t="s">
        <v>605</v>
      </c>
      <c r="J158" s="1" t="s">
        <v>595</v>
      </c>
    </row>
    <row r="159" spans="1:10" ht="42" customHeight="1" x14ac:dyDescent="0.2">
      <c r="A159" s="1" t="s">
        <v>0</v>
      </c>
      <c r="B159" s="18" t="s">
        <v>2729</v>
      </c>
      <c r="C159" s="1" t="s">
        <v>606</v>
      </c>
      <c r="D159" s="1" t="s">
        <v>10</v>
      </c>
      <c r="E159" s="45">
        <v>2200</v>
      </c>
      <c r="F159" s="45">
        <v>0.25</v>
      </c>
      <c r="G159" s="45">
        <f t="shared" si="2"/>
        <v>1650</v>
      </c>
      <c r="H159" s="4" t="str">
        <f>Table110[[#This Row],[Short Description]]</f>
        <v>IS6-115W</v>
      </c>
      <c r="I159" s="1" t="s">
        <v>607</v>
      </c>
      <c r="J159" s="1" t="s">
        <v>595</v>
      </c>
    </row>
    <row r="160" spans="1:10" ht="42" customHeight="1" x14ac:dyDescent="0.2">
      <c r="A160" s="1" t="s">
        <v>0</v>
      </c>
      <c r="B160" s="18" t="s">
        <v>2730</v>
      </c>
      <c r="C160" s="1" t="s">
        <v>608</v>
      </c>
      <c r="D160" s="1" t="s">
        <v>10</v>
      </c>
      <c r="E160" s="45">
        <v>3600</v>
      </c>
      <c r="F160" s="45">
        <v>0.25</v>
      </c>
      <c r="G160" s="45">
        <f t="shared" si="2"/>
        <v>2700</v>
      </c>
      <c r="H160" s="4" t="str">
        <f>Table110[[#This Row],[Short Description]]</f>
        <v>IS6-115WR</v>
      </c>
      <c r="I160" s="1" t="s">
        <v>609</v>
      </c>
      <c r="J160" s="1" t="s">
        <v>595</v>
      </c>
    </row>
    <row r="161" spans="1:10" ht="42" customHeight="1" x14ac:dyDescent="0.2">
      <c r="A161" s="1" t="s">
        <v>0</v>
      </c>
      <c r="B161" s="18" t="s">
        <v>2731</v>
      </c>
      <c r="C161" s="1" t="s">
        <v>610</v>
      </c>
      <c r="D161" s="1" t="s">
        <v>10</v>
      </c>
      <c r="E161" s="45">
        <v>2586</v>
      </c>
      <c r="F161" s="45">
        <v>0.25</v>
      </c>
      <c r="G161" s="45">
        <f t="shared" si="2"/>
        <v>1939.5</v>
      </c>
      <c r="H161" s="4" t="str">
        <f>Table110[[#This Row],[Short Description]]</f>
        <v>IS6-118B</v>
      </c>
      <c r="I161" s="1" t="s">
        <v>611</v>
      </c>
      <c r="J161" s="1" t="s">
        <v>595</v>
      </c>
    </row>
    <row r="162" spans="1:10" ht="42" customHeight="1" x14ac:dyDescent="0.2">
      <c r="A162" s="1" t="s">
        <v>0</v>
      </c>
      <c r="B162" s="18" t="s">
        <v>2732</v>
      </c>
      <c r="C162" s="1" t="s">
        <v>612</v>
      </c>
      <c r="D162" s="1" t="s">
        <v>10</v>
      </c>
      <c r="E162" s="45" t="s">
        <v>445</v>
      </c>
      <c r="F162" s="45">
        <v>0.25</v>
      </c>
      <c r="G162" s="45" t="e">
        <f t="shared" si="2"/>
        <v>#VALUE!</v>
      </c>
      <c r="H162" s="4" t="str">
        <f>Table110[[#This Row],[Short Description]]</f>
        <v>IS6-118C</v>
      </c>
      <c r="I162" s="1" t="s">
        <v>613</v>
      </c>
      <c r="J162" s="1" t="s">
        <v>595</v>
      </c>
    </row>
    <row r="163" spans="1:10" ht="42" customHeight="1" x14ac:dyDescent="0.2">
      <c r="A163" s="1" t="s">
        <v>0</v>
      </c>
      <c r="B163" s="18" t="s">
        <v>2733</v>
      </c>
      <c r="C163" s="1" t="s">
        <v>614</v>
      </c>
      <c r="D163" s="1" t="s">
        <v>10</v>
      </c>
      <c r="E163" s="45">
        <v>2586</v>
      </c>
      <c r="F163" s="45">
        <v>0.25</v>
      </c>
      <c r="G163" s="45">
        <f t="shared" si="2"/>
        <v>1939.5</v>
      </c>
      <c r="H163" s="4" t="str">
        <f>Table110[[#This Row],[Short Description]]</f>
        <v>IS6-118W</v>
      </c>
      <c r="I163" s="1" t="s">
        <v>615</v>
      </c>
      <c r="J163" s="1" t="s">
        <v>595</v>
      </c>
    </row>
    <row r="164" spans="1:10" ht="42" customHeight="1" x14ac:dyDescent="0.2">
      <c r="A164" s="1" t="s">
        <v>0</v>
      </c>
      <c r="B164" s="18" t="s">
        <v>2734</v>
      </c>
      <c r="C164" s="1" t="s">
        <v>616</v>
      </c>
      <c r="D164" s="1" t="s">
        <v>10</v>
      </c>
      <c r="E164" s="45">
        <v>4100</v>
      </c>
      <c r="F164" s="45">
        <v>0.25</v>
      </c>
      <c r="G164" s="45">
        <f t="shared" si="2"/>
        <v>3075</v>
      </c>
      <c r="H164" s="4" t="str">
        <f>Table110[[#This Row],[Short Description]]</f>
        <v>IS6-118WR</v>
      </c>
      <c r="I164" s="1" t="s">
        <v>617</v>
      </c>
      <c r="J164" s="1" t="s">
        <v>595</v>
      </c>
    </row>
    <row r="165" spans="1:10" ht="42" customHeight="1" x14ac:dyDescent="0.2">
      <c r="A165" s="1" t="s">
        <v>0</v>
      </c>
      <c r="B165" s="18" t="s">
        <v>2735</v>
      </c>
      <c r="C165" s="1" t="s">
        <v>618</v>
      </c>
      <c r="D165" s="1" t="s">
        <v>10</v>
      </c>
      <c r="E165" s="45">
        <v>2862</v>
      </c>
      <c r="F165" s="45">
        <v>0.25</v>
      </c>
      <c r="G165" s="45">
        <f t="shared" si="2"/>
        <v>2146.5</v>
      </c>
      <c r="H165" s="4" t="str">
        <f>Table110[[#This Row],[Short Description]]</f>
        <v>IS6-212B</v>
      </c>
      <c r="I165" s="1" t="s">
        <v>619</v>
      </c>
      <c r="J165" s="1" t="s">
        <v>595</v>
      </c>
    </row>
    <row r="166" spans="1:10" ht="42" customHeight="1" x14ac:dyDescent="0.2">
      <c r="A166" s="1" t="s">
        <v>0</v>
      </c>
      <c r="B166" s="18" t="s">
        <v>2736</v>
      </c>
      <c r="C166" s="1" t="s">
        <v>620</v>
      </c>
      <c r="D166" s="1" t="s">
        <v>10</v>
      </c>
      <c r="E166" s="45" t="s">
        <v>445</v>
      </c>
      <c r="F166" s="45">
        <v>0.25</v>
      </c>
      <c r="G166" s="45" t="e">
        <f t="shared" si="2"/>
        <v>#VALUE!</v>
      </c>
      <c r="H166" s="4" t="str">
        <f>Table110[[#This Row],[Short Description]]</f>
        <v>IS6-212C</v>
      </c>
      <c r="I166" s="1" t="s">
        <v>621</v>
      </c>
      <c r="J166" s="1" t="s">
        <v>595</v>
      </c>
    </row>
    <row r="167" spans="1:10" ht="42" customHeight="1" x14ac:dyDescent="0.2">
      <c r="A167" s="1" t="s">
        <v>0</v>
      </c>
      <c r="B167" s="18" t="s">
        <v>2737</v>
      </c>
      <c r="C167" s="1" t="s">
        <v>622</v>
      </c>
      <c r="D167" s="1" t="s">
        <v>10</v>
      </c>
      <c r="E167" s="45">
        <v>2862</v>
      </c>
      <c r="F167" s="45">
        <v>0.25</v>
      </c>
      <c r="G167" s="45">
        <f t="shared" si="2"/>
        <v>2146.5</v>
      </c>
      <c r="H167" s="4" t="str">
        <f>Table110[[#This Row],[Short Description]]</f>
        <v>IS6-212W</v>
      </c>
      <c r="I167" s="1" t="s">
        <v>623</v>
      </c>
      <c r="J167" s="1" t="s">
        <v>595</v>
      </c>
    </row>
    <row r="168" spans="1:10" ht="42" customHeight="1" x14ac:dyDescent="0.2">
      <c r="A168" s="1" t="s">
        <v>0</v>
      </c>
      <c r="B168" s="18" t="s">
        <v>2738</v>
      </c>
      <c r="C168" s="1" t="s">
        <v>624</v>
      </c>
      <c r="D168" s="1" t="s">
        <v>10</v>
      </c>
      <c r="E168" s="45">
        <v>4100</v>
      </c>
      <c r="F168" s="45">
        <v>0.25</v>
      </c>
      <c r="G168" s="45">
        <f t="shared" si="2"/>
        <v>3075</v>
      </c>
      <c r="H168" s="4" t="str">
        <f>Table110[[#This Row],[Short Description]]</f>
        <v>IS6-212WR</v>
      </c>
      <c r="I168" s="1" t="s">
        <v>625</v>
      </c>
      <c r="J168" s="1" t="s">
        <v>595</v>
      </c>
    </row>
    <row r="169" spans="1:10" ht="42" customHeight="1" x14ac:dyDescent="0.2">
      <c r="A169" s="1" t="s">
        <v>0</v>
      </c>
      <c r="B169" s="18" t="s">
        <v>2739</v>
      </c>
      <c r="C169" s="1" t="s">
        <v>626</v>
      </c>
      <c r="D169" s="1" t="s">
        <v>10</v>
      </c>
      <c r="E169" s="45">
        <v>3412</v>
      </c>
      <c r="F169" s="45">
        <v>0.25</v>
      </c>
      <c r="G169" s="45">
        <f t="shared" si="2"/>
        <v>2559</v>
      </c>
      <c r="H169" s="4" t="str">
        <f>Table110[[#This Row],[Short Description]]</f>
        <v>IS6-215B</v>
      </c>
      <c r="I169" s="1" t="s">
        <v>627</v>
      </c>
      <c r="J169" s="1" t="s">
        <v>595</v>
      </c>
    </row>
    <row r="170" spans="1:10" ht="42" customHeight="1" x14ac:dyDescent="0.2">
      <c r="A170" s="1" t="s">
        <v>0</v>
      </c>
      <c r="B170" s="18" t="s">
        <v>2740</v>
      </c>
      <c r="C170" s="1" t="s">
        <v>628</v>
      </c>
      <c r="D170" s="1" t="s">
        <v>10</v>
      </c>
      <c r="E170" s="45" t="s">
        <v>445</v>
      </c>
      <c r="F170" s="45">
        <v>0.25</v>
      </c>
      <c r="G170" s="45" t="e">
        <f t="shared" si="2"/>
        <v>#VALUE!</v>
      </c>
      <c r="H170" s="4" t="str">
        <f>Table110[[#This Row],[Short Description]]</f>
        <v>IS6-215C</v>
      </c>
      <c r="I170" s="1" t="s">
        <v>629</v>
      </c>
      <c r="J170" s="1" t="s">
        <v>595</v>
      </c>
    </row>
    <row r="171" spans="1:10" ht="42" customHeight="1" x14ac:dyDescent="0.2">
      <c r="A171" s="1" t="s">
        <v>0</v>
      </c>
      <c r="B171" s="18" t="s">
        <v>2741</v>
      </c>
      <c r="C171" s="1" t="s">
        <v>630</v>
      </c>
      <c r="D171" s="1" t="s">
        <v>10</v>
      </c>
      <c r="E171" s="45">
        <v>3412</v>
      </c>
      <c r="F171" s="45">
        <v>0.25</v>
      </c>
      <c r="G171" s="45">
        <f t="shared" si="2"/>
        <v>2559</v>
      </c>
      <c r="H171" s="4" t="str">
        <f>Table110[[#This Row],[Short Description]]</f>
        <v>IS6-215W</v>
      </c>
      <c r="I171" s="1" t="s">
        <v>631</v>
      </c>
      <c r="J171" s="1" t="s">
        <v>595</v>
      </c>
    </row>
    <row r="172" spans="1:10" ht="42" customHeight="1" x14ac:dyDescent="0.2">
      <c r="A172" s="1" t="s">
        <v>0</v>
      </c>
      <c r="B172" s="18" t="s">
        <v>2742</v>
      </c>
      <c r="C172" s="1" t="s">
        <v>632</v>
      </c>
      <c r="D172" s="1" t="s">
        <v>10</v>
      </c>
      <c r="E172" s="45">
        <v>4900</v>
      </c>
      <c r="F172" s="45">
        <v>0.25</v>
      </c>
      <c r="G172" s="45">
        <f t="shared" si="2"/>
        <v>3675</v>
      </c>
      <c r="H172" s="4" t="str">
        <f>Table110[[#This Row],[Short Description]]</f>
        <v>IS6-215WR</v>
      </c>
      <c r="I172" s="1" t="s">
        <v>633</v>
      </c>
      <c r="J172" s="1" t="s">
        <v>595</v>
      </c>
    </row>
    <row r="173" spans="1:10" ht="42" customHeight="1" x14ac:dyDescent="0.2">
      <c r="A173" s="1" t="s">
        <v>0</v>
      </c>
      <c r="B173" s="18" t="s">
        <v>2743</v>
      </c>
      <c r="C173" s="1" t="s">
        <v>634</v>
      </c>
      <c r="D173" s="1" t="s">
        <v>10</v>
      </c>
      <c r="E173" s="45">
        <v>4180</v>
      </c>
      <c r="F173" s="45">
        <v>0.25</v>
      </c>
      <c r="G173" s="45">
        <f t="shared" si="2"/>
        <v>3135</v>
      </c>
      <c r="H173" s="4" t="str">
        <f>Table110[[#This Row],[Short Description]]</f>
        <v>IS6-218B</v>
      </c>
      <c r="I173" s="1" t="s">
        <v>635</v>
      </c>
      <c r="J173" s="1" t="s">
        <v>595</v>
      </c>
    </row>
    <row r="174" spans="1:10" ht="42" customHeight="1" x14ac:dyDescent="0.2">
      <c r="A174" s="1" t="s">
        <v>0</v>
      </c>
      <c r="B174" s="18" t="s">
        <v>2744</v>
      </c>
      <c r="C174" s="1" t="s">
        <v>636</v>
      </c>
      <c r="D174" s="1" t="s">
        <v>10</v>
      </c>
      <c r="E174" s="45" t="s">
        <v>445</v>
      </c>
      <c r="F174" s="45">
        <v>0.25</v>
      </c>
      <c r="G174" s="45" t="e">
        <f t="shared" si="2"/>
        <v>#VALUE!</v>
      </c>
      <c r="H174" s="4" t="str">
        <f>Table110[[#This Row],[Short Description]]</f>
        <v>IS6-218C</v>
      </c>
      <c r="I174" s="1" t="s">
        <v>637</v>
      </c>
      <c r="J174" s="1" t="s">
        <v>595</v>
      </c>
    </row>
    <row r="175" spans="1:10" ht="42" customHeight="1" x14ac:dyDescent="0.2">
      <c r="A175" s="1" t="s">
        <v>0</v>
      </c>
      <c r="B175" s="18" t="s">
        <v>2745</v>
      </c>
      <c r="C175" s="1" t="s">
        <v>638</v>
      </c>
      <c r="D175" s="1" t="s">
        <v>10</v>
      </c>
      <c r="E175" s="45">
        <v>4180</v>
      </c>
      <c r="F175" s="45">
        <v>0.25</v>
      </c>
      <c r="G175" s="45">
        <f t="shared" si="2"/>
        <v>3135</v>
      </c>
      <c r="H175" s="4" t="str">
        <f>Table110[[#This Row],[Short Description]]</f>
        <v>IS6-218W</v>
      </c>
      <c r="I175" s="1" t="s">
        <v>639</v>
      </c>
      <c r="J175" s="1" t="s">
        <v>595</v>
      </c>
    </row>
    <row r="176" spans="1:10" ht="42" customHeight="1" x14ac:dyDescent="0.2">
      <c r="A176" s="1" t="s">
        <v>0</v>
      </c>
      <c r="B176" s="18" t="s">
        <v>2746</v>
      </c>
      <c r="C176" s="1" t="s">
        <v>640</v>
      </c>
      <c r="D176" s="1" t="s">
        <v>10</v>
      </c>
      <c r="E176" s="45">
        <v>6000</v>
      </c>
      <c r="F176" s="45">
        <v>0.25</v>
      </c>
      <c r="G176" s="45">
        <f t="shared" si="2"/>
        <v>4500</v>
      </c>
      <c r="H176" s="4" t="str">
        <f>Table110[[#This Row],[Short Description]]</f>
        <v>IS6-218WR</v>
      </c>
      <c r="I176" s="1" t="s">
        <v>641</v>
      </c>
      <c r="J176" s="1" t="s">
        <v>595</v>
      </c>
    </row>
    <row r="177" spans="1:10" ht="42" customHeight="1" x14ac:dyDescent="0.2">
      <c r="A177" s="1" t="s">
        <v>0</v>
      </c>
      <c r="B177" s="18" t="s">
        <v>2747</v>
      </c>
      <c r="C177" s="1" t="s">
        <v>642</v>
      </c>
      <c r="D177" s="1" t="s">
        <v>10</v>
      </c>
      <c r="E177" s="45">
        <v>2420</v>
      </c>
      <c r="F177" s="45">
        <v>0.25</v>
      </c>
      <c r="G177" s="45">
        <f t="shared" si="2"/>
        <v>1815</v>
      </c>
      <c r="H177" s="4" t="str">
        <f>Table110[[#This Row],[Short Description]]</f>
        <v>IS8-112B</v>
      </c>
      <c r="I177" s="1" t="s">
        <v>643</v>
      </c>
      <c r="J177" s="1" t="s">
        <v>595</v>
      </c>
    </row>
    <row r="178" spans="1:10" ht="42" customHeight="1" x14ac:dyDescent="0.2">
      <c r="A178" s="1" t="s">
        <v>0</v>
      </c>
      <c r="B178" s="18" t="s">
        <v>2748</v>
      </c>
      <c r="C178" s="1" t="s">
        <v>644</v>
      </c>
      <c r="D178" s="1" t="s">
        <v>10</v>
      </c>
      <c r="E178" s="45" t="s">
        <v>445</v>
      </c>
      <c r="F178" s="45">
        <v>0.25</v>
      </c>
      <c r="G178" s="45" t="e">
        <f t="shared" si="2"/>
        <v>#VALUE!</v>
      </c>
      <c r="H178" s="4" t="str">
        <f>Table110[[#This Row],[Short Description]]</f>
        <v>IS8-112C</v>
      </c>
      <c r="I178" s="1" t="s">
        <v>645</v>
      </c>
      <c r="J178" s="1" t="s">
        <v>595</v>
      </c>
    </row>
    <row r="179" spans="1:10" ht="42" customHeight="1" x14ac:dyDescent="0.2">
      <c r="A179" s="1" t="s">
        <v>0</v>
      </c>
      <c r="B179" s="18" t="s">
        <v>2749</v>
      </c>
      <c r="C179" s="1" t="s">
        <v>646</v>
      </c>
      <c r="D179" s="1" t="s">
        <v>10</v>
      </c>
      <c r="E179" s="45">
        <v>2420</v>
      </c>
      <c r="F179" s="45">
        <v>0.25</v>
      </c>
      <c r="G179" s="45">
        <f t="shared" si="2"/>
        <v>1815</v>
      </c>
      <c r="H179" s="4" t="str">
        <f>Table110[[#This Row],[Short Description]]</f>
        <v>IS8-112W</v>
      </c>
      <c r="I179" s="1" t="s">
        <v>647</v>
      </c>
      <c r="J179" s="1" t="s">
        <v>595</v>
      </c>
    </row>
    <row r="180" spans="1:10" ht="42" customHeight="1" x14ac:dyDescent="0.2">
      <c r="A180" s="1" t="s">
        <v>0</v>
      </c>
      <c r="B180" s="18" t="s">
        <v>2750</v>
      </c>
      <c r="C180" s="1" t="s">
        <v>648</v>
      </c>
      <c r="D180" s="1" t="s">
        <v>10</v>
      </c>
      <c r="E180" s="45">
        <v>3600</v>
      </c>
      <c r="F180" s="45">
        <v>0.25</v>
      </c>
      <c r="G180" s="45">
        <f t="shared" si="2"/>
        <v>2700</v>
      </c>
      <c r="H180" s="4" t="str">
        <f>Table110[[#This Row],[Short Description]]</f>
        <v>IS8-112WR</v>
      </c>
      <c r="I180" s="1" t="s">
        <v>649</v>
      </c>
      <c r="J180" s="1" t="s">
        <v>595</v>
      </c>
    </row>
    <row r="181" spans="1:10" ht="42" customHeight="1" x14ac:dyDescent="0.2">
      <c r="A181" s="1" t="s">
        <v>0</v>
      </c>
      <c r="B181" s="18" t="s">
        <v>2751</v>
      </c>
      <c r="C181" s="1" t="s">
        <v>650</v>
      </c>
      <c r="D181" s="1" t="s">
        <v>10</v>
      </c>
      <c r="E181" s="45">
        <v>2972</v>
      </c>
      <c r="F181" s="45">
        <v>0.25</v>
      </c>
      <c r="G181" s="45">
        <f t="shared" si="2"/>
        <v>2229</v>
      </c>
      <c r="H181" s="4" t="str">
        <f>Table110[[#This Row],[Short Description]]</f>
        <v>IS8-115B</v>
      </c>
      <c r="I181" s="1" t="s">
        <v>651</v>
      </c>
      <c r="J181" s="1" t="s">
        <v>595</v>
      </c>
    </row>
    <row r="182" spans="1:10" ht="42" customHeight="1" x14ac:dyDescent="0.2">
      <c r="A182" s="1" t="s">
        <v>0</v>
      </c>
      <c r="B182" s="18" t="s">
        <v>2752</v>
      </c>
      <c r="C182" s="1" t="s">
        <v>652</v>
      </c>
      <c r="D182" s="1" t="s">
        <v>10</v>
      </c>
      <c r="E182" s="45" t="s">
        <v>445</v>
      </c>
      <c r="F182" s="45">
        <v>0.25</v>
      </c>
      <c r="G182" s="45" t="e">
        <f t="shared" si="2"/>
        <v>#VALUE!</v>
      </c>
      <c r="H182" s="4" t="str">
        <f>Table110[[#This Row],[Short Description]]</f>
        <v>IS8-115C</v>
      </c>
      <c r="I182" s="1" t="s">
        <v>653</v>
      </c>
      <c r="J182" s="1" t="s">
        <v>595</v>
      </c>
    </row>
    <row r="183" spans="1:10" ht="42" customHeight="1" x14ac:dyDescent="0.2">
      <c r="A183" s="1" t="s">
        <v>0</v>
      </c>
      <c r="B183" s="18" t="s">
        <v>2753</v>
      </c>
      <c r="C183" s="1" t="s">
        <v>654</v>
      </c>
      <c r="D183" s="1" t="s">
        <v>10</v>
      </c>
      <c r="E183" s="45">
        <v>2972</v>
      </c>
      <c r="F183" s="45">
        <v>0.25</v>
      </c>
      <c r="G183" s="45">
        <f t="shared" si="2"/>
        <v>2229</v>
      </c>
      <c r="H183" s="4" t="str">
        <f>Table110[[#This Row],[Short Description]]</f>
        <v>IS8-115W</v>
      </c>
      <c r="I183" s="1" t="s">
        <v>655</v>
      </c>
      <c r="J183" s="1" t="s">
        <v>595</v>
      </c>
    </row>
    <row r="184" spans="1:10" ht="42" customHeight="1" x14ac:dyDescent="0.2">
      <c r="A184" s="1" t="s">
        <v>0</v>
      </c>
      <c r="B184" s="18" t="s">
        <v>2754</v>
      </c>
      <c r="C184" s="1" t="s">
        <v>656</v>
      </c>
      <c r="D184" s="1" t="s">
        <v>10</v>
      </c>
      <c r="E184" s="45">
        <v>4200</v>
      </c>
      <c r="F184" s="45">
        <v>0.25</v>
      </c>
      <c r="G184" s="45">
        <f t="shared" si="2"/>
        <v>3150</v>
      </c>
      <c r="H184" s="4" t="str">
        <f>Table110[[#This Row],[Short Description]]</f>
        <v>IS8-115WR</v>
      </c>
      <c r="I184" s="1" t="s">
        <v>657</v>
      </c>
      <c r="J184" s="1" t="s">
        <v>595</v>
      </c>
    </row>
    <row r="185" spans="1:10" ht="42" customHeight="1" x14ac:dyDescent="0.2">
      <c r="A185" s="1" t="s">
        <v>0</v>
      </c>
      <c r="B185" s="18" t="s">
        <v>2755</v>
      </c>
      <c r="C185" s="1" t="s">
        <v>658</v>
      </c>
      <c r="D185" s="1" t="s">
        <v>10</v>
      </c>
      <c r="E185" s="45">
        <v>3632</v>
      </c>
      <c r="F185" s="45">
        <v>0.25</v>
      </c>
      <c r="G185" s="45">
        <f t="shared" si="2"/>
        <v>2724</v>
      </c>
      <c r="H185" s="4" t="str">
        <f>Table110[[#This Row],[Short Description]]</f>
        <v>IS8-118B</v>
      </c>
      <c r="I185" s="1" t="s">
        <v>659</v>
      </c>
      <c r="J185" s="1" t="s">
        <v>595</v>
      </c>
    </row>
    <row r="186" spans="1:10" ht="42" customHeight="1" x14ac:dyDescent="0.2">
      <c r="A186" s="1" t="s">
        <v>0</v>
      </c>
      <c r="B186" s="18" t="s">
        <v>2756</v>
      </c>
      <c r="C186" s="1" t="s">
        <v>660</v>
      </c>
      <c r="D186" s="1" t="s">
        <v>10</v>
      </c>
      <c r="E186" s="45" t="s">
        <v>445</v>
      </c>
      <c r="F186" s="45">
        <v>0.25</v>
      </c>
      <c r="G186" s="45" t="e">
        <f t="shared" si="2"/>
        <v>#VALUE!</v>
      </c>
      <c r="H186" s="4" t="str">
        <f>Table110[[#This Row],[Short Description]]</f>
        <v>IS8-118C</v>
      </c>
      <c r="I186" s="1" t="s">
        <v>661</v>
      </c>
      <c r="J186" s="1" t="s">
        <v>595</v>
      </c>
    </row>
    <row r="187" spans="1:10" ht="42" customHeight="1" x14ac:dyDescent="0.2">
      <c r="A187" s="1" t="s">
        <v>0</v>
      </c>
      <c r="B187" s="18" t="s">
        <v>2757</v>
      </c>
      <c r="C187" s="1" t="s">
        <v>662</v>
      </c>
      <c r="D187" s="1" t="s">
        <v>10</v>
      </c>
      <c r="E187" s="45">
        <v>3632</v>
      </c>
      <c r="F187" s="45">
        <v>0.25</v>
      </c>
      <c r="G187" s="45">
        <f t="shared" si="2"/>
        <v>2724</v>
      </c>
      <c r="H187" s="4" t="str">
        <f>Table110[[#This Row],[Short Description]]</f>
        <v>IS8-118W</v>
      </c>
      <c r="I187" s="1" t="s">
        <v>663</v>
      </c>
      <c r="J187" s="1" t="s">
        <v>595</v>
      </c>
    </row>
    <row r="188" spans="1:10" ht="42" customHeight="1" x14ac:dyDescent="0.2">
      <c r="A188" s="1" t="s">
        <v>0</v>
      </c>
      <c r="B188" s="18" t="s">
        <v>2758</v>
      </c>
      <c r="C188" s="1" t="s">
        <v>664</v>
      </c>
      <c r="D188" s="1" t="s">
        <v>10</v>
      </c>
      <c r="E188" s="45">
        <v>5100</v>
      </c>
      <c r="F188" s="45">
        <v>0.25</v>
      </c>
      <c r="G188" s="45">
        <f t="shared" si="2"/>
        <v>3825</v>
      </c>
      <c r="H188" s="4" t="str">
        <f>Table110[[#This Row],[Short Description]]</f>
        <v>IS8-118WR</v>
      </c>
      <c r="I188" s="1" t="s">
        <v>665</v>
      </c>
      <c r="J188" s="1" t="s">
        <v>595</v>
      </c>
    </row>
    <row r="189" spans="1:10" ht="42" customHeight="1" x14ac:dyDescent="0.2">
      <c r="A189" s="1" t="s">
        <v>0</v>
      </c>
      <c r="B189" s="18" t="s">
        <v>2759</v>
      </c>
      <c r="C189" s="1" t="s">
        <v>666</v>
      </c>
      <c r="D189" s="1" t="s">
        <v>10</v>
      </c>
      <c r="E189" s="45">
        <v>4072</v>
      </c>
      <c r="F189" s="45">
        <v>0.25</v>
      </c>
      <c r="G189" s="45">
        <f t="shared" si="2"/>
        <v>3054</v>
      </c>
      <c r="H189" s="4" t="str">
        <f>Table110[[#This Row],[Short Description]]</f>
        <v>IS8-212B</v>
      </c>
      <c r="I189" s="1" t="s">
        <v>667</v>
      </c>
      <c r="J189" s="1" t="s">
        <v>595</v>
      </c>
    </row>
    <row r="190" spans="1:10" ht="42" customHeight="1" x14ac:dyDescent="0.2">
      <c r="A190" s="1" t="s">
        <v>0</v>
      </c>
      <c r="B190" s="18" t="s">
        <v>2760</v>
      </c>
      <c r="C190" s="1" t="s">
        <v>668</v>
      </c>
      <c r="D190" s="1" t="s">
        <v>10</v>
      </c>
      <c r="E190" s="45" t="s">
        <v>445</v>
      </c>
      <c r="F190" s="45">
        <v>0.25</v>
      </c>
      <c r="G190" s="45" t="e">
        <f t="shared" si="2"/>
        <v>#VALUE!</v>
      </c>
      <c r="H190" s="4" t="str">
        <f>Table110[[#This Row],[Short Description]]</f>
        <v>IS8-212C</v>
      </c>
      <c r="I190" s="1" t="s">
        <v>669</v>
      </c>
      <c r="J190" s="1" t="s">
        <v>595</v>
      </c>
    </row>
    <row r="191" spans="1:10" ht="42" customHeight="1" x14ac:dyDescent="0.2">
      <c r="A191" s="1" t="s">
        <v>0</v>
      </c>
      <c r="B191" s="18" t="s">
        <v>2761</v>
      </c>
      <c r="C191" s="1" t="s">
        <v>670</v>
      </c>
      <c r="D191" s="1" t="s">
        <v>10</v>
      </c>
      <c r="E191" s="45">
        <v>4072</v>
      </c>
      <c r="F191" s="45">
        <v>0.25</v>
      </c>
      <c r="G191" s="45">
        <f t="shared" si="2"/>
        <v>3054</v>
      </c>
      <c r="H191" s="4" t="str">
        <f>Table110[[#This Row],[Short Description]]</f>
        <v>IS8-212W</v>
      </c>
      <c r="I191" s="1" t="s">
        <v>671</v>
      </c>
      <c r="J191" s="1" t="s">
        <v>595</v>
      </c>
    </row>
    <row r="192" spans="1:10" ht="42" customHeight="1" x14ac:dyDescent="0.2">
      <c r="A192" s="1" t="s">
        <v>0</v>
      </c>
      <c r="B192" s="18" t="s">
        <v>2762</v>
      </c>
      <c r="C192" s="1" t="s">
        <v>672</v>
      </c>
      <c r="D192" s="1" t="s">
        <v>10</v>
      </c>
      <c r="E192" s="45">
        <v>5200</v>
      </c>
      <c r="F192" s="45">
        <v>0.25</v>
      </c>
      <c r="G192" s="45">
        <f t="shared" si="2"/>
        <v>3900</v>
      </c>
      <c r="H192" s="4" t="str">
        <f>Table110[[#This Row],[Short Description]]</f>
        <v>IS8-212WR</v>
      </c>
      <c r="I192" s="1" t="s">
        <v>673</v>
      </c>
      <c r="J192" s="1" t="s">
        <v>595</v>
      </c>
    </row>
    <row r="193" spans="1:10" ht="42" customHeight="1" x14ac:dyDescent="0.2">
      <c r="A193" s="1" t="s">
        <v>0</v>
      </c>
      <c r="B193" s="18" t="s">
        <v>2763</v>
      </c>
      <c r="C193" s="1" t="s">
        <v>674</v>
      </c>
      <c r="D193" s="1" t="s">
        <v>10</v>
      </c>
      <c r="E193" s="45">
        <v>4840</v>
      </c>
      <c r="F193" s="45">
        <v>0.25</v>
      </c>
      <c r="G193" s="45">
        <f t="shared" si="2"/>
        <v>3630</v>
      </c>
      <c r="H193" s="4" t="str">
        <f>Table110[[#This Row],[Short Description]]</f>
        <v>IS8-215B</v>
      </c>
      <c r="I193" s="1" t="s">
        <v>675</v>
      </c>
      <c r="J193" s="1" t="s">
        <v>595</v>
      </c>
    </row>
    <row r="194" spans="1:10" ht="42" customHeight="1" x14ac:dyDescent="0.2">
      <c r="A194" s="1" t="s">
        <v>0</v>
      </c>
      <c r="B194" s="18" t="s">
        <v>2764</v>
      </c>
      <c r="C194" s="1" t="s">
        <v>676</v>
      </c>
      <c r="D194" s="1" t="s">
        <v>10</v>
      </c>
      <c r="E194" s="45" t="s">
        <v>445</v>
      </c>
      <c r="F194" s="45">
        <v>0.25</v>
      </c>
      <c r="G194" s="45" t="e">
        <f t="shared" ref="G194:G257" si="3">E194-(E194*F194)</f>
        <v>#VALUE!</v>
      </c>
      <c r="H194" s="4" t="str">
        <f>Table110[[#This Row],[Short Description]]</f>
        <v>IS8-215C</v>
      </c>
      <c r="I194" s="1" t="s">
        <v>677</v>
      </c>
      <c r="J194" s="1" t="s">
        <v>595</v>
      </c>
    </row>
    <row r="195" spans="1:10" ht="42" customHeight="1" x14ac:dyDescent="0.2">
      <c r="A195" s="1" t="s">
        <v>0</v>
      </c>
      <c r="B195" s="18" t="s">
        <v>2765</v>
      </c>
      <c r="C195" s="1" t="s">
        <v>678</v>
      </c>
      <c r="D195" s="1" t="s">
        <v>10</v>
      </c>
      <c r="E195" s="45">
        <v>4840</v>
      </c>
      <c r="F195" s="45">
        <v>0.25</v>
      </c>
      <c r="G195" s="45">
        <f t="shared" si="3"/>
        <v>3630</v>
      </c>
      <c r="H195" s="4" t="str">
        <f>Table110[[#This Row],[Short Description]]</f>
        <v>IS8-215W</v>
      </c>
      <c r="I195" s="1" t="s">
        <v>679</v>
      </c>
      <c r="J195" s="1" t="s">
        <v>595</v>
      </c>
    </row>
    <row r="196" spans="1:10" ht="42" customHeight="1" x14ac:dyDescent="0.2">
      <c r="A196" s="1" t="s">
        <v>0</v>
      </c>
      <c r="B196" s="18" t="s">
        <v>2766</v>
      </c>
      <c r="C196" s="1" t="s">
        <v>680</v>
      </c>
      <c r="D196" s="1" t="s">
        <v>10</v>
      </c>
      <c r="E196" s="45">
        <v>6200</v>
      </c>
      <c r="F196" s="45">
        <v>0.25</v>
      </c>
      <c r="G196" s="45">
        <f t="shared" si="3"/>
        <v>4650</v>
      </c>
      <c r="H196" s="4" t="str">
        <f>Table110[[#This Row],[Short Description]]</f>
        <v>IS8-215WR</v>
      </c>
      <c r="I196" s="1" t="s">
        <v>681</v>
      </c>
      <c r="J196" s="1" t="s">
        <v>595</v>
      </c>
    </row>
    <row r="197" spans="1:10" ht="42" customHeight="1" x14ac:dyDescent="0.2">
      <c r="A197" s="1" t="s">
        <v>0</v>
      </c>
      <c r="B197" s="18" t="s">
        <v>2767</v>
      </c>
      <c r="C197" s="1" t="s">
        <v>682</v>
      </c>
      <c r="D197" s="1" t="s">
        <v>10</v>
      </c>
      <c r="E197" s="45">
        <v>6052</v>
      </c>
      <c r="F197" s="45">
        <v>0.25</v>
      </c>
      <c r="G197" s="45">
        <f t="shared" si="3"/>
        <v>4539</v>
      </c>
      <c r="H197" s="4" t="str">
        <f>Table110[[#This Row],[Short Description]]</f>
        <v>IS8-218B</v>
      </c>
      <c r="I197" s="1" t="s">
        <v>683</v>
      </c>
      <c r="J197" s="1" t="s">
        <v>595</v>
      </c>
    </row>
    <row r="198" spans="1:10" ht="42" customHeight="1" x14ac:dyDescent="0.2">
      <c r="A198" s="1" t="s">
        <v>0</v>
      </c>
      <c r="B198" s="18" t="s">
        <v>2768</v>
      </c>
      <c r="C198" s="1" t="s">
        <v>684</v>
      </c>
      <c r="D198" s="1" t="s">
        <v>10</v>
      </c>
      <c r="E198" s="45" t="s">
        <v>445</v>
      </c>
      <c r="F198" s="45">
        <v>0.25</v>
      </c>
      <c r="G198" s="45" t="e">
        <f t="shared" si="3"/>
        <v>#VALUE!</v>
      </c>
      <c r="H198" s="4" t="str">
        <f>Table110[[#This Row],[Short Description]]</f>
        <v>IS8-218C</v>
      </c>
      <c r="I198" s="1" t="s">
        <v>685</v>
      </c>
      <c r="J198" s="1" t="s">
        <v>595</v>
      </c>
    </row>
    <row r="199" spans="1:10" ht="42" customHeight="1" x14ac:dyDescent="0.2">
      <c r="A199" s="1" t="s">
        <v>0</v>
      </c>
      <c r="B199" s="18" t="s">
        <v>2769</v>
      </c>
      <c r="C199" s="1" t="s">
        <v>686</v>
      </c>
      <c r="D199" s="1" t="s">
        <v>10</v>
      </c>
      <c r="E199" s="45">
        <v>6052</v>
      </c>
      <c r="F199" s="45">
        <v>0.25</v>
      </c>
      <c r="G199" s="45">
        <f t="shared" si="3"/>
        <v>4539</v>
      </c>
      <c r="H199" s="4" t="str">
        <f>Table110[[#This Row],[Short Description]]</f>
        <v>IS8-218W</v>
      </c>
      <c r="I199" s="1" t="s">
        <v>687</v>
      </c>
      <c r="J199" s="1" t="s">
        <v>595</v>
      </c>
    </row>
    <row r="200" spans="1:10" ht="42" customHeight="1" x14ac:dyDescent="0.2">
      <c r="A200" s="1" t="s">
        <v>0</v>
      </c>
      <c r="B200" s="18" t="s">
        <v>2770</v>
      </c>
      <c r="C200" s="1" t="s">
        <v>688</v>
      </c>
      <c r="D200" s="1" t="s">
        <v>10</v>
      </c>
      <c r="E200" s="45">
        <v>7700</v>
      </c>
      <c r="F200" s="45">
        <v>0.25</v>
      </c>
      <c r="G200" s="45">
        <f t="shared" si="3"/>
        <v>5775</v>
      </c>
      <c r="H200" s="4" t="str">
        <f>Table110[[#This Row],[Short Description]]</f>
        <v>IS8-218WR</v>
      </c>
      <c r="I200" s="1" t="s">
        <v>689</v>
      </c>
      <c r="J200" s="1" t="s">
        <v>595</v>
      </c>
    </row>
    <row r="201" spans="1:10" ht="42" customHeight="1" x14ac:dyDescent="0.2">
      <c r="A201" s="1" t="s">
        <v>0</v>
      </c>
      <c r="B201" s="18" t="s">
        <v>2771</v>
      </c>
      <c r="C201" s="1" t="s">
        <v>690</v>
      </c>
      <c r="D201" s="1" t="s">
        <v>10</v>
      </c>
      <c r="E201" s="45">
        <v>469</v>
      </c>
      <c r="F201" s="45">
        <v>0.25</v>
      </c>
      <c r="G201" s="45">
        <f t="shared" si="3"/>
        <v>351.75</v>
      </c>
      <c r="H201" s="4" t="str">
        <f>Table110[[#This Row],[Short Description]]</f>
        <v>IUB0002WRG</v>
      </c>
      <c r="I201" s="1" t="s">
        <v>691</v>
      </c>
      <c r="J201" s="1" t="s">
        <v>284</v>
      </c>
    </row>
    <row r="202" spans="1:10" ht="42" customHeight="1" x14ac:dyDescent="0.2">
      <c r="A202" s="1" t="s">
        <v>0</v>
      </c>
      <c r="B202" s="18" t="s">
        <v>2772</v>
      </c>
      <c r="C202" s="1" t="s">
        <v>692</v>
      </c>
      <c r="D202" s="1" t="s">
        <v>10</v>
      </c>
      <c r="E202" s="45">
        <v>176</v>
      </c>
      <c r="F202" s="45">
        <v>0.25</v>
      </c>
      <c r="G202" s="45">
        <f t="shared" si="3"/>
        <v>132</v>
      </c>
      <c r="H202" s="4" t="str">
        <f>Table110[[#This Row],[Short Description]]</f>
        <v>IUB1062B</v>
      </c>
      <c r="I202" s="1" t="s">
        <v>693</v>
      </c>
      <c r="J202" s="1" t="s">
        <v>284</v>
      </c>
    </row>
    <row r="203" spans="1:10" ht="42" customHeight="1" x14ac:dyDescent="0.2">
      <c r="A203" s="1" t="s">
        <v>0</v>
      </c>
      <c r="B203" s="18" t="s">
        <v>2773</v>
      </c>
      <c r="C203" s="1" t="s">
        <v>694</v>
      </c>
      <c r="D203" s="1" t="s">
        <v>10</v>
      </c>
      <c r="E203" s="45">
        <v>176</v>
      </c>
      <c r="F203" s="45">
        <v>0.25</v>
      </c>
      <c r="G203" s="45">
        <f t="shared" si="3"/>
        <v>132</v>
      </c>
      <c r="H203" s="4" t="str">
        <f>Table110[[#This Row],[Short Description]]</f>
        <v>IUB1062W</v>
      </c>
      <c r="I203" s="1" t="s">
        <v>695</v>
      </c>
      <c r="J203" s="1" t="s">
        <v>284</v>
      </c>
    </row>
    <row r="204" spans="1:10" ht="42" customHeight="1" x14ac:dyDescent="0.2">
      <c r="A204" s="1" t="s">
        <v>0</v>
      </c>
      <c r="B204" s="18" t="s">
        <v>2774</v>
      </c>
      <c r="C204" s="1" t="s">
        <v>696</v>
      </c>
      <c r="D204" s="1" t="s">
        <v>10</v>
      </c>
      <c r="E204" s="45">
        <v>280</v>
      </c>
      <c r="F204" s="45">
        <v>0.25</v>
      </c>
      <c r="G204" s="45">
        <f t="shared" si="3"/>
        <v>210</v>
      </c>
      <c r="H204" s="4" t="str">
        <f>Table110[[#This Row],[Short Description]]</f>
        <v>IUB1062WRG</v>
      </c>
      <c r="I204" s="1" t="s">
        <v>697</v>
      </c>
      <c r="J204" s="1" t="s">
        <v>284</v>
      </c>
    </row>
    <row r="205" spans="1:10" ht="42" customHeight="1" x14ac:dyDescent="0.2">
      <c r="A205" s="1" t="s">
        <v>0</v>
      </c>
      <c r="B205" s="18" t="s">
        <v>2775</v>
      </c>
      <c r="C205" s="1" t="s">
        <v>698</v>
      </c>
      <c r="D205" s="1" t="s">
        <v>10</v>
      </c>
      <c r="E205" s="45">
        <v>206</v>
      </c>
      <c r="F205" s="45">
        <v>0.25</v>
      </c>
      <c r="G205" s="45">
        <f t="shared" si="3"/>
        <v>154.5</v>
      </c>
      <c r="H205" s="4" t="str">
        <f>Table110[[#This Row],[Short Description]]</f>
        <v>IUB1082B</v>
      </c>
      <c r="I205" s="1" t="s">
        <v>699</v>
      </c>
      <c r="J205" s="1" t="s">
        <v>284</v>
      </c>
    </row>
    <row r="206" spans="1:10" ht="42" customHeight="1" x14ac:dyDescent="0.2">
      <c r="A206" s="1" t="s">
        <v>0</v>
      </c>
      <c r="B206" s="18" t="s">
        <v>2776</v>
      </c>
      <c r="C206" s="1" t="s">
        <v>700</v>
      </c>
      <c r="D206" s="1" t="s">
        <v>10</v>
      </c>
      <c r="E206" s="45">
        <v>206</v>
      </c>
      <c r="F206" s="45">
        <v>0.25</v>
      </c>
      <c r="G206" s="45">
        <f t="shared" si="3"/>
        <v>154.5</v>
      </c>
      <c r="H206" s="4" t="str">
        <f>Table110[[#This Row],[Short Description]]</f>
        <v>IUB1082W</v>
      </c>
      <c r="I206" s="1" t="s">
        <v>701</v>
      </c>
      <c r="J206" s="1" t="s">
        <v>284</v>
      </c>
    </row>
    <row r="207" spans="1:10" ht="42" customHeight="1" x14ac:dyDescent="0.2">
      <c r="A207" s="1" t="s">
        <v>0</v>
      </c>
      <c r="B207" s="18" t="s">
        <v>2777</v>
      </c>
      <c r="C207" s="1" t="s">
        <v>702</v>
      </c>
      <c r="D207" s="1" t="s">
        <v>10</v>
      </c>
      <c r="E207" s="45">
        <v>326</v>
      </c>
      <c r="F207" s="45">
        <v>0.25</v>
      </c>
      <c r="G207" s="45">
        <f t="shared" si="3"/>
        <v>244.5</v>
      </c>
      <c r="H207" s="4" t="str">
        <f>Table110[[#This Row],[Short Description]]</f>
        <v>IUB1082WRG</v>
      </c>
      <c r="I207" s="1" t="s">
        <v>703</v>
      </c>
      <c r="J207" s="1" t="s">
        <v>284</v>
      </c>
    </row>
    <row r="208" spans="1:10" ht="42" customHeight="1" x14ac:dyDescent="0.2">
      <c r="A208" s="1" t="s">
        <v>0</v>
      </c>
      <c r="B208" s="18" t="s">
        <v>2778</v>
      </c>
      <c r="C208" s="1" t="s">
        <v>704</v>
      </c>
      <c r="D208" s="1" t="s">
        <v>10</v>
      </c>
      <c r="E208" s="45">
        <v>373</v>
      </c>
      <c r="F208" s="45">
        <v>0.25</v>
      </c>
      <c r="G208" s="45">
        <f t="shared" si="3"/>
        <v>279.75</v>
      </c>
      <c r="H208" s="4" t="str">
        <f>Table110[[#This Row],[Short Description]]</f>
        <v>IUB1122B</v>
      </c>
      <c r="I208" s="1" t="s">
        <v>705</v>
      </c>
      <c r="J208" s="1" t="s">
        <v>284</v>
      </c>
    </row>
    <row r="209" spans="1:10" ht="42" customHeight="1" x14ac:dyDescent="0.2">
      <c r="A209" s="1" t="s">
        <v>0</v>
      </c>
      <c r="B209" s="18" t="s">
        <v>2779</v>
      </c>
      <c r="C209" s="1" t="s">
        <v>706</v>
      </c>
      <c r="D209" s="1" t="s">
        <v>10</v>
      </c>
      <c r="E209" s="45">
        <v>373</v>
      </c>
      <c r="F209" s="45">
        <v>0.25</v>
      </c>
      <c r="G209" s="45">
        <f t="shared" si="3"/>
        <v>279.75</v>
      </c>
      <c r="H209" s="4" t="str">
        <f>Table110[[#This Row],[Short Description]]</f>
        <v>IUB1122W</v>
      </c>
      <c r="I209" s="1" t="s">
        <v>707</v>
      </c>
      <c r="J209" s="1" t="s">
        <v>284</v>
      </c>
    </row>
    <row r="210" spans="1:10" ht="42" customHeight="1" x14ac:dyDescent="0.2">
      <c r="A210" s="1" t="s">
        <v>0</v>
      </c>
      <c r="B210" s="18" t="s">
        <v>2780</v>
      </c>
      <c r="C210" s="1" t="s">
        <v>708</v>
      </c>
      <c r="D210" s="1" t="s">
        <v>10</v>
      </c>
      <c r="E210" s="45">
        <v>583</v>
      </c>
      <c r="F210" s="45">
        <v>0.25</v>
      </c>
      <c r="G210" s="45">
        <f t="shared" si="3"/>
        <v>437.25</v>
      </c>
      <c r="H210" s="4" t="str">
        <f>Table110[[#This Row],[Short Description]]</f>
        <v>IUB1122WRG</v>
      </c>
      <c r="I210" s="1" t="s">
        <v>709</v>
      </c>
      <c r="J210" s="1" t="s">
        <v>284</v>
      </c>
    </row>
    <row r="211" spans="1:10" ht="42" customHeight="1" x14ac:dyDescent="0.2">
      <c r="A211" s="1" t="s">
        <v>0</v>
      </c>
      <c r="B211" s="18" t="s">
        <v>2781</v>
      </c>
      <c r="C211" s="1" t="s">
        <v>710</v>
      </c>
      <c r="D211" s="1" t="s">
        <v>10</v>
      </c>
      <c r="E211" s="45">
        <v>583</v>
      </c>
      <c r="F211" s="45">
        <v>0.25</v>
      </c>
      <c r="G211" s="45">
        <f t="shared" si="3"/>
        <v>437.25</v>
      </c>
      <c r="H211" s="4" t="str">
        <f>Table110[[#This Row],[Short Description]]</f>
        <v>IUB112SWRG</v>
      </c>
      <c r="I211" s="1" t="s">
        <v>711</v>
      </c>
      <c r="J211" s="1" t="s">
        <v>284</v>
      </c>
    </row>
    <row r="212" spans="1:10" ht="42" customHeight="1" x14ac:dyDescent="0.2">
      <c r="A212" s="1" t="s">
        <v>0</v>
      </c>
      <c r="B212" s="18" t="s">
        <v>2782</v>
      </c>
      <c r="C212" s="1" t="s">
        <v>712</v>
      </c>
      <c r="D212" s="1" t="s">
        <v>10</v>
      </c>
      <c r="E212" s="45">
        <v>399</v>
      </c>
      <c r="F212" s="45">
        <v>0.25</v>
      </c>
      <c r="G212" s="45">
        <f t="shared" si="3"/>
        <v>299.25</v>
      </c>
      <c r="H212" s="4" t="str">
        <f>Table110[[#This Row],[Short Description]]</f>
        <v>IUB1152B</v>
      </c>
      <c r="I212" s="1" t="s">
        <v>713</v>
      </c>
      <c r="J212" s="1" t="s">
        <v>284</v>
      </c>
    </row>
    <row r="213" spans="1:10" ht="42" customHeight="1" x14ac:dyDescent="0.2">
      <c r="A213" s="1" t="s">
        <v>0</v>
      </c>
      <c r="B213" s="18" t="s">
        <v>2783</v>
      </c>
      <c r="C213" s="1" t="s">
        <v>714</v>
      </c>
      <c r="D213" s="1" t="s">
        <v>10</v>
      </c>
      <c r="E213" s="45">
        <v>399</v>
      </c>
      <c r="F213" s="45">
        <v>0.25</v>
      </c>
      <c r="G213" s="45">
        <f t="shared" si="3"/>
        <v>299.25</v>
      </c>
      <c r="H213" s="4" t="str">
        <f>Table110[[#This Row],[Short Description]]</f>
        <v>IUB1152W</v>
      </c>
      <c r="I213" s="1" t="s">
        <v>715</v>
      </c>
      <c r="J213" s="1" t="s">
        <v>284</v>
      </c>
    </row>
    <row r="214" spans="1:10" ht="42" customHeight="1" x14ac:dyDescent="0.2">
      <c r="A214" s="1" t="s">
        <v>0</v>
      </c>
      <c r="B214" s="18" t="s">
        <v>2784</v>
      </c>
      <c r="C214" s="1" t="s">
        <v>716</v>
      </c>
      <c r="D214" s="1" t="s">
        <v>10</v>
      </c>
      <c r="E214" s="45">
        <v>619</v>
      </c>
      <c r="F214" s="45">
        <v>0.25</v>
      </c>
      <c r="G214" s="45">
        <f t="shared" si="3"/>
        <v>464.25</v>
      </c>
      <c r="H214" s="4" t="str">
        <f>Table110[[#This Row],[Short Description]]</f>
        <v>IUB1152WRG</v>
      </c>
      <c r="I214" s="1" t="s">
        <v>717</v>
      </c>
      <c r="J214" s="1" t="s">
        <v>284</v>
      </c>
    </row>
    <row r="215" spans="1:10" ht="42" customHeight="1" x14ac:dyDescent="0.2">
      <c r="A215" s="1" t="s">
        <v>0</v>
      </c>
      <c r="B215" s="18" t="s">
        <v>2785</v>
      </c>
      <c r="C215" s="1" t="s">
        <v>718</v>
      </c>
      <c r="D215" s="1" t="s">
        <v>10</v>
      </c>
      <c r="E215" s="45">
        <v>469</v>
      </c>
      <c r="F215" s="45">
        <v>0.25</v>
      </c>
      <c r="G215" s="45">
        <f t="shared" si="3"/>
        <v>351.75</v>
      </c>
      <c r="H215" s="4" t="str">
        <f>Table110[[#This Row],[Short Description]]</f>
        <v>IUB1153B</v>
      </c>
      <c r="I215" s="1" t="s">
        <v>719</v>
      </c>
      <c r="J215" s="1" t="s">
        <v>284</v>
      </c>
    </row>
    <row r="216" spans="1:10" ht="42" customHeight="1" x14ac:dyDescent="0.2">
      <c r="A216" s="1" t="s">
        <v>0</v>
      </c>
      <c r="B216" s="18" t="s">
        <v>2786</v>
      </c>
      <c r="C216" s="1" t="s">
        <v>720</v>
      </c>
      <c r="D216" s="1" t="s">
        <v>10</v>
      </c>
      <c r="E216" s="45">
        <v>469</v>
      </c>
      <c r="F216" s="45">
        <v>0.25</v>
      </c>
      <c r="G216" s="45">
        <f t="shared" si="3"/>
        <v>351.75</v>
      </c>
      <c r="H216" s="4" t="str">
        <f>Table110[[#This Row],[Short Description]]</f>
        <v>IUB1153W</v>
      </c>
      <c r="I216" s="1" t="s">
        <v>721</v>
      </c>
      <c r="J216" s="1" t="s">
        <v>284</v>
      </c>
    </row>
    <row r="217" spans="1:10" ht="42" customHeight="1" x14ac:dyDescent="0.2">
      <c r="A217" s="1" t="s">
        <v>0</v>
      </c>
      <c r="B217" s="18" t="s">
        <v>2787</v>
      </c>
      <c r="C217" s="1" t="s">
        <v>722</v>
      </c>
      <c r="D217" s="1" t="s">
        <v>10</v>
      </c>
      <c r="E217" s="45">
        <v>676</v>
      </c>
      <c r="F217" s="45">
        <v>0.25</v>
      </c>
      <c r="G217" s="45">
        <f t="shared" si="3"/>
        <v>507</v>
      </c>
      <c r="H217" s="4" t="str">
        <f>Table110[[#This Row],[Short Description]]</f>
        <v>IUB1153WRG</v>
      </c>
      <c r="I217" s="1" t="s">
        <v>723</v>
      </c>
      <c r="J217" s="1" t="s">
        <v>284</v>
      </c>
    </row>
    <row r="218" spans="1:10" ht="42" customHeight="1" x14ac:dyDescent="0.2">
      <c r="A218" s="1" t="s">
        <v>0</v>
      </c>
      <c r="B218" s="18" t="s">
        <v>2788</v>
      </c>
      <c r="C218" s="1" t="s">
        <v>724</v>
      </c>
      <c r="D218" s="1" t="s">
        <v>10</v>
      </c>
      <c r="E218" s="45">
        <v>216</v>
      </c>
      <c r="F218" s="45">
        <v>0.25</v>
      </c>
      <c r="G218" s="45">
        <f t="shared" si="3"/>
        <v>162</v>
      </c>
      <c r="H218" s="4" t="str">
        <f>Table110[[#This Row],[Short Description]]</f>
        <v>IUB2082B</v>
      </c>
      <c r="I218" s="1" t="s">
        <v>725</v>
      </c>
      <c r="J218" s="1" t="s">
        <v>284</v>
      </c>
    </row>
    <row r="219" spans="1:10" ht="42" customHeight="1" x14ac:dyDescent="0.2">
      <c r="A219" s="1" t="s">
        <v>0</v>
      </c>
      <c r="B219" s="18" t="s">
        <v>2789</v>
      </c>
      <c r="C219" s="1" t="s">
        <v>726</v>
      </c>
      <c r="D219" s="1" t="s">
        <v>10</v>
      </c>
      <c r="E219" s="45">
        <v>216</v>
      </c>
      <c r="F219" s="45">
        <v>0.25</v>
      </c>
      <c r="G219" s="45">
        <f t="shared" si="3"/>
        <v>162</v>
      </c>
      <c r="H219" s="4" t="str">
        <f>Table110[[#This Row],[Short Description]]</f>
        <v>IUB2082W</v>
      </c>
      <c r="I219" s="1" t="s">
        <v>727</v>
      </c>
      <c r="J219" s="1" t="s">
        <v>284</v>
      </c>
    </row>
    <row r="220" spans="1:10" ht="42" customHeight="1" x14ac:dyDescent="0.2">
      <c r="A220" s="1" t="s">
        <v>0</v>
      </c>
      <c r="B220" s="18" t="s">
        <v>2790</v>
      </c>
      <c r="C220" s="1" t="s">
        <v>728</v>
      </c>
      <c r="D220" s="1" t="s">
        <v>10</v>
      </c>
      <c r="E220" s="45">
        <v>339</v>
      </c>
      <c r="F220" s="45">
        <v>0.25</v>
      </c>
      <c r="G220" s="45">
        <f t="shared" si="3"/>
        <v>254.25</v>
      </c>
      <c r="H220" s="4" t="str">
        <f>Table110[[#This Row],[Short Description]]</f>
        <v>IUB2082WRG</v>
      </c>
      <c r="I220" s="1" t="s">
        <v>729</v>
      </c>
      <c r="J220" s="1" t="s">
        <v>284</v>
      </c>
    </row>
    <row r="221" spans="1:10" ht="42" customHeight="1" x14ac:dyDescent="0.2">
      <c r="A221" s="1" t="s">
        <v>0</v>
      </c>
      <c r="B221" s="18" t="s">
        <v>2791</v>
      </c>
      <c r="C221" s="1" t="s">
        <v>730</v>
      </c>
      <c r="D221" s="1" t="s">
        <v>10</v>
      </c>
      <c r="E221" s="45">
        <v>4664</v>
      </c>
      <c r="F221" s="45">
        <v>0.25</v>
      </c>
      <c r="G221" s="45">
        <f t="shared" si="3"/>
        <v>3498</v>
      </c>
      <c r="H221" s="4" t="str">
        <f>Table110[[#This Row],[Short Description]]</f>
        <v>IV6-1122/05B</v>
      </c>
      <c r="I221" s="1" t="s">
        <v>731</v>
      </c>
      <c r="J221" s="1" t="s">
        <v>732</v>
      </c>
    </row>
    <row r="222" spans="1:10" ht="42" customHeight="1" x14ac:dyDescent="0.2">
      <c r="A222" s="1" t="s">
        <v>0</v>
      </c>
      <c r="B222" s="18" t="s">
        <v>2792</v>
      </c>
      <c r="C222" s="1" t="s">
        <v>733</v>
      </c>
      <c r="D222" s="1" t="s">
        <v>10</v>
      </c>
      <c r="E222" s="45">
        <v>4664</v>
      </c>
      <c r="F222" s="45">
        <v>0.25</v>
      </c>
      <c r="G222" s="45">
        <f t="shared" si="3"/>
        <v>3498</v>
      </c>
      <c r="H222" s="4" t="str">
        <f>Table110[[#This Row],[Short Description]]</f>
        <v>IV6-1122/05W</v>
      </c>
      <c r="I222" s="1" t="s">
        <v>734</v>
      </c>
      <c r="J222" s="1" t="s">
        <v>732</v>
      </c>
    </row>
    <row r="223" spans="1:10" ht="42" customHeight="1" x14ac:dyDescent="0.2">
      <c r="A223" s="1" t="s">
        <v>0</v>
      </c>
      <c r="B223" s="18" t="s">
        <v>2793</v>
      </c>
      <c r="C223" s="1" t="s">
        <v>735</v>
      </c>
      <c r="D223" s="1" t="s">
        <v>10</v>
      </c>
      <c r="E223" s="45">
        <v>4664</v>
      </c>
      <c r="F223" s="45">
        <v>0.25</v>
      </c>
      <c r="G223" s="45">
        <f t="shared" si="3"/>
        <v>3498</v>
      </c>
      <c r="H223" s="4" t="str">
        <f>Table110[[#This Row],[Short Description]]</f>
        <v>IV6-1122/15B</v>
      </c>
      <c r="I223" s="1" t="s">
        <v>736</v>
      </c>
      <c r="J223" s="1" t="s">
        <v>732</v>
      </c>
    </row>
    <row r="224" spans="1:10" ht="42" customHeight="1" x14ac:dyDescent="0.2">
      <c r="A224" s="1" t="s">
        <v>0</v>
      </c>
      <c r="B224" s="18" t="s">
        <v>2794</v>
      </c>
      <c r="C224" s="1" t="s">
        <v>737</v>
      </c>
      <c r="D224" s="1" t="s">
        <v>10</v>
      </c>
      <c r="E224" s="45">
        <v>4664</v>
      </c>
      <c r="F224" s="45">
        <v>0.25</v>
      </c>
      <c r="G224" s="45">
        <f t="shared" si="3"/>
        <v>3498</v>
      </c>
      <c r="H224" s="4" t="str">
        <f>Table110[[#This Row],[Short Description]]</f>
        <v>IV6-1122/15W</v>
      </c>
      <c r="I224" s="1" t="s">
        <v>738</v>
      </c>
      <c r="J224" s="1" t="s">
        <v>732</v>
      </c>
    </row>
    <row r="225" spans="1:10" ht="42" customHeight="1" x14ac:dyDescent="0.2">
      <c r="A225" s="1" t="s">
        <v>0</v>
      </c>
      <c r="B225" s="18" t="s">
        <v>2795</v>
      </c>
      <c r="C225" s="1" t="s">
        <v>739</v>
      </c>
      <c r="D225" s="1" t="s">
        <v>10</v>
      </c>
      <c r="E225" s="45" t="s">
        <v>445</v>
      </c>
      <c r="F225" s="45">
        <v>0.25</v>
      </c>
      <c r="G225" s="45" t="e">
        <f t="shared" si="3"/>
        <v>#VALUE!</v>
      </c>
      <c r="H225" s="4" t="str">
        <f>Table110[[#This Row],[Short Description]]</f>
        <v>IV6-1122C05</v>
      </c>
      <c r="I225" s="1" t="s">
        <v>740</v>
      </c>
      <c r="J225" s="1" t="s">
        <v>732</v>
      </c>
    </row>
    <row r="226" spans="1:10" ht="42" customHeight="1" x14ac:dyDescent="0.2">
      <c r="A226" s="1" t="s">
        <v>0</v>
      </c>
      <c r="B226" s="18" t="s">
        <v>2796</v>
      </c>
      <c r="C226" s="1" t="s">
        <v>741</v>
      </c>
      <c r="D226" s="1" t="s">
        <v>10</v>
      </c>
      <c r="E226" s="45" t="s">
        <v>445</v>
      </c>
      <c r="F226" s="45">
        <v>0.25</v>
      </c>
      <c r="G226" s="45" t="e">
        <f t="shared" si="3"/>
        <v>#VALUE!</v>
      </c>
      <c r="H226" s="4" t="str">
        <f>Table110[[#This Row],[Short Description]]</f>
        <v>IV6-1122C15</v>
      </c>
      <c r="I226" s="1" t="s">
        <v>742</v>
      </c>
      <c r="J226" s="1" t="s">
        <v>732</v>
      </c>
    </row>
    <row r="227" spans="1:10" ht="42" customHeight="1" x14ac:dyDescent="0.2">
      <c r="A227" s="1" t="s">
        <v>0</v>
      </c>
      <c r="B227" s="18" t="s">
        <v>2797</v>
      </c>
      <c r="C227" s="1" t="s">
        <v>743</v>
      </c>
      <c r="D227" s="1" t="s">
        <v>10</v>
      </c>
      <c r="E227" s="45">
        <v>6182</v>
      </c>
      <c r="F227" s="45">
        <v>0.25</v>
      </c>
      <c r="G227" s="45">
        <f t="shared" si="3"/>
        <v>4636.5</v>
      </c>
      <c r="H227" s="4" t="str">
        <f>Table110[[#This Row],[Short Description]]</f>
        <v>IV6-1122WR05</v>
      </c>
      <c r="I227" s="1" t="s">
        <v>744</v>
      </c>
      <c r="J227" s="1" t="s">
        <v>732</v>
      </c>
    </row>
    <row r="228" spans="1:10" ht="42" customHeight="1" x14ac:dyDescent="0.2">
      <c r="A228" s="1" t="s">
        <v>0</v>
      </c>
      <c r="B228" s="18" t="s">
        <v>2798</v>
      </c>
      <c r="C228" s="1" t="s">
        <v>745</v>
      </c>
      <c r="D228" s="1" t="s">
        <v>10</v>
      </c>
      <c r="E228" s="45">
        <v>6182</v>
      </c>
      <c r="F228" s="45">
        <v>0.25</v>
      </c>
      <c r="G228" s="45">
        <f t="shared" si="3"/>
        <v>4636.5</v>
      </c>
      <c r="H228" s="4" t="str">
        <f>Table110[[#This Row],[Short Description]]</f>
        <v>IV6-1122WR05B</v>
      </c>
      <c r="I228" s="1" t="s">
        <v>746</v>
      </c>
      <c r="J228" s="1" t="s">
        <v>732</v>
      </c>
    </row>
    <row r="229" spans="1:10" ht="42" customHeight="1" x14ac:dyDescent="0.2">
      <c r="A229" s="1" t="s">
        <v>0</v>
      </c>
      <c r="B229" s="18" t="s">
        <v>2799</v>
      </c>
      <c r="C229" s="1" t="s">
        <v>747</v>
      </c>
      <c r="D229" s="1" t="s">
        <v>10</v>
      </c>
      <c r="E229" s="45">
        <v>6182</v>
      </c>
      <c r="F229" s="45">
        <v>0.25</v>
      </c>
      <c r="G229" s="45">
        <f t="shared" si="3"/>
        <v>4636.5</v>
      </c>
      <c r="H229" s="4" t="str">
        <f>Table110[[#This Row],[Short Description]]</f>
        <v>IV6-1122WR05W</v>
      </c>
      <c r="I229" s="1" t="s">
        <v>748</v>
      </c>
      <c r="J229" s="1" t="s">
        <v>732</v>
      </c>
    </row>
    <row r="230" spans="1:10" ht="42" customHeight="1" x14ac:dyDescent="0.2">
      <c r="A230" s="1" t="s">
        <v>0</v>
      </c>
      <c r="B230" s="18" t="s">
        <v>2800</v>
      </c>
      <c r="C230" s="1" t="s">
        <v>749</v>
      </c>
      <c r="D230" s="1" t="s">
        <v>10</v>
      </c>
      <c r="E230" s="45">
        <v>6182</v>
      </c>
      <c r="F230" s="45">
        <v>0.25</v>
      </c>
      <c r="G230" s="45">
        <f t="shared" si="3"/>
        <v>4636.5</v>
      </c>
      <c r="H230" s="4" t="str">
        <f>Table110[[#This Row],[Short Description]]</f>
        <v>IV6-1122WR15</v>
      </c>
      <c r="I230" s="1" t="s">
        <v>750</v>
      </c>
      <c r="J230" s="1" t="s">
        <v>732</v>
      </c>
    </row>
    <row r="231" spans="1:10" ht="42" customHeight="1" x14ac:dyDescent="0.2">
      <c r="A231" s="1" t="s">
        <v>0</v>
      </c>
      <c r="B231" s="18" t="s">
        <v>2801</v>
      </c>
      <c r="C231" s="1" t="s">
        <v>751</v>
      </c>
      <c r="D231" s="1" t="s">
        <v>10</v>
      </c>
      <c r="E231" s="45">
        <v>6182</v>
      </c>
      <c r="F231" s="45">
        <v>0.25</v>
      </c>
      <c r="G231" s="45">
        <f t="shared" si="3"/>
        <v>4636.5</v>
      </c>
      <c r="H231" s="4" t="str">
        <f>Table110[[#This Row],[Short Description]]</f>
        <v>IV6-1122WR15B</v>
      </c>
      <c r="I231" s="1" t="s">
        <v>752</v>
      </c>
      <c r="J231" s="1" t="s">
        <v>732</v>
      </c>
    </row>
    <row r="232" spans="1:10" ht="42" customHeight="1" x14ac:dyDescent="0.2">
      <c r="A232" s="1" t="s">
        <v>0</v>
      </c>
      <c r="B232" s="18" t="s">
        <v>2802</v>
      </c>
      <c r="C232" s="1" t="s">
        <v>753</v>
      </c>
      <c r="D232" s="1" t="s">
        <v>10</v>
      </c>
      <c r="E232" s="45">
        <v>6182</v>
      </c>
      <c r="F232" s="45">
        <v>0.25</v>
      </c>
      <c r="G232" s="45">
        <f t="shared" si="3"/>
        <v>4636.5</v>
      </c>
      <c r="H232" s="4" t="str">
        <f>Table110[[#This Row],[Short Description]]</f>
        <v>IV6-1122WR15W</v>
      </c>
      <c r="I232" s="1" t="s">
        <v>754</v>
      </c>
      <c r="J232" s="1" t="s">
        <v>732</v>
      </c>
    </row>
    <row r="233" spans="1:10" ht="42" customHeight="1" x14ac:dyDescent="0.2">
      <c r="A233" s="1" t="s">
        <v>0</v>
      </c>
      <c r="B233" s="18" t="s">
        <v>2803</v>
      </c>
      <c r="C233" s="1" t="s">
        <v>755</v>
      </c>
      <c r="D233" s="1" t="s">
        <v>10</v>
      </c>
      <c r="E233" s="45">
        <v>3850</v>
      </c>
      <c r="F233" s="45">
        <v>0.25</v>
      </c>
      <c r="G233" s="45">
        <f t="shared" si="3"/>
        <v>2887.5</v>
      </c>
      <c r="H233" s="4" t="str">
        <f>Table110[[#This Row],[Short Description]]</f>
        <v>IV6-118SB</v>
      </c>
      <c r="I233" s="1" t="s">
        <v>756</v>
      </c>
      <c r="J233" s="1" t="s">
        <v>732</v>
      </c>
    </row>
    <row r="234" spans="1:10" ht="42" customHeight="1" x14ac:dyDescent="0.2">
      <c r="A234" s="1" t="s">
        <v>0</v>
      </c>
      <c r="B234" s="18" t="s">
        <v>2804</v>
      </c>
      <c r="C234" s="1" t="s">
        <v>757</v>
      </c>
      <c r="D234" s="1" t="s">
        <v>10</v>
      </c>
      <c r="E234" s="45" t="s">
        <v>445</v>
      </c>
      <c r="F234" s="45">
        <v>0.25</v>
      </c>
      <c r="G234" s="45" t="e">
        <f t="shared" si="3"/>
        <v>#VALUE!</v>
      </c>
      <c r="H234" s="4" t="str">
        <f>Table110[[#This Row],[Short Description]]</f>
        <v>IV6-118SC</v>
      </c>
      <c r="I234" s="1" t="s">
        <v>758</v>
      </c>
      <c r="J234" s="1" t="s">
        <v>732</v>
      </c>
    </row>
    <row r="235" spans="1:10" ht="42" customHeight="1" x14ac:dyDescent="0.2">
      <c r="A235" s="1" t="s">
        <v>0</v>
      </c>
      <c r="B235" s="18" t="s">
        <v>2805</v>
      </c>
      <c r="C235" s="1" t="s">
        <v>759</v>
      </c>
      <c r="D235" s="4" t="s">
        <v>10</v>
      </c>
      <c r="E235" s="45">
        <v>3850</v>
      </c>
      <c r="F235" s="45">
        <v>0.25</v>
      </c>
      <c r="G235" s="45">
        <f t="shared" si="3"/>
        <v>2887.5</v>
      </c>
      <c r="H235" s="4" t="str">
        <f>Table110[[#This Row],[Short Description]]</f>
        <v>IV6-118SW</v>
      </c>
      <c r="I235" s="1" t="s">
        <v>760</v>
      </c>
      <c r="J235" s="1" t="s">
        <v>732</v>
      </c>
    </row>
    <row r="236" spans="1:10" ht="42" customHeight="1" x14ac:dyDescent="0.2">
      <c r="A236" s="1" t="s">
        <v>0</v>
      </c>
      <c r="B236" s="18" t="s">
        <v>2806</v>
      </c>
      <c r="C236" s="1" t="s">
        <v>761</v>
      </c>
      <c r="D236" s="4" t="s">
        <v>10</v>
      </c>
      <c r="E236" s="45">
        <v>5947</v>
      </c>
      <c r="F236" s="45">
        <v>0.25</v>
      </c>
      <c r="G236" s="45">
        <f t="shared" si="3"/>
        <v>4460.25</v>
      </c>
      <c r="H236" s="4" t="str">
        <f>Table110[[#This Row],[Short Description]]</f>
        <v>IV6-118SWR</v>
      </c>
      <c r="I236" s="1" t="s">
        <v>762</v>
      </c>
      <c r="J236" s="1" t="s">
        <v>732</v>
      </c>
    </row>
    <row r="237" spans="1:10" ht="42" customHeight="1" x14ac:dyDescent="0.2">
      <c r="A237" s="1" t="s">
        <v>0</v>
      </c>
      <c r="B237" s="18" t="s">
        <v>2807</v>
      </c>
      <c r="C237" s="1" t="s">
        <v>763</v>
      </c>
      <c r="D237" s="4" t="s">
        <v>10</v>
      </c>
      <c r="E237" s="45">
        <v>5947</v>
      </c>
      <c r="F237" s="45">
        <v>0.25</v>
      </c>
      <c r="G237" s="45">
        <f t="shared" si="3"/>
        <v>4460.25</v>
      </c>
      <c r="H237" s="4" t="str">
        <f>Table110[[#This Row],[Short Description]]</f>
        <v>IV6-118SWRB</v>
      </c>
      <c r="I237" s="1" t="s">
        <v>764</v>
      </c>
      <c r="J237" s="1" t="s">
        <v>732</v>
      </c>
    </row>
    <row r="238" spans="1:10" ht="42" customHeight="1" x14ac:dyDescent="0.2">
      <c r="A238" s="1" t="s">
        <v>0</v>
      </c>
      <c r="B238" s="18" t="s">
        <v>2808</v>
      </c>
      <c r="C238" s="1" t="s">
        <v>765</v>
      </c>
      <c r="D238" s="4" t="s">
        <v>10</v>
      </c>
      <c r="E238" s="45">
        <v>5947</v>
      </c>
      <c r="F238" s="45">
        <v>0.25</v>
      </c>
      <c r="G238" s="45">
        <f t="shared" si="3"/>
        <v>4460.25</v>
      </c>
      <c r="H238" s="4" t="str">
        <f>Table110[[#This Row],[Short Description]]</f>
        <v>IV6-118SWRW</v>
      </c>
      <c r="I238" s="1" t="s">
        <v>766</v>
      </c>
      <c r="J238" s="1" t="s">
        <v>732</v>
      </c>
    </row>
    <row r="239" spans="1:10" ht="42" customHeight="1" x14ac:dyDescent="0.2">
      <c r="A239" s="1" t="s">
        <v>0</v>
      </c>
      <c r="B239" s="18" t="s">
        <v>2809</v>
      </c>
      <c r="C239" s="1" t="s">
        <v>767</v>
      </c>
      <c r="D239" s="4" t="s">
        <v>10</v>
      </c>
      <c r="E239" s="45">
        <v>3034</v>
      </c>
      <c r="F239" s="45">
        <v>0.25</v>
      </c>
      <c r="G239" s="45">
        <f t="shared" si="3"/>
        <v>2275.5</v>
      </c>
      <c r="H239" s="4" t="str">
        <f>Table110[[#This Row],[Short Description]]</f>
        <v>IV6-GP-AF</v>
      </c>
      <c r="I239" s="1" t="s">
        <v>768</v>
      </c>
      <c r="J239" s="1" t="s">
        <v>284</v>
      </c>
    </row>
    <row r="240" spans="1:10" ht="42" customHeight="1" x14ac:dyDescent="0.2">
      <c r="A240" s="1" t="s">
        <v>0</v>
      </c>
      <c r="B240" s="18" t="s">
        <v>2810</v>
      </c>
      <c r="C240" s="1" t="s">
        <v>769</v>
      </c>
      <c r="D240" s="4" t="s">
        <v>10</v>
      </c>
      <c r="E240" s="45">
        <v>3034</v>
      </c>
      <c r="F240" s="45">
        <v>0.25</v>
      </c>
      <c r="G240" s="45">
        <f t="shared" si="3"/>
        <v>2275.5</v>
      </c>
      <c r="H240" s="4" t="str">
        <f>Table110[[#This Row],[Short Description]]</f>
        <v>IV6-GP-AFW</v>
      </c>
      <c r="I240" s="1" t="s">
        <v>770</v>
      </c>
      <c r="J240" s="1" t="s">
        <v>284</v>
      </c>
    </row>
    <row r="241" spans="1:10" ht="42" customHeight="1" x14ac:dyDescent="0.2">
      <c r="A241" s="1" t="s">
        <v>0</v>
      </c>
      <c r="B241" s="18" t="s">
        <v>2811</v>
      </c>
      <c r="C241" s="1" t="s">
        <v>771</v>
      </c>
      <c r="D241" s="4" t="s">
        <v>10</v>
      </c>
      <c r="E241" s="45">
        <v>1225</v>
      </c>
      <c r="F241" s="45">
        <v>0.25</v>
      </c>
      <c r="G241" s="45">
        <f t="shared" si="3"/>
        <v>918.75</v>
      </c>
      <c r="H241" s="4" t="str">
        <f>Table110[[#This Row],[Short Description]]</f>
        <v>IV6-LAF-PBB</v>
      </c>
      <c r="I241" s="1" t="s">
        <v>772</v>
      </c>
      <c r="J241" s="1" t="s">
        <v>284</v>
      </c>
    </row>
    <row r="242" spans="1:10" ht="42" customHeight="1" x14ac:dyDescent="0.2">
      <c r="A242" s="1" t="s">
        <v>0</v>
      </c>
      <c r="B242" s="18" t="s">
        <v>2812</v>
      </c>
      <c r="C242" s="1" t="s">
        <v>773</v>
      </c>
      <c r="D242" s="4" t="s">
        <v>10</v>
      </c>
      <c r="E242" s="45">
        <v>1225</v>
      </c>
      <c r="F242" s="45">
        <v>0.25</v>
      </c>
      <c r="G242" s="45">
        <f t="shared" si="3"/>
        <v>918.75</v>
      </c>
      <c r="H242" s="4" t="str">
        <f>Table110[[#This Row],[Short Description]]</f>
        <v>IV6-LAF-PBBW</v>
      </c>
      <c r="I242" s="1" t="s">
        <v>774</v>
      </c>
      <c r="J242" s="1" t="s">
        <v>284</v>
      </c>
    </row>
    <row r="243" spans="1:10" ht="42" customHeight="1" x14ac:dyDescent="0.2">
      <c r="A243" s="1" t="s">
        <v>0</v>
      </c>
      <c r="B243" s="18" t="s">
        <v>2813</v>
      </c>
      <c r="C243" s="1" t="s">
        <v>775</v>
      </c>
      <c r="D243" s="4" t="s">
        <v>10</v>
      </c>
      <c r="E243" s="45">
        <v>386</v>
      </c>
      <c r="F243" s="45">
        <v>0.25</v>
      </c>
      <c r="G243" s="45">
        <f t="shared" si="3"/>
        <v>289.5</v>
      </c>
      <c r="H243" s="4" t="str">
        <f>Table110[[#This Row],[Short Description]]</f>
        <v>IV6-LAU</v>
      </c>
      <c r="I243" s="1" t="s">
        <v>776</v>
      </c>
      <c r="J243" s="1" t="s">
        <v>284</v>
      </c>
    </row>
    <row r="244" spans="1:10" ht="42" customHeight="1" x14ac:dyDescent="0.2">
      <c r="A244" s="1" t="s">
        <v>0</v>
      </c>
      <c r="B244" s="18" t="s">
        <v>2814</v>
      </c>
      <c r="C244" s="1" t="s">
        <v>777</v>
      </c>
      <c r="D244" s="4" t="s">
        <v>10</v>
      </c>
      <c r="E244" s="45">
        <v>386</v>
      </c>
      <c r="F244" s="45">
        <v>0.25</v>
      </c>
      <c r="G244" s="45">
        <f t="shared" si="3"/>
        <v>289.5</v>
      </c>
      <c r="H244" s="4" t="str">
        <f>Table110[[#This Row],[Short Description]]</f>
        <v>IV6-LAUW</v>
      </c>
      <c r="I244" s="1" t="s">
        <v>778</v>
      </c>
      <c r="J244" s="1" t="s">
        <v>284</v>
      </c>
    </row>
    <row r="245" spans="1:10" ht="42" customHeight="1" x14ac:dyDescent="0.2">
      <c r="A245" s="1" t="s">
        <v>0</v>
      </c>
      <c r="B245" s="18" t="s">
        <v>2815</v>
      </c>
      <c r="C245" s="1" t="s">
        <v>779</v>
      </c>
      <c r="D245" s="4" t="s">
        <v>10</v>
      </c>
      <c r="E245" s="45">
        <v>182</v>
      </c>
      <c r="F245" s="45">
        <v>0.25</v>
      </c>
      <c r="G245" s="45">
        <f t="shared" si="3"/>
        <v>136.5</v>
      </c>
      <c r="H245" s="4" t="str">
        <f>Table110[[#This Row],[Short Description]]</f>
        <v>IV6-S1</v>
      </c>
      <c r="I245" s="1" t="s">
        <v>780</v>
      </c>
      <c r="J245" s="1" t="s">
        <v>284</v>
      </c>
    </row>
    <row r="246" spans="1:10" ht="42" customHeight="1" x14ac:dyDescent="0.2">
      <c r="A246" s="1" t="s">
        <v>0</v>
      </c>
      <c r="B246" s="18" t="s">
        <v>2816</v>
      </c>
      <c r="C246" s="1" t="s">
        <v>781</v>
      </c>
      <c r="D246" s="4" t="s">
        <v>10</v>
      </c>
      <c r="E246" s="45">
        <v>182</v>
      </c>
      <c r="F246" s="45">
        <v>0.25</v>
      </c>
      <c r="G246" s="45">
        <f t="shared" si="3"/>
        <v>136.5</v>
      </c>
      <c r="H246" s="4" t="str">
        <f>Table110[[#This Row],[Short Description]]</f>
        <v>IV6-S2</v>
      </c>
      <c r="I246" s="1" t="s">
        <v>782</v>
      </c>
      <c r="J246" s="1" t="s">
        <v>284</v>
      </c>
    </row>
    <row r="247" spans="1:10" ht="42" customHeight="1" x14ac:dyDescent="0.2">
      <c r="A247" s="1" t="s">
        <v>0</v>
      </c>
      <c r="B247" s="18" t="s">
        <v>2817</v>
      </c>
      <c r="C247" s="1" t="s">
        <v>783</v>
      </c>
      <c r="D247" s="1" t="s">
        <v>10</v>
      </c>
      <c r="E247" s="45">
        <v>182</v>
      </c>
      <c r="F247" s="45">
        <v>0.25</v>
      </c>
      <c r="G247" s="45">
        <f t="shared" si="3"/>
        <v>136.5</v>
      </c>
      <c r="H247" s="4" t="str">
        <f>Table110[[#This Row],[Short Description]]</f>
        <v>IV6-S2W</v>
      </c>
      <c r="I247" s="1" t="s">
        <v>784</v>
      </c>
      <c r="J247" s="1" t="s">
        <v>284</v>
      </c>
    </row>
    <row r="248" spans="1:10" ht="42" customHeight="1" x14ac:dyDescent="0.2">
      <c r="A248" s="1" t="s">
        <v>0</v>
      </c>
      <c r="B248" s="18" t="s">
        <v>2818</v>
      </c>
      <c r="C248" s="1" t="s">
        <v>785</v>
      </c>
      <c r="D248" s="1" t="s">
        <v>10</v>
      </c>
      <c r="E248" s="45">
        <v>182</v>
      </c>
      <c r="F248" s="45">
        <v>0.25</v>
      </c>
      <c r="G248" s="45">
        <f t="shared" si="3"/>
        <v>136.5</v>
      </c>
      <c r="H248" s="4" t="str">
        <f>Table110[[#This Row],[Short Description]]</f>
        <v>IV6-S3</v>
      </c>
      <c r="I248" s="1" t="s">
        <v>786</v>
      </c>
      <c r="J248" s="1" t="s">
        <v>284</v>
      </c>
    </row>
    <row r="249" spans="1:10" ht="42" customHeight="1" x14ac:dyDescent="0.2">
      <c r="A249" s="1" t="s">
        <v>0</v>
      </c>
      <c r="B249" s="18" t="s">
        <v>2819</v>
      </c>
      <c r="C249" s="1" t="s">
        <v>787</v>
      </c>
      <c r="D249" s="1" t="s">
        <v>10</v>
      </c>
      <c r="E249" s="45">
        <v>182</v>
      </c>
      <c r="F249" s="45">
        <v>0.25</v>
      </c>
      <c r="G249" s="45">
        <f t="shared" si="3"/>
        <v>136.5</v>
      </c>
      <c r="H249" s="4" t="str">
        <f>Table110[[#This Row],[Short Description]]</f>
        <v>IV6-S3W</v>
      </c>
      <c r="I249" s="1" t="s">
        <v>788</v>
      </c>
      <c r="J249" s="1" t="s">
        <v>284</v>
      </c>
    </row>
    <row r="250" spans="1:10" ht="42" customHeight="1" x14ac:dyDescent="0.2">
      <c r="A250" s="1" t="s">
        <v>0</v>
      </c>
      <c r="B250" s="18" t="s">
        <v>2820</v>
      </c>
      <c r="C250" s="1" t="s">
        <v>789</v>
      </c>
      <c r="D250" s="1" t="s">
        <v>10</v>
      </c>
      <c r="E250" s="45">
        <v>4200</v>
      </c>
      <c r="F250" s="45">
        <v>0.25</v>
      </c>
      <c r="G250" s="45">
        <f t="shared" si="3"/>
        <v>3150</v>
      </c>
      <c r="H250" s="4" t="str">
        <f>Table110[[#This Row],[Short Description]]</f>
        <v>IV6-SB-AF</v>
      </c>
      <c r="I250" s="1" t="s">
        <v>790</v>
      </c>
      <c r="J250" s="1" t="s">
        <v>284</v>
      </c>
    </row>
    <row r="251" spans="1:10" ht="42" customHeight="1" x14ac:dyDescent="0.2">
      <c r="A251" s="1" t="s">
        <v>0</v>
      </c>
      <c r="B251" s="18" t="s">
        <v>2821</v>
      </c>
      <c r="C251" s="1" t="s">
        <v>791</v>
      </c>
      <c r="D251" s="1" t="s">
        <v>10</v>
      </c>
      <c r="E251" s="45">
        <v>4200</v>
      </c>
      <c r="F251" s="45">
        <v>0.25</v>
      </c>
      <c r="G251" s="45">
        <f t="shared" si="3"/>
        <v>3150</v>
      </c>
      <c r="H251" s="4" t="str">
        <f>Table110[[#This Row],[Short Description]]</f>
        <v>IV6-SB-AFW</v>
      </c>
      <c r="I251" s="1" t="s">
        <v>792</v>
      </c>
      <c r="J251" s="1" t="s">
        <v>284</v>
      </c>
    </row>
    <row r="252" spans="1:10" ht="42" customHeight="1" x14ac:dyDescent="0.2">
      <c r="A252" s="1" t="s">
        <v>0</v>
      </c>
      <c r="B252" s="18" t="s">
        <v>2822</v>
      </c>
      <c r="C252" s="1" t="s">
        <v>793</v>
      </c>
      <c r="D252" s="1" t="s">
        <v>10</v>
      </c>
      <c r="E252" s="45">
        <v>176</v>
      </c>
      <c r="F252" s="45">
        <v>0.25</v>
      </c>
      <c r="G252" s="45">
        <f t="shared" si="3"/>
        <v>132</v>
      </c>
      <c r="H252" s="4" t="str">
        <f>Table110[[#This Row],[Short Description]]</f>
        <v>IVY1082B</v>
      </c>
      <c r="I252" s="1" t="s">
        <v>794</v>
      </c>
      <c r="J252" s="1" t="s">
        <v>284</v>
      </c>
    </row>
    <row r="253" spans="1:10" ht="42" customHeight="1" x14ac:dyDescent="0.2">
      <c r="A253" s="1" t="s">
        <v>0</v>
      </c>
      <c r="B253" s="18" t="s">
        <v>2823</v>
      </c>
      <c r="C253" s="1" t="s">
        <v>795</v>
      </c>
      <c r="D253" s="1" t="s">
        <v>10</v>
      </c>
      <c r="E253" s="45">
        <v>176</v>
      </c>
      <c r="F253" s="45">
        <v>0.25</v>
      </c>
      <c r="G253" s="45">
        <f t="shared" si="3"/>
        <v>132</v>
      </c>
      <c r="H253" s="4" t="str">
        <f>Table110[[#This Row],[Short Description]]</f>
        <v>IVY1082W</v>
      </c>
      <c r="I253" s="1" t="s">
        <v>796</v>
      </c>
      <c r="J253" s="1" t="s">
        <v>284</v>
      </c>
    </row>
    <row r="254" spans="1:10" ht="42" customHeight="1" x14ac:dyDescent="0.2">
      <c r="A254" s="1" t="s">
        <v>0</v>
      </c>
      <c r="B254" s="18" t="s">
        <v>2824</v>
      </c>
      <c r="C254" s="1" t="s">
        <v>797</v>
      </c>
      <c r="D254" s="1" t="s">
        <v>10</v>
      </c>
      <c r="E254" s="45">
        <v>399</v>
      </c>
      <c r="F254" s="45">
        <v>0.25</v>
      </c>
      <c r="G254" s="45">
        <f t="shared" si="3"/>
        <v>299.25</v>
      </c>
      <c r="H254" s="4" t="str">
        <f>Table110[[#This Row],[Short Description]]</f>
        <v>IVY1122B</v>
      </c>
      <c r="I254" s="1" t="s">
        <v>798</v>
      </c>
      <c r="J254" s="1" t="s">
        <v>284</v>
      </c>
    </row>
    <row r="255" spans="1:10" ht="42" customHeight="1" x14ac:dyDescent="0.2">
      <c r="A255" s="1" t="s">
        <v>0</v>
      </c>
      <c r="B255" s="18" t="s">
        <v>2825</v>
      </c>
      <c r="C255" s="1" t="s">
        <v>799</v>
      </c>
      <c r="D255" s="1" t="s">
        <v>10</v>
      </c>
      <c r="E255" s="45">
        <v>399</v>
      </c>
      <c r="F255" s="45">
        <v>0.25</v>
      </c>
      <c r="G255" s="45">
        <f t="shared" si="3"/>
        <v>299.25</v>
      </c>
      <c r="H255" s="4" t="str">
        <f>Table110[[#This Row],[Short Description]]</f>
        <v>IVY1122W</v>
      </c>
      <c r="I255" s="1" t="s">
        <v>800</v>
      </c>
      <c r="J255" s="1" t="s">
        <v>284</v>
      </c>
    </row>
    <row r="256" spans="1:10" ht="42" customHeight="1" x14ac:dyDescent="0.2">
      <c r="A256" s="1" t="s">
        <v>0</v>
      </c>
      <c r="B256" s="18" t="s">
        <v>2826</v>
      </c>
      <c r="C256" s="1" t="s">
        <v>801</v>
      </c>
      <c r="D256" s="1" t="s">
        <v>10</v>
      </c>
      <c r="E256" s="45">
        <v>432</v>
      </c>
      <c r="F256" s="45">
        <v>0.25</v>
      </c>
      <c r="G256" s="45">
        <f t="shared" si="3"/>
        <v>324</v>
      </c>
      <c r="H256" s="4" t="str">
        <f>Table110[[#This Row],[Short Description]]</f>
        <v>IVY1152B</v>
      </c>
      <c r="I256" s="1" t="s">
        <v>802</v>
      </c>
      <c r="J256" s="1" t="s">
        <v>284</v>
      </c>
    </row>
    <row r="257" spans="1:10" ht="42" customHeight="1" x14ac:dyDescent="0.2">
      <c r="A257" s="1" t="s">
        <v>0</v>
      </c>
      <c r="B257" s="18" t="s">
        <v>2827</v>
      </c>
      <c r="C257" s="1" t="s">
        <v>803</v>
      </c>
      <c r="D257" s="1" t="s">
        <v>10</v>
      </c>
      <c r="E257" s="45">
        <v>432</v>
      </c>
      <c r="F257" s="45">
        <v>0.25</v>
      </c>
      <c r="G257" s="45">
        <f t="shared" si="3"/>
        <v>324</v>
      </c>
      <c r="H257" s="4" t="str">
        <f>Table110[[#This Row],[Short Description]]</f>
        <v>IVY1152W</v>
      </c>
      <c r="I257" s="1" t="s">
        <v>804</v>
      </c>
      <c r="J257" s="1" t="s">
        <v>284</v>
      </c>
    </row>
    <row r="258" spans="1:10" ht="42" customHeight="1" x14ac:dyDescent="0.2">
      <c r="A258" s="1" t="s">
        <v>0</v>
      </c>
      <c r="B258" s="18" t="s">
        <v>2828</v>
      </c>
      <c r="C258" s="1" t="s">
        <v>805</v>
      </c>
      <c r="D258" s="1" t="s">
        <v>10</v>
      </c>
      <c r="E258" s="45">
        <v>492</v>
      </c>
      <c r="F258" s="45">
        <v>0.25</v>
      </c>
      <c r="G258" s="45">
        <f t="shared" ref="G258:G321" si="4">E258-(E258*F258)</f>
        <v>369</v>
      </c>
      <c r="H258" s="4" t="str">
        <f>Table110[[#This Row],[Short Description]]</f>
        <v>IVY1153B</v>
      </c>
      <c r="I258" s="1" t="s">
        <v>806</v>
      </c>
      <c r="J258" s="1" t="s">
        <v>284</v>
      </c>
    </row>
    <row r="259" spans="1:10" ht="42" customHeight="1" x14ac:dyDescent="0.2">
      <c r="A259" s="1" t="s">
        <v>0</v>
      </c>
      <c r="B259" s="18" t="s">
        <v>2829</v>
      </c>
      <c r="C259" s="1" t="s">
        <v>807</v>
      </c>
      <c r="D259" s="1" t="s">
        <v>10</v>
      </c>
      <c r="E259" s="45">
        <v>492</v>
      </c>
      <c r="F259" s="45">
        <v>0.25</v>
      </c>
      <c r="G259" s="45">
        <f t="shared" si="4"/>
        <v>369</v>
      </c>
      <c r="H259" s="4" t="str">
        <f>Table110[[#This Row],[Short Description]]</f>
        <v>IVY1153W</v>
      </c>
      <c r="I259" s="1" t="s">
        <v>808</v>
      </c>
      <c r="J259" s="1" t="s">
        <v>284</v>
      </c>
    </row>
    <row r="260" spans="1:10" ht="42" customHeight="1" x14ac:dyDescent="0.2">
      <c r="A260" s="1" t="s">
        <v>0</v>
      </c>
      <c r="B260" s="18" t="s">
        <v>2830</v>
      </c>
      <c r="C260" s="1" t="s">
        <v>809</v>
      </c>
      <c r="D260" s="1" t="s">
        <v>10</v>
      </c>
      <c r="E260" s="45">
        <v>206</v>
      </c>
      <c r="F260" s="45">
        <v>0.25</v>
      </c>
      <c r="G260" s="45">
        <f t="shared" si="4"/>
        <v>154.5</v>
      </c>
      <c r="H260" s="4" t="str">
        <f>Table110[[#This Row],[Short Description]]</f>
        <v>IVY2082B</v>
      </c>
      <c r="I260" s="1" t="s">
        <v>810</v>
      </c>
      <c r="J260" s="1" t="s">
        <v>284</v>
      </c>
    </row>
    <row r="261" spans="1:10" ht="42" customHeight="1" x14ac:dyDescent="0.2">
      <c r="A261" s="1" t="s">
        <v>0</v>
      </c>
      <c r="B261" s="18" t="s">
        <v>2831</v>
      </c>
      <c r="C261" s="1" t="s">
        <v>811</v>
      </c>
      <c r="D261" s="1" t="s">
        <v>10</v>
      </c>
      <c r="E261" s="45">
        <v>206</v>
      </c>
      <c r="F261" s="45">
        <v>0.25</v>
      </c>
      <c r="G261" s="45">
        <f t="shared" si="4"/>
        <v>154.5</v>
      </c>
      <c r="H261" s="4" t="str">
        <f>Table110[[#This Row],[Short Description]]</f>
        <v>IVY2082W</v>
      </c>
      <c r="I261" s="1" t="s">
        <v>812</v>
      </c>
      <c r="J261" s="1" t="s">
        <v>284</v>
      </c>
    </row>
    <row r="262" spans="1:10" ht="42" customHeight="1" x14ac:dyDescent="0.2">
      <c r="A262" s="1" t="s">
        <v>0</v>
      </c>
      <c r="B262" s="2" t="s">
        <v>2846</v>
      </c>
      <c r="C262" s="1" t="s">
        <v>813</v>
      </c>
      <c r="D262" s="1" t="s">
        <v>10</v>
      </c>
      <c r="E262" s="45">
        <v>4664</v>
      </c>
      <c r="F262" s="45">
        <v>0.25</v>
      </c>
      <c r="G262" s="45">
        <f t="shared" si="4"/>
        <v>3498</v>
      </c>
      <c r="H262" s="4" t="str">
        <f>Table110[[#This Row],[Short Description]]</f>
        <v>LVH-900AFB</v>
      </c>
      <c r="I262" s="1" t="s">
        <v>814</v>
      </c>
      <c r="J262" s="1" t="s">
        <v>284</v>
      </c>
    </row>
    <row r="263" spans="1:10" ht="42" customHeight="1" x14ac:dyDescent="0.2">
      <c r="A263" s="1" t="s">
        <v>0</v>
      </c>
      <c r="B263" s="2" t="s">
        <v>2847</v>
      </c>
      <c r="C263" s="1" t="s">
        <v>815</v>
      </c>
      <c r="D263" s="1" t="s">
        <v>10</v>
      </c>
      <c r="E263" s="45">
        <v>4664</v>
      </c>
      <c r="F263" s="45">
        <v>0.25</v>
      </c>
      <c r="G263" s="45">
        <f t="shared" si="4"/>
        <v>3498</v>
      </c>
      <c r="H263" s="4" t="str">
        <f>Table110[[#This Row],[Short Description]]</f>
        <v>LVH-900AFW</v>
      </c>
      <c r="I263" s="1" t="s">
        <v>816</v>
      </c>
      <c r="J263" s="1" t="s">
        <v>284</v>
      </c>
    </row>
    <row r="264" spans="1:10" ht="42" customHeight="1" x14ac:dyDescent="0.2">
      <c r="A264" s="1" t="s">
        <v>0</v>
      </c>
      <c r="B264" s="2" t="s">
        <v>2848</v>
      </c>
      <c r="C264" s="1" t="s">
        <v>817</v>
      </c>
      <c r="D264" s="1" t="s">
        <v>10</v>
      </c>
      <c r="E264" s="45">
        <v>316</v>
      </c>
      <c r="F264" s="45">
        <v>0.25</v>
      </c>
      <c r="G264" s="45">
        <f t="shared" si="4"/>
        <v>237</v>
      </c>
      <c r="H264" s="4" t="str">
        <f>Table110[[#This Row],[Short Description]]</f>
        <v>LVH-900ASPTP</v>
      </c>
      <c r="I264" s="1" t="s">
        <v>818</v>
      </c>
      <c r="J264" s="1" t="s">
        <v>284</v>
      </c>
    </row>
    <row r="265" spans="1:10" ht="42" customHeight="1" x14ac:dyDescent="0.2">
      <c r="A265" s="1" t="s">
        <v>0</v>
      </c>
      <c r="B265" s="2" t="s">
        <v>2849</v>
      </c>
      <c r="C265" s="1" t="s">
        <v>819</v>
      </c>
      <c r="D265" s="1" t="s">
        <v>10</v>
      </c>
      <c r="E265" s="45">
        <v>2332</v>
      </c>
      <c r="F265" s="45">
        <v>0.25</v>
      </c>
      <c r="G265" s="45">
        <f t="shared" si="4"/>
        <v>1749</v>
      </c>
      <c r="H265" s="4" t="str">
        <f>Table110[[#This Row],[Short Description]]</f>
        <v>LVH-900PBB</v>
      </c>
      <c r="I265" s="1" t="s">
        <v>820</v>
      </c>
      <c r="J265" s="1" t="s">
        <v>284</v>
      </c>
    </row>
    <row r="266" spans="1:10" ht="42" customHeight="1" x14ac:dyDescent="0.2">
      <c r="A266" s="1" t="s">
        <v>0</v>
      </c>
      <c r="B266" s="2" t="s">
        <v>2850</v>
      </c>
      <c r="C266" s="1" t="s">
        <v>821</v>
      </c>
      <c r="D266" s="1" t="s">
        <v>10</v>
      </c>
      <c r="E266" s="45">
        <v>2332</v>
      </c>
      <c r="F266" s="45">
        <v>0.25</v>
      </c>
      <c r="G266" s="45">
        <f t="shared" si="4"/>
        <v>1749</v>
      </c>
      <c r="H266" s="4" t="str">
        <f>Table110[[#This Row],[Short Description]]</f>
        <v>LVH-900PBW</v>
      </c>
      <c r="I266" s="1" t="s">
        <v>822</v>
      </c>
      <c r="J266" s="1" t="s">
        <v>284</v>
      </c>
    </row>
    <row r="267" spans="1:10" ht="42" customHeight="1" x14ac:dyDescent="0.2">
      <c r="A267" s="1" t="s">
        <v>0</v>
      </c>
      <c r="B267" s="2" t="s">
        <v>2851</v>
      </c>
      <c r="C267" s="1" t="s">
        <v>823</v>
      </c>
      <c r="D267" s="1" t="s">
        <v>10</v>
      </c>
      <c r="E267" s="45">
        <v>2101</v>
      </c>
      <c r="F267" s="45">
        <v>0.25</v>
      </c>
      <c r="G267" s="45">
        <f t="shared" si="4"/>
        <v>1575.75</v>
      </c>
      <c r="H267" s="4" t="str">
        <f>Table110[[#This Row],[Short Description]]</f>
        <v>LVH-900SP1B</v>
      </c>
      <c r="I267" s="1" t="s">
        <v>824</v>
      </c>
      <c r="J267" s="1" t="s">
        <v>284</v>
      </c>
    </row>
    <row r="268" spans="1:10" ht="42" customHeight="1" x14ac:dyDescent="0.2">
      <c r="A268" s="1" t="s">
        <v>0</v>
      </c>
      <c r="B268" s="2" t="s">
        <v>2852</v>
      </c>
      <c r="C268" s="1" t="s">
        <v>825</v>
      </c>
      <c r="D268" s="1" t="s">
        <v>10</v>
      </c>
      <c r="E268" s="45">
        <v>2101</v>
      </c>
      <c r="F268" s="45">
        <v>0.25</v>
      </c>
      <c r="G268" s="45">
        <f t="shared" si="4"/>
        <v>1575.75</v>
      </c>
      <c r="H268" s="4" t="str">
        <f>Table110[[#This Row],[Short Description]]</f>
        <v>LVH-900SP1G</v>
      </c>
      <c r="I268" s="1" t="s">
        <v>826</v>
      </c>
      <c r="J268" s="1" t="s">
        <v>284</v>
      </c>
    </row>
    <row r="269" spans="1:10" ht="42" customHeight="1" x14ac:dyDescent="0.2">
      <c r="A269" s="1" t="s">
        <v>0</v>
      </c>
      <c r="B269" s="2" t="s">
        <v>2853</v>
      </c>
      <c r="C269" s="1" t="s">
        <v>827</v>
      </c>
      <c r="D269" s="1" t="s">
        <v>10</v>
      </c>
      <c r="E269" s="45">
        <v>2101</v>
      </c>
      <c r="F269" s="45">
        <v>0.25</v>
      </c>
      <c r="G269" s="45">
        <f t="shared" si="4"/>
        <v>1575.75</v>
      </c>
      <c r="H269" s="4" t="str">
        <f>Table110[[#This Row],[Short Description]]</f>
        <v>LVH-900SP1W</v>
      </c>
      <c r="I269" s="1" t="s">
        <v>828</v>
      </c>
      <c r="J269" s="1" t="s">
        <v>284</v>
      </c>
    </row>
    <row r="270" spans="1:10" ht="42" customHeight="1" x14ac:dyDescent="0.2">
      <c r="A270" s="1" t="s">
        <v>0</v>
      </c>
      <c r="B270" s="2" t="s">
        <v>2854</v>
      </c>
      <c r="C270" s="1" t="s">
        <v>829</v>
      </c>
      <c r="D270" s="1" t="s">
        <v>10</v>
      </c>
      <c r="E270" s="45">
        <v>1575</v>
      </c>
      <c r="F270" s="45">
        <v>0.25</v>
      </c>
      <c r="G270" s="45">
        <f t="shared" si="4"/>
        <v>1181.25</v>
      </c>
      <c r="H270" s="4" t="str">
        <f>Table110[[#This Row],[Short Description]]</f>
        <v>LVH-900SP2B</v>
      </c>
      <c r="I270" s="1" t="s">
        <v>830</v>
      </c>
      <c r="J270" s="1" t="s">
        <v>284</v>
      </c>
    </row>
    <row r="271" spans="1:10" ht="42" customHeight="1" x14ac:dyDescent="0.2">
      <c r="A271" s="1" t="s">
        <v>0</v>
      </c>
      <c r="B271" s="2" t="s">
        <v>2855</v>
      </c>
      <c r="C271" s="1" t="s">
        <v>831</v>
      </c>
      <c r="D271" s="1" t="s">
        <v>10</v>
      </c>
      <c r="E271" s="45">
        <v>1575</v>
      </c>
      <c r="F271" s="45">
        <v>0.25</v>
      </c>
      <c r="G271" s="45">
        <f t="shared" si="4"/>
        <v>1181.25</v>
      </c>
      <c r="H271" s="4" t="str">
        <f>Table110[[#This Row],[Short Description]]</f>
        <v>LVH-900SP2G</v>
      </c>
      <c r="I271" s="1" t="s">
        <v>832</v>
      </c>
      <c r="J271" s="1" t="s">
        <v>284</v>
      </c>
    </row>
    <row r="272" spans="1:10" ht="42" customHeight="1" x14ac:dyDescent="0.2">
      <c r="A272" s="1" t="s">
        <v>0</v>
      </c>
      <c r="B272" s="2" t="s">
        <v>2856</v>
      </c>
      <c r="C272" s="1" t="s">
        <v>833</v>
      </c>
      <c r="D272" s="1" t="s">
        <v>10</v>
      </c>
      <c r="E272" s="45">
        <v>1575</v>
      </c>
      <c r="F272" s="45">
        <v>0.25</v>
      </c>
      <c r="G272" s="45">
        <f t="shared" si="4"/>
        <v>1181.25</v>
      </c>
      <c r="H272" s="4" t="str">
        <f>Table110[[#This Row],[Short Description]]</f>
        <v>LVH-900SP2W</v>
      </c>
      <c r="I272" s="1" t="s">
        <v>834</v>
      </c>
      <c r="J272" s="1" t="s">
        <v>284</v>
      </c>
    </row>
    <row r="273" spans="1:10" ht="42" customHeight="1" x14ac:dyDescent="0.2">
      <c r="A273" s="1" t="s">
        <v>0</v>
      </c>
      <c r="B273" s="2" t="s">
        <v>2857</v>
      </c>
      <c r="C273" s="1" t="s">
        <v>835</v>
      </c>
      <c r="D273" s="1" t="s">
        <v>10</v>
      </c>
      <c r="E273" s="45">
        <v>1808</v>
      </c>
      <c r="F273" s="45">
        <v>0.25</v>
      </c>
      <c r="G273" s="45">
        <f t="shared" si="4"/>
        <v>1356</v>
      </c>
      <c r="H273" s="4" t="str">
        <f>Table110[[#This Row],[Short Description]]</f>
        <v>LVH-900UBB</v>
      </c>
      <c r="I273" s="1" t="s">
        <v>836</v>
      </c>
      <c r="J273" s="1" t="s">
        <v>284</v>
      </c>
    </row>
    <row r="274" spans="1:10" ht="42" customHeight="1" x14ac:dyDescent="0.2">
      <c r="A274" s="1" t="s">
        <v>0</v>
      </c>
      <c r="B274" s="2" t="s">
        <v>2858</v>
      </c>
      <c r="C274" s="1" t="s">
        <v>837</v>
      </c>
      <c r="D274" s="1" t="s">
        <v>10</v>
      </c>
      <c r="E274" s="45">
        <v>1808</v>
      </c>
      <c r="F274" s="45">
        <v>0.25</v>
      </c>
      <c r="G274" s="45">
        <f t="shared" si="4"/>
        <v>1356</v>
      </c>
      <c r="H274" s="4" t="str">
        <f>Table110[[#This Row],[Short Description]]</f>
        <v>LVH-900UBW</v>
      </c>
      <c r="I274" s="1" t="s">
        <v>838</v>
      </c>
      <c r="J274" s="1" t="s">
        <v>284</v>
      </c>
    </row>
    <row r="275" spans="1:10" ht="42" customHeight="1" x14ac:dyDescent="0.2">
      <c r="A275" s="1" t="s">
        <v>0</v>
      </c>
      <c r="B275" s="2" t="s">
        <v>2859</v>
      </c>
      <c r="C275" s="1" t="s">
        <v>839</v>
      </c>
      <c r="D275" s="1" t="s">
        <v>10</v>
      </c>
      <c r="E275" s="45">
        <v>12243</v>
      </c>
      <c r="F275" s="45">
        <v>0.25</v>
      </c>
      <c r="G275" s="45">
        <f t="shared" si="4"/>
        <v>9182.25</v>
      </c>
      <c r="H275" s="4" t="str">
        <f>Table110[[#This Row],[Short Description]]</f>
        <v>LVH-906/APB</v>
      </c>
      <c r="I275" s="1" t="s">
        <v>2208</v>
      </c>
      <c r="J275" s="1" t="s">
        <v>840</v>
      </c>
    </row>
    <row r="276" spans="1:10" ht="42" customHeight="1" x14ac:dyDescent="0.2">
      <c r="A276" s="1" t="s">
        <v>0</v>
      </c>
      <c r="B276" s="2" t="s">
        <v>2860</v>
      </c>
      <c r="C276" s="1" t="s">
        <v>841</v>
      </c>
      <c r="D276" s="1" t="s">
        <v>10</v>
      </c>
      <c r="E276" s="45">
        <v>12243</v>
      </c>
      <c r="F276" s="45">
        <v>0.25</v>
      </c>
      <c r="G276" s="45">
        <f t="shared" si="4"/>
        <v>9182.25</v>
      </c>
      <c r="H276" s="4" t="str">
        <f>Table110[[#This Row],[Short Description]]</f>
        <v>LVH-906/APW</v>
      </c>
      <c r="I276" s="1" t="s">
        <v>2209</v>
      </c>
      <c r="J276" s="1" t="s">
        <v>840</v>
      </c>
    </row>
    <row r="277" spans="1:10" ht="42" customHeight="1" x14ac:dyDescent="0.2">
      <c r="A277" s="1" t="s">
        <v>0</v>
      </c>
      <c r="B277" s="2" t="s">
        <v>2861</v>
      </c>
      <c r="C277" s="1" t="s">
        <v>842</v>
      </c>
      <c r="D277" s="1" t="s">
        <v>10</v>
      </c>
      <c r="E277" s="45">
        <v>12243</v>
      </c>
      <c r="F277" s="45">
        <v>0.25</v>
      </c>
      <c r="G277" s="45">
        <f t="shared" si="4"/>
        <v>9182.25</v>
      </c>
      <c r="H277" s="4" t="str">
        <f>Table110[[#This Row],[Short Description]]</f>
        <v>LVH-906/ASB</v>
      </c>
      <c r="I277" s="1" t="s">
        <v>843</v>
      </c>
      <c r="J277" s="1" t="s">
        <v>840</v>
      </c>
    </row>
    <row r="278" spans="1:10" ht="42" customHeight="1" x14ac:dyDescent="0.2">
      <c r="A278" s="1" t="s">
        <v>0</v>
      </c>
      <c r="B278" s="2" t="s">
        <v>2862</v>
      </c>
      <c r="C278" s="1" t="s">
        <v>844</v>
      </c>
      <c r="D278" s="1" t="s">
        <v>10</v>
      </c>
      <c r="E278" s="45">
        <v>12243</v>
      </c>
      <c r="F278" s="45">
        <v>0.25</v>
      </c>
      <c r="G278" s="45">
        <f t="shared" si="4"/>
        <v>9182.25</v>
      </c>
      <c r="H278" s="4" t="str">
        <f>Table110[[#This Row],[Short Description]]</f>
        <v>LVH-906/ASW</v>
      </c>
      <c r="I278" s="1" t="s">
        <v>845</v>
      </c>
      <c r="J278" s="1" t="s">
        <v>840</v>
      </c>
    </row>
    <row r="279" spans="1:10" ht="42" customHeight="1" x14ac:dyDescent="0.2">
      <c r="A279" s="1" t="s">
        <v>0</v>
      </c>
      <c r="B279" s="2" t="s">
        <v>2863</v>
      </c>
      <c r="C279" s="1" t="s">
        <v>846</v>
      </c>
      <c r="D279" s="1" t="s">
        <v>10</v>
      </c>
      <c r="E279" s="45">
        <v>12911</v>
      </c>
      <c r="F279" s="45">
        <v>0.25</v>
      </c>
      <c r="G279" s="45">
        <f t="shared" si="4"/>
        <v>9683.25</v>
      </c>
      <c r="H279" s="4" t="str">
        <f>Table110[[#This Row],[Short Description]]</f>
        <v>LVH-906C/AP</v>
      </c>
      <c r="I279" s="1" t="s">
        <v>2210</v>
      </c>
      <c r="J279" s="1" t="s">
        <v>840</v>
      </c>
    </row>
    <row r="280" spans="1:10" ht="42" customHeight="1" x14ac:dyDescent="0.2">
      <c r="A280" s="1" t="s">
        <v>0</v>
      </c>
      <c r="B280" s="2" t="s">
        <v>2864</v>
      </c>
      <c r="C280" s="1" t="s">
        <v>847</v>
      </c>
      <c r="D280" s="1" t="s">
        <v>10</v>
      </c>
      <c r="E280" s="45">
        <v>12911</v>
      </c>
      <c r="F280" s="45">
        <v>0.25</v>
      </c>
      <c r="G280" s="45">
        <f t="shared" si="4"/>
        <v>9683.25</v>
      </c>
      <c r="H280" s="4" t="str">
        <f>Table110[[#This Row],[Short Description]]</f>
        <v>LVH-906C/AS</v>
      </c>
      <c r="I280" s="1" t="s">
        <v>848</v>
      </c>
      <c r="J280" s="1" t="s">
        <v>840</v>
      </c>
    </row>
    <row r="281" spans="1:10" ht="42" customHeight="1" x14ac:dyDescent="0.2">
      <c r="A281" s="1" t="s">
        <v>0</v>
      </c>
      <c r="B281" s="2" t="s">
        <v>2865</v>
      </c>
      <c r="C281" s="1" t="s">
        <v>849</v>
      </c>
      <c r="D281" s="1" t="s">
        <v>10</v>
      </c>
      <c r="E281" s="45">
        <v>14692</v>
      </c>
      <c r="F281" s="45">
        <v>0.25</v>
      </c>
      <c r="G281" s="45">
        <f t="shared" si="4"/>
        <v>11019</v>
      </c>
      <c r="H281" s="4" t="str">
        <f>Table110[[#This Row],[Short Description]]</f>
        <v>LVH-906WR/APB</v>
      </c>
      <c r="I281" s="1" t="s">
        <v>2211</v>
      </c>
      <c r="J281" s="1" t="s">
        <v>840</v>
      </c>
    </row>
    <row r="282" spans="1:10" ht="42" customHeight="1" x14ac:dyDescent="0.2">
      <c r="A282" s="1" t="s">
        <v>0</v>
      </c>
      <c r="B282" s="2" t="s">
        <v>2866</v>
      </c>
      <c r="C282" s="1" t="s">
        <v>850</v>
      </c>
      <c r="D282" s="1" t="s">
        <v>10</v>
      </c>
      <c r="E282" s="45">
        <v>14692</v>
      </c>
      <c r="F282" s="45">
        <v>0.25</v>
      </c>
      <c r="G282" s="45">
        <f t="shared" si="4"/>
        <v>11019</v>
      </c>
      <c r="H282" s="4" t="str">
        <f>Table110[[#This Row],[Short Description]]</f>
        <v>LVH-906WR/APG</v>
      </c>
      <c r="I282" s="1" t="s">
        <v>2212</v>
      </c>
      <c r="J282" s="1" t="s">
        <v>840</v>
      </c>
    </row>
    <row r="283" spans="1:10" ht="42" customHeight="1" x14ac:dyDescent="0.2">
      <c r="A283" s="1" t="s">
        <v>0</v>
      </c>
      <c r="B283" s="2" t="s">
        <v>2867</v>
      </c>
      <c r="C283" s="1" t="s">
        <v>851</v>
      </c>
      <c r="D283" s="1" t="s">
        <v>10</v>
      </c>
      <c r="E283" s="45">
        <v>14692</v>
      </c>
      <c r="F283" s="45">
        <v>0.25</v>
      </c>
      <c r="G283" s="45">
        <f t="shared" si="4"/>
        <v>11019</v>
      </c>
      <c r="H283" s="4" t="str">
        <f>Table110[[#This Row],[Short Description]]</f>
        <v>LVH-906WR/APW</v>
      </c>
      <c r="I283" s="1" t="s">
        <v>2213</v>
      </c>
      <c r="J283" s="1" t="s">
        <v>840</v>
      </c>
    </row>
    <row r="284" spans="1:10" ht="42" customHeight="1" x14ac:dyDescent="0.2">
      <c r="A284" s="1" t="s">
        <v>0</v>
      </c>
      <c r="B284" s="2" t="s">
        <v>2868</v>
      </c>
      <c r="C284" s="1" t="s">
        <v>852</v>
      </c>
      <c r="D284" s="1" t="s">
        <v>10</v>
      </c>
      <c r="E284" s="45">
        <v>14692</v>
      </c>
      <c r="F284" s="45">
        <v>0.25</v>
      </c>
      <c r="G284" s="45">
        <f t="shared" si="4"/>
        <v>11019</v>
      </c>
      <c r="H284" s="4" t="str">
        <f>Table110[[#This Row],[Short Description]]</f>
        <v>LVH-906WR/ASB</v>
      </c>
      <c r="I284" s="1" t="s">
        <v>853</v>
      </c>
      <c r="J284" s="1" t="s">
        <v>840</v>
      </c>
    </row>
    <row r="285" spans="1:10" ht="42" customHeight="1" x14ac:dyDescent="0.2">
      <c r="A285" s="1" t="s">
        <v>0</v>
      </c>
      <c r="B285" s="2" t="s">
        <v>2869</v>
      </c>
      <c r="C285" s="1" t="s">
        <v>854</v>
      </c>
      <c r="D285" s="1" t="s">
        <v>10</v>
      </c>
      <c r="E285" s="45">
        <v>14692</v>
      </c>
      <c r="F285" s="45">
        <v>0.25</v>
      </c>
      <c r="G285" s="45">
        <f t="shared" si="4"/>
        <v>11019</v>
      </c>
      <c r="H285" s="4" t="str">
        <f>Table110[[#This Row],[Short Description]]</f>
        <v>LVH-906WR/ASG</v>
      </c>
      <c r="I285" s="1" t="s">
        <v>855</v>
      </c>
      <c r="J285" s="1" t="s">
        <v>840</v>
      </c>
    </row>
    <row r="286" spans="1:10" ht="42" customHeight="1" x14ac:dyDescent="0.2">
      <c r="A286" s="1" t="s">
        <v>0</v>
      </c>
      <c r="B286" s="2" t="s">
        <v>2870</v>
      </c>
      <c r="C286" s="1" t="s">
        <v>856</v>
      </c>
      <c r="D286" s="1" t="s">
        <v>10</v>
      </c>
      <c r="E286" s="45">
        <v>14692</v>
      </c>
      <c r="F286" s="45">
        <v>0.25</v>
      </c>
      <c r="G286" s="45">
        <f t="shared" si="4"/>
        <v>11019</v>
      </c>
      <c r="H286" s="4" t="str">
        <f>Table110[[#This Row],[Short Description]]</f>
        <v>LVH-906WR/ASW</v>
      </c>
      <c r="I286" s="1" t="s">
        <v>857</v>
      </c>
      <c r="J286" s="1" t="s">
        <v>840</v>
      </c>
    </row>
    <row r="287" spans="1:10" ht="42" customHeight="1" x14ac:dyDescent="0.2">
      <c r="A287" s="1" t="s">
        <v>0</v>
      </c>
      <c r="B287" s="2" t="s">
        <v>2871</v>
      </c>
      <c r="C287" s="1" t="s">
        <v>858</v>
      </c>
      <c r="D287" s="1" t="s">
        <v>10</v>
      </c>
      <c r="E287" s="45">
        <v>15359</v>
      </c>
      <c r="F287" s="45">
        <v>0.25</v>
      </c>
      <c r="G287" s="45">
        <f t="shared" si="4"/>
        <v>11519.25</v>
      </c>
      <c r="H287" s="4" t="str">
        <f>Table110[[#This Row],[Short Description]]</f>
        <v>LVH-906WRC/AP</v>
      </c>
      <c r="I287" s="1" t="s">
        <v>2214</v>
      </c>
      <c r="J287" s="1" t="s">
        <v>840</v>
      </c>
    </row>
    <row r="288" spans="1:10" ht="42" customHeight="1" x14ac:dyDescent="0.2">
      <c r="A288" s="1" t="s">
        <v>0</v>
      </c>
      <c r="B288" s="2" t="s">
        <v>2872</v>
      </c>
      <c r="C288" s="1" t="s">
        <v>859</v>
      </c>
      <c r="D288" s="1" t="s">
        <v>10</v>
      </c>
      <c r="E288" s="45">
        <v>15359</v>
      </c>
      <c r="F288" s="45">
        <v>0.25</v>
      </c>
      <c r="G288" s="45">
        <f t="shared" si="4"/>
        <v>11519.25</v>
      </c>
      <c r="H288" s="4" t="str">
        <f>Table110[[#This Row],[Short Description]]</f>
        <v>LVH-906WRC/AS</v>
      </c>
      <c r="I288" s="1" t="s">
        <v>860</v>
      </c>
      <c r="J288" s="1" t="s">
        <v>840</v>
      </c>
    </row>
    <row r="289" spans="1:10" ht="42" customHeight="1" x14ac:dyDescent="0.2">
      <c r="A289" s="1" t="s">
        <v>0</v>
      </c>
      <c r="B289" s="2" t="s">
        <v>2873</v>
      </c>
      <c r="C289" s="1" t="s">
        <v>861</v>
      </c>
      <c r="D289" s="1" t="s">
        <v>10</v>
      </c>
      <c r="E289" s="45">
        <v>12243</v>
      </c>
      <c r="F289" s="45">
        <v>0.25</v>
      </c>
      <c r="G289" s="45">
        <f t="shared" si="4"/>
        <v>9182.25</v>
      </c>
      <c r="H289" s="4" t="str">
        <f>Table110[[#This Row],[Short Description]]</f>
        <v>LVH-909/APB</v>
      </c>
      <c r="I289" s="1" t="s">
        <v>2215</v>
      </c>
      <c r="J289" s="1" t="s">
        <v>840</v>
      </c>
    </row>
    <row r="290" spans="1:10" ht="42" customHeight="1" x14ac:dyDescent="0.2">
      <c r="A290" s="1" t="s">
        <v>0</v>
      </c>
      <c r="B290" s="2" t="s">
        <v>2874</v>
      </c>
      <c r="C290" s="1" t="s">
        <v>862</v>
      </c>
      <c r="D290" s="1" t="s">
        <v>10</v>
      </c>
      <c r="E290" s="45">
        <v>12243</v>
      </c>
      <c r="F290" s="45">
        <v>0.25</v>
      </c>
      <c r="G290" s="45">
        <f t="shared" si="4"/>
        <v>9182.25</v>
      </c>
      <c r="H290" s="4" t="str">
        <f>Table110[[#This Row],[Short Description]]</f>
        <v>LVH-909/APW</v>
      </c>
      <c r="I290" s="1" t="s">
        <v>2216</v>
      </c>
      <c r="J290" s="1" t="s">
        <v>840</v>
      </c>
    </row>
    <row r="291" spans="1:10" ht="42" customHeight="1" x14ac:dyDescent="0.2">
      <c r="A291" s="1" t="s">
        <v>0</v>
      </c>
      <c r="B291" s="2" t="s">
        <v>2875</v>
      </c>
      <c r="C291" s="1" t="s">
        <v>863</v>
      </c>
      <c r="D291" s="1" t="s">
        <v>10</v>
      </c>
      <c r="E291" s="45">
        <v>12243</v>
      </c>
      <c r="F291" s="45">
        <v>0.25</v>
      </c>
      <c r="G291" s="45">
        <f t="shared" si="4"/>
        <v>9182.25</v>
      </c>
      <c r="H291" s="4" t="str">
        <f>Table110[[#This Row],[Short Description]]</f>
        <v>LVH-909/ASB</v>
      </c>
      <c r="I291" s="1" t="s">
        <v>864</v>
      </c>
      <c r="J291" s="1" t="s">
        <v>840</v>
      </c>
    </row>
    <row r="292" spans="1:10" ht="42" customHeight="1" x14ac:dyDescent="0.2">
      <c r="A292" s="1" t="s">
        <v>0</v>
      </c>
      <c r="B292" s="2" t="s">
        <v>2876</v>
      </c>
      <c r="C292" s="1" t="s">
        <v>865</v>
      </c>
      <c r="D292" s="1" t="s">
        <v>10</v>
      </c>
      <c r="E292" s="45">
        <v>12243</v>
      </c>
      <c r="F292" s="45">
        <v>0.25</v>
      </c>
      <c r="G292" s="45">
        <f t="shared" si="4"/>
        <v>9182.25</v>
      </c>
      <c r="H292" s="4" t="str">
        <f>Table110[[#This Row],[Short Description]]</f>
        <v>LVH-909/ASW</v>
      </c>
      <c r="I292" s="1" t="s">
        <v>866</v>
      </c>
      <c r="J292" s="1" t="s">
        <v>840</v>
      </c>
    </row>
    <row r="293" spans="1:10" ht="42" customHeight="1" x14ac:dyDescent="0.2">
      <c r="A293" s="1" t="s">
        <v>0</v>
      </c>
      <c r="B293" s="2" t="s">
        <v>2877</v>
      </c>
      <c r="C293" s="1" t="s">
        <v>867</v>
      </c>
      <c r="D293" s="1" t="s">
        <v>10</v>
      </c>
      <c r="E293" s="45">
        <v>12911</v>
      </c>
      <c r="F293" s="45">
        <v>0.25</v>
      </c>
      <c r="G293" s="45">
        <f t="shared" si="4"/>
        <v>9683.25</v>
      </c>
      <c r="H293" s="4" t="str">
        <f>Table110[[#This Row],[Short Description]]</f>
        <v>LVH-909C/AP</v>
      </c>
      <c r="I293" s="1" t="s">
        <v>2217</v>
      </c>
      <c r="J293" s="1" t="s">
        <v>840</v>
      </c>
    </row>
    <row r="294" spans="1:10" ht="42" customHeight="1" x14ac:dyDescent="0.2">
      <c r="A294" s="1" t="s">
        <v>0</v>
      </c>
      <c r="B294" s="2" t="s">
        <v>2878</v>
      </c>
      <c r="C294" s="1" t="s">
        <v>868</v>
      </c>
      <c r="D294" s="1" t="s">
        <v>10</v>
      </c>
      <c r="E294" s="45">
        <v>12911</v>
      </c>
      <c r="F294" s="45">
        <v>0.25</v>
      </c>
      <c r="G294" s="45">
        <f t="shared" si="4"/>
        <v>9683.25</v>
      </c>
      <c r="H294" s="4" t="str">
        <f>Table110[[#This Row],[Short Description]]</f>
        <v>LVH-909C/AS</v>
      </c>
      <c r="I294" s="1" t="s">
        <v>869</v>
      </c>
      <c r="J294" s="1" t="s">
        <v>840</v>
      </c>
    </row>
    <row r="295" spans="1:10" ht="42" customHeight="1" x14ac:dyDescent="0.2">
      <c r="A295" s="1" t="s">
        <v>0</v>
      </c>
      <c r="B295" s="2" t="s">
        <v>2879</v>
      </c>
      <c r="C295" s="1" t="s">
        <v>870</v>
      </c>
      <c r="D295" s="1" t="s">
        <v>10</v>
      </c>
      <c r="E295" s="45">
        <v>14692</v>
      </c>
      <c r="F295" s="45">
        <v>0.25</v>
      </c>
      <c r="G295" s="45">
        <f t="shared" si="4"/>
        <v>11019</v>
      </c>
      <c r="H295" s="4" t="str">
        <f>Table110[[#This Row],[Short Description]]</f>
        <v>LVH-909WR/APB</v>
      </c>
      <c r="I295" s="1" t="s">
        <v>2218</v>
      </c>
      <c r="J295" s="1" t="s">
        <v>840</v>
      </c>
    </row>
    <row r="296" spans="1:10" ht="42" customHeight="1" x14ac:dyDescent="0.2">
      <c r="A296" s="1" t="s">
        <v>0</v>
      </c>
      <c r="B296" s="2" t="s">
        <v>2880</v>
      </c>
      <c r="C296" s="1" t="s">
        <v>871</v>
      </c>
      <c r="D296" s="1" t="s">
        <v>10</v>
      </c>
      <c r="E296" s="45">
        <v>14692</v>
      </c>
      <c r="F296" s="45">
        <v>0.25</v>
      </c>
      <c r="G296" s="45">
        <f t="shared" si="4"/>
        <v>11019</v>
      </c>
      <c r="H296" s="4" t="str">
        <f>Table110[[#This Row],[Short Description]]</f>
        <v>LVH-909WR/APG</v>
      </c>
      <c r="I296" s="1" t="s">
        <v>2219</v>
      </c>
      <c r="J296" s="1" t="s">
        <v>840</v>
      </c>
    </row>
    <row r="297" spans="1:10" ht="42" customHeight="1" x14ac:dyDescent="0.2">
      <c r="A297" s="1" t="s">
        <v>0</v>
      </c>
      <c r="B297" s="2" t="s">
        <v>2881</v>
      </c>
      <c r="C297" s="1" t="s">
        <v>872</v>
      </c>
      <c r="D297" s="1" t="s">
        <v>10</v>
      </c>
      <c r="E297" s="45">
        <v>14692</v>
      </c>
      <c r="F297" s="45">
        <v>0.25</v>
      </c>
      <c r="G297" s="45">
        <f t="shared" si="4"/>
        <v>11019</v>
      </c>
      <c r="H297" s="4" t="str">
        <f>Table110[[#This Row],[Short Description]]</f>
        <v>LVH-909WR/APW</v>
      </c>
      <c r="I297" s="1" t="s">
        <v>2220</v>
      </c>
      <c r="J297" s="1" t="s">
        <v>840</v>
      </c>
    </row>
    <row r="298" spans="1:10" ht="42" customHeight="1" x14ac:dyDescent="0.2">
      <c r="A298" s="1" t="s">
        <v>0</v>
      </c>
      <c r="B298" s="2" t="s">
        <v>2882</v>
      </c>
      <c r="C298" s="1" t="s">
        <v>873</v>
      </c>
      <c r="D298" s="1" t="s">
        <v>10</v>
      </c>
      <c r="E298" s="45">
        <v>14692</v>
      </c>
      <c r="F298" s="45">
        <v>0.25</v>
      </c>
      <c r="G298" s="45">
        <f t="shared" si="4"/>
        <v>11019</v>
      </c>
      <c r="H298" s="4" t="str">
        <f>Table110[[#This Row],[Short Description]]</f>
        <v>LVH-909WR/ASB</v>
      </c>
      <c r="I298" s="1" t="s">
        <v>874</v>
      </c>
      <c r="J298" s="1" t="s">
        <v>840</v>
      </c>
    </row>
    <row r="299" spans="1:10" ht="42" customHeight="1" x14ac:dyDescent="0.2">
      <c r="A299" s="1" t="s">
        <v>0</v>
      </c>
      <c r="B299" s="2" t="s">
        <v>2883</v>
      </c>
      <c r="C299" s="1" t="s">
        <v>875</v>
      </c>
      <c r="D299" s="1" t="s">
        <v>10</v>
      </c>
      <c r="E299" s="45">
        <v>14692</v>
      </c>
      <c r="F299" s="45">
        <v>0.25</v>
      </c>
      <c r="G299" s="45">
        <f t="shared" si="4"/>
        <v>11019</v>
      </c>
      <c r="H299" s="4" t="str">
        <f>Table110[[#This Row],[Short Description]]</f>
        <v>LVH-909WR/ASG</v>
      </c>
      <c r="I299" s="1" t="s">
        <v>876</v>
      </c>
      <c r="J299" s="1" t="s">
        <v>840</v>
      </c>
    </row>
    <row r="300" spans="1:10" ht="42" customHeight="1" x14ac:dyDescent="0.2">
      <c r="A300" s="1" t="s">
        <v>0</v>
      </c>
      <c r="B300" s="2" t="s">
        <v>2884</v>
      </c>
      <c r="C300" s="1" t="s">
        <v>877</v>
      </c>
      <c r="D300" s="1" t="s">
        <v>10</v>
      </c>
      <c r="E300" s="45">
        <v>14692</v>
      </c>
      <c r="F300" s="45">
        <v>0.25</v>
      </c>
      <c r="G300" s="45">
        <f t="shared" si="4"/>
        <v>11019</v>
      </c>
      <c r="H300" s="4" t="str">
        <f>Table110[[#This Row],[Short Description]]</f>
        <v>LVH-909WR/ASW</v>
      </c>
      <c r="I300" s="1" t="s">
        <v>878</v>
      </c>
      <c r="J300" s="1" t="s">
        <v>840</v>
      </c>
    </row>
    <row r="301" spans="1:10" ht="42" customHeight="1" x14ac:dyDescent="0.2">
      <c r="A301" s="1" t="s">
        <v>0</v>
      </c>
      <c r="B301" s="2" t="s">
        <v>2885</v>
      </c>
      <c r="C301" s="1" t="s">
        <v>879</v>
      </c>
      <c r="D301" s="1" t="s">
        <v>10</v>
      </c>
      <c r="E301" s="45">
        <v>15359</v>
      </c>
      <c r="F301" s="45">
        <v>0.25</v>
      </c>
      <c r="G301" s="45">
        <f t="shared" si="4"/>
        <v>11519.25</v>
      </c>
      <c r="H301" s="4" t="str">
        <f>Table110[[#This Row],[Short Description]]</f>
        <v>LVH-909WRC/AP</v>
      </c>
      <c r="I301" s="1" t="s">
        <v>2221</v>
      </c>
      <c r="J301" s="1" t="s">
        <v>840</v>
      </c>
    </row>
    <row r="302" spans="1:10" ht="42" customHeight="1" x14ac:dyDescent="0.2">
      <c r="A302" s="1" t="s">
        <v>0</v>
      </c>
      <c r="B302" s="2" t="s">
        <v>2886</v>
      </c>
      <c r="C302" s="1" t="s">
        <v>880</v>
      </c>
      <c r="D302" s="1" t="s">
        <v>10</v>
      </c>
      <c r="E302" s="45">
        <v>15359</v>
      </c>
      <c r="F302" s="45">
        <v>0.25</v>
      </c>
      <c r="G302" s="45">
        <f t="shared" si="4"/>
        <v>11519.25</v>
      </c>
      <c r="H302" s="4" t="str">
        <f>Table110[[#This Row],[Short Description]]</f>
        <v>LVH-909WRC/AS</v>
      </c>
      <c r="I302" s="1" t="s">
        <v>881</v>
      </c>
      <c r="J302" s="1" t="s">
        <v>840</v>
      </c>
    </row>
    <row r="303" spans="1:10" ht="42" customHeight="1" x14ac:dyDescent="0.2">
      <c r="A303" s="1" t="s">
        <v>0</v>
      </c>
      <c r="B303" s="18" t="s">
        <v>2887</v>
      </c>
      <c r="C303" s="1" t="s">
        <v>882</v>
      </c>
      <c r="D303" s="1" t="s">
        <v>10</v>
      </c>
      <c r="E303" s="45">
        <v>78</v>
      </c>
      <c r="F303" s="45">
        <v>0.25</v>
      </c>
      <c r="G303" s="45">
        <f t="shared" si="4"/>
        <v>58.5</v>
      </c>
      <c r="H303" s="4" t="str">
        <f>Table110[[#This Row],[Short Description]]</f>
        <v>M10EYBLTKIT</v>
      </c>
      <c r="I303" s="1" t="s">
        <v>883</v>
      </c>
      <c r="J303" s="1" t="s">
        <v>284</v>
      </c>
    </row>
    <row r="304" spans="1:10" ht="42" customHeight="1" x14ac:dyDescent="0.2">
      <c r="A304" s="1" t="s">
        <v>0</v>
      </c>
      <c r="B304" s="18" t="s">
        <v>2888</v>
      </c>
      <c r="C304" s="1" t="s">
        <v>884</v>
      </c>
      <c r="D304" s="1" t="s">
        <v>10</v>
      </c>
      <c r="E304" s="45">
        <v>61</v>
      </c>
      <c r="F304" s="45">
        <v>0.25</v>
      </c>
      <c r="G304" s="45">
        <f t="shared" si="4"/>
        <v>45.75</v>
      </c>
      <c r="H304" s="4" t="str">
        <f>Table110[[#This Row],[Short Description]]</f>
        <v>M6EYBLTKIT</v>
      </c>
      <c r="I304" s="1" t="s">
        <v>885</v>
      </c>
      <c r="J304" s="1" t="s">
        <v>284</v>
      </c>
    </row>
    <row r="305" spans="1:10" ht="42" customHeight="1" x14ac:dyDescent="0.2">
      <c r="A305" s="1" t="s">
        <v>0</v>
      </c>
      <c r="B305" s="18" t="s">
        <v>2924</v>
      </c>
      <c r="C305" s="1" t="s">
        <v>886</v>
      </c>
      <c r="D305" s="1" t="s">
        <v>10</v>
      </c>
      <c r="E305" s="45">
        <v>946</v>
      </c>
      <c r="F305" s="45">
        <v>0.25</v>
      </c>
      <c r="G305" s="45">
        <f t="shared" si="4"/>
        <v>709.5</v>
      </c>
      <c r="H305" s="4" t="str">
        <f>Table110[[#This Row],[Short Description]]</f>
        <v>MX10-B</v>
      </c>
      <c r="I305" s="1" t="s">
        <v>887</v>
      </c>
      <c r="J305" s="1" t="s">
        <v>888</v>
      </c>
    </row>
    <row r="306" spans="1:10" ht="42" customHeight="1" x14ac:dyDescent="0.2">
      <c r="A306" s="1" t="s">
        <v>0</v>
      </c>
      <c r="B306" s="18" t="s">
        <v>2925</v>
      </c>
      <c r="C306" s="1" t="s">
        <v>889</v>
      </c>
      <c r="D306" s="1" t="s">
        <v>10</v>
      </c>
      <c r="E306" s="45">
        <v>829</v>
      </c>
      <c r="F306" s="45">
        <v>0.25</v>
      </c>
      <c r="G306" s="45">
        <f t="shared" si="4"/>
        <v>621.75</v>
      </c>
      <c r="H306" s="4" t="str">
        <f>Table110[[#This Row],[Short Description]]</f>
        <v>MX8-B</v>
      </c>
      <c r="I306" s="1" t="s">
        <v>890</v>
      </c>
      <c r="J306" s="1" t="s">
        <v>888</v>
      </c>
    </row>
    <row r="307" spans="1:10" ht="42" customHeight="1" x14ac:dyDescent="0.2">
      <c r="A307" s="1" t="s">
        <v>0</v>
      </c>
      <c r="B307" s="18" t="s">
        <v>2926</v>
      </c>
      <c r="C307" s="1" t="s">
        <v>891</v>
      </c>
      <c r="D307" s="1" t="s">
        <v>10</v>
      </c>
      <c r="E307" s="45">
        <v>112</v>
      </c>
      <c r="F307" s="45">
        <v>0.25</v>
      </c>
      <c r="G307" s="45">
        <f t="shared" si="4"/>
        <v>84</v>
      </c>
      <c r="H307" s="4" t="str">
        <f>Table110[[#This Row],[Short Description]]</f>
        <v>MX-Y10B</v>
      </c>
      <c r="I307" s="1" t="s">
        <v>892</v>
      </c>
      <c r="J307" s="1" t="s">
        <v>284</v>
      </c>
    </row>
    <row r="308" spans="1:10" ht="42" customHeight="1" x14ac:dyDescent="0.2">
      <c r="A308" s="1" t="s">
        <v>0</v>
      </c>
      <c r="B308" s="18" t="s">
        <v>2927</v>
      </c>
      <c r="C308" s="1" t="s">
        <v>893</v>
      </c>
      <c r="D308" s="1" t="s">
        <v>10</v>
      </c>
      <c r="E308" s="45">
        <v>104</v>
      </c>
      <c r="F308" s="45">
        <v>0.25</v>
      </c>
      <c r="G308" s="45">
        <f t="shared" si="4"/>
        <v>78</v>
      </c>
      <c r="H308" s="4" t="str">
        <f>Table110[[#This Row],[Short Description]]</f>
        <v>MX-Y8B</v>
      </c>
      <c r="I308" s="1" t="s">
        <v>894</v>
      </c>
      <c r="J308" s="1" t="s">
        <v>284</v>
      </c>
    </row>
    <row r="309" spans="1:10" ht="42" customHeight="1" x14ac:dyDescent="0.2">
      <c r="A309" s="1" t="s">
        <v>0</v>
      </c>
      <c r="B309" s="18" t="s">
        <v>2982</v>
      </c>
      <c r="C309" s="1" t="s">
        <v>895</v>
      </c>
      <c r="D309" s="1" t="s">
        <v>10</v>
      </c>
      <c r="E309" s="45">
        <v>240</v>
      </c>
      <c r="F309" s="45">
        <v>0.25</v>
      </c>
      <c r="G309" s="45">
        <f t="shared" si="4"/>
        <v>180</v>
      </c>
      <c r="H309" s="4" t="str">
        <f>Table110[[#This Row],[Short Description]]</f>
        <v>PMB-1RR</v>
      </c>
      <c r="I309" s="1" t="s">
        <v>896</v>
      </c>
      <c r="J309" s="1" t="s">
        <v>284</v>
      </c>
    </row>
    <row r="310" spans="1:10" ht="42" customHeight="1" x14ac:dyDescent="0.2">
      <c r="A310" s="1" t="s">
        <v>0</v>
      </c>
      <c r="B310" s="18" t="s">
        <v>2983</v>
      </c>
      <c r="C310" s="1" t="s">
        <v>897</v>
      </c>
      <c r="D310" s="1" t="s">
        <v>10</v>
      </c>
      <c r="E310" s="45">
        <v>538</v>
      </c>
      <c r="F310" s="45">
        <v>0.25</v>
      </c>
      <c r="G310" s="45">
        <f t="shared" si="4"/>
        <v>403.5</v>
      </c>
      <c r="H310" s="4" t="str">
        <f>Table110[[#This Row],[Short Description]]</f>
        <v>PMB-2RR</v>
      </c>
      <c r="I310" s="1" t="s">
        <v>898</v>
      </c>
      <c r="J310" s="1" t="s">
        <v>284</v>
      </c>
    </row>
    <row r="311" spans="1:10" ht="42" customHeight="1" x14ac:dyDescent="0.2">
      <c r="A311" s="1" t="s">
        <v>0</v>
      </c>
      <c r="B311" s="18" t="s">
        <v>2984</v>
      </c>
      <c r="C311" s="1" t="s">
        <v>899</v>
      </c>
      <c r="D311" s="1" t="s">
        <v>10</v>
      </c>
      <c r="E311" s="45">
        <v>68</v>
      </c>
      <c r="F311" s="45">
        <v>0.25</v>
      </c>
      <c r="G311" s="45">
        <f t="shared" si="4"/>
        <v>51</v>
      </c>
      <c r="H311" s="4" t="str">
        <f>Table110[[#This Row],[Short Description]]</f>
        <v>PMB-BAND</v>
      </c>
      <c r="I311" s="1" t="s">
        <v>900</v>
      </c>
      <c r="J311" s="1" t="s">
        <v>284</v>
      </c>
    </row>
    <row r="312" spans="1:10" ht="42" customHeight="1" x14ac:dyDescent="0.2">
      <c r="A312" s="1" t="s">
        <v>0</v>
      </c>
      <c r="B312" s="18" t="s">
        <v>2992</v>
      </c>
      <c r="C312" s="1" t="s">
        <v>901</v>
      </c>
      <c r="D312" s="1" t="s">
        <v>10</v>
      </c>
      <c r="E312" s="45">
        <v>223</v>
      </c>
      <c r="F312" s="45">
        <v>0.25</v>
      </c>
      <c r="G312" s="45">
        <f t="shared" si="4"/>
        <v>167.25</v>
      </c>
      <c r="H312" s="4" t="str">
        <f>Table110[[#This Row],[Short Description]]</f>
        <v>PY1-EN750-1550</v>
      </c>
      <c r="I312" s="1" t="s">
        <v>902</v>
      </c>
      <c r="J312" s="1" t="s">
        <v>284</v>
      </c>
    </row>
    <row r="313" spans="1:10" ht="42" customHeight="1" x14ac:dyDescent="0.2">
      <c r="A313" s="1" t="s">
        <v>0</v>
      </c>
      <c r="B313" s="18" t="s">
        <v>2993</v>
      </c>
      <c r="C313" s="1" t="s">
        <v>903</v>
      </c>
      <c r="D313" s="1" t="s">
        <v>10</v>
      </c>
      <c r="E313" s="45">
        <v>223</v>
      </c>
      <c r="F313" s="45">
        <v>0.25</v>
      </c>
      <c r="G313" s="45">
        <f t="shared" si="4"/>
        <v>167.25</v>
      </c>
      <c r="H313" s="4" t="str">
        <f>Table110[[#This Row],[Short Description]]</f>
        <v>PY1-EN750-1550W</v>
      </c>
      <c r="I313" s="1" t="s">
        <v>904</v>
      </c>
      <c r="J313" s="1" t="s">
        <v>284</v>
      </c>
    </row>
    <row r="314" spans="1:10" ht="42" customHeight="1" x14ac:dyDescent="0.2">
      <c r="A314" s="1" t="s">
        <v>0</v>
      </c>
      <c r="B314" s="2" t="s">
        <v>3011</v>
      </c>
      <c r="C314" s="1" t="s">
        <v>2106</v>
      </c>
      <c r="D314" s="1" t="s">
        <v>10</v>
      </c>
      <c r="E314" s="45">
        <v>500</v>
      </c>
      <c r="F314" s="45">
        <v>0.25</v>
      </c>
      <c r="G314" s="45">
        <f t="shared" si="4"/>
        <v>375</v>
      </c>
      <c r="H314" s="4" t="s">
        <v>2082</v>
      </c>
      <c r="I314" s="1" t="s">
        <v>2083</v>
      </c>
      <c r="J314" s="1" t="s">
        <v>1952</v>
      </c>
    </row>
    <row r="315" spans="1:10" ht="42" customHeight="1" x14ac:dyDescent="0.2">
      <c r="A315" s="1" t="s">
        <v>0</v>
      </c>
      <c r="B315" s="18" t="s">
        <v>3012</v>
      </c>
      <c r="C315" s="1" t="s">
        <v>905</v>
      </c>
      <c r="D315" s="1" t="s">
        <v>10</v>
      </c>
      <c r="E315" s="45">
        <v>560</v>
      </c>
      <c r="F315" s="45">
        <v>0.25</v>
      </c>
      <c r="G315" s="45">
        <f t="shared" si="4"/>
        <v>420</v>
      </c>
      <c r="H315" s="4" t="str">
        <f>Table110[[#This Row],[Short Description]]</f>
        <v>R.15COAX</v>
      </c>
      <c r="I315" s="1" t="s">
        <v>906</v>
      </c>
      <c r="J315" s="1" t="s">
        <v>907</v>
      </c>
    </row>
    <row r="316" spans="1:10" ht="42" customHeight="1" x14ac:dyDescent="0.2">
      <c r="A316" s="1" t="s">
        <v>0</v>
      </c>
      <c r="B316" s="18" t="s">
        <v>3013</v>
      </c>
      <c r="C316" s="1" t="s">
        <v>908</v>
      </c>
      <c r="D316" s="1" t="s">
        <v>10</v>
      </c>
      <c r="E316" s="45">
        <v>560</v>
      </c>
      <c r="F316" s="45">
        <v>0.25</v>
      </c>
      <c r="G316" s="45">
        <f t="shared" si="4"/>
        <v>420</v>
      </c>
      <c r="H316" s="4" t="str">
        <f>Table110[[#This Row],[Short Description]]</f>
        <v>R.15COAXB</v>
      </c>
      <c r="I316" s="1" t="s">
        <v>909</v>
      </c>
      <c r="J316" s="1" t="s">
        <v>907</v>
      </c>
    </row>
    <row r="317" spans="1:10" ht="42" customHeight="1" x14ac:dyDescent="0.2">
      <c r="A317" s="1" t="s">
        <v>0</v>
      </c>
      <c r="B317" s="18" t="s">
        <v>3014</v>
      </c>
      <c r="C317" s="1" t="s">
        <v>910</v>
      </c>
      <c r="D317" s="1" t="s">
        <v>10</v>
      </c>
      <c r="E317" s="45">
        <v>958</v>
      </c>
      <c r="F317" s="45">
        <v>0.25</v>
      </c>
      <c r="G317" s="45">
        <f t="shared" si="4"/>
        <v>718.5</v>
      </c>
      <c r="H317" s="4" t="str">
        <f>Table110[[#This Row],[Short Description]]</f>
        <v>R.25-94TZ</v>
      </c>
      <c r="I317" s="1" t="s">
        <v>911</v>
      </c>
      <c r="J317" s="1" t="s">
        <v>907</v>
      </c>
    </row>
    <row r="318" spans="1:10" ht="42" customHeight="1" x14ac:dyDescent="0.2">
      <c r="A318" s="1" t="s">
        <v>0</v>
      </c>
      <c r="B318" s="18" t="s">
        <v>3015</v>
      </c>
      <c r="C318" s="1" t="s">
        <v>912</v>
      </c>
      <c r="D318" s="1" t="s">
        <v>10</v>
      </c>
      <c r="E318" s="45">
        <v>848</v>
      </c>
      <c r="F318" s="45">
        <v>0.25</v>
      </c>
      <c r="G318" s="45">
        <f t="shared" si="4"/>
        <v>636</v>
      </c>
      <c r="H318" s="4" t="str">
        <f>Table110[[#This Row],[Short Description]]</f>
        <v>R.25-94Z</v>
      </c>
      <c r="I318" s="1" t="s">
        <v>913</v>
      </c>
      <c r="J318" s="1" t="s">
        <v>907</v>
      </c>
    </row>
    <row r="319" spans="1:10" ht="42" customHeight="1" x14ac:dyDescent="0.2">
      <c r="A319" s="1" t="s">
        <v>0</v>
      </c>
      <c r="B319" s="18" t="s">
        <v>3016</v>
      </c>
      <c r="C319" s="1" t="s">
        <v>914</v>
      </c>
      <c r="D319" s="1" t="s">
        <v>10</v>
      </c>
      <c r="E319" s="45">
        <v>1050</v>
      </c>
      <c r="F319" s="45">
        <v>0.25</v>
      </c>
      <c r="G319" s="45">
        <f t="shared" si="4"/>
        <v>787.5</v>
      </c>
      <c r="H319" s="4" t="str">
        <f>Table110[[#This Row],[Short Description]]</f>
        <v>R.35-3896</v>
      </c>
      <c r="I319" s="1" t="s">
        <v>915</v>
      </c>
      <c r="J319" s="1" t="s">
        <v>907</v>
      </c>
    </row>
    <row r="320" spans="1:10" ht="42" customHeight="1" x14ac:dyDescent="0.2">
      <c r="A320" s="1" t="s">
        <v>0</v>
      </c>
      <c r="B320" s="18" t="s">
        <v>3017</v>
      </c>
      <c r="C320" s="1" t="s">
        <v>916</v>
      </c>
      <c r="D320" s="1" t="s">
        <v>10</v>
      </c>
      <c r="E320" s="45">
        <v>1050</v>
      </c>
      <c r="F320" s="45">
        <v>0.25</v>
      </c>
      <c r="G320" s="45">
        <f t="shared" si="4"/>
        <v>787.5</v>
      </c>
      <c r="H320" s="4" t="str">
        <f>Table110[[#This Row],[Short Description]]</f>
        <v>R.35-3896B</v>
      </c>
      <c r="I320" s="1" t="s">
        <v>917</v>
      </c>
      <c r="J320" s="1" t="s">
        <v>907</v>
      </c>
    </row>
    <row r="321" spans="1:10" ht="42" customHeight="1" x14ac:dyDescent="0.2">
      <c r="A321" s="1" t="s">
        <v>0</v>
      </c>
      <c r="B321" s="18" t="s">
        <v>3018</v>
      </c>
      <c r="C321" s="1" t="s">
        <v>918</v>
      </c>
      <c r="D321" s="1" t="s">
        <v>10</v>
      </c>
      <c r="E321" s="45">
        <v>810</v>
      </c>
      <c r="F321" s="45">
        <v>0.25</v>
      </c>
      <c r="G321" s="45">
        <f t="shared" si="4"/>
        <v>607.5</v>
      </c>
      <c r="H321" s="4" t="str">
        <f>Table110[[#This Row],[Short Description]]</f>
        <v>R.35COAX</v>
      </c>
      <c r="I321" s="1" t="s">
        <v>919</v>
      </c>
      <c r="J321" s="1" t="s">
        <v>907</v>
      </c>
    </row>
    <row r="322" spans="1:10" ht="42" customHeight="1" x14ac:dyDescent="0.2">
      <c r="A322" s="1" t="s">
        <v>0</v>
      </c>
      <c r="B322" s="18" t="s">
        <v>3019</v>
      </c>
      <c r="C322" s="1" t="s">
        <v>920</v>
      </c>
      <c r="D322" s="1" t="s">
        <v>10</v>
      </c>
      <c r="E322" s="45">
        <v>810</v>
      </c>
      <c r="F322" s="45">
        <v>0.25</v>
      </c>
      <c r="G322" s="45">
        <f t="shared" ref="G322:G385" si="5">E322-(E322*F322)</f>
        <v>607.5</v>
      </c>
      <c r="H322" s="4" t="str">
        <f>Table110[[#This Row],[Short Description]]</f>
        <v>R.35COAXB</v>
      </c>
      <c r="I322" s="1" t="s">
        <v>921</v>
      </c>
      <c r="J322" s="1" t="s">
        <v>907</v>
      </c>
    </row>
    <row r="323" spans="1:10" ht="42" customHeight="1" x14ac:dyDescent="0.2">
      <c r="A323" s="1" t="s">
        <v>0</v>
      </c>
      <c r="B323" s="18" t="s">
        <v>3020</v>
      </c>
      <c r="C323" s="1" t="s">
        <v>922</v>
      </c>
      <c r="D323" s="1" t="s">
        <v>10</v>
      </c>
      <c r="E323" s="45">
        <v>3082</v>
      </c>
      <c r="F323" s="45">
        <v>0.25</v>
      </c>
      <c r="G323" s="45">
        <f t="shared" si="5"/>
        <v>2311.5</v>
      </c>
      <c r="H323" s="4" t="str">
        <f>Table110[[#This Row],[Short Description]]</f>
        <v>R.5-66MAX</v>
      </c>
      <c r="I323" s="1" t="s">
        <v>923</v>
      </c>
      <c r="J323" s="1" t="s">
        <v>907</v>
      </c>
    </row>
    <row r="324" spans="1:10" ht="42" customHeight="1" x14ac:dyDescent="0.2">
      <c r="A324" s="1" t="s">
        <v>0</v>
      </c>
      <c r="B324" s="18" t="s">
        <v>3021</v>
      </c>
      <c r="C324" s="1" t="s">
        <v>924</v>
      </c>
      <c r="D324" s="1" t="s">
        <v>10</v>
      </c>
      <c r="E324" s="45">
        <v>3082</v>
      </c>
      <c r="F324" s="45">
        <v>0.25</v>
      </c>
      <c r="G324" s="45">
        <f t="shared" si="5"/>
        <v>2311.5</v>
      </c>
      <c r="H324" s="4" t="str">
        <f>Table110[[#This Row],[Short Description]]</f>
        <v>R.5-66MAXB</v>
      </c>
      <c r="I324" s="1" t="s">
        <v>925</v>
      </c>
      <c r="J324" s="1" t="s">
        <v>907</v>
      </c>
    </row>
    <row r="325" spans="1:10" ht="42" customHeight="1" x14ac:dyDescent="0.2">
      <c r="A325" s="1" t="s">
        <v>0</v>
      </c>
      <c r="B325" s="18" t="s">
        <v>3022</v>
      </c>
      <c r="C325" s="1" t="s">
        <v>926</v>
      </c>
      <c r="D325" s="1" t="s">
        <v>10</v>
      </c>
      <c r="E325" s="45">
        <v>1596</v>
      </c>
      <c r="F325" s="45">
        <v>0.25</v>
      </c>
      <c r="G325" s="45">
        <f t="shared" si="5"/>
        <v>1197</v>
      </c>
      <c r="H325" s="4" t="str">
        <f>Table110[[#This Row],[Short Description]]</f>
        <v>R.5-66TZ</v>
      </c>
      <c r="I325" s="1" t="s">
        <v>927</v>
      </c>
      <c r="J325" s="1" t="s">
        <v>907</v>
      </c>
    </row>
    <row r="326" spans="1:10" ht="42" customHeight="1" x14ac:dyDescent="0.2">
      <c r="A326" s="1" t="s">
        <v>0</v>
      </c>
      <c r="B326" s="18" t="s">
        <v>3023</v>
      </c>
      <c r="C326" s="1" t="s">
        <v>928</v>
      </c>
      <c r="D326" s="1" t="s">
        <v>10</v>
      </c>
      <c r="E326" s="45">
        <v>1486</v>
      </c>
      <c r="F326" s="45">
        <v>0.25</v>
      </c>
      <c r="G326" s="45">
        <f t="shared" si="5"/>
        <v>1114.5</v>
      </c>
      <c r="H326" s="4" t="str">
        <f>Table110[[#This Row],[Short Description]]</f>
        <v>R.5-66Z</v>
      </c>
      <c r="I326" s="1" t="s">
        <v>929</v>
      </c>
      <c r="J326" s="1" t="s">
        <v>907</v>
      </c>
    </row>
    <row r="327" spans="1:10" ht="42" customHeight="1" x14ac:dyDescent="0.2">
      <c r="A327" s="1" t="s">
        <v>0</v>
      </c>
      <c r="B327" s="18" t="s">
        <v>3024</v>
      </c>
      <c r="C327" s="1" t="s">
        <v>930</v>
      </c>
      <c r="D327" s="1" t="s">
        <v>10</v>
      </c>
      <c r="E327" s="45">
        <v>1596</v>
      </c>
      <c r="F327" s="45">
        <v>0.25</v>
      </c>
      <c r="G327" s="45">
        <f t="shared" si="5"/>
        <v>1197</v>
      </c>
      <c r="H327" s="4" t="str">
        <f>Table110[[#This Row],[Short Description]]</f>
        <v>R.5-94TZ</v>
      </c>
      <c r="I327" s="1" t="s">
        <v>931</v>
      </c>
      <c r="J327" s="1" t="s">
        <v>907</v>
      </c>
    </row>
    <row r="328" spans="1:10" ht="42" customHeight="1" x14ac:dyDescent="0.2">
      <c r="A328" s="1" t="s">
        <v>0</v>
      </c>
      <c r="B328" s="18" t="s">
        <v>3025</v>
      </c>
      <c r="C328" s="1" t="s">
        <v>932</v>
      </c>
      <c r="D328" s="1" t="s">
        <v>10</v>
      </c>
      <c r="E328" s="45">
        <v>1486</v>
      </c>
      <c r="F328" s="45">
        <v>0.25</v>
      </c>
      <c r="G328" s="45">
        <f t="shared" si="5"/>
        <v>1114.5</v>
      </c>
      <c r="H328" s="4" t="str">
        <f>Table110[[#This Row],[Short Description]]</f>
        <v>R.5-94Z</v>
      </c>
      <c r="I328" s="1" t="s">
        <v>933</v>
      </c>
      <c r="J328" s="1" t="s">
        <v>907</v>
      </c>
    </row>
    <row r="329" spans="1:10" ht="42" customHeight="1" x14ac:dyDescent="0.2">
      <c r="A329" s="1" t="s">
        <v>0</v>
      </c>
      <c r="B329" s="18" t="s">
        <v>3026</v>
      </c>
      <c r="C329" s="1" t="s">
        <v>934</v>
      </c>
      <c r="D329" s="1" t="s">
        <v>10</v>
      </c>
      <c r="E329" s="45">
        <v>3082</v>
      </c>
      <c r="F329" s="45">
        <v>0.25</v>
      </c>
      <c r="G329" s="45">
        <f t="shared" si="5"/>
        <v>2311.5</v>
      </c>
      <c r="H329" s="4" t="str">
        <f>Table110[[#This Row],[Short Description]]</f>
        <v>R.5-96MAX</v>
      </c>
      <c r="I329" s="1" t="s">
        <v>935</v>
      </c>
      <c r="J329" s="1" t="s">
        <v>907</v>
      </c>
    </row>
    <row r="330" spans="1:10" ht="42" customHeight="1" x14ac:dyDescent="0.2">
      <c r="A330" s="1" t="s">
        <v>0</v>
      </c>
      <c r="B330" s="18" t="s">
        <v>3027</v>
      </c>
      <c r="C330" s="1" t="s">
        <v>936</v>
      </c>
      <c r="D330" s="1" t="s">
        <v>10</v>
      </c>
      <c r="E330" s="45">
        <v>3082</v>
      </c>
      <c r="F330" s="45">
        <v>0.25</v>
      </c>
      <c r="G330" s="45">
        <f t="shared" si="5"/>
        <v>2311.5</v>
      </c>
      <c r="H330" s="4" t="str">
        <f>Table110[[#This Row],[Short Description]]</f>
        <v>R.5-96MAXB</v>
      </c>
      <c r="I330" s="1" t="s">
        <v>937</v>
      </c>
      <c r="J330" s="1" t="s">
        <v>907</v>
      </c>
    </row>
    <row r="331" spans="1:10" ht="42" customHeight="1" x14ac:dyDescent="0.2">
      <c r="A331" s="1" t="s">
        <v>0</v>
      </c>
      <c r="B331" s="18" t="s">
        <v>3028</v>
      </c>
      <c r="C331" s="1" t="s">
        <v>938</v>
      </c>
      <c r="D331" s="1" t="s">
        <v>10</v>
      </c>
      <c r="E331" s="45">
        <v>1596</v>
      </c>
      <c r="F331" s="45">
        <v>0.25</v>
      </c>
      <c r="G331" s="45">
        <f t="shared" si="5"/>
        <v>1197</v>
      </c>
      <c r="H331" s="4" t="str">
        <f>Table110[[#This Row],[Short Description]]</f>
        <v>R.5-99TZ</v>
      </c>
      <c r="I331" s="1" t="s">
        <v>939</v>
      </c>
      <c r="J331" s="1" t="s">
        <v>907</v>
      </c>
    </row>
    <row r="332" spans="1:10" ht="42" customHeight="1" x14ac:dyDescent="0.2">
      <c r="A332" s="1" t="s">
        <v>0</v>
      </c>
      <c r="B332" s="18" t="s">
        <v>3029</v>
      </c>
      <c r="C332" s="1" t="s">
        <v>940</v>
      </c>
      <c r="D332" s="1" t="s">
        <v>10</v>
      </c>
      <c r="E332" s="45">
        <v>1486</v>
      </c>
      <c r="F332" s="45">
        <v>0.25</v>
      </c>
      <c r="G332" s="45">
        <f t="shared" si="5"/>
        <v>1114.5</v>
      </c>
      <c r="H332" s="4" t="str">
        <f>Table110[[#This Row],[Short Description]]</f>
        <v>R.5-99Z</v>
      </c>
      <c r="I332" s="1" t="s">
        <v>941</v>
      </c>
      <c r="J332" s="1" t="s">
        <v>907</v>
      </c>
    </row>
    <row r="333" spans="1:10" ht="42" customHeight="1" x14ac:dyDescent="0.2">
      <c r="A333" s="1" t="s">
        <v>0</v>
      </c>
      <c r="B333" s="18" t="s">
        <v>3030</v>
      </c>
      <c r="C333" s="1" t="s">
        <v>942</v>
      </c>
      <c r="D333" s="1" t="s">
        <v>10</v>
      </c>
      <c r="E333" s="45">
        <v>1486</v>
      </c>
      <c r="F333" s="45">
        <v>0.25</v>
      </c>
      <c r="G333" s="45">
        <f t="shared" si="5"/>
        <v>1114.5</v>
      </c>
      <c r="H333" s="4" t="str">
        <f>Table110[[#This Row],[Short Description]]</f>
        <v>R.5COAX66</v>
      </c>
      <c r="I333" s="1" t="s">
        <v>943</v>
      </c>
      <c r="J333" s="1" t="s">
        <v>907</v>
      </c>
    </row>
    <row r="334" spans="1:10" ht="42" customHeight="1" x14ac:dyDescent="0.2">
      <c r="A334" s="1" t="s">
        <v>0</v>
      </c>
      <c r="B334" s="18" t="s">
        <v>3031</v>
      </c>
      <c r="C334" s="1" t="s">
        <v>944</v>
      </c>
      <c r="D334" s="1" t="s">
        <v>10</v>
      </c>
      <c r="E334" s="45">
        <v>1486</v>
      </c>
      <c r="F334" s="45">
        <v>0.25</v>
      </c>
      <c r="G334" s="45">
        <f t="shared" si="5"/>
        <v>1114.5</v>
      </c>
      <c r="H334" s="4" t="str">
        <f>Table110[[#This Row],[Short Description]]</f>
        <v>R.5COAX66B</v>
      </c>
      <c r="I334" s="1" t="s">
        <v>945</v>
      </c>
      <c r="J334" s="1" t="s">
        <v>907</v>
      </c>
    </row>
    <row r="335" spans="1:10" ht="42" customHeight="1" x14ac:dyDescent="0.2">
      <c r="A335" s="1" t="s">
        <v>0</v>
      </c>
      <c r="B335" s="18" t="s">
        <v>3032</v>
      </c>
      <c r="C335" s="1" t="s">
        <v>946</v>
      </c>
      <c r="D335" s="1" t="s">
        <v>10</v>
      </c>
      <c r="E335" s="45">
        <v>1596</v>
      </c>
      <c r="F335" s="45">
        <v>0.25</v>
      </c>
      <c r="G335" s="45">
        <f t="shared" si="5"/>
        <v>1197</v>
      </c>
      <c r="H335" s="4" t="str">
        <f>Table110[[#This Row],[Short Description]]</f>
        <v>R.5COAX66BT</v>
      </c>
      <c r="I335" s="1" t="s">
        <v>947</v>
      </c>
      <c r="J335" s="1" t="s">
        <v>907</v>
      </c>
    </row>
    <row r="336" spans="1:10" ht="42" customHeight="1" x14ac:dyDescent="0.2">
      <c r="A336" s="1" t="s">
        <v>0</v>
      </c>
      <c r="B336" s="18" t="s">
        <v>3033</v>
      </c>
      <c r="C336" s="1" t="s">
        <v>948</v>
      </c>
      <c r="D336" s="1" t="s">
        <v>10</v>
      </c>
      <c r="E336" s="45">
        <v>1596</v>
      </c>
      <c r="F336" s="45">
        <v>0.25</v>
      </c>
      <c r="G336" s="45">
        <f t="shared" si="5"/>
        <v>1197</v>
      </c>
      <c r="H336" s="4" t="str">
        <f>Table110[[#This Row],[Short Description]]</f>
        <v>R.5COAX66T</v>
      </c>
      <c r="I336" s="1" t="s">
        <v>949</v>
      </c>
      <c r="J336" s="1" t="s">
        <v>907</v>
      </c>
    </row>
    <row r="337" spans="1:10" ht="42" customHeight="1" x14ac:dyDescent="0.2">
      <c r="A337" s="1" t="s">
        <v>0</v>
      </c>
      <c r="B337" s="18" t="s">
        <v>3034</v>
      </c>
      <c r="C337" s="1" t="s">
        <v>950</v>
      </c>
      <c r="D337" s="1" t="s">
        <v>10</v>
      </c>
      <c r="E337" s="45">
        <v>1486</v>
      </c>
      <c r="F337" s="45">
        <v>0.25</v>
      </c>
      <c r="G337" s="45">
        <f t="shared" si="5"/>
        <v>1114.5</v>
      </c>
      <c r="H337" s="4" t="str">
        <f>Table110[[#This Row],[Short Description]]</f>
        <v>R.5COAX99</v>
      </c>
      <c r="I337" s="1" t="s">
        <v>951</v>
      </c>
      <c r="J337" s="1" t="s">
        <v>907</v>
      </c>
    </row>
    <row r="338" spans="1:10" ht="42" customHeight="1" x14ac:dyDescent="0.2">
      <c r="A338" s="1" t="s">
        <v>0</v>
      </c>
      <c r="B338" s="18" t="s">
        <v>3035</v>
      </c>
      <c r="C338" s="1" t="s">
        <v>952</v>
      </c>
      <c r="D338" s="1" t="s">
        <v>10</v>
      </c>
      <c r="E338" s="45">
        <v>1486</v>
      </c>
      <c r="F338" s="45">
        <v>0.25</v>
      </c>
      <c r="G338" s="45">
        <f t="shared" si="5"/>
        <v>1114.5</v>
      </c>
      <c r="H338" s="4" t="str">
        <f>Table110[[#This Row],[Short Description]]</f>
        <v>R.5COAX99B</v>
      </c>
      <c r="I338" s="1" t="s">
        <v>953</v>
      </c>
      <c r="J338" s="1" t="s">
        <v>907</v>
      </c>
    </row>
    <row r="339" spans="1:10" ht="42" customHeight="1" x14ac:dyDescent="0.2">
      <c r="A339" s="1" t="s">
        <v>0</v>
      </c>
      <c r="B339" s="18" t="s">
        <v>3036</v>
      </c>
      <c r="C339" s="1" t="s">
        <v>954</v>
      </c>
      <c r="D339" s="1" t="s">
        <v>10</v>
      </c>
      <c r="E339" s="45">
        <v>1596</v>
      </c>
      <c r="F339" s="45">
        <v>0.25</v>
      </c>
      <c r="G339" s="45">
        <f t="shared" si="5"/>
        <v>1197</v>
      </c>
      <c r="H339" s="4" t="str">
        <f>Table110[[#This Row],[Short Description]]</f>
        <v>R.5COAX99BT</v>
      </c>
      <c r="I339" s="1" t="s">
        <v>955</v>
      </c>
      <c r="J339" s="1" t="s">
        <v>907</v>
      </c>
    </row>
    <row r="340" spans="1:10" ht="42" customHeight="1" x14ac:dyDescent="0.2">
      <c r="A340" s="1" t="s">
        <v>0</v>
      </c>
      <c r="B340" s="18" t="s">
        <v>3037</v>
      </c>
      <c r="C340" s="1" t="s">
        <v>956</v>
      </c>
      <c r="D340" s="1" t="s">
        <v>10</v>
      </c>
      <c r="E340" s="45">
        <v>1596</v>
      </c>
      <c r="F340" s="45">
        <v>0.25</v>
      </c>
      <c r="G340" s="45">
        <f t="shared" si="5"/>
        <v>1197</v>
      </c>
      <c r="H340" s="4" t="str">
        <f>Table110[[#This Row],[Short Description]]</f>
        <v>R.5COAX99T</v>
      </c>
      <c r="I340" s="1" t="s">
        <v>957</v>
      </c>
      <c r="J340" s="1" t="s">
        <v>907</v>
      </c>
    </row>
    <row r="341" spans="1:10" ht="42" customHeight="1" x14ac:dyDescent="0.2">
      <c r="A341" s="1" t="s">
        <v>0</v>
      </c>
      <c r="B341" s="18" t="s">
        <v>3038</v>
      </c>
      <c r="C341" s="1" t="s">
        <v>958</v>
      </c>
      <c r="D341" s="1" t="s">
        <v>10</v>
      </c>
      <c r="E341" s="45">
        <v>2310</v>
      </c>
      <c r="F341" s="45">
        <v>0.25</v>
      </c>
      <c r="G341" s="45">
        <f t="shared" si="5"/>
        <v>1732.5</v>
      </c>
      <c r="H341" s="4" t="str">
        <f>Table110[[#This Row],[Short Description]]</f>
        <v>R.5HP</v>
      </c>
      <c r="I341" s="1" t="s">
        <v>959</v>
      </c>
      <c r="J341" s="1" t="s">
        <v>907</v>
      </c>
    </row>
    <row r="342" spans="1:10" ht="42" customHeight="1" x14ac:dyDescent="0.2">
      <c r="A342" s="1" t="s">
        <v>0</v>
      </c>
      <c r="B342" s="18" t="s">
        <v>3039</v>
      </c>
      <c r="C342" s="1" t="s">
        <v>960</v>
      </c>
      <c r="D342" s="1" t="s">
        <v>10</v>
      </c>
      <c r="E342" s="45">
        <v>2476</v>
      </c>
      <c r="F342" s="45">
        <v>0.25</v>
      </c>
      <c r="G342" s="45">
        <f t="shared" si="5"/>
        <v>1857</v>
      </c>
      <c r="H342" s="4" t="str">
        <f>Table110[[#This Row],[Short Description]]</f>
        <v>R.5HPT</v>
      </c>
      <c r="I342" s="1" t="s">
        <v>961</v>
      </c>
      <c r="J342" s="1" t="s">
        <v>907</v>
      </c>
    </row>
    <row r="343" spans="1:10" ht="42" customHeight="1" x14ac:dyDescent="0.2">
      <c r="A343" s="1" t="s">
        <v>0</v>
      </c>
      <c r="B343" s="18" t="s">
        <v>3040</v>
      </c>
      <c r="C343" s="1" t="s">
        <v>962</v>
      </c>
      <c r="D343" s="1" t="s">
        <v>10</v>
      </c>
      <c r="E343" s="45">
        <v>2586</v>
      </c>
      <c r="F343" s="45">
        <v>0.25</v>
      </c>
      <c r="G343" s="45">
        <f t="shared" si="5"/>
        <v>1939.5</v>
      </c>
      <c r="H343" s="4" t="str">
        <f>Table110[[#This Row],[Short Description]]</f>
        <v>R.5HPT-R</v>
      </c>
      <c r="I343" s="1" t="s">
        <v>963</v>
      </c>
      <c r="J343" s="1" t="s">
        <v>907</v>
      </c>
    </row>
    <row r="344" spans="1:10" ht="42" customHeight="1" x14ac:dyDescent="0.2">
      <c r="A344" s="1" t="s">
        <v>0</v>
      </c>
      <c r="B344" s="18" t="s">
        <v>3041</v>
      </c>
      <c r="C344" s="1" t="s">
        <v>964</v>
      </c>
      <c r="D344" s="1" t="s">
        <v>10</v>
      </c>
      <c r="E344" s="45">
        <v>2090</v>
      </c>
      <c r="F344" s="45">
        <v>0.25</v>
      </c>
      <c r="G344" s="45">
        <f t="shared" si="5"/>
        <v>1567.5</v>
      </c>
      <c r="H344" s="4" t="str">
        <f>Table110[[#This Row],[Short Description]]</f>
        <v>R.5-V2200</v>
      </c>
      <c r="I344" s="1" t="s">
        <v>965</v>
      </c>
      <c r="J344" s="1" t="s">
        <v>907</v>
      </c>
    </row>
    <row r="345" spans="1:10" ht="42" customHeight="1" x14ac:dyDescent="0.2">
      <c r="A345" s="1" t="s">
        <v>0</v>
      </c>
      <c r="B345" s="18" t="s">
        <v>3042</v>
      </c>
      <c r="C345" s="1" t="s">
        <v>966</v>
      </c>
      <c r="D345" s="1" t="s">
        <v>10</v>
      </c>
      <c r="E345" s="45">
        <v>3034</v>
      </c>
      <c r="F345" s="45">
        <v>0.25</v>
      </c>
      <c r="G345" s="45">
        <f t="shared" si="5"/>
        <v>2275.5</v>
      </c>
      <c r="H345" s="4" t="str">
        <f>Table110[[#This Row],[Short Description]]</f>
        <v>R1-64Z</v>
      </c>
      <c r="I345" s="1" t="s">
        <v>967</v>
      </c>
      <c r="J345" s="1" t="s">
        <v>907</v>
      </c>
    </row>
    <row r="346" spans="1:10" ht="42" customHeight="1" x14ac:dyDescent="0.2">
      <c r="A346" s="1" t="s">
        <v>0</v>
      </c>
      <c r="B346" s="18" t="s">
        <v>3043</v>
      </c>
      <c r="C346" s="1" t="s">
        <v>968</v>
      </c>
      <c r="D346" s="1" t="s">
        <v>10</v>
      </c>
      <c r="E346" s="45">
        <v>3034</v>
      </c>
      <c r="F346" s="45">
        <v>0.25</v>
      </c>
      <c r="G346" s="45">
        <f t="shared" si="5"/>
        <v>2275.5</v>
      </c>
      <c r="H346" s="4" t="str">
        <f>Table110[[#This Row],[Short Description]]</f>
        <v>R1-66Z</v>
      </c>
      <c r="I346" s="1" t="s">
        <v>969</v>
      </c>
      <c r="J346" s="1" t="s">
        <v>907</v>
      </c>
    </row>
    <row r="347" spans="1:10" ht="42" customHeight="1" x14ac:dyDescent="0.2">
      <c r="A347" s="1" t="s">
        <v>0</v>
      </c>
      <c r="B347" s="18" t="s">
        <v>3044</v>
      </c>
      <c r="C347" s="1" t="s">
        <v>970</v>
      </c>
      <c r="D347" s="1" t="s">
        <v>10</v>
      </c>
      <c r="E347" s="45">
        <v>3034</v>
      </c>
      <c r="F347" s="45">
        <v>0.25</v>
      </c>
      <c r="G347" s="45">
        <f t="shared" si="5"/>
        <v>2275.5</v>
      </c>
      <c r="H347" s="4" t="str">
        <f>Table110[[#This Row],[Short Description]]</f>
        <v>R1-94Z</v>
      </c>
      <c r="I347" s="1" t="s">
        <v>971</v>
      </c>
      <c r="J347" s="1" t="s">
        <v>907</v>
      </c>
    </row>
    <row r="348" spans="1:10" ht="42" customHeight="1" x14ac:dyDescent="0.2">
      <c r="A348" s="1" t="s">
        <v>0</v>
      </c>
      <c r="B348" s="18" t="s">
        <v>3045</v>
      </c>
      <c r="C348" s="1" t="s">
        <v>972</v>
      </c>
      <c r="D348" s="1" t="s">
        <v>10</v>
      </c>
      <c r="E348" s="45" t="s">
        <v>445</v>
      </c>
      <c r="F348" s="45">
        <v>0.25</v>
      </c>
      <c r="G348" s="45" t="e">
        <f t="shared" si="5"/>
        <v>#VALUE!</v>
      </c>
      <c r="H348" s="4" t="str">
        <f>Table110[[#This Row],[Short Description]]</f>
        <v>R1-xx-CTO</v>
      </c>
      <c r="I348" s="1" t="s">
        <v>973</v>
      </c>
      <c r="J348" s="1" t="s">
        <v>907</v>
      </c>
    </row>
    <row r="349" spans="1:10" ht="42" customHeight="1" x14ac:dyDescent="0.2">
      <c r="A349" s="1" t="s">
        <v>0</v>
      </c>
      <c r="B349" s="18" t="s">
        <v>3046</v>
      </c>
      <c r="C349" s="1" t="s">
        <v>974</v>
      </c>
      <c r="D349" s="1" t="s">
        <v>10</v>
      </c>
      <c r="E349" s="45">
        <v>4431</v>
      </c>
      <c r="F349" s="45">
        <v>0.25</v>
      </c>
      <c r="G349" s="45">
        <f t="shared" si="5"/>
        <v>3323.25</v>
      </c>
      <c r="H349" s="4" t="str">
        <f>Table110[[#This Row],[Short Description]]</f>
        <v>R2-474Z</v>
      </c>
      <c r="I349" s="1" t="s">
        <v>975</v>
      </c>
      <c r="J349" s="1" t="s">
        <v>907</v>
      </c>
    </row>
    <row r="350" spans="1:10" ht="42" customHeight="1" x14ac:dyDescent="0.2">
      <c r="A350" s="1" t="s">
        <v>0</v>
      </c>
      <c r="B350" s="18" t="s">
        <v>3047</v>
      </c>
      <c r="C350" s="1" t="s">
        <v>976</v>
      </c>
      <c r="D350" s="1" t="s">
        <v>10</v>
      </c>
      <c r="E350" s="45">
        <v>6998</v>
      </c>
      <c r="F350" s="45">
        <v>0.25</v>
      </c>
      <c r="G350" s="45">
        <f t="shared" si="5"/>
        <v>5248.5</v>
      </c>
      <c r="H350" s="4" t="str">
        <f>Table110[[#This Row],[Short Description]]</f>
        <v>R2-52MAX</v>
      </c>
      <c r="I350" s="1" t="s">
        <v>977</v>
      </c>
      <c r="J350" s="1" t="s">
        <v>907</v>
      </c>
    </row>
    <row r="351" spans="1:10" ht="42" customHeight="1" x14ac:dyDescent="0.2">
      <c r="A351" s="1" t="s">
        <v>0</v>
      </c>
      <c r="B351" s="18" t="s">
        <v>3048</v>
      </c>
      <c r="C351" s="1" t="s">
        <v>978</v>
      </c>
      <c r="D351" s="1" t="s">
        <v>10</v>
      </c>
      <c r="E351" s="45">
        <v>4781</v>
      </c>
      <c r="F351" s="45">
        <v>0.25</v>
      </c>
      <c r="G351" s="45">
        <f t="shared" si="5"/>
        <v>3585.75</v>
      </c>
      <c r="H351" s="4" t="str">
        <f>Table110[[#This Row],[Short Description]]</f>
        <v>R2-52Z</v>
      </c>
      <c r="I351" s="1" t="s">
        <v>979</v>
      </c>
      <c r="J351" s="1" t="s">
        <v>907</v>
      </c>
    </row>
    <row r="352" spans="1:10" ht="42" customHeight="1" x14ac:dyDescent="0.2">
      <c r="A352" s="1" t="s">
        <v>0</v>
      </c>
      <c r="B352" s="18" t="s">
        <v>3049</v>
      </c>
      <c r="C352" s="1" t="s">
        <v>980</v>
      </c>
      <c r="D352" s="1" t="s">
        <v>10</v>
      </c>
      <c r="E352" s="45">
        <v>6415</v>
      </c>
      <c r="F352" s="45">
        <v>0.25</v>
      </c>
      <c r="G352" s="45">
        <f t="shared" si="5"/>
        <v>4811.25</v>
      </c>
      <c r="H352" s="4" t="str">
        <f>Table110[[#This Row],[Short Description]]</f>
        <v>R2-64MAX</v>
      </c>
      <c r="I352" s="1" t="s">
        <v>981</v>
      </c>
      <c r="J352" s="1" t="s">
        <v>907</v>
      </c>
    </row>
    <row r="353" spans="1:10" ht="42" customHeight="1" x14ac:dyDescent="0.2">
      <c r="A353" s="1" t="s">
        <v>0</v>
      </c>
      <c r="B353" s="18" t="s">
        <v>3050</v>
      </c>
      <c r="C353" s="1" t="s">
        <v>982</v>
      </c>
      <c r="D353" s="1" t="s">
        <v>10</v>
      </c>
      <c r="E353" s="45">
        <v>6415</v>
      </c>
      <c r="F353" s="45">
        <v>0.25</v>
      </c>
      <c r="G353" s="45">
        <f t="shared" si="5"/>
        <v>4811.25</v>
      </c>
      <c r="H353" s="4" t="str">
        <f>Table110[[#This Row],[Short Description]]</f>
        <v>R2-66MAX</v>
      </c>
      <c r="I353" s="1" t="s">
        <v>983</v>
      </c>
      <c r="J353" s="1" t="s">
        <v>907</v>
      </c>
    </row>
    <row r="354" spans="1:10" ht="42" customHeight="1" x14ac:dyDescent="0.2">
      <c r="A354" s="1" t="s">
        <v>0</v>
      </c>
      <c r="B354" s="18" t="s">
        <v>3051</v>
      </c>
      <c r="C354" s="1" t="s">
        <v>984</v>
      </c>
      <c r="D354" s="1" t="s">
        <v>10</v>
      </c>
      <c r="E354" s="45">
        <v>4431</v>
      </c>
      <c r="F354" s="45">
        <v>0.25</v>
      </c>
      <c r="G354" s="45">
        <f t="shared" si="5"/>
        <v>3323.25</v>
      </c>
      <c r="H354" s="4" t="str">
        <f>Table110[[#This Row],[Short Description]]</f>
        <v>R2-694Z</v>
      </c>
      <c r="I354" s="1" t="s">
        <v>985</v>
      </c>
      <c r="J354" s="1" t="s">
        <v>907</v>
      </c>
    </row>
    <row r="355" spans="1:10" ht="42" customHeight="1" x14ac:dyDescent="0.2">
      <c r="A355" s="1" t="s">
        <v>0</v>
      </c>
      <c r="B355" s="18" t="s">
        <v>3052</v>
      </c>
      <c r="C355" s="1" t="s">
        <v>986</v>
      </c>
      <c r="D355" s="1" t="s">
        <v>10</v>
      </c>
      <c r="E355" s="45">
        <v>4431</v>
      </c>
      <c r="F355" s="45">
        <v>0.25</v>
      </c>
      <c r="G355" s="45">
        <f t="shared" si="5"/>
        <v>3323.25</v>
      </c>
      <c r="H355" s="4" t="str">
        <f>Table110[[#This Row],[Short Description]]</f>
        <v>R2-77Z</v>
      </c>
      <c r="I355" s="1" t="s">
        <v>987</v>
      </c>
      <c r="J355" s="1" t="s">
        <v>907</v>
      </c>
    </row>
    <row r="356" spans="1:10" ht="42" customHeight="1" x14ac:dyDescent="0.2">
      <c r="A356" s="1" t="s">
        <v>0</v>
      </c>
      <c r="B356" s="18" t="s">
        <v>3053</v>
      </c>
      <c r="C356" s="1" t="s">
        <v>988</v>
      </c>
      <c r="D356" s="1" t="s">
        <v>10</v>
      </c>
      <c r="E356" s="45">
        <v>6415</v>
      </c>
      <c r="F356" s="45">
        <v>0.25</v>
      </c>
      <c r="G356" s="45">
        <f t="shared" si="5"/>
        <v>4811.25</v>
      </c>
      <c r="H356" s="4" t="str">
        <f>Table110[[#This Row],[Short Description]]</f>
        <v>R2-94MAX</v>
      </c>
      <c r="I356" s="1" t="s">
        <v>989</v>
      </c>
      <c r="J356" s="1" t="s">
        <v>907</v>
      </c>
    </row>
    <row r="357" spans="1:10" ht="42" customHeight="1" x14ac:dyDescent="0.2">
      <c r="A357" s="1" t="s">
        <v>0</v>
      </c>
      <c r="B357" s="18" t="s">
        <v>3054</v>
      </c>
      <c r="C357" s="1" t="s">
        <v>990</v>
      </c>
      <c r="D357" s="1" t="s">
        <v>10</v>
      </c>
      <c r="E357" s="45">
        <v>4431</v>
      </c>
      <c r="F357" s="45">
        <v>0.25</v>
      </c>
      <c r="G357" s="45">
        <f t="shared" si="5"/>
        <v>3323.25</v>
      </c>
      <c r="H357" s="4" t="str">
        <f>Table110[[#This Row],[Short Description]]</f>
        <v>R2-94Z</v>
      </c>
      <c r="I357" s="1" t="s">
        <v>991</v>
      </c>
      <c r="J357" s="1" t="s">
        <v>907</v>
      </c>
    </row>
    <row r="358" spans="1:10" ht="42" customHeight="1" x14ac:dyDescent="0.2">
      <c r="A358" s="1" t="s">
        <v>0</v>
      </c>
      <c r="B358" s="18" t="s">
        <v>3055</v>
      </c>
      <c r="C358" s="1" t="s">
        <v>992</v>
      </c>
      <c r="D358" s="1" t="s">
        <v>10</v>
      </c>
      <c r="E358" s="45" t="s">
        <v>445</v>
      </c>
      <c r="F358" s="45">
        <v>0.25</v>
      </c>
      <c r="G358" s="45" t="e">
        <f t="shared" si="5"/>
        <v>#VALUE!</v>
      </c>
      <c r="H358" s="4" t="str">
        <f>Table110[[#This Row],[Short Description]]</f>
        <v>R2-MAX-CTO</v>
      </c>
      <c r="I358" s="1" t="s">
        <v>993</v>
      </c>
      <c r="J358" s="1" t="s">
        <v>907</v>
      </c>
    </row>
    <row r="359" spans="1:10" ht="42" customHeight="1" x14ac:dyDescent="0.2">
      <c r="A359" s="1" t="s">
        <v>0</v>
      </c>
      <c r="B359" s="18" t="s">
        <v>3056</v>
      </c>
      <c r="C359" s="1" t="s">
        <v>994</v>
      </c>
      <c r="D359" s="1" t="s">
        <v>10</v>
      </c>
      <c r="E359" s="45" t="s">
        <v>445</v>
      </c>
      <c r="F359" s="45">
        <v>0.25</v>
      </c>
      <c r="G359" s="45" t="e">
        <f t="shared" si="5"/>
        <v>#VALUE!</v>
      </c>
      <c r="H359" s="4" t="str">
        <f>Table110[[#This Row],[Short Description]]</f>
        <v>R2-xx-CTO</v>
      </c>
      <c r="I359" s="1" t="s">
        <v>995</v>
      </c>
      <c r="J359" s="1" t="s">
        <v>907</v>
      </c>
    </row>
    <row r="360" spans="1:10" ht="42" customHeight="1" x14ac:dyDescent="0.2">
      <c r="A360" s="1" t="s">
        <v>0</v>
      </c>
      <c r="B360" s="18" t="s">
        <v>3065</v>
      </c>
      <c r="C360" s="1" t="s">
        <v>996</v>
      </c>
      <c r="D360" s="1" t="s">
        <v>10</v>
      </c>
      <c r="E360" s="45">
        <v>176</v>
      </c>
      <c r="F360" s="45">
        <v>0.25</v>
      </c>
      <c r="G360" s="45">
        <f t="shared" si="5"/>
        <v>132</v>
      </c>
      <c r="H360" s="4" t="str">
        <f>Table110[[#This Row],[Short Description]]</f>
        <v>R-FRY35</v>
      </c>
      <c r="I360" s="1" t="s">
        <v>997</v>
      </c>
      <c r="J360" s="1" t="s">
        <v>284</v>
      </c>
    </row>
    <row r="361" spans="1:10" ht="42" customHeight="1" x14ac:dyDescent="0.2">
      <c r="A361" s="1" t="s">
        <v>0</v>
      </c>
      <c r="B361" s="18" t="s">
        <v>3066</v>
      </c>
      <c r="C361" s="1" t="s">
        <v>998</v>
      </c>
      <c r="D361" s="1" t="s">
        <v>10</v>
      </c>
      <c r="E361" s="45">
        <v>176</v>
      </c>
      <c r="F361" s="45">
        <v>0.25</v>
      </c>
      <c r="G361" s="45">
        <f t="shared" si="5"/>
        <v>132</v>
      </c>
      <c r="H361" s="4" t="str">
        <f>Table110[[#This Row],[Short Description]]</f>
        <v>R-FRY35B</v>
      </c>
      <c r="I361" s="1" t="s">
        <v>999</v>
      </c>
      <c r="J361" s="1" t="s">
        <v>284</v>
      </c>
    </row>
    <row r="362" spans="1:10" ht="42" customHeight="1" x14ac:dyDescent="0.2">
      <c r="A362" s="1" t="s">
        <v>0</v>
      </c>
      <c r="B362" s="18" t="s">
        <v>3067</v>
      </c>
      <c r="C362" s="1" t="s">
        <v>1000</v>
      </c>
      <c r="D362" s="1" t="s">
        <v>10</v>
      </c>
      <c r="E362" s="45">
        <v>1575</v>
      </c>
      <c r="F362" s="45">
        <v>0.25</v>
      </c>
      <c r="G362" s="45">
        <f t="shared" si="5"/>
        <v>1181.25</v>
      </c>
      <c r="H362" s="4" t="str">
        <f>Table110[[#This Row],[Short Description]]</f>
        <v>RMG-200A</v>
      </c>
      <c r="I362" s="1" t="s">
        <v>1001</v>
      </c>
      <c r="J362" s="1" t="s">
        <v>1002</v>
      </c>
    </row>
    <row r="363" spans="1:10" ht="42" customHeight="1" x14ac:dyDescent="0.2">
      <c r="A363" s="1" t="s">
        <v>0</v>
      </c>
      <c r="B363" s="18" t="s">
        <v>3068</v>
      </c>
      <c r="C363" s="1" t="s">
        <v>1003</v>
      </c>
      <c r="D363" s="1" t="s">
        <v>10</v>
      </c>
      <c r="E363" s="45">
        <v>1692</v>
      </c>
      <c r="F363" s="45">
        <v>0.25</v>
      </c>
      <c r="G363" s="45">
        <f t="shared" si="5"/>
        <v>1269</v>
      </c>
      <c r="H363" s="4" t="str">
        <f>Table110[[#This Row],[Short Description]]</f>
        <v>RMG-200AT</v>
      </c>
      <c r="I363" s="1" t="s">
        <v>1004</v>
      </c>
      <c r="J363" s="1" t="s">
        <v>1002</v>
      </c>
    </row>
    <row r="364" spans="1:10" ht="42" customHeight="1" x14ac:dyDescent="0.2">
      <c r="A364" s="1" t="s">
        <v>0</v>
      </c>
      <c r="B364" s="18" t="s">
        <v>3069</v>
      </c>
      <c r="C364" s="1" t="s">
        <v>1005</v>
      </c>
      <c r="D364" s="1" t="s">
        <v>10</v>
      </c>
      <c r="E364" s="45">
        <v>163</v>
      </c>
      <c r="F364" s="45">
        <v>0.25</v>
      </c>
      <c r="G364" s="45">
        <f t="shared" si="5"/>
        <v>122.25</v>
      </c>
      <c r="H364" s="4" t="str">
        <f>Table110[[#This Row],[Short Description]]</f>
        <v>RMG-GRL</v>
      </c>
      <c r="I364" s="1" t="s">
        <v>1006</v>
      </c>
      <c r="J364" s="1" t="s">
        <v>284</v>
      </c>
    </row>
    <row r="365" spans="1:10" ht="42" customHeight="1" x14ac:dyDescent="0.2">
      <c r="A365" s="1" t="s">
        <v>0</v>
      </c>
      <c r="B365" s="18" t="s">
        <v>3071</v>
      </c>
      <c r="C365" s="1" t="s">
        <v>1007</v>
      </c>
      <c r="D365" s="1" t="s">
        <v>10</v>
      </c>
      <c r="E365" s="45">
        <v>4083</v>
      </c>
      <c r="F365" s="45">
        <v>0.25</v>
      </c>
      <c r="G365" s="45">
        <f t="shared" si="5"/>
        <v>3062.25</v>
      </c>
      <c r="H365" s="4" t="str">
        <f>Table110[[#This Row],[Short Description]]</f>
        <v>RSH-462</v>
      </c>
      <c r="I365" s="1" t="s">
        <v>1008</v>
      </c>
      <c r="J365" s="1" t="s">
        <v>1002</v>
      </c>
    </row>
    <row r="366" spans="1:10" ht="42" customHeight="1" x14ac:dyDescent="0.2">
      <c r="A366" s="1" t="s">
        <v>0</v>
      </c>
      <c r="B366" s="18" t="s">
        <v>3072</v>
      </c>
      <c r="C366" s="1" t="s">
        <v>1009</v>
      </c>
      <c r="D366" s="1" t="s">
        <v>10</v>
      </c>
      <c r="E366" s="45">
        <v>386</v>
      </c>
      <c r="F366" s="45">
        <v>0.25</v>
      </c>
      <c r="G366" s="45">
        <f t="shared" si="5"/>
        <v>289.5</v>
      </c>
      <c r="H366" s="4" t="str">
        <f>Table110[[#This Row],[Short Description]]</f>
        <v>RSH-GRL</v>
      </c>
      <c r="I366" s="1" t="s">
        <v>1010</v>
      </c>
      <c r="J366" s="1" t="s">
        <v>284</v>
      </c>
    </row>
    <row r="367" spans="1:10" ht="42" customHeight="1" x14ac:dyDescent="0.2">
      <c r="A367" s="1" t="s">
        <v>0</v>
      </c>
      <c r="B367" s="18" t="s">
        <v>3073</v>
      </c>
      <c r="C367" s="1" t="s">
        <v>1011</v>
      </c>
      <c r="D367" s="1" t="s">
        <v>10</v>
      </c>
      <c r="E367" s="45">
        <v>159</v>
      </c>
      <c r="F367" s="45">
        <v>0.25</v>
      </c>
      <c r="G367" s="45">
        <f t="shared" si="5"/>
        <v>119.25</v>
      </c>
      <c r="H367" s="4" t="str">
        <f>Table110[[#This Row],[Short Description]]</f>
        <v>R-VTY15</v>
      </c>
      <c r="I367" s="1" t="s">
        <v>1012</v>
      </c>
      <c r="J367" s="1" t="s">
        <v>284</v>
      </c>
    </row>
    <row r="368" spans="1:10" ht="42" customHeight="1" x14ac:dyDescent="0.2">
      <c r="A368" s="1" t="s">
        <v>0</v>
      </c>
      <c r="B368" s="18" t="s">
        <v>3074</v>
      </c>
      <c r="C368" s="1" t="s">
        <v>1013</v>
      </c>
      <c r="D368" s="1" t="s">
        <v>10</v>
      </c>
      <c r="E368" s="45">
        <v>159</v>
      </c>
      <c r="F368" s="45">
        <v>0.25</v>
      </c>
      <c r="G368" s="45">
        <f t="shared" si="5"/>
        <v>119.25</v>
      </c>
      <c r="H368" s="4" t="str">
        <f>Table110[[#This Row],[Short Description]]</f>
        <v>R-VTY15B</v>
      </c>
      <c r="I368" s="1" t="s">
        <v>1014</v>
      </c>
      <c r="J368" s="1" t="s">
        <v>284</v>
      </c>
    </row>
    <row r="369" spans="1:10" ht="42" customHeight="1" x14ac:dyDescent="0.2">
      <c r="A369" s="1" t="s">
        <v>0</v>
      </c>
      <c r="B369" s="18" t="s">
        <v>3075</v>
      </c>
      <c r="C369" s="1" t="s">
        <v>1015</v>
      </c>
      <c r="D369" s="1" t="s">
        <v>10</v>
      </c>
      <c r="E369" s="45">
        <v>223</v>
      </c>
      <c r="F369" s="45">
        <v>0.25</v>
      </c>
      <c r="G369" s="45">
        <f t="shared" si="5"/>
        <v>167.25</v>
      </c>
      <c r="H369" s="4" t="str">
        <f>Table110[[#This Row],[Short Description]]</f>
        <v>R-VTY35</v>
      </c>
      <c r="I369" s="1" t="s">
        <v>1016</v>
      </c>
      <c r="J369" s="1" t="s">
        <v>284</v>
      </c>
    </row>
    <row r="370" spans="1:10" ht="42" customHeight="1" x14ac:dyDescent="0.2">
      <c r="A370" s="1" t="s">
        <v>0</v>
      </c>
      <c r="B370" s="18" t="s">
        <v>3076</v>
      </c>
      <c r="C370" s="1" t="s">
        <v>1017</v>
      </c>
      <c r="D370" s="1" t="s">
        <v>10</v>
      </c>
      <c r="E370" s="45">
        <v>223</v>
      </c>
      <c r="F370" s="45">
        <v>0.25</v>
      </c>
      <c r="G370" s="45">
        <f t="shared" si="5"/>
        <v>167.25</v>
      </c>
      <c r="H370" s="4" t="str">
        <f>Table110[[#This Row],[Short Description]]</f>
        <v>R-VTY35B</v>
      </c>
      <c r="I370" s="1" t="s">
        <v>1018</v>
      </c>
      <c r="J370" s="1" t="s">
        <v>284</v>
      </c>
    </row>
    <row r="371" spans="1:10" ht="42" customHeight="1" x14ac:dyDescent="0.2">
      <c r="A371" s="1" t="s">
        <v>0</v>
      </c>
      <c r="B371" s="18" t="s">
        <v>3077</v>
      </c>
      <c r="C371" s="1" t="s">
        <v>1019</v>
      </c>
      <c r="D371" s="1" t="s">
        <v>10</v>
      </c>
      <c r="E371" s="45">
        <v>922</v>
      </c>
      <c r="F371" s="45">
        <v>0.25</v>
      </c>
      <c r="G371" s="45">
        <f t="shared" si="5"/>
        <v>691.5</v>
      </c>
      <c r="H371" s="4" t="str">
        <f>Table110[[#This Row],[Short Description]]</f>
        <v>SBR54B</v>
      </c>
      <c r="I371" s="1" t="s">
        <v>1020</v>
      </c>
      <c r="J371" s="1" t="s">
        <v>284</v>
      </c>
    </row>
    <row r="372" spans="1:10" ht="42" customHeight="1" x14ac:dyDescent="0.2">
      <c r="A372" s="1" t="s">
        <v>0</v>
      </c>
      <c r="B372" s="18" t="s">
        <v>3078</v>
      </c>
      <c r="C372" s="1" t="s">
        <v>1021</v>
      </c>
      <c r="D372" s="1" t="s">
        <v>10</v>
      </c>
      <c r="E372" s="45">
        <v>922</v>
      </c>
      <c r="F372" s="45">
        <v>0.25</v>
      </c>
      <c r="G372" s="45">
        <f t="shared" si="5"/>
        <v>691.5</v>
      </c>
      <c r="H372" s="4" t="str">
        <f>Table110[[#This Row],[Short Description]]</f>
        <v>SBR54W</v>
      </c>
      <c r="I372" s="1" t="s">
        <v>1022</v>
      </c>
      <c r="J372" s="1" t="s">
        <v>284</v>
      </c>
    </row>
    <row r="373" spans="1:10" ht="42" customHeight="1" x14ac:dyDescent="0.2">
      <c r="A373" s="1" t="s">
        <v>0</v>
      </c>
      <c r="B373" s="18" t="s">
        <v>3171</v>
      </c>
      <c r="C373" s="1" t="s">
        <v>1023</v>
      </c>
      <c r="D373" s="1" t="s">
        <v>10</v>
      </c>
      <c r="E373" s="45">
        <v>409</v>
      </c>
      <c r="F373" s="45">
        <v>0.25</v>
      </c>
      <c r="G373" s="45">
        <f t="shared" si="5"/>
        <v>306.75</v>
      </c>
      <c r="H373" s="4" t="str">
        <f>Table110[[#This Row],[Short Description]]</f>
        <v>TRC400</v>
      </c>
      <c r="I373" s="1" t="s">
        <v>1024</v>
      </c>
      <c r="J373" s="1" t="s">
        <v>284</v>
      </c>
    </row>
    <row r="374" spans="1:10" ht="42" customHeight="1" x14ac:dyDescent="0.2">
      <c r="A374" s="1" t="s">
        <v>0</v>
      </c>
      <c r="B374" s="18" t="s">
        <v>3172</v>
      </c>
      <c r="C374" s="1" t="s">
        <v>1025</v>
      </c>
      <c r="D374" s="1" t="s">
        <v>10</v>
      </c>
      <c r="E374" s="45">
        <v>409</v>
      </c>
      <c r="F374" s="45">
        <v>0.25</v>
      </c>
      <c r="G374" s="45">
        <f t="shared" si="5"/>
        <v>306.75</v>
      </c>
      <c r="H374" s="4" t="str">
        <f>Table110[[#This Row],[Short Description]]</f>
        <v>TRC400-8</v>
      </c>
      <c r="I374" s="1" t="s">
        <v>1026</v>
      </c>
      <c r="J374" s="1" t="s">
        <v>284</v>
      </c>
    </row>
    <row r="375" spans="1:10" ht="42" customHeight="1" x14ac:dyDescent="0.2">
      <c r="A375" s="1" t="s">
        <v>0</v>
      </c>
      <c r="B375" s="18" t="s">
        <v>3177</v>
      </c>
      <c r="C375" s="1" t="s">
        <v>1027</v>
      </c>
      <c r="D375" s="1" t="s">
        <v>10</v>
      </c>
      <c r="E375" s="45">
        <v>1096</v>
      </c>
      <c r="F375" s="45">
        <v>0.25</v>
      </c>
      <c r="G375" s="45">
        <f t="shared" si="5"/>
        <v>822</v>
      </c>
      <c r="H375" s="4" t="str">
        <f>Table110[[#This Row],[Short Description]]</f>
        <v>V2-1296B</v>
      </c>
      <c r="I375" s="1" t="s">
        <v>1028</v>
      </c>
      <c r="J375" s="1" t="s">
        <v>421</v>
      </c>
    </row>
    <row r="376" spans="1:10" ht="42" customHeight="1" x14ac:dyDescent="0.2">
      <c r="A376" s="1" t="s">
        <v>0</v>
      </c>
      <c r="B376" s="18" t="s">
        <v>3178</v>
      </c>
      <c r="C376" s="1" t="s">
        <v>1029</v>
      </c>
      <c r="D376" s="1" t="s">
        <v>10</v>
      </c>
      <c r="E376" s="45">
        <v>1096</v>
      </c>
      <c r="F376" s="45">
        <v>0.25</v>
      </c>
      <c r="G376" s="45">
        <f t="shared" si="5"/>
        <v>822</v>
      </c>
      <c r="H376" s="4" t="str">
        <f>Table110[[#This Row],[Short Description]]</f>
        <v>V2-1296W</v>
      </c>
      <c r="I376" s="1" t="s">
        <v>1030</v>
      </c>
      <c r="J376" s="1" t="s">
        <v>421</v>
      </c>
    </row>
    <row r="377" spans="1:10" ht="42" customHeight="1" x14ac:dyDescent="0.2">
      <c r="A377" s="1" t="s">
        <v>0</v>
      </c>
      <c r="B377" s="18" t="s">
        <v>3179</v>
      </c>
      <c r="C377" s="1" t="s">
        <v>1031</v>
      </c>
      <c r="D377" s="1" t="s">
        <v>10</v>
      </c>
      <c r="E377" s="45">
        <v>1283</v>
      </c>
      <c r="F377" s="45">
        <v>0.25</v>
      </c>
      <c r="G377" s="45">
        <f t="shared" si="5"/>
        <v>962.25</v>
      </c>
      <c r="H377" s="4" t="str">
        <f>Table110[[#This Row],[Short Description]]</f>
        <v>V2-1596B</v>
      </c>
      <c r="I377" s="1" t="s">
        <v>1032</v>
      </c>
      <c r="J377" s="1" t="s">
        <v>421</v>
      </c>
    </row>
    <row r="378" spans="1:10" ht="42" customHeight="1" x14ac:dyDescent="0.2">
      <c r="A378" s="1" t="s">
        <v>0</v>
      </c>
      <c r="B378" s="18" t="s">
        <v>3180</v>
      </c>
      <c r="C378" s="1" t="s">
        <v>1033</v>
      </c>
      <c r="D378" s="1" t="s">
        <v>10</v>
      </c>
      <c r="E378" s="45">
        <v>1283</v>
      </c>
      <c r="F378" s="45">
        <v>0.25</v>
      </c>
      <c r="G378" s="45">
        <f t="shared" si="5"/>
        <v>962.25</v>
      </c>
      <c r="H378" s="4" t="str">
        <f>Table110[[#This Row],[Short Description]]</f>
        <v>V2-1596W</v>
      </c>
      <c r="I378" s="1" t="s">
        <v>1034</v>
      </c>
      <c r="J378" s="1" t="s">
        <v>421</v>
      </c>
    </row>
    <row r="379" spans="1:10" ht="42" customHeight="1" x14ac:dyDescent="0.2">
      <c r="A379" s="1" t="s">
        <v>0</v>
      </c>
      <c r="B379" s="18" t="s">
        <v>3181</v>
      </c>
      <c r="C379" s="1" t="s">
        <v>1035</v>
      </c>
      <c r="D379" s="1" t="s">
        <v>10</v>
      </c>
      <c r="E379" s="45">
        <v>1283</v>
      </c>
      <c r="F379" s="45">
        <v>0.25</v>
      </c>
      <c r="G379" s="45">
        <f t="shared" si="5"/>
        <v>962.25</v>
      </c>
      <c r="H379" s="4" t="str">
        <f>Table110[[#This Row],[Short Description]]</f>
        <v>V2-212SB</v>
      </c>
      <c r="I379" s="1" t="s">
        <v>1036</v>
      </c>
      <c r="J379" s="1" t="s">
        <v>595</v>
      </c>
    </row>
    <row r="380" spans="1:10" ht="42" customHeight="1" x14ac:dyDescent="0.2">
      <c r="A380" s="1" t="s">
        <v>0</v>
      </c>
      <c r="B380" s="18" t="s">
        <v>3182</v>
      </c>
      <c r="C380" s="1" t="s">
        <v>1037</v>
      </c>
      <c r="D380" s="1" t="s">
        <v>10</v>
      </c>
      <c r="E380" s="45">
        <v>1751</v>
      </c>
      <c r="F380" s="45">
        <v>0.25</v>
      </c>
      <c r="G380" s="45">
        <f t="shared" si="5"/>
        <v>1313.25</v>
      </c>
      <c r="H380" s="4" t="str">
        <f>Table110[[#This Row],[Short Description]]</f>
        <v>V2-215SB</v>
      </c>
      <c r="I380" s="1" t="s">
        <v>1038</v>
      </c>
      <c r="J380" s="1" t="s">
        <v>595</v>
      </c>
    </row>
    <row r="381" spans="1:10" ht="42" customHeight="1" x14ac:dyDescent="0.2">
      <c r="A381" s="1" t="s">
        <v>0</v>
      </c>
      <c r="B381" s="18" t="s">
        <v>3183</v>
      </c>
      <c r="C381" s="1" t="s">
        <v>1039</v>
      </c>
      <c r="D381" s="1" t="s">
        <v>10</v>
      </c>
      <c r="E381" s="45">
        <v>876</v>
      </c>
      <c r="F381" s="45">
        <v>0.25</v>
      </c>
      <c r="G381" s="45">
        <f t="shared" si="5"/>
        <v>657</v>
      </c>
      <c r="H381" s="4" t="str">
        <f>Table110[[#This Row],[Short Description]]</f>
        <v>V2-26B</v>
      </c>
      <c r="I381" s="1" t="s">
        <v>1040</v>
      </c>
      <c r="J381" s="1" t="s">
        <v>1041</v>
      </c>
    </row>
    <row r="382" spans="1:10" ht="42" customHeight="1" x14ac:dyDescent="0.2">
      <c r="A382" s="1" t="s">
        <v>0</v>
      </c>
      <c r="B382" s="18" t="s">
        <v>3184</v>
      </c>
      <c r="C382" s="1" t="s">
        <v>1042</v>
      </c>
      <c r="D382" s="1" t="s">
        <v>10</v>
      </c>
      <c r="E382" s="45">
        <v>876</v>
      </c>
      <c r="F382" s="45">
        <v>0.25</v>
      </c>
      <c r="G382" s="45">
        <f t="shared" si="5"/>
        <v>657</v>
      </c>
      <c r="H382" s="4" t="str">
        <f>Table110[[#This Row],[Short Description]]</f>
        <v>V2-26W</v>
      </c>
      <c r="I382" s="1" t="s">
        <v>1043</v>
      </c>
      <c r="J382" s="1" t="s">
        <v>1041</v>
      </c>
    </row>
    <row r="383" spans="1:10" ht="42" customHeight="1" x14ac:dyDescent="0.2">
      <c r="A383" s="1" t="s">
        <v>0</v>
      </c>
      <c r="B383" s="18" t="s">
        <v>3185</v>
      </c>
      <c r="C383" s="1" t="s">
        <v>1044</v>
      </c>
      <c r="D383" s="1" t="s">
        <v>10</v>
      </c>
      <c r="E383" s="45">
        <v>958</v>
      </c>
      <c r="F383" s="45">
        <v>0.25</v>
      </c>
      <c r="G383" s="45">
        <f t="shared" si="5"/>
        <v>718.5</v>
      </c>
      <c r="H383" s="4" t="str">
        <f>Table110[[#This Row],[Short Description]]</f>
        <v>V2-28B</v>
      </c>
      <c r="I383" s="1" t="s">
        <v>1045</v>
      </c>
      <c r="J383" s="1" t="s">
        <v>1041</v>
      </c>
    </row>
    <row r="384" spans="1:10" ht="42" customHeight="1" x14ac:dyDescent="0.2">
      <c r="A384" s="1" t="s">
        <v>0</v>
      </c>
      <c r="B384" s="18" t="s">
        <v>3186</v>
      </c>
      <c r="C384" s="1" t="s">
        <v>1046</v>
      </c>
      <c r="D384" s="1" t="s">
        <v>10</v>
      </c>
      <c r="E384" s="45">
        <v>1028</v>
      </c>
      <c r="F384" s="45">
        <v>0.25</v>
      </c>
      <c r="G384" s="45">
        <f t="shared" si="5"/>
        <v>771</v>
      </c>
      <c r="H384" s="4" t="str">
        <f>Table110[[#This Row],[Short Description]]</f>
        <v>V2-28BT</v>
      </c>
      <c r="I384" s="1" t="s">
        <v>1047</v>
      </c>
      <c r="J384" s="1" t="s">
        <v>1041</v>
      </c>
    </row>
    <row r="385" spans="1:10" ht="42" customHeight="1" x14ac:dyDescent="0.2">
      <c r="A385" s="1" t="s">
        <v>0</v>
      </c>
      <c r="B385" s="18" t="s">
        <v>3187</v>
      </c>
      <c r="C385" s="1" t="s">
        <v>1048</v>
      </c>
      <c r="D385" s="1" t="s">
        <v>10</v>
      </c>
      <c r="E385" s="45">
        <v>958</v>
      </c>
      <c r="F385" s="45">
        <v>0.25</v>
      </c>
      <c r="G385" s="45">
        <f t="shared" si="5"/>
        <v>718.5</v>
      </c>
      <c r="H385" s="4" t="str">
        <f>Table110[[#This Row],[Short Description]]</f>
        <v>V2-28W</v>
      </c>
      <c r="I385" s="1" t="s">
        <v>1049</v>
      </c>
      <c r="J385" s="1" t="s">
        <v>1041</v>
      </c>
    </row>
    <row r="386" spans="1:10" ht="42" customHeight="1" x14ac:dyDescent="0.2">
      <c r="A386" s="1" t="s">
        <v>0</v>
      </c>
      <c r="B386" s="18" t="s">
        <v>3188</v>
      </c>
      <c r="C386" s="1" t="s">
        <v>1050</v>
      </c>
      <c r="D386" s="1" t="s">
        <v>10</v>
      </c>
      <c r="E386" s="45">
        <v>1028</v>
      </c>
      <c r="F386" s="45">
        <v>0.25</v>
      </c>
      <c r="G386" s="45">
        <f t="shared" ref="G386:G449" si="6">E386-(E386*F386)</f>
        <v>771</v>
      </c>
      <c r="H386" s="4" t="str">
        <f>Table110[[#This Row],[Short Description]]</f>
        <v>V2-28WT</v>
      </c>
      <c r="I386" s="1" t="s">
        <v>1051</v>
      </c>
      <c r="J386" s="1" t="s">
        <v>1041</v>
      </c>
    </row>
    <row r="387" spans="1:10" ht="42" customHeight="1" x14ac:dyDescent="0.2">
      <c r="A387" s="1" t="s">
        <v>0</v>
      </c>
      <c r="B387" s="18" t="s">
        <v>3189</v>
      </c>
      <c r="C387" s="1" t="s">
        <v>1052</v>
      </c>
      <c r="D387" s="1" t="s">
        <v>10</v>
      </c>
      <c r="E387" s="45">
        <v>1518</v>
      </c>
      <c r="F387" s="45">
        <v>0.25</v>
      </c>
      <c r="G387" s="45">
        <f t="shared" si="6"/>
        <v>1138.5</v>
      </c>
      <c r="H387" s="4" t="str">
        <f>Table110[[#This Row],[Short Description]]</f>
        <v>V2-3294B</v>
      </c>
      <c r="I387" s="1" t="s">
        <v>1053</v>
      </c>
      <c r="J387" s="1" t="s">
        <v>421</v>
      </c>
    </row>
    <row r="388" spans="1:10" ht="42" customHeight="1" x14ac:dyDescent="0.2">
      <c r="A388" s="1" t="s">
        <v>0</v>
      </c>
      <c r="B388" s="18" t="s">
        <v>3190</v>
      </c>
      <c r="C388" s="1" t="s">
        <v>1054</v>
      </c>
      <c r="D388" s="1" t="s">
        <v>10</v>
      </c>
      <c r="E388" s="45">
        <v>1518</v>
      </c>
      <c r="F388" s="45">
        <v>0.25</v>
      </c>
      <c r="G388" s="45">
        <f t="shared" si="6"/>
        <v>1138.5</v>
      </c>
      <c r="H388" s="4" t="str">
        <f>Table110[[#This Row],[Short Description]]</f>
        <v>V2-3294W</v>
      </c>
      <c r="I388" s="1" t="s">
        <v>1055</v>
      </c>
      <c r="J388" s="1" t="s">
        <v>421</v>
      </c>
    </row>
    <row r="389" spans="1:10" ht="42" customHeight="1" x14ac:dyDescent="0.2">
      <c r="A389" s="1" t="s">
        <v>0</v>
      </c>
      <c r="B389" s="18" t="s">
        <v>3191</v>
      </c>
      <c r="C389" s="1" t="s">
        <v>1056</v>
      </c>
      <c r="D389" s="1" t="s">
        <v>10</v>
      </c>
      <c r="E389" s="45">
        <v>1692</v>
      </c>
      <c r="F389" s="45">
        <v>0.25</v>
      </c>
      <c r="G389" s="45">
        <f t="shared" si="6"/>
        <v>1269</v>
      </c>
      <c r="H389" s="4" t="str">
        <f>Table110[[#This Row],[Short Description]]</f>
        <v>V2-3594B</v>
      </c>
      <c r="I389" s="1" t="s">
        <v>1057</v>
      </c>
      <c r="J389" s="1" t="s">
        <v>421</v>
      </c>
    </row>
    <row r="390" spans="1:10" ht="42" customHeight="1" x14ac:dyDescent="0.2">
      <c r="A390" s="1" t="s">
        <v>0</v>
      </c>
      <c r="B390" s="18" t="s">
        <v>3192</v>
      </c>
      <c r="C390" s="1" t="s">
        <v>1058</v>
      </c>
      <c r="D390" s="1" t="s">
        <v>10</v>
      </c>
      <c r="E390" s="45">
        <v>1692</v>
      </c>
      <c r="F390" s="45">
        <v>0.25</v>
      </c>
      <c r="G390" s="45">
        <f t="shared" si="6"/>
        <v>1269</v>
      </c>
      <c r="H390" s="4" t="str">
        <f>Table110[[#This Row],[Short Description]]</f>
        <v>V2-3594W</v>
      </c>
      <c r="I390" s="1" t="s">
        <v>1059</v>
      </c>
      <c r="J390" s="1" t="s">
        <v>421</v>
      </c>
    </row>
    <row r="391" spans="1:10" ht="42" customHeight="1" x14ac:dyDescent="0.2">
      <c r="A391" s="1" t="s">
        <v>0</v>
      </c>
      <c r="B391" s="18" t="s">
        <v>3193</v>
      </c>
      <c r="C391" s="1" t="s">
        <v>1060</v>
      </c>
      <c r="D391" s="1" t="s">
        <v>10</v>
      </c>
      <c r="E391" s="45">
        <v>676</v>
      </c>
      <c r="F391" s="45">
        <v>0.25</v>
      </c>
      <c r="G391" s="45">
        <f t="shared" si="6"/>
        <v>507</v>
      </c>
      <c r="H391" s="4" t="str">
        <f>Table110[[#This Row],[Short Description]]</f>
        <v>V2-6B</v>
      </c>
      <c r="I391" s="1" t="s">
        <v>1061</v>
      </c>
      <c r="J391" s="1" t="s">
        <v>1041</v>
      </c>
    </row>
    <row r="392" spans="1:10" ht="42" customHeight="1" x14ac:dyDescent="0.2">
      <c r="A392" s="1" t="s">
        <v>0</v>
      </c>
      <c r="B392" s="18" t="s">
        <v>3194</v>
      </c>
      <c r="C392" s="1" t="s">
        <v>1062</v>
      </c>
      <c r="D392" s="1" t="s">
        <v>10</v>
      </c>
      <c r="E392" s="45">
        <v>676</v>
      </c>
      <c r="F392" s="45">
        <v>0.25</v>
      </c>
      <c r="G392" s="45">
        <f t="shared" si="6"/>
        <v>507</v>
      </c>
      <c r="H392" s="4" t="str">
        <f>Table110[[#This Row],[Short Description]]</f>
        <v>V2-6W</v>
      </c>
      <c r="I392" s="1" t="s">
        <v>1063</v>
      </c>
      <c r="J392" s="1" t="s">
        <v>1041</v>
      </c>
    </row>
    <row r="393" spans="1:10" ht="42" customHeight="1" x14ac:dyDescent="0.2">
      <c r="A393" s="1" t="s">
        <v>0</v>
      </c>
      <c r="B393" s="18" t="s">
        <v>3195</v>
      </c>
      <c r="C393" s="1" t="s">
        <v>1064</v>
      </c>
      <c r="D393" s="1" t="s">
        <v>10</v>
      </c>
      <c r="E393" s="45">
        <v>736</v>
      </c>
      <c r="F393" s="45">
        <v>0.25</v>
      </c>
      <c r="G393" s="45">
        <f t="shared" si="6"/>
        <v>552</v>
      </c>
      <c r="H393" s="4" t="str">
        <f>Table110[[#This Row],[Short Description]]</f>
        <v>V2-8B</v>
      </c>
      <c r="I393" s="1" t="s">
        <v>1065</v>
      </c>
      <c r="J393" s="1" t="s">
        <v>1041</v>
      </c>
    </row>
    <row r="394" spans="1:10" ht="42" customHeight="1" x14ac:dyDescent="0.2">
      <c r="A394" s="1" t="s">
        <v>0</v>
      </c>
      <c r="B394" s="9" t="s">
        <v>3196</v>
      </c>
      <c r="C394" s="4" t="s">
        <v>1066</v>
      </c>
      <c r="D394" s="4" t="s">
        <v>10</v>
      </c>
      <c r="E394" s="46">
        <v>818</v>
      </c>
      <c r="F394" s="45">
        <v>0.25</v>
      </c>
      <c r="G394" s="46">
        <f t="shared" si="6"/>
        <v>613.5</v>
      </c>
      <c r="H394" s="4" t="str">
        <f>Table110[[#This Row],[Short Description]]</f>
        <v>V2-8BT</v>
      </c>
      <c r="I394" s="4" t="s">
        <v>1067</v>
      </c>
      <c r="J394" s="4" t="s">
        <v>1041</v>
      </c>
    </row>
    <row r="395" spans="1:10" ht="42" customHeight="1" x14ac:dyDescent="0.2">
      <c r="A395" s="1" t="s">
        <v>0</v>
      </c>
      <c r="B395" s="18" t="s">
        <v>3197</v>
      </c>
      <c r="C395" s="7" t="s">
        <v>1068</v>
      </c>
      <c r="D395" s="7" t="s">
        <v>10</v>
      </c>
      <c r="E395" s="47">
        <v>736</v>
      </c>
      <c r="F395" s="45">
        <v>0.25</v>
      </c>
      <c r="G395" s="47">
        <f t="shared" si="6"/>
        <v>552</v>
      </c>
      <c r="H395" s="4" t="str">
        <f>Table110[[#This Row],[Short Description]]</f>
        <v>V2-8W</v>
      </c>
      <c r="I395" s="7" t="s">
        <v>1069</v>
      </c>
      <c r="J395" s="1" t="s">
        <v>1041</v>
      </c>
    </row>
    <row r="396" spans="1:10" ht="42" customHeight="1" x14ac:dyDescent="0.2">
      <c r="A396" s="1" t="s">
        <v>0</v>
      </c>
      <c r="B396" s="18" t="s">
        <v>3198</v>
      </c>
      <c r="C396" s="4" t="s">
        <v>1070</v>
      </c>
      <c r="D396" s="4" t="s">
        <v>10</v>
      </c>
      <c r="E396" s="46">
        <v>818</v>
      </c>
      <c r="F396" s="45">
        <v>0.25</v>
      </c>
      <c r="G396" s="46">
        <f t="shared" si="6"/>
        <v>613.5</v>
      </c>
      <c r="H396" s="4" t="str">
        <f>Table110[[#This Row],[Short Description]]</f>
        <v>V2-8WT</v>
      </c>
      <c r="I396" s="4" t="s">
        <v>1071</v>
      </c>
      <c r="J396" s="1" t="s">
        <v>1041</v>
      </c>
    </row>
    <row r="397" spans="1:10" ht="42" customHeight="1" x14ac:dyDescent="0.2">
      <c r="A397" s="1" t="s">
        <v>0</v>
      </c>
      <c r="B397" s="18" t="s">
        <v>3199</v>
      </c>
      <c r="C397" s="4" t="s">
        <v>1072</v>
      </c>
      <c r="D397" s="4" t="s">
        <v>10</v>
      </c>
      <c r="E397" s="46">
        <v>922</v>
      </c>
      <c r="F397" s="45">
        <v>0.25</v>
      </c>
      <c r="G397" s="46">
        <f t="shared" si="6"/>
        <v>691.5</v>
      </c>
      <c r="H397" s="4" t="str">
        <f>Table110[[#This Row],[Short Description]]</f>
        <v>VAB-BFR38B</v>
      </c>
      <c r="I397" s="4" t="s">
        <v>1073</v>
      </c>
      <c r="J397" s="1" t="s">
        <v>284</v>
      </c>
    </row>
    <row r="398" spans="1:10" ht="42" customHeight="1" x14ac:dyDescent="0.2">
      <c r="A398" s="1" t="s">
        <v>0</v>
      </c>
      <c r="B398" s="14" t="s">
        <v>3200</v>
      </c>
      <c r="C398" s="7" t="s">
        <v>1074</v>
      </c>
      <c r="D398" s="7" t="s">
        <v>10</v>
      </c>
      <c r="E398" s="47">
        <v>922</v>
      </c>
      <c r="F398" s="45">
        <v>0.25</v>
      </c>
      <c r="G398" s="47">
        <f t="shared" si="6"/>
        <v>691.5</v>
      </c>
      <c r="H398" s="4" t="str">
        <f>Table110[[#This Row],[Short Description]]</f>
        <v>VAB-BFR38W</v>
      </c>
      <c r="I398" s="7" t="s">
        <v>1075</v>
      </c>
      <c r="J398" s="1" t="s">
        <v>284</v>
      </c>
    </row>
    <row r="399" spans="1:10" ht="42" customHeight="1" x14ac:dyDescent="0.2">
      <c r="A399" s="1" t="s">
        <v>0</v>
      </c>
      <c r="B399" s="18" t="s">
        <v>3201</v>
      </c>
      <c r="C399" s="7" t="s">
        <v>1076</v>
      </c>
      <c r="D399" s="7" t="s">
        <v>10</v>
      </c>
      <c r="E399" s="47">
        <v>110</v>
      </c>
      <c r="F399" s="45">
        <v>0.25</v>
      </c>
      <c r="G399" s="47">
        <f t="shared" si="6"/>
        <v>82.5</v>
      </c>
      <c r="H399" s="4" t="str">
        <f>Table110[[#This Row],[Short Description]]</f>
        <v>VB-TILT</v>
      </c>
      <c r="I399" s="7" t="s">
        <v>1077</v>
      </c>
      <c r="J399" s="7" t="s">
        <v>284</v>
      </c>
    </row>
    <row r="400" spans="1:10" ht="42" customHeight="1" x14ac:dyDescent="0.2">
      <c r="A400" s="1" t="s">
        <v>0</v>
      </c>
      <c r="B400" s="14" t="s">
        <v>3202</v>
      </c>
      <c r="C400" s="7" t="s">
        <v>1078</v>
      </c>
      <c r="D400" s="7" t="s">
        <v>10</v>
      </c>
      <c r="E400" s="47">
        <v>110</v>
      </c>
      <c r="F400" s="45">
        <v>0.25</v>
      </c>
      <c r="G400" s="47">
        <f t="shared" si="6"/>
        <v>82.5</v>
      </c>
      <c r="H400" s="4" t="str">
        <f>Table110[[#This Row],[Short Description]]</f>
        <v>VB-TILTW</v>
      </c>
      <c r="I400" s="7" t="s">
        <v>1079</v>
      </c>
      <c r="J400" s="7" t="s">
        <v>284</v>
      </c>
    </row>
    <row r="401" spans="1:10" ht="42" customHeight="1" x14ac:dyDescent="0.2">
      <c r="A401" s="1" t="s">
        <v>0</v>
      </c>
      <c r="B401" s="9" t="s">
        <v>3203</v>
      </c>
      <c r="C401" s="4" t="s">
        <v>1080</v>
      </c>
      <c r="D401" s="4" t="s">
        <v>10</v>
      </c>
      <c r="E401" s="46">
        <v>193</v>
      </c>
      <c r="F401" s="45">
        <v>0.25</v>
      </c>
      <c r="G401" s="46">
        <f t="shared" si="6"/>
        <v>144.75</v>
      </c>
      <c r="H401" s="4" t="str">
        <f>Table110[[#This Row],[Short Description]]</f>
        <v>VB-VST</v>
      </c>
      <c r="I401" s="4" t="s">
        <v>1081</v>
      </c>
      <c r="J401" s="4" t="s">
        <v>284</v>
      </c>
    </row>
    <row r="402" spans="1:10" ht="42" customHeight="1" x14ac:dyDescent="0.2">
      <c r="A402" s="1" t="s">
        <v>0</v>
      </c>
      <c r="B402" s="18" t="s">
        <v>3204</v>
      </c>
      <c r="C402" s="7" t="s">
        <v>1082</v>
      </c>
      <c r="D402" s="7" t="s">
        <v>10</v>
      </c>
      <c r="E402" s="47">
        <v>193</v>
      </c>
      <c r="F402" s="45">
        <v>0.25</v>
      </c>
      <c r="G402" s="47">
        <f t="shared" si="6"/>
        <v>144.75</v>
      </c>
      <c r="H402" s="4" t="str">
        <f>Table110[[#This Row],[Short Description]]</f>
        <v>VB-VSTW</v>
      </c>
      <c r="I402" s="7" t="s">
        <v>1083</v>
      </c>
      <c r="J402" s="7" t="s">
        <v>284</v>
      </c>
    </row>
    <row r="403" spans="1:10" ht="42" customHeight="1" x14ac:dyDescent="0.2">
      <c r="A403" s="1" t="s">
        <v>0</v>
      </c>
      <c r="B403" s="18" t="s">
        <v>3205</v>
      </c>
      <c r="C403" s="1" t="s">
        <v>1084</v>
      </c>
      <c r="D403" s="7" t="s">
        <v>10</v>
      </c>
      <c r="E403" s="45">
        <v>526</v>
      </c>
      <c r="F403" s="45">
        <v>0.25</v>
      </c>
      <c r="G403" s="45">
        <f t="shared" si="6"/>
        <v>394.5</v>
      </c>
      <c r="H403" s="4" t="str">
        <f>Table110[[#This Row],[Short Description]]</f>
        <v>VB-VY12</v>
      </c>
      <c r="I403" s="7" t="s">
        <v>1085</v>
      </c>
      <c r="J403" s="1" t="s">
        <v>284</v>
      </c>
    </row>
    <row r="404" spans="1:10" ht="42" customHeight="1" x14ac:dyDescent="0.2">
      <c r="A404" s="1" t="s">
        <v>0</v>
      </c>
      <c r="B404" s="18" t="s">
        <v>3206</v>
      </c>
      <c r="C404" s="1" t="s">
        <v>1086</v>
      </c>
      <c r="D404" s="7" t="s">
        <v>10</v>
      </c>
      <c r="E404" s="45">
        <v>526</v>
      </c>
      <c r="F404" s="45">
        <v>0.25</v>
      </c>
      <c r="G404" s="45">
        <f t="shared" si="6"/>
        <v>394.5</v>
      </c>
      <c r="H404" s="4" t="str">
        <f>Table110[[#This Row],[Short Description]]</f>
        <v>VB-VY12W</v>
      </c>
      <c r="I404" s="7" t="s">
        <v>1087</v>
      </c>
      <c r="J404" s="1" t="s">
        <v>284</v>
      </c>
    </row>
    <row r="405" spans="1:10" ht="42" customHeight="1" x14ac:dyDescent="0.2">
      <c r="A405" s="1" t="s">
        <v>0</v>
      </c>
      <c r="B405" s="18" t="s">
        <v>3207</v>
      </c>
      <c r="C405" s="1" t="s">
        <v>1088</v>
      </c>
      <c r="D405" s="7" t="s">
        <v>10</v>
      </c>
      <c r="E405" s="45">
        <v>538</v>
      </c>
      <c r="F405" s="45">
        <v>0.25</v>
      </c>
      <c r="G405" s="45">
        <f t="shared" si="6"/>
        <v>403.5</v>
      </c>
      <c r="H405" s="4" t="str">
        <f>Table110[[#This Row],[Short Description]]</f>
        <v>VB-VY15</v>
      </c>
      <c r="I405" s="7" t="s">
        <v>1089</v>
      </c>
      <c r="J405" s="1" t="s">
        <v>284</v>
      </c>
    </row>
    <row r="406" spans="1:10" ht="42" customHeight="1" x14ac:dyDescent="0.2">
      <c r="A406" s="1" t="s">
        <v>0</v>
      </c>
      <c r="B406" s="18" t="s">
        <v>3208</v>
      </c>
      <c r="C406" s="1" t="s">
        <v>1090</v>
      </c>
      <c r="D406" s="7" t="s">
        <v>10</v>
      </c>
      <c r="E406" s="45">
        <v>538</v>
      </c>
      <c r="F406" s="45">
        <v>0.25</v>
      </c>
      <c r="G406" s="45">
        <f t="shared" si="6"/>
        <v>403.5</v>
      </c>
      <c r="H406" s="4" t="str">
        <f>Table110[[#This Row],[Short Description]]</f>
        <v>VB-VY15W</v>
      </c>
      <c r="I406" s="7" t="s">
        <v>1091</v>
      </c>
      <c r="J406" s="1" t="s">
        <v>284</v>
      </c>
    </row>
    <row r="407" spans="1:10" ht="42" customHeight="1" x14ac:dyDescent="0.2">
      <c r="A407" s="1" t="s">
        <v>0</v>
      </c>
      <c r="B407" s="18" t="s">
        <v>3209</v>
      </c>
      <c r="C407" s="1" t="s">
        <v>1092</v>
      </c>
      <c r="D407" s="7" t="s">
        <v>10</v>
      </c>
      <c r="E407" s="45">
        <v>293</v>
      </c>
      <c r="F407" s="45">
        <v>0.25</v>
      </c>
      <c r="G407" s="45">
        <f t="shared" si="6"/>
        <v>219.75</v>
      </c>
      <c r="H407" s="4" t="str">
        <f>Table110[[#This Row],[Short Description]]</f>
        <v>VB-VY26</v>
      </c>
      <c r="I407" s="7" t="s">
        <v>1093</v>
      </c>
      <c r="J407" s="1" t="s">
        <v>284</v>
      </c>
    </row>
    <row r="408" spans="1:10" ht="42" customHeight="1" x14ac:dyDescent="0.2">
      <c r="A408" s="1" t="s">
        <v>0</v>
      </c>
      <c r="B408" s="18" t="s">
        <v>3210</v>
      </c>
      <c r="C408" s="1" t="s">
        <v>1094</v>
      </c>
      <c r="D408" s="7" t="s">
        <v>10</v>
      </c>
      <c r="E408" s="45">
        <v>293</v>
      </c>
      <c r="F408" s="45">
        <v>0.25</v>
      </c>
      <c r="G408" s="45">
        <f t="shared" si="6"/>
        <v>219.75</v>
      </c>
      <c r="H408" s="4" t="str">
        <f>Table110[[#This Row],[Short Description]]</f>
        <v>VB-VY26W</v>
      </c>
      <c r="I408" s="7" t="s">
        <v>1095</v>
      </c>
      <c r="J408" s="1" t="s">
        <v>284</v>
      </c>
    </row>
    <row r="409" spans="1:10" ht="42" customHeight="1" x14ac:dyDescent="0.2">
      <c r="A409" s="1" t="s">
        <v>0</v>
      </c>
      <c r="B409" s="18" t="s">
        <v>3211</v>
      </c>
      <c r="C409" s="1" t="s">
        <v>1096</v>
      </c>
      <c r="D409" s="1" t="s">
        <v>10</v>
      </c>
      <c r="E409" s="45">
        <v>303</v>
      </c>
      <c r="F409" s="45">
        <v>0.25</v>
      </c>
      <c r="G409" s="45">
        <f t="shared" si="6"/>
        <v>227.25</v>
      </c>
      <c r="H409" s="4" t="str">
        <f>Table110[[#This Row],[Short Description]]</f>
        <v>VB-VY28</v>
      </c>
      <c r="I409" s="1" t="s">
        <v>1097</v>
      </c>
      <c r="J409" s="1" t="s">
        <v>284</v>
      </c>
    </row>
    <row r="410" spans="1:10" ht="42" customHeight="1" x14ac:dyDescent="0.2">
      <c r="A410" s="1" t="s">
        <v>0</v>
      </c>
      <c r="B410" s="18" t="s">
        <v>3212</v>
      </c>
      <c r="C410" s="1" t="s">
        <v>1098</v>
      </c>
      <c r="D410" s="1" t="s">
        <v>10</v>
      </c>
      <c r="E410" s="45">
        <v>303</v>
      </c>
      <c r="F410" s="45">
        <v>0.25</v>
      </c>
      <c r="G410" s="45">
        <f t="shared" si="6"/>
        <v>227.25</v>
      </c>
      <c r="H410" s="4" t="str">
        <f>Table110[[#This Row],[Short Description]]</f>
        <v>VB-VY28W</v>
      </c>
      <c r="I410" s="1" t="s">
        <v>1099</v>
      </c>
      <c r="J410" s="1" t="s">
        <v>284</v>
      </c>
    </row>
    <row r="411" spans="1:10" ht="42" customHeight="1" x14ac:dyDescent="0.2">
      <c r="A411" s="1" t="s">
        <v>0</v>
      </c>
      <c r="B411" s="18" t="s">
        <v>3213</v>
      </c>
      <c r="C411" s="1" t="s">
        <v>1100</v>
      </c>
      <c r="D411" s="1" t="s">
        <v>10</v>
      </c>
      <c r="E411" s="45">
        <v>560</v>
      </c>
      <c r="F411" s="45">
        <v>0.25</v>
      </c>
      <c r="G411" s="45">
        <f t="shared" si="6"/>
        <v>420</v>
      </c>
      <c r="H411" s="4" t="str">
        <f>Table110[[#This Row],[Short Description]]</f>
        <v>VB-VY32</v>
      </c>
      <c r="I411" s="1" t="s">
        <v>1101</v>
      </c>
      <c r="J411" s="1" t="s">
        <v>284</v>
      </c>
    </row>
    <row r="412" spans="1:10" ht="42" customHeight="1" x14ac:dyDescent="0.2">
      <c r="A412" s="1" t="s">
        <v>0</v>
      </c>
      <c r="B412" s="18" t="s">
        <v>3214</v>
      </c>
      <c r="C412" s="1" t="s">
        <v>1102</v>
      </c>
      <c r="D412" s="1" t="s">
        <v>10</v>
      </c>
      <c r="E412" s="45">
        <v>560</v>
      </c>
      <c r="F412" s="45">
        <v>0.25</v>
      </c>
      <c r="G412" s="45">
        <f t="shared" si="6"/>
        <v>420</v>
      </c>
      <c r="H412" s="4" t="str">
        <f>Table110[[#This Row],[Short Description]]</f>
        <v>VB-VY32W</v>
      </c>
      <c r="I412" s="1" t="s">
        <v>1103</v>
      </c>
      <c r="J412" s="1" t="s">
        <v>284</v>
      </c>
    </row>
    <row r="413" spans="1:10" ht="42" customHeight="1" x14ac:dyDescent="0.2">
      <c r="A413" s="1" t="s">
        <v>0</v>
      </c>
      <c r="B413" s="18" t="s">
        <v>3215</v>
      </c>
      <c r="C413" s="1" t="s">
        <v>1104</v>
      </c>
      <c r="D413" s="1" t="s">
        <v>10</v>
      </c>
      <c r="E413" s="45">
        <v>572</v>
      </c>
      <c r="F413" s="45">
        <v>0.25</v>
      </c>
      <c r="G413" s="45">
        <f t="shared" si="6"/>
        <v>429</v>
      </c>
      <c r="H413" s="4" t="str">
        <f>Table110[[#This Row],[Short Description]]</f>
        <v>VB-VY35</v>
      </c>
      <c r="I413" s="1" t="s">
        <v>1105</v>
      </c>
      <c r="J413" s="1" t="s">
        <v>284</v>
      </c>
    </row>
    <row r="414" spans="1:10" ht="42" customHeight="1" x14ac:dyDescent="0.2">
      <c r="A414" s="1" t="s">
        <v>0</v>
      </c>
      <c r="B414" s="18" t="s">
        <v>3216</v>
      </c>
      <c r="C414" s="1" t="s">
        <v>1106</v>
      </c>
      <c r="D414" s="1" t="s">
        <v>10</v>
      </c>
      <c r="E414" s="45">
        <v>572</v>
      </c>
      <c r="F414" s="45">
        <v>0.25</v>
      </c>
      <c r="G414" s="45">
        <f t="shared" si="6"/>
        <v>429</v>
      </c>
      <c r="H414" s="4" t="str">
        <f>Table110[[#This Row],[Short Description]]</f>
        <v>VB-VY35W</v>
      </c>
      <c r="I414" s="1" t="s">
        <v>1107</v>
      </c>
      <c r="J414" s="1" t="s">
        <v>284</v>
      </c>
    </row>
    <row r="415" spans="1:10" ht="42" customHeight="1" x14ac:dyDescent="0.2">
      <c r="A415" s="1" t="s">
        <v>0</v>
      </c>
      <c r="B415" s="18" t="s">
        <v>3217</v>
      </c>
      <c r="C415" s="1" t="s">
        <v>1108</v>
      </c>
      <c r="D415" s="1" t="s">
        <v>10</v>
      </c>
      <c r="E415" s="45">
        <v>259</v>
      </c>
      <c r="F415" s="45">
        <v>0.25</v>
      </c>
      <c r="G415" s="45">
        <f t="shared" si="6"/>
        <v>194.25</v>
      </c>
      <c r="H415" s="4" t="str">
        <f>Table110[[#This Row],[Short Description]]</f>
        <v>VB-VY6</v>
      </c>
      <c r="I415" s="1" t="s">
        <v>1109</v>
      </c>
      <c r="J415" s="1" t="s">
        <v>284</v>
      </c>
    </row>
    <row r="416" spans="1:10" ht="42" customHeight="1" x14ac:dyDescent="0.2">
      <c r="A416" s="1" t="s">
        <v>0</v>
      </c>
      <c r="B416" s="18" t="s">
        <v>3218</v>
      </c>
      <c r="C416" s="1" t="s">
        <v>1110</v>
      </c>
      <c r="D416" s="1" t="s">
        <v>10</v>
      </c>
      <c r="E416" s="45">
        <v>259</v>
      </c>
      <c r="F416" s="45">
        <v>0.25</v>
      </c>
      <c r="G416" s="45">
        <f t="shared" si="6"/>
        <v>194.25</v>
      </c>
      <c r="H416" s="4" t="str">
        <f>Table110[[#This Row],[Short Description]]</f>
        <v>VB-VY6W</v>
      </c>
      <c r="I416" s="1" t="s">
        <v>1111</v>
      </c>
      <c r="J416" s="1" t="s">
        <v>284</v>
      </c>
    </row>
    <row r="417" spans="1:10" ht="42" customHeight="1" x14ac:dyDescent="0.2">
      <c r="A417" s="1" t="s">
        <v>0</v>
      </c>
      <c r="B417" s="18" t="s">
        <v>3219</v>
      </c>
      <c r="C417" s="1" t="s">
        <v>1112</v>
      </c>
      <c r="D417" s="1" t="s">
        <v>10</v>
      </c>
      <c r="E417" s="45">
        <v>276</v>
      </c>
      <c r="F417" s="45">
        <v>0.25</v>
      </c>
      <c r="G417" s="45">
        <f t="shared" si="6"/>
        <v>207</v>
      </c>
      <c r="H417" s="4" t="str">
        <f>Table110[[#This Row],[Short Description]]</f>
        <v>VB-VY8</v>
      </c>
      <c r="I417" s="1" t="s">
        <v>1113</v>
      </c>
      <c r="J417" s="1" t="s">
        <v>284</v>
      </c>
    </row>
    <row r="418" spans="1:10" ht="42" customHeight="1" x14ac:dyDescent="0.2">
      <c r="A418" s="1" t="s">
        <v>0</v>
      </c>
      <c r="B418" s="18" t="s">
        <v>3220</v>
      </c>
      <c r="C418" s="1" t="s">
        <v>1114</v>
      </c>
      <c r="D418" s="1" t="s">
        <v>10</v>
      </c>
      <c r="E418" s="45">
        <v>276</v>
      </c>
      <c r="F418" s="45">
        <v>0.25</v>
      </c>
      <c r="G418" s="45">
        <f t="shared" si="6"/>
        <v>207</v>
      </c>
      <c r="H418" s="4" t="str">
        <f>Table110[[#This Row],[Short Description]]</f>
        <v>VB-VY8W</v>
      </c>
      <c r="I418" s="1" t="s">
        <v>1115</v>
      </c>
      <c r="J418" s="1" t="s">
        <v>284</v>
      </c>
    </row>
    <row r="419" spans="1:10" ht="42" customHeight="1" x14ac:dyDescent="0.2">
      <c r="A419" s="1" t="s">
        <v>0</v>
      </c>
      <c r="B419" s="18" t="s">
        <v>3221</v>
      </c>
      <c r="C419" s="1" t="s">
        <v>1116</v>
      </c>
      <c r="D419" s="1" t="s">
        <v>10</v>
      </c>
      <c r="E419" s="45">
        <v>240</v>
      </c>
      <c r="F419" s="45">
        <v>0.25</v>
      </c>
      <c r="G419" s="45">
        <f t="shared" si="6"/>
        <v>180</v>
      </c>
      <c r="H419" s="4" t="str">
        <f>Table110[[#This Row],[Short Description]]</f>
        <v>VB-Y12</v>
      </c>
      <c r="I419" s="1" t="s">
        <v>1117</v>
      </c>
      <c r="J419" s="1" t="s">
        <v>284</v>
      </c>
    </row>
    <row r="420" spans="1:10" ht="42" customHeight="1" x14ac:dyDescent="0.2">
      <c r="A420" s="1" t="s">
        <v>0</v>
      </c>
      <c r="B420" s="18" t="s">
        <v>3222</v>
      </c>
      <c r="C420" s="1" t="s">
        <v>1118</v>
      </c>
      <c r="D420" s="1" t="s">
        <v>10</v>
      </c>
      <c r="E420" s="45">
        <v>240</v>
      </c>
      <c r="F420" s="45">
        <v>0.25</v>
      </c>
      <c r="G420" s="45">
        <f t="shared" si="6"/>
        <v>180</v>
      </c>
      <c r="H420" s="4" t="str">
        <f>Table110[[#This Row],[Short Description]]</f>
        <v>VB-Y12W</v>
      </c>
      <c r="I420" s="1" t="s">
        <v>1119</v>
      </c>
      <c r="J420" s="1" t="s">
        <v>284</v>
      </c>
    </row>
    <row r="421" spans="1:10" ht="42" customHeight="1" x14ac:dyDescent="0.2">
      <c r="A421" s="1" t="s">
        <v>0</v>
      </c>
      <c r="B421" s="18" t="s">
        <v>3223</v>
      </c>
      <c r="C421" s="1" t="s">
        <v>1120</v>
      </c>
      <c r="D421" s="1" t="s">
        <v>10</v>
      </c>
      <c r="E421" s="45">
        <v>259</v>
      </c>
      <c r="F421" s="45">
        <v>0.25</v>
      </c>
      <c r="G421" s="45">
        <f t="shared" si="6"/>
        <v>194.25</v>
      </c>
      <c r="H421" s="4" t="str">
        <f>Table110[[#This Row],[Short Description]]</f>
        <v>VB-Y15</v>
      </c>
      <c r="I421" s="1" t="s">
        <v>1121</v>
      </c>
      <c r="J421" s="1" t="s">
        <v>284</v>
      </c>
    </row>
    <row r="422" spans="1:10" ht="42" customHeight="1" x14ac:dyDescent="0.2">
      <c r="A422" s="1" t="s">
        <v>0</v>
      </c>
      <c r="B422" s="18" t="s">
        <v>3224</v>
      </c>
      <c r="C422" s="1" t="s">
        <v>1122</v>
      </c>
      <c r="D422" s="1" t="s">
        <v>10</v>
      </c>
      <c r="E422" s="45">
        <v>259</v>
      </c>
      <c r="F422" s="45">
        <v>0.25</v>
      </c>
      <c r="G422" s="45">
        <f t="shared" si="6"/>
        <v>194.25</v>
      </c>
      <c r="H422" s="4" t="str">
        <f>Table110[[#This Row],[Short Description]]</f>
        <v>VB-Y15W</v>
      </c>
      <c r="I422" s="1" t="s">
        <v>1123</v>
      </c>
      <c r="J422" s="1" t="s">
        <v>284</v>
      </c>
    </row>
    <row r="423" spans="1:10" ht="42" customHeight="1" x14ac:dyDescent="0.2">
      <c r="A423" s="1" t="s">
        <v>0</v>
      </c>
      <c r="B423" s="18" t="s">
        <v>3225</v>
      </c>
      <c r="C423" s="1" t="s">
        <v>1124</v>
      </c>
      <c r="D423" s="1" t="s">
        <v>10</v>
      </c>
      <c r="E423" s="45">
        <v>276</v>
      </c>
      <c r="F423" s="45">
        <v>0.25</v>
      </c>
      <c r="G423" s="45">
        <f t="shared" si="6"/>
        <v>207</v>
      </c>
      <c r="H423" s="4" t="str">
        <f>Table110[[#This Row],[Short Description]]</f>
        <v>VB-Y32</v>
      </c>
      <c r="I423" s="1" t="s">
        <v>1125</v>
      </c>
      <c r="J423" s="1" t="s">
        <v>284</v>
      </c>
    </row>
    <row r="424" spans="1:10" ht="42" customHeight="1" x14ac:dyDescent="0.2">
      <c r="A424" s="1" t="s">
        <v>0</v>
      </c>
      <c r="B424" s="18" t="s">
        <v>3226</v>
      </c>
      <c r="C424" s="1" t="s">
        <v>1126</v>
      </c>
      <c r="D424" s="1" t="s">
        <v>10</v>
      </c>
      <c r="E424" s="45">
        <v>276</v>
      </c>
      <c r="F424" s="45">
        <v>0.25</v>
      </c>
      <c r="G424" s="45">
        <f t="shared" si="6"/>
        <v>207</v>
      </c>
      <c r="H424" s="4" t="str">
        <f>Table110[[#This Row],[Short Description]]</f>
        <v>VB-Y32W</v>
      </c>
      <c r="I424" s="1" t="s">
        <v>1127</v>
      </c>
      <c r="J424" s="1" t="s">
        <v>284</v>
      </c>
    </row>
    <row r="425" spans="1:10" ht="42" customHeight="1" x14ac:dyDescent="0.2">
      <c r="A425" s="1" t="s">
        <v>0</v>
      </c>
      <c r="B425" s="18" t="s">
        <v>3227</v>
      </c>
      <c r="C425" s="1" t="s">
        <v>1128</v>
      </c>
      <c r="D425" s="1" t="s">
        <v>10</v>
      </c>
      <c r="E425" s="45">
        <v>293</v>
      </c>
      <c r="F425" s="45">
        <v>0.25</v>
      </c>
      <c r="G425" s="45">
        <f t="shared" si="6"/>
        <v>219.75</v>
      </c>
      <c r="H425" s="4" t="str">
        <f>Table110[[#This Row],[Short Description]]</f>
        <v>VB-Y35</v>
      </c>
      <c r="I425" s="1" t="s">
        <v>1129</v>
      </c>
      <c r="J425" s="1" t="s">
        <v>284</v>
      </c>
    </row>
    <row r="426" spans="1:10" ht="42" customHeight="1" x14ac:dyDescent="0.2">
      <c r="A426" s="1" t="s">
        <v>0</v>
      </c>
      <c r="B426" s="18" t="s">
        <v>3228</v>
      </c>
      <c r="C426" s="1" t="s">
        <v>1130</v>
      </c>
      <c r="D426" s="1" t="s">
        <v>10</v>
      </c>
      <c r="E426" s="45">
        <v>293</v>
      </c>
      <c r="F426" s="45">
        <v>0.25</v>
      </c>
      <c r="G426" s="45">
        <f t="shared" si="6"/>
        <v>219.75</v>
      </c>
      <c r="H426" s="4" t="str">
        <f>Table110[[#This Row],[Short Description]]</f>
        <v>VB-Y35W</v>
      </c>
      <c r="I426" s="1" t="s">
        <v>1131</v>
      </c>
      <c r="J426" s="1" t="s">
        <v>284</v>
      </c>
    </row>
    <row r="427" spans="1:10" ht="42" customHeight="1" x14ac:dyDescent="0.2">
      <c r="A427" s="1" t="s">
        <v>0</v>
      </c>
      <c r="B427" s="18" t="s">
        <v>3229</v>
      </c>
      <c r="C427" s="1" t="s">
        <v>1132</v>
      </c>
      <c r="D427" s="1" t="s">
        <v>10</v>
      </c>
      <c r="E427" s="45">
        <v>153</v>
      </c>
      <c r="F427" s="45">
        <v>0.25</v>
      </c>
      <c r="G427" s="45">
        <f t="shared" si="6"/>
        <v>114.75</v>
      </c>
      <c r="H427" s="4" t="str">
        <f>Table110[[#This Row],[Short Description]]</f>
        <v>VFKIT</v>
      </c>
      <c r="I427" s="1" t="s">
        <v>1133</v>
      </c>
      <c r="J427" s="1" t="s">
        <v>284</v>
      </c>
    </row>
    <row r="428" spans="1:10" ht="42" customHeight="1" x14ac:dyDescent="0.2">
      <c r="A428" s="1" t="s">
        <v>0</v>
      </c>
      <c r="B428" s="18" t="s">
        <v>3230</v>
      </c>
      <c r="C428" s="1" t="s">
        <v>1134</v>
      </c>
      <c r="D428" s="1" t="s">
        <v>10</v>
      </c>
      <c r="E428" s="45">
        <v>153</v>
      </c>
      <c r="F428" s="45">
        <v>0.25</v>
      </c>
      <c r="G428" s="45">
        <f t="shared" si="6"/>
        <v>114.75</v>
      </c>
      <c r="H428" s="4" t="str">
        <f>Table110[[#This Row],[Short Description]]</f>
        <v>VFKITW</v>
      </c>
      <c r="I428" s="1" t="s">
        <v>1135</v>
      </c>
      <c r="J428" s="1" t="s">
        <v>284</v>
      </c>
    </row>
    <row r="429" spans="1:10" ht="42" customHeight="1" x14ac:dyDescent="0.2">
      <c r="A429" s="1" t="s">
        <v>0</v>
      </c>
      <c r="B429" s="18" t="s">
        <v>3236</v>
      </c>
      <c r="C429" s="1" t="s">
        <v>1136</v>
      </c>
      <c r="D429" s="1" t="s">
        <v>10</v>
      </c>
      <c r="E429" s="45">
        <v>899</v>
      </c>
      <c r="F429" s="45">
        <v>0.25</v>
      </c>
      <c r="G429" s="45">
        <f t="shared" si="6"/>
        <v>674.25</v>
      </c>
      <c r="H429" s="4" t="str">
        <f>Table110[[#This Row],[Short Description]]</f>
        <v>VLF208B</v>
      </c>
      <c r="I429" s="1" t="s">
        <v>1137</v>
      </c>
      <c r="J429" s="1" t="s">
        <v>595</v>
      </c>
    </row>
    <row r="430" spans="1:10" ht="42" customHeight="1" x14ac:dyDescent="0.2">
      <c r="A430" s="1" t="s">
        <v>0</v>
      </c>
      <c r="B430" s="18" t="s">
        <v>3237</v>
      </c>
      <c r="C430" s="1" t="s">
        <v>1138</v>
      </c>
      <c r="D430" s="1" t="s">
        <v>10</v>
      </c>
      <c r="E430" s="45">
        <v>1028</v>
      </c>
      <c r="F430" s="45">
        <v>0.25</v>
      </c>
      <c r="G430" s="45">
        <f t="shared" si="6"/>
        <v>771</v>
      </c>
      <c r="H430" s="4" t="str">
        <f>Table110[[#This Row],[Short Description]]</f>
        <v>VLF208LV-BI</v>
      </c>
      <c r="I430" s="1" t="s">
        <v>1139</v>
      </c>
      <c r="J430" s="1" t="s">
        <v>595</v>
      </c>
    </row>
    <row r="431" spans="1:10" ht="42" customHeight="1" x14ac:dyDescent="0.2">
      <c r="A431" s="1" t="s">
        <v>0</v>
      </c>
      <c r="B431" s="18" t="s">
        <v>3238</v>
      </c>
      <c r="C431" s="1" t="s">
        <v>1140</v>
      </c>
      <c r="D431" s="1" t="s">
        <v>10</v>
      </c>
      <c r="E431" s="45">
        <v>1028</v>
      </c>
      <c r="F431" s="45">
        <v>0.25</v>
      </c>
      <c r="G431" s="45">
        <f t="shared" si="6"/>
        <v>771</v>
      </c>
      <c r="H431" s="4" t="str">
        <f>Table110[[#This Row],[Short Description]]</f>
        <v>VLF208LV-WI</v>
      </c>
      <c r="I431" s="1" t="s">
        <v>1141</v>
      </c>
      <c r="J431" s="1" t="s">
        <v>595</v>
      </c>
    </row>
    <row r="432" spans="1:10" ht="42" customHeight="1" x14ac:dyDescent="0.2">
      <c r="A432" s="1" t="s">
        <v>0</v>
      </c>
      <c r="B432" s="18" t="s">
        <v>3239</v>
      </c>
      <c r="C432" s="1" t="s">
        <v>1142</v>
      </c>
      <c r="D432" s="1" t="s">
        <v>10</v>
      </c>
      <c r="E432" s="45">
        <v>899</v>
      </c>
      <c r="F432" s="45">
        <v>0.25</v>
      </c>
      <c r="G432" s="45">
        <f t="shared" si="6"/>
        <v>674.25</v>
      </c>
      <c r="H432" s="4" t="str">
        <f>Table110[[#This Row],[Short Description]]</f>
        <v>VLF208W</v>
      </c>
      <c r="I432" s="1" t="s">
        <v>1143</v>
      </c>
      <c r="J432" s="1" t="s">
        <v>595</v>
      </c>
    </row>
    <row r="433" spans="1:10" ht="42" customHeight="1" x14ac:dyDescent="0.2">
      <c r="A433" s="1" t="s">
        <v>0</v>
      </c>
      <c r="B433" s="18" t="s">
        <v>3240</v>
      </c>
      <c r="C433" s="1" t="s">
        <v>1144</v>
      </c>
      <c r="D433" s="1" t="s">
        <v>10</v>
      </c>
      <c r="E433" s="45">
        <v>123</v>
      </c>
      <c r="F433" s="45">
        <v>0.25</v>
      </c>
      <c r="G433" s="45">
        <f t="shared" si="6"/>
        <v>92.25</v>
      </c>
      <c r="H433" s="4" t="str">
        <f>Table110[[#This Row],[Short Description]]</f>
        <v>VLF-Y208</v>
      </c>
      <c r="I433" s="1" t="s">
        <v>1145</v>
      </c>
      <c r="J433" s="1" t="s">
        <v>284</v>
      </c>
    </row>
    <row r="434" spans="1:10" ht="42" customHeight="1" x14ac:dyDescent="0.2">
      <c r="A434" s="1" t="s">
        <v>0</v>
      </c>
      <c r="B434" s="18" t="s">
        <v>3241</v>
      </c>
      <c r="C434" s="1" t="s">
        <v>1146</v>
      </c>
      <c r="D434" s="1" t="s">
        <v>10</v>
      </c>
      <c r="E434" s="45">
        <v>123</v>
      </c>
      <c r="F434" s="45">
        <v>0.25</v>
      </c>
      <c r="G434" s="45">
        <f t="shared" si="6"/>
        <v>92.25</v>
      </c>
      <c r="H434" s="4" t="str">
        <f>Table110[[#This Row],[Short Description]]</f>
        <v>VLF-Y208W</v>
      </c>
      <c r="I434" s="1" t="s">
        <v>1147</v>
      </c>
      <c r="J434" s="1" t="s">
        <v>284</v>
      </c>
    </row>
    <row r="435" spans="1:10" ht="42" customHeight="1" x14ac:dyDescent="0.2">
      <c r="A435" s="1" t="s">
        <v>0</v>
      </c>
      <c r="B435" s="18" t="s">
        <v>3296</v>
      </c>
      <c r="C435" s="1" t="s">
        <v>1148</v>
      </c>
      <c r="D435" s="1" t="s">
        <v>10</v>
      </c>
      <c r="E435" s="45">
        <v>1399</v>
      </c>
      <c r="F435" s="45">
        <v>0.25</v>
      </c>
      <c r="G435" s="45">
        <f t="shared" si="6"/>
        <v>1049.25</v>
      </c>
      <c r="H435" s="4" t="str">
        <f>Table110[[#This Row],[Short Description]]</f>
        <v>VSB3-BFR22B</v>
      </c>
      <c r="I435" s="1" t="s">
        <v>1149</v>
      </c>
      <c r="J435" s="1" t="s">
        <v>284</v>
      </c>
    </row>
    <row r="436" spans="1:10" ht="42" customHeight="1" x14ac:dyDescent="0.2">
      <c r="A436" s="1" t="s">
        <v>0</v>
      </c>
      <c r="B436" s="18" t="s">
        <v>3297</v>
      </c>
      <c r="C436" s="1" t="s">
        <v>1150</v>
      </c>
      <c r="D436" s="1" t="s">
        <v>10</v>
      </c>
      <c r="E436" s="45">
        <v>1399</v>
      </c>
      <c r="F436" s="45">
        <v>0.25</v>
      </c>
      <c r="G436" s="45">
        <f t="shared" si="6"/>
        <v>1049.25</v>
      </c>
      <c r="H436" s="4" t="str">
        <f>Table110[[#This Row],[Short Description]]</f>
        <v>VSB3-BFR22W</v>
      </c>
      <c r="I436" s="1" t="s">
        <v>1151</v>
      </c>
      <c r="J436" s="1" t="s">
        <v>284</v>
      </c>
    </row>
    <row r="437" spans="1:10" ht="42" customHeight="1" x14ac:dyDescent="0.2">
      <c r="A437" s="1" t="s">
        <v>0</v>
      </c>
      <c r="B437" s="18" t="s">
        <v>3298</v>
      </c>
      <c r="C437" s="1" t="s">
        <v>1152</v>
      </c>
      <c r="D437" s="1" t="s">
        <v>10</v>
      </c>
      <c r="E437" s="45">
        <v>1925</v>
      </c>
      <c r="F437" s="45">
        <v>0.25</v>
      </c>
      <c r="G437" s="45">
        <f t="shared" si="6"/>
        <v>1443.75</v>
      </c>
      <c r="H437" s="4" t="str">
        <f>Table110[[#This Row],[Short Description]]</f>
        <v>VSB3-SBR54B</v>
      </c>
      <c r="I437" s="1" t="s">
        <v>1153</v>
      </c>
      <c r="J437" s="1" t="s">
        <v>284</v>
      </c>
    </row>
    <row r="438" spans="1:10" ht="42" customHeight="1" x14ac:dyDescent="0.2">
      <c r="A438" s="1" t="s">
        <v>0</v>
      </c>
      <c r="B438" s="18" t="s">
        <v>3299</v>
      </c>
      <c r="C438" s="1" t="s">
        <v>1154</v>
      </c>
      <c r="D438" s="1" t="s">
        <v>10</v>
      </c>
      <c r="E438" s="45">
        <v>1925</v>
      </c>
      <c r="F438" s="45">
        <v>0.25</v>
      </c>
      <c r="G438" s="45">
        <f t="shared" si="6"/>
        <v>1443.75</v>
      </c>
      <c r="H438" s="4" t="str">
        <f>Table110[[#This Row],[Short Description]]</f>
        <v>VSB3-SBR54W</v>
      </c>
      <c r="I438" s="1" t="s">
        <v>1155</v>
      </c>
      <c r="J438" s="1" t="s">
        <v>284</v>
      </c>
    </row>
    <row r="439" spans="1:10" ht="42" customHeight="1" x14ac:dyDescent="0.2">
      <c r="A439" s="1" t="s">
        <v>0</v>
      </c>
      <c r="B439" s="18" t="s">
        <v>3300</v>
      </c>
      <c r="C439" s="1" t="s">
        <v>1156</v>
      </c>
      <c r="D439" s="1" t="s">
        <v>10</v>
      </c>
      <c r="E439" s="45">
        <v>1283</v>
      </c>
      <c r="F439" s="45">
        <v>0.25</v>
      </c>
      <c r="G439" s="45">
        <f t="shared" si="6"/>
        <v>962.25</v>
      </c>
      <c r="H439" s="4" t="str">
        <f>Table110[[#This Row],[Short Description]]</f>
        <v>VSB-BFR22B</v>
      </c>
      <c r="I439" s="1" t="s">
        <v>1157</v>
      </c>
      <c r="J439" s="1" t="s">
        <v>284</v>
      </c>
    </row>
    <row r="440" spans="1:10" ht="42" customHeight="1" x14ac:dyDescent="0.2">
      <c r="A440" s="1" t="s">
        <v>0</v>
      </c>
      <c r="B440" s="18" t="s">
        <v>3301</v>
      </c>
      <c r="C440" s="1" t="s">
        <v>1158</v>
      </c>
      <c r="D440" s="1" t="s">
        <v>10</v>
      </c>
      <c r="E440" s="45">
        <v>1283</v>
      </c>
      <c r="F440" s="45">
        <v>0.25</v>
      </c>
      <c r="G440" s="45">
        <f t="shared" si="6"/>
        <v>962.25</v>
      </c>
      <c r="H440" s="4" t="str">
        <f>Table110[[#This Row],[Short Description]]</f>
        <v>VSB-BFR22W</v>
      </c>
      <c r="I440" s="1" t="s">
        <v>1159</v>
      </c>
      <c r="J440" s="1" t="s">
        <v>284</v>
      </c>
    </row>
    <row r="441" spans="1:10" ht="42" customHeight="1" x14ac:dyDescent="0.2">
      <c r="A441" s="1" t="s">
        <v>0</v>
      </c>
      <c r="B441" s="18" t="s">
        <v>3302</v>
      </c>
      <c r="C441" s="1" t="s">
        <v>1160</v>
      </c>
      <c r="D441" s="1" t="s">
        <v>10</v>
      </c>
      <c r="E441" s="45">
        <v>1808</v>
      </c>
      <c r="F441" s="45">
        <v>0.25</v>
      </c>
      <c r="G441" s="45">
        <f t="shared" si="6"/>
        <v>1356</v>
      </c>
      <c r="H441" s="4" t="str">
        <f>Table110[[#This Row],[Short Description]]</f>
        <v>VSB-SBR54B</v>
      </c>
      <c r="I441" s="1" t="s">
        <v>1161</v>
      </c>
      <c r="J441" s="1" t="s">
        <v>284</v>
      </c>
    </row>
    <row r="442" spans="1:10" ht="42" customHeight="1" x14ac:dyDescent="0.2">
      <c r="A442" s="1" t="s">
        <v>0</v>
      </c>
      <c r="B442" s="18" t="s">
        <v>3303</v>
      </c>
      <c r="C442" s="1" t="s">
        <v>1162</v>
      </c>
      <c r="D442" s="1" t="s">
        <v>10</v>
      </c>
      <c r="E442" s="45">
        <v>1808</v>
      </c>
      <c r="F442" s="45">
        <v>0.25</v>
      </c>
      <c r="G442" s="45">
        <f t="shared" si="6"/>
        <v>1356</v>
      </c>
      <c r="H442" s="4" t="str">
        <f>Table110[[#This Row],[Short Description]]</f>
        <v>VSB-SBR54W</v>
      </c>
      <c r="I442" s="1" t="s">
        <v>1163</v>
      </c>
      <c r="J442" s="1" t="s">
        <v>284</v>
      </c>
    </row>
    <row r="443" spans="1:10" ht="42" customHeight="1" x14ac:dyDescent="0.2">
      <c r="A443" s="1" t="s">
        <v>0</v>
      </c>
      <c r="B443" s="18" t="s">
        <v>3304</v>
      </c>
      <c r="C443" s="1" t="s">
        <v>1164</v>
      </c>
      <c r="D443" s="1" t="s">
        <v>10</v>
      </c>
      <c r="E443" s="45">
        <v>1643</v>
      </c>
      <c r="F443" s="45">
        <v>0.25</v>
      </c>
      <c r="G443" s="45">
        <f t="shared" si="6"/>
        <v>1232.25</v>
      </c>
      <c r="H443" s="4" t="str">
        <f>Table110[[#This Row],[Short Description]]</f>
        <v>W2-218</v>
      </c>
      <c r="I443" s="1" t="s">
        <v>1165</v>
      </c>
      <c r="J443" s="1" t="s">
        <v>907</v>
      </c>
    </row>
    <row r="444" spans="1:10" ht="42" customHeight="1" x14ac:dyDescent="0.2">
      <c r="A444" s="1" t="s">
        <v>0</v>
      </c>
      <c r="B444" s="18" t="s">
        <v>3305</v>
      </c>
      <c r="C444" s="1" t="s">
        <v>1166</v>
      </c>
      <c r="D444" s="1" t="s">
        <v>10</v>
      </c>
      <c r="E444" s="45">
        <v>1751</v>
      </c>
      <c r="F444" s="45">
        <v>0.25</v>
      </c>
      <c r="G444" s="45">
        <f t="shared" si="6"/>
        <v>1313.25</v>
      </c>
      <c r="H444" s="4" t="str">
        <f>Table110[[#This Row],[Short Description]]</f>
        <v>W2-218T</v>
      </c>
      <c r="I444" s="1" t="s">
        <v>1167</v>
      </c>
      <c r="J444" s="1" t="s">
        <v>907</v>
      </c>
    </row>
    <row r="445" spans="1:10" ht="42" customHeight="1" x14ac:dyDescent="0.2">
      <c r="A445" s="1" t="s">
        <v>0</v>
      </c>
      <c r="B445" s="18" t="s">
        <v>3306</v>
      </c>
      <c r="C445" s="1" t="s">
        <v>1168</v>
      </c>
      <c r="D445" s="1" t="s">
        <v>10</v>
      </c>
      <c r="E445" s="45">
        <v>1643</v>
      </c>
      <c r="F445" s="45">
        <v>0.25</v>
      </c>
      <c r="G445" s="45">
        <f t="shared" si="6"/>
        <v>1232.25</v>
      </c>
      <c r="H445" s="4" t="str">
        <f>Table110[[#This Row],[Short Description]]</f>
        <v>W2-218W</v>
      </c>
      <c r="I445" s="1" t="s">
        <v>1169</v>
      </c>
      <c r="J445" s="1" t="s">
        <v>907</v>
      </c>
    </row>
    <row r="446" spans="1:10" ht="42" customHeight="1" x14ac:dyDescent="0.2">
      <c r="A446" s="1" t="s">
        <v>0</v>
      </c>
      <c r="B446" s="18" t="s">
        <v>3307</v>
      </c>
      <c r="C446" s="1" t="s">
        <v>1170</v>
      </c>
      <c r="D446" s="1" t="s">
        <v>10</v>
      </c>
      <c r="E446" s="45">
        <v>1751</v>
      </c>
      <c r="F446" s="45">
        <v>0.25</v>
      </c>
      <c r="G446" s="45">
        <f t="shared" si="6"/>
        <v>1313.25</v>
      </c>
      <c r="H446" s="4" t="str">
        <f>Table110[[#This Row],[Short Description]]</f>
        <v>W2-218WT</v>
      </c>
      <c r="I446" s="1" t="s">
        <v>1171</v>
      </c>
      <c r="J446" s="1" t="s">
        <v>907</v>
      </c>
    </row>
    <row r="447" spans="1:10" ht="42" customHeight="1" x14ac:dyDescent="0.2">
      <c r="A447" s="1" t="s">
        <v>0</v>
      </c>
      <c r="B447" s="18" t="s">
        <v>3308</v>
      </c>
      <c r="C447" s="4" t="s">
        <v>1172</v>
      </c>
      <c r="D447" s="4" t="s">
        <v>10</v>
      </c>
      <c r="E447" s="46">
        <v>2650</v>
      </c>
      <c r="F447" s="45">
        <v>0.25</v>
      </c>
      <c r="G447" s="46">
        <f t="shared" si="6"/>
        <v>1987.5</v>
      </c>
      <c r="H447" s="4" t="str">
        <f>Table110[[#This Row],[Short Description]]</f>
        <v>W2-2W8</v>
      </c>
      <c r="I447" s="4" t="s">
        <v>1173</v>
      </c>
      <c r="J447" s="1" t="s">
        <v>907</v>
      </c>
    </row>
    <row r="448" spans="1:10" ht="42" customHeight="1" x14ac:dyDescent="0.2">
      <c r="A448" s="1" t="s">
        <v>0</v>
      </c>
      <c r="B448" s="18" t="s">
        <v>3309</v>
      </c>
      <c r="C448" s="1" t="s">
        <v>1174</v>
      </c>
      <c r="D448" s="4" t="s">
        <v>10</v>
      </c>
      <c r="E448" s="45">
        <v>2756</v>
      </c>
      <c r="F448" s="45">
        <v>0.25</v>
      </c>
      <c r="G448" s="45">
        <f t="shared" si="6"/>
        <v>2067</v>
      </c>
      <c r="H448" s="4" t="str">
        <f>Table110[[#This Row],[Short Description]]</f>
        <v>W2-2W8T</v>
      </c>
      <c r="I448" s="4" t="s">
        <v>1175</v>
      </c>
      <c r="J448" s="1" t="s">
        <v>907</v>
      </c>
    </row>
    <row r="449" spans="1:10" ht="42" customHeight="1" x14ac:dyDescent="0.2">
      <c r="A449" s="1" t="s">
        <v>0</v>
      </c>
      <c r="B449" s="18" t="s">
        <v>3310</v>
      </c>
      <c r="C449" s="1" t="s">
        <v>1176</v>
      </c>
      <c r="D449" s="4" t="s">
        <v>10</v>
      </c>
      <c r="E449" s="45">
        <v>2650</v>
      </c>
      <c r="F449" s="45">
        <v>0.25</v>
      </c>
      <c r="G449" s="45">
        <f t="shared" si="6"/>
        <v>1987.5</v>
      </c>
      <c r="H449" s="4" t="str">
        <f>Table110[[#This Row],[Short Description]]</f>
        <v>W2-2W8W</v>
      </c>
      <c r="I449" s="4" t="s">
        <v>1177</v>
      </c>
      <c r="J449" s="1" t="s">
        <v>907</v>
      </c>
    </row>
    <row r="450" spans="1:10" ht="42" customHeight="1" x14ac:dyDescent="0.2">
      <c r="A450" s="1" t="s">
        <v>0</v>
      </c>
      <c r="B450" s="18" t="s">
        <v>3311</v>
      </c>
      <c r="C450" s="1" t="s">
        <v>1178</v>
      </c>
      <c r="D450" s="1" t="s">
        <v>10</v>
      </c>
      <c r="E450" s="45">
        <v>2756</v>
      </c>
      <c r="F450" s="45">
        <v>0.25</v>
      </c>
      <c r="G450" s="45">
        <f t="shared" ref="G450:G513" si="7">E450-(E450*F450)</f>
        <v>2067</v>
      </c>
      <c r="H450" s="1" t="str">
        <f>Table110[[#This Row],[Short Description]]</f>
        <v>W2-2W8WT</v>
      </c>
      <c r="I450" s="1" t="s">
        <v>1179</v>
      </c>
      <c r="J450" s="1" t="s">
        <v>907</v>
      </c>
    </row>
  </sheetData>
  <conditionalFormatting sqref="B7:B9">
    <cfRule type="duplicateValues" dxfId="52" priority="13"/>
  </conditionalFormatting>
  <conditionalFormatting sqref="B10 B2:B6">
    <cfRule type="duplicateValues" dxfId="51" priority="14"/>
  </conditionalFormatting>
  <conditionalFormatting sqref="B395">
    <cfRule type="duplicateValues" dxfId="50" priority="12"/>
  </conditionalFormatting>
  <conditionalFormatting sqref="B396:B397">
    <cfRule type="duplicateValues" dxfId="49" priority="11"/>
  </conditionalFormatting>
  <conditionalFormatting sqref="B399">
    <cfRule type="duplicateValues" dxfId="48" priority="10"/>
  </conditionalFormatting>
  <conditionalFormatting sqref="B402">
    <cfRule type="duplicateValues" dxfId="47" priority="9"/>
  </conditionalFormatting>
  <conditionalFormatting sqref="B403">
    <cfRule type="duplicateValues" dxfId="46" priority="8"/>
  </conditionalFormatting>
  <conditionalFormatting sqref="B404">
    <cfRule type="duplicateValues" dxfId="45" priority="7"/>
  </conditionalFormatting>
  <conditionalFormatting sqref="B405">
    <cfRule type="duplicateValues" dxfId="44" priority="6"/>
  </conditionalFormatting>
  <conditionalFormatting sqref="B406:B407">
    <cfRule type="duplicateValues" dxfId="43" priority="5"/>
  </conditionalFormatting>
  <conditionalFormatting sqref="B408">
    <cfRule type="duplicateValues" dxfId="42" priority="4"/>
  </conditionalFormatting>
  <conditionalFormatting sqref="B447">
    <cfRule type="duplicateValues" dxfId="41" priority="1"/>
  </conditionalFormatting>
  <conditionalFormatting sqref="B448:B449">
    <cfRule type="duplicateValues" dxfId="40" priority="24"/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66D3B-60AA-4690-ADB9-9354C532440F}">
  <sheetPr codeName="Sheet9"/>
  <dimension ref="A1:J191"/>
  <sheetViews>
    <sheetView workbookViewId="0">
      <selection activeCell="E10" sqref="E10"/>
    </sheetView>
  </sheetViews>
  <sheetFormatPr defaultRowHeight="12.75" x14ac:dyDescent="0.2"/>
  <cols>
    <col min="1" max="1" width="17.5703125" customWidth="1"/>
    <col min="2" max="2" width="15.5703125" customWidth="1"/>
    <col min="3" max="3" width="29.5703125" customWidth="1"/>
    <col min="4" max="4" width="11.140625" customWidth="1"/>
    <col min="5" max="5" width="14" style="49" customWidth="1"/>
    <col min="6" max="6" width="14" hidden="1" customWidth="1"/>
    <col min="7" max="7" width="20" style="49" customWidth="1"/>
    <col min="8" max="8" width="12.5703125" customWidth="1"/>
    <col min="9" max="9" width="60.5703125" customWidth="1"/>
    <col min="10" max="10" width="56.5703125" customWidth="1"/>
    <col min="11" max="11" width="74.5703125" customWidth="1"/>
  </cols>
  <sheetData>
    <row r="1" spans="1:10" ht="31.5" x14ac:dyDescent="0.25">
      <c r="A1" s="10" t="s">
        <v>1</v>
      </c>
      <c r="B1" s="11" t="s">
        <v>2</v>
      </c>
      <c r="C1" s="10" t="s">
        <v>3</v>
      </c>
      <c r="D1" s="10" t="s">
        <v>4</v>
      </c>
      <c r="E1" s="44" t="s">
        <v>5</v>
      </c>
      <c r="F1" s="10" t="s">
        <v>3487</v>
      </c>
      <c r="G1" s="44" t="s">
        <v>3488</v>
      </c>
      <c r="H1" s="10" t="s">
        <v>6</v>
      </c>
      <c r="I1" s="10" t="s">
        <v>7</v>
      </c>
      <c r="J1" s="10" t="s">
        <v>8</v>
      </c>
    </row>
    <row r="2" spans="1:10" ht="42" customHeight="1" x14ac:dyDescent="0.2">
      <c r="A2" s="1" t="s">
        <v>0</v>
      </c>
      <c r="B2" s="21" t="s">
        <v>2286</v>
      </c>
      <c r="C2" s="22" t="s">
        <v>2196</v>
      </c>
      <c r="D2" s="1" t="s">
        <v>10</v>
      </c>
      <c r="E2" s="45">
        <v>159</v>
      </c>
      <c r="F2" s="17">
        <v>0.25</v>
      </c>
      <c r="G2" s="45">
        <f t="shared" ref="G2:G33" si="0">E2-(E2*F2)</f>
        <v>119.25</v>
      </c>
      <c r="H2" s="1" t="s">
        <v>2196</v>
      </c>
      <c r="I2" s="1" t="s">
        <v>2197</v>
      </c>
      <c r="J2" s="1" t="s">
        <v>1927</v>
      </c>
    </row>
    <row r="3" spans="1:10" ht="42" customHeight="1" x14ac:dyDescent="0.2">
      <c r="A3" s="1" t="s">
        <v>0</v>
      </c>
      <c r="B3" s="21" t="s">
        <v>2331</v>
      </c>
      <c r="C3" s="22" t="s">
        <v>1180</v>
      </c>
      <c r="D3" s="1" t="s">
        <v>10</v>
      </c>
      <c r="E3" s="45">
        <v>102</v>
      </c>
      <c r="F3" s="17">
        <v>0.25</v>
      </c>
      <c r="G3" s="45">
        <f t="shared" si="0"/>
        <v>76.5</v>
      </c>
      <c r="H3" s="1" t="str">
        <f>Table148[[#This Row],[Short Description]]</f>
        <v>BPAK</v>
      </c>
      <c r="I3" s="1" t="s">
        <v>1181</v>
      </c>
      <c r="J3" s="1" t="s">
        <v>220</v>
      </c>
    </row>
    <row r="4" spans="1:10" ht="42" customHeight="1" x14ac:dyDescent="0.2">
      <c r="A4" s="1" t="s">
        <v>0</v>
      </c>
      <c r="B4" s="21" t="s">
        <v>2344</v>
      </c>
      <c r="C4" s="22" t="s">
        <v>1182</v>
      </c>
      <c r="D4" s="1" t="s">
        <v>10</v>
      </c>
      <c r="E4" s="45">
        <v>257</v>
      </c>
      <c r="F4" s="17">
        <v>0.25</v>
      </c>
      <c r="G4" s="45">
        <f t="shared" si="0"/>
        <v>192.75</v>
      </c>
      <c r="H4" s="1" t="str">
        <f>Table148[[#This Row],[Short Description]]</f>
        <v>CCA</v>
      </c>
      <c r="I4" s="1" t="s">
        <v>1183</v>
      </c>
      <c r="J4" s="1" t="s">
        <v>220</v>
      </c>
    </row>
    <row r="5" spans="1:10" ht="42" customHeight="1" x14ac:dyDescent="0.2">
      <c r="A5" s="1" t="s">
        <v>0</v>
      </c>
      <c r="B5" s="21" t="s">
        <v>2350</v>
      </c>
      <c r="C5" s="22" t="s">
        <v>1188</v>
      </c>
      <c r="D5" s="1" t="s">
        <v>10</v>
      </c>
      <c r="E5" s="45">
        <v>160</v>
      </c>
      <c r="F5" s="17">
        <v>0.25</v>
      </c>
      <c r="G5" s="45">
        <f t="shared" si="0"/>
        <v>120</v>
      </c>
      <c r="H5" s="1" t="str">
        <f>Table148[[#This Row],[Short Description]]</f>
        <v>CM20DTS</v>
      </c>
      <c r="I5" s="1" t="s">
        <v>1189</v>
      </c>
      <c r="J5" s="1" t="s">
        <v>1185</v>
      </c>
    </row>
    <row r="6" spans="1:10" ht="42" customHeight="1" x14ac:dyDescent="0.2">
      <c r="A6" s="1" t="s">
        <v>0</v>
      </c>
      <c r="B6" s="25" t="s">
        <v>2351</v>
      </c>
      <c r="C6" s="22" t="s">
        <v>1190</v>
      </c>
      <c r="D6" s="1" t="s">
        <v>10</v>
      </c>
      <c r="E6" s="45">
        <v>172</v>
      </c>
      <c r="F6" s="17">
        <v>0.25</v>
      </c>
      <c r="G6" s="45">
        <f t="shared" si="0"/>
        <v>129</v>
      </c>
      <c r="H6" s="1" t="str">
        <f>Table148[[#This Row],[Short Description]]</f>
        <v>CM30DTD</v>
      </c>
      <c r="I6" s="1" t="s">
        <v>1191</v>
      </c>
      <c r="J6" s="1" t="s">
        <v>1185</v>
      </c>
    </row>
    <row r="7" spans="1:10" ht="42" customHeight="1" x14ac:dyDescent="0.2">
      <c r="A7" s="1" t="s">
        <v>0</v>
      </c>
      <c r="B7" s="21" t="s">
        <v>2352</v>
      </c>
      <c r="C7" s="22" t="s">
        <v>1192</v>
      </c>
      <c r="D7" s="1" t="s">
        <v>10</v>
      </c>
      <c r="E7" s="45">
        <v>212</v>
      </c>
      <c r="F7" s="17">
        <v>0.25</v>
      </c>
      <c r="G7" s="45">
        <f t="shared" si="0"/>
        <v>159</v>
      </c>
      <c r="H7" s="1" t="str">
        <f>Table148[[#This Row],[Short Description]]</f>
        <v>CM60DTD</v>
      </c>
      <c r="I7" s="1" t="s">
        <v>1193</v>
      </c>
      <c r="J7" s="1" t="s">
        <v>1185</v>
      </c>
    </row>
    <row r="8" spans="1:10" ht="42" customHeight="1" x14ac:dyDescent="0.2">
      <c r="A8" s="1" t="s">
        <v>0</v>
      </c>
      <c r="B8" s="21" t="s">
        <v>2355</v>
      </c>
      <c r="C8" s="22" t="s">
        <v>1194</v>
      </c>
      <c r="D8" s="1" t="s">
        <v>10</v>
      </c>
      <c r="E8" s="45">
        <v>117</v>
      </c>
      <c r="F8" s="17">
        <v>0.25</v>
      </c>
      <c r="G8" s="45">
        <f t="shared" si="0"/>
        <v>87.75</v>
      </c>
      <c r="H8" s="1" t="str">
        <f>Table148[[#This Row],[Short Description]]</f>
        <v>CMX-LG​-B</v>
      </c>
      <c r="I8" s="1" t="s">
        <v>1195</v>
      </c>
      <c r="J8" s="1" t="s">
        <v>284</v>
      </c>
    </row>
    <row r="9" spans="1:10" ht="42" customHeight="1" x14ac:dyDescent="0.2">
      <c r="A9" s="1" t="s">
        <v>0</v>
      </c>
      <c r="B9" s="21" t="s">
        <v>2356</v>
      </c>
      <c r="C9" s="22" t="s">
        <v>1196</v>
      </c>
      <c r="D9" s="1" t="s">
        <v>10</v>
      </c>
      <c r="E9" s="45">
        <v>117</v>
      </c>
      <c r="F9" s="17">
        <v>0.25</v>
      </c>
      <c r="G9" s="45">
        <f t="shared" si="0"/>
        <v>87.75</v>
      </c>
      <c r="H9" s="1" t="str">
        <f>Table148[[#This Row],[Short Description]]</f>
        <v>CMX-LG​-W</v>
      </c>
      <c r="I9" s="1" t="s">
        <v>1197</v>
      </c>
      <c r="J9" s="1" t="s">
        <v>284</v>
      </c>
    </row>
    <row r="10" spans="1:10" ht="42" customHeight="1" x14ac:dyDescent="0.2">
      <c r="A10" s="1" t="s">
        <v>0</v>
      </c>
      <c r="B10" s="21" t="s">
        <v>2357</v>
      </c>
      <c r="C10" s="22" t="s">
        <v>1198</v>
      </c>
      <c r="D10" s="1" t="s">
        <v>10</v>
      </c>
      <c r="E10" s="45">
        <v>104</v>
      </c>
      <c r="F10" s="17">
        <v>0.25</v>
      </c>
      <c r="G10" s="45">
        <f t="shared" si="0"/>
        <v>78</v>
      </c>
      <c r="H10" s="1" t="str">
        <f>Table148[[#This Row],[Short Description]]</f>
        <v>CMX-SM​-B</v>
      </c>
      <c r="I10" s="1" t="s">
        <v>1199</v>
      </c>
      <c r="J10" s="1" t="s">
        <v>284</v>
      </c>
    </row>
    <row r="11" spans="1:10" ht="42" customHeight="1" x14ac:dyDescent="0.2">
      <c r="A11" s="1" t="s">
        <v>0</v>
      </c>
      <c r="B11" s="21" t="s">
        <v>2358</v>
      </c>
      <c r="C11" s="22" t="s">
        <v>1200</v>
      </c>
      <c r="D11" s="1" t="s">
        <v>10</v>
      </c>
      <c r="E11" s="45">
        <v>104</v>
      </c>
      <c r="F11" s="17">
        <v>0.25</v>
      </c>
      <c r="G11" s="45">
        <f t="shared" si="0"/>
        <v>78</v>
      </c>
      <c r="H11" s="1" t="str">
        <f>Table148[[#This Row],[Short Description]]</f>
        <v>CMX-SM​-W</v>
      </c>
      <c r="I11" s="1" t="s">
        <v>1201</v>
      </c>
      <c r="J11" s="1" t="s">
        <v>284</v>
      </c>
    </row>
    <row r="12" spans="1:10" ht="42" customHeight="1" x14ac:dyDescent="0.2">
      <c r="A12" s="1" t="s">
        <v>0</v>
      </c>
      <c r="B12" s="21" t="s">
        <v>3454</v>
      </c>
      <c r="C12" s="22" t="s">
        <v>3455</v>
      </c>
      <c r="D12" s="1" t="s">
        <v>10</v>
      </c>
      <c r="E12" s="45">
        <v>339</v>
      </c>
      <c r="F12" s="17">
        <v>0.25</v>
      </c>
      <c r="G12" s="45">
        <f t="shared" si="0"/>
        <v>254.25</v>
      </c>
      <c r="H12" s="1" t="s">
        <v>3455</v>
      </c>
      <c r="I12" s="1" t="s">
        <v>3456</v>
      </c>
      <c r="J12" s="1" t="s">
        <v>1202</v>
      </c>
    </row>
    <row r="13" spans="1:10" ht="42" customHeight="1" x14ac:dyDescent="0.2">
      <c r="A13" s="1" t="s">
        <v>0</v>
      </c>
      <c r="B13" s="21" t="s">
        <v>3457</v>
      </c>
      <c r="C13" s="22" t="s">
        <v>3458</v>
      </c>
      <c r="D13" s="1" t="s">
        <v>10</v>
      </c>
      <c r="E13" s="45">
        <v>159</v>
      </c>
      <c r="F13" s="17">
        <v>0.25</v>
      </c>
      <c r="G13" s="45">
        <f t="shared" si="0"/>
        <v>119.25</v>
      </c>
      <c r="H13" s="1" t="s">
        <v>3458</v>
      </c>
      <c r="I13" s="1" t="s">
        <v>3459</v>
      </c>
      <c r="J13" s="1" t="s">
        <v>1202</v>
      </c>
    </row>
    <row r="14" spans="1:10" ht="42" customHeight="1" x14ac:dyDescent="0.2">
      <c r="A14" s="1" t="s">
        <v>0</v>
      </c>
      <c r="B14" s="23" t="s">
        <v>3460</v>
      </c>
      <c r="C14" s="15" t="s">
        <v>3461</v>
      </c>
      <c r="D14" s="4" t="s">
        <v>10</v>
      </c>
      <c r="E14" s="46">
        <v>276</v>
      </c>
      <c r="F14" s="17">
        <v>0.25</v>
      </c>
      <c r="G14" s="48">
        <f t="shared" si="0"/>
        <v>207</v>
      </c>
      <c r="H14" s="1" t="s">
        <v>3461</v>
      </c>
      <c r="I14" s="4" t="s">
        <v>3462</v>
      </c>
      <c r="J14" s="1" t="s">
        <v>1202</v>
      </c>
    </row>
    <row r="15" spans="1:10" ht="42" customHeight="1" x14ac:dyDescent="0.2">
      <c r="A15" s="1" t="s">
        <v>0</v>
      </c>
      <c r="B15" s="21" t="s">
        <v>3463</v>
      </c>
      <c r="C15" s="22" t="s">
        <v>3464</v>
      </c>
      <c r="D15" s="4" t="s">
        <v>10</v>
      </c>
      <c r="E15" s="45">
        <v>34</v>
      </c>
      <c r="F15" s="17">
        <v>0.25</v>
      </c>
      <c r="G15" s="45">
        <f t="shared" si="0"/>
        <v>25.5</v>
      </c>
      <c r="H15" s="1" t="s">
        <v>3464</v>
      </c>
      <c r="I15" s="4" t="s">
        <v>3465</v>
      </c>
      <c r="J15" s="1" t="s">
        <v>220</v>
      </c>
    </row>
    <row r="16" spans="1:10" ht="42" customHeight="1" x14ac:dyDescent="0.2">
      <c r="A16" s="1" t="s">
        <v>0</v>
      </c>
      <c r="B16" s="21" t="s">
        <v>3466</v>
      </c>
      <c r="C16" s="22" t="s">
        <v>3467</v>
      </c>
      <c r="D16" s="1" t="s">
        <v>10</v>
      </c>
      <c r="E16" s="45">
        <v>596</v>
      </c>
      <c r="F16" s="17">
        <v>0.25</v>
      </c>
      <c r="G16" s="45">
        <f t="shared" si="0"/>
        <v>447</v>
      </c>
      <c r="H16" s="1" t="s">
        <v>3467</v>
      </c>
      <c r="I16" s="1" t="s">
        <v>3468</v>
      </c>
      <c r="J16" s="1" t="s">
        <v>1202</v>
      </c>
    </row>
    <row r="17" spans="1:10" ht="42" customHeight="1" x14ac:dyDescent="0.2">
      <c r="A17" s="1" t="s">
        <v>0</v>
      </c>
      <c r="B17" s="21" t="s">
        <v>3469</v>
      </c>
      <c r="C17" s="22" t="s">
        <v>3470</v>
      </c>
      <c r="D17" s="1" t="s">
        <v>10</v>
      </c>
      <c r="E17" s="45">
        <v>316</v>
      </c>
      <c r="F17" s="17">
        <v>0.25</v>
      </c>
      <c r="G17" s="45">
        <f t="shared" si="0"/>
        <v>237</v>
      </c>
      <c r="H17" s="1" t="s">
        <v>3470</v>
      </c>
      <c r="I17" s="1" t="s">
        <v>3471</v>
      </c>
      <c r="J17" s="1" t="s">
        <v>1202</v>
      </c>
    </row>
    <row r="18" spans="1:10" ht="42" customHeight="1" x14ac:dyDescent="0.2">
      <c r="A18" s="1" t="s">
        <v>0</v>
      </c>
      <c r="B18" s="21" t="s">
        <v>3472</v>
      </c>
      <c r="C18" s="22" t="s">
        <v>3473</v>
      </c>
      <c r="D18" s="7" t="s">
        <v>10</v>
      </c>
      <c r="E18" s="45">
        <v>492</v>
      </c>
      <c r="F18" s="17">
        <v>0.25</v>
      </c>
      <c r="G18" s="45">
        <f t="shared" si="0"/>
        <v>369</v>
      </c>
      <c r="H18" s="1" t="s">
        <v>3473</v>
      </c>
      <c r="I18" s="4" t="s">
        <v>3474</v>
      </c>
      <c r="J18" s="1" t="s">
        <v>1202</v>
      </c>
    </row>
    <row r="19" spans="1:10" ht="42" customHeight="1" x14ac:dyDescent="0.2">
      <c r="A19" s="1" t="s">
        <v>0</v>
      </c>
      <c r="B19" s="21" t="s">
        <v>3475</v>
      </c>
      <c r="C19" s="22" t="s">
        <v>3476</v>
      </c>
      <c r="D19" s="7" t="s">
        <v>10</v>
      </c>
      <c r="E19" s="45">
        <v>34</v>
      </c>
      <c r="F19" s="17">
        <v>0.25</v>
      </c>
      <c r="G19" s="45">
        <f t="shared" si="0"/>
        <v>25.5</v>
      </c>
      <c r="H19" s="1" t="s">
        <v>3476</v>
      </c>
      <c r="I19" s="7" t="s">
        <v>3477</v>
      </c>
      <c r="J19" s="1" t="s">
        <v>220</v>
      </c>
    </row>
    <row r="20" spans="1:10" ht="42" customHeight="1" x14ac:dyDescent="0.2">
      <c r="A20" s="1" t="s">
        <v>0</v>
      </c>
      <c r="B20" s="25" t="s">
        <v>2363</v>
      </c>
      <c r="C20" s="22" t="s">
        <v>1999</v>
      </c>
      <c r="D20" s="7" t="s">
        <v>10</v>
      </c>
      <c r="E20" s="45">
        <v>276</v>
      </c>
      <c r="F20" s="17">
        <v>0.25</v>
      </c>
      <c r="G20" s="45">
        <f t="shared" si="0"/>
        <v>207</v>
      </c>
      <c r="H20" s="1" t="str">
        <f>Table148[[#This Row],[Short Description]]</f>
        <v>Desono C-IC6 Black</v>
      </c>
      <c r="I20" s="7" t="s">
        <v>1184</v>
      </c>
      <c r="J20" s="1" t="s">
        <v>1185</v>
      </c>
    </row>
    <row r="21" spans="1:10" ht="42" customHeight="1" x14ac:dyDescent="0.2">
      <c r="A21" s="1" t="s">
        <v>0</v>
      </c>
      <c r="B21" s="25" t="s">
        <v>2364</v>
      </c>
      <c r="C21" s="22" t="s">
        <v>2000</v>
      </c>
      <c r="D21" s="7" t="s">
        <v>10</v>
      </c>
      <c r="E21" s="45">
        <v>276</v>
      </c>
      <c r="F21" s="17">
        <v>0.25</v>
      </c>
      <c r="G21" s="45">
        <f t="shared" si="0"/>
        <v>207</v>
      </c>
      <c r="H21" s="1" t="str">
        <f>Table148[[#This Row],[Short Description]]</f>
        <v>Desono C-IC6 Red</v>
      </c>
      <c r="I21" s="7" t="s">
        <v>1186</v>
      </c>
      <c r="J21" s="1" t="s">
        <v>1185</v>
      </c>
    </row>
    <row r="22" spans="1:10" ht="42" customHeight="1" x14ac:dyDescent="0.2">
      <c r="A22" s="1" t="s">
        <v>0</v>
      </c>
      <c r="B22" s="25" t="s">
        <v>2365</v>
      </c>
      <c r="C22" s="22" t="s">
        <v>2001</v>
      </c>
      <c r="D22" s="7" t="s">
        <v>10</v>
      </c>
      <c r="E22" s="45">
        <v>276</v>
      </c>
      <c r="F22" s="17">
        <v>0.25</v>
      </c>
      <c r="G22" s="45">
        <f t="shared" si="0"/>
        <v>207</v>
      </c>
      <c r="H22" s="1" t="str">
        <f>Table148[[#This Row],[Short Description]]</f>
        <v>Desono C-IC6 White</v>
      </c>
      <c r="I22" s="1" t="s">
        <v>1187</v>
      </c>
      <c r="J22" s="1" t="s">
        <v>1185</v>
      </c>
    </row>
    <row r="23" spans="1:10" ht="42" customHeight="1" x14ac:dyDescent="0.2">
      <c r="A23" s="1" t="s">
        <v>0</v>
      </c>
      <c r="B23" s="25" t="s">
        <v>2366</v>
      </c>
      <c r="C23" s="22" t="s">
        <v>2002</v>
      </c>
      <c r="D23" s="7" t="s">
        <v>10</v>
      </c>
      <c r="E23" s="45">
        <v>307</v>
      </c>
      <c r="F23" s="17">
        <v>0.25</v>
      </c>
      <c r="G23" s="45">
        <f t="shared" si="0"/>
        <v>230.25</v>
      </c>
      <c r="H23" s="1" t="str">
        <f>Table148[[#This Row],[Short Description]]</f>
        <v>Desono C-IC6LP-B Black</v>
      </c>
      <c r="I23" s="1" t="s">
        <v>1901</v>
      </c>
      <c r="J23" s="1" t="s">
        <v>1185</v>
      </c>
    </row>
    <row r="24" spans="1:10" ht="42" customHeight="1" x14ac:dyDescent="0.2">
      <c r="A24" s="1" t="s">
        <v>0</v>
      </c>
      <c r="B24" s="21" t="s">
        <v>2367</v>
      </c>
      <c r="C24" s="22" t="s">
        <v>1964</v>
      </c>
      <c r="D24" s="7" t="s">
        <v>10</v>
      </c>
      <c r="E24" s="45">
        <v>424</v>
      </c>
      <c r="F24" s="17">
        <v>0.25</v>
      </c>
      <c r="G24" s="45">
        <f t="shared" si="0"/>
        <v>318</v>
      </c>
      <c r="H24" s="1" t="s">
        <v>1964</v>
      </c>
      <c r="I24" s="1" t="s">
        <v>1965</v>
      </c>
      <c r="J24" s="1" t="s">
        <v>1966</v>
      </c>
    </row>
    <row r="25" spans="1:10" ht="42" customHeight="1" x14ac:dyDescent="0.2">
      <c r="A25" s="1" t="s">
        <v>0</v>
      </c>
      <c r="B25" s="21" t="s">
        <v>2368</v>
      </c>
      <c r="C25" s="22" t="s">
        <v>2003</v>
      </c>
      <c r="D25" s="7" t="s">
        <v>10</v>
      </c>
      <c r="E25" s="45">
        <v>307</v>
      </c>
      <c r="F25" s="17">
        <v>0.25</v>
      </c>
      <c r="G25" s="45">
        <f t="shared" si="0"/>
        <v>230.25</v>
      </c>
      <c r="H25" s="1" t="str">
        <f>Table148[[#This Row],[Short Description]]</f>
        <v>Desono C-IC6LP-W White</v>
      </c>
      <c r="I25" s="4" t="s">
        <v>1900</v>
      </c>
      <c r="J25" s="1" t="s">
        <v>1185</v>
      </c>
    </row>
    <row r="26" spans="1:10" ht="42" customHeight="1" x14ac:dyDescent="0.2">
      <c r="A26" s="1" t="s">
        <v>0</v>
      </c>
      <c r="B26" s="21" t="s">
        <v>3341</v>
      </c>
      <c r="C26" s="22" t="s">
        <v>3342</v>
      </c>
      <c r="D26" s="7" t="s">
        <v>10</v>
      </c>
      <c r="E26" s="45">
        <v>117</v>
      </c>
      <c r="F26" s="17">
        <v>0.25</v>
      </c>
      <c r="G26" s="45">
        <f t="shared" si="0"/>
        <v>87.75</v>
      </c>
      <c r="H26" s="1" t="s">
        <v>3342</v>
      </c>
      <c r="I26" s="4" t="s">
        <v>3343</v>
      </c>
      <c r="J26" s="1" t="s">
        <v>284</v>
      </c>
    </row>
    <row r="27" spans="1:10" ht="42" customHeight="1" x14ac:dyDescent="0.2">
      <c r="A27" s="1" t="s">
        <v>0</v>
      </c>
      <c r="B27" s="21" t="s">
        <v>3344</v>
      </c>
      <c r="C27" s="22" t="s">
        <v>3345</v>
      </c>
      <c r="D27" s="7" t="s">
        <v>10</v>
      </c>
      <c r="E27" s="45">
        <v>117</v>
      </c>
      <c r="F27" s="17">
        <v>0.25</v>
      </c>
      <c r="G27" s="45">
        <f t="shared" si="0"/>
        <v>87.75</v>
      </c>
      <c r="H27" s="1" t="s">
        <v>3345</v>
      </c>
      <c r="I27" s="7" t="s">
        <v>1197</v>
      </c>
      <c r="J27" s="1" t="s">
        <v>284</v>
      </c>
    </row>
    <row r="28" spans="1:10" ht="42" customHeight="1" x14ac:dyDescent="0.2">
      <c r="A28" s="1" t="s">
        <v>0</v>
      </c>
      <c r="B28" s="21" t="s">
        <v>3346</v>
      </c>
      <c r="C28" s="22" t="s">
        <v>3347</v>
      </c>
      <c r="D28" s="7" t="s">
        <v>10</v>
      </c>
      <c r="E28" s="45">
        <v>104</v>
      </c>
      <c r="F28" s="17">
        <v>0.25</v>
      </c>
      <c r="G28" s="45">
        <f t="shared" si="0"/>
        <v>78</v>
      </c>
      <c r="H28" s="1" t="s">
        <v>3347</v>
      </c>
      <c r="I28" s="7" t="s">
        <v>1199</v>
      </c>
      <c r="J28" s="1" t="s">
        <v>284</v>
      </c>
    </row>
    <row r="29" spans="1:10" ht="42" customHeight="1" x14ac:dyDescent="0.2">
      <c r="A29" s="1" t="s">
        <v>0</v>
      </c>
      <c r="B29" s="21" t="s">
        <v>3348</v>
      </c>
      <c r="C29" s="22" t="s">
        <v>3349</v>
      </c>
      <c r="D29" s="7" t="s">
        <v>10</v>
      </c>
      <c r="E29" s="45">
        <v>104</v>
      </c>
      <c r="F29" s="17">
        <v>0.25</v>
      </c>
      <c r="G29" s="45">
        <f t="shared" si="0"/>
        <v>78</v>
      </c>
      <c r="H29" s="1" t="s">
        <v>3349</v>
      </c>
      <c r="I29" s="7" t="s">
        <v>1201</v>
      </c>
      <c r="J29" s="1" t="s">
        <v>284</v>
      </c>
    </row>
    <row r="30" spans="1:10" ht="42" customHeight="1" x14ac:dyDescent="0.2">
      <c r="A30" s="1" t="s">
        <v>0</v>
      </c>
      <c r="B30" s="21" t="s">
        <v>2369</v>
      </c>
      <c r="C30" s="22" t="s">
        <v>1967</v>
      </c>
      <c r="D30" s="7" t="s">
        <v>10</v>
      </c>
      <c r="E30" s="45">
        <v>466</v>
      </c>
      <c r="F30" s="17">
        <v>0.25</v>
      </c>
      <c r="G30" s="45">
        <f t="shared" si="0"/>
        <v>349.5</v>
      </c>
      <c r="H30" s="1" t="s">
        <v>1967</v>
      </c>
      <c r="I30" s="7" t="s">
        <v>1968</v>
      </c>
      <c r="J30" s="1" t="s">
        <v>1966</v>
      </c>
    </row>
    <row r="31" spans="1:10" ht="42" customHeight="1" x14ac:dyDescent="0.2">
      <c r="A31" s="1" t="s">
        <v>0</v>
      </c>
      <c r="B31" s="21" t="s">
        <v>2370</v>
      </c>
      <c r="C31" s="22" t="s">
        <v>1955</v>
      </c>
      <c r="D31" s="7" t="s">
        <v>10</v>
      </c>
      <c r="E31" s="45">
        <v>270</v>
      </c>
      <c r="F31" s="17">
        <v>0.25</v>
      </c>
      <c r="G31" s="45">
        <f t="shared" si="0"/>
        <v>202.5</v>
      </c>
      <c r="H31" s="1" t="s">
        <v>1955</v>
      </c>
      <c r="I31" s="7" t="s">
        <v>1956</v>
      </c>
      <c r="J31" s="1" t="s">
        <v>1957</v>
      </c>
    </row>
    <row r="32" spans="1:10" ht="42" customHeight="1" x14ac:dyDescent="0.2">
      <c r="A32" s="1" t="s">
        <v>0</v>
      </c>
      <c r="B32" s="21" t="s">
        <v>2371</v>
      </c>
      <c r="C32" s="22" t="s">
        <v>1958</v>
      </c>
      <c r="D32" s="7" t="s">
        <v>10</v>
      </c>
      <c r="E32" s="45">
        <v>270</v>
      </c>
      <c r="F32" s="17">
        <v>0.25</v>
      </c>
      <c r="G32" s="45">
        <f t="shared" si="0"/>
        <v>202.5</v>
      </c>
      <c r="H32" s="1" t="s">
        <v>1958</v>
      </c>
      <c r="I32" s="7" t="s">
        <v>1959</v>
      </c>
      <c r="J32" s="1" t="s">
        <v>1957</v>
      </c>
    </row>
    <row r="33" spans="1:10" ht="42" customHeight="1" x14ac:dyDescent="0.2">
      <c r="A33" s="1" t="s">
        <v>0</v>
      </c>
      <c r="B33" s="21" t="s">
        <v>2372</v>
      </c>
      <c r="C33" s="22" t="s">
        <v>1960</v>
      </c>
      <c r="D33" s="7" t="s">
        <v>10</v>
      </c>
      <c r="E33" s="45">
        <v>410</v>
      </c>
      <c r="F33" s="17">
        <v>0.25</v>
      </c>
      <c r="G33" s="45">
        <f t="shared" si="0"/>
        <v>307.5</v>
      </c>
      <c r="H33" s="1" t="s">
        <v>1960</v>
      </c>
      <c r="I33" s="7" t="s">
        <v>1961</v>
      </c>
      <c r="J33" s="1" t="s">
        <v>1957</v>
      </c>
    </row>
    <row r="34" spans="1:10" ht="42" customHeight="1" x14ac:dyDescent="0.2">
      <c r="A34" s="1" t="s">
        <v>0</v>
      </c>
      <c r="B34" s="21" t="s">
        <v>2373</v>
      </c>
      <c r="C34" s="22" t="s">
        <v>1962</v>
      </c>
      <c r="D34" s="7" t="s">
        <v>10</v>
      </c>
      <c r="E34" s="45">
        <v>410</v>
      </c>
      <c r="F34" s="17">
        <v>0.25</v>
      </c>
      <c r="G34" s="45">
        <f t="shared" ref="G34:G65" si="1">E34-(E34*F34)</f>
        <v>307.5</v>
      </c>
      <c r="H34" s="1" t="s">
        <v>1962</v>
      </c>
      <c r="I34" s="7" t="s">
        <v>1963</v>
      </c>
      <c r="J34" s="1" t="s">
        <v>1957</v>
      </c>
    </row>
    <row r="35" spans="1:10" ht="42" customHeight="1" x14ac:dyDescent="0.2">
      <c r="A35" s="1" t="s">
        <v>0</v>
      </c>
      <c r="B35" s="21" t="s">
        <v>3350</v>
      </c>
      <c r="C35" s="22" t="s">
        <v>3351</v>
      </c>
      <c r="D35" s="1" t="s">
        <v>10</v>
      </c>
      <c r="E35" s="45">
        <v>117</v>
      </c>
      <c r="F35" s="17">
        <v>0.25</v>
      </c>
      <c r="G35" s="45">
        <f t="shared" si="1"/>
        <v>87.75</v>
      </c>
      <c r="H35" s="1" t="s">
        <v>3351</v>
      </c>
      <c r="I35" s="1" t="s">
        <v>1329</v>
      </c>
      <c r="J35" s="1" t="s">
        <v>284</v>
      </c>
    </row>
    <row r="36" spans="1:10" ht="42" customHeight="1" x14ac:dyDescent="0.2">
      <c r="A36" s="1" t="s">
        <v>0</v>
      </c>
      <c r="B36" s="21" t="s">
        <v>3352</v>
      </c>
      <c r="C36" s="22" t="s">
        <v>3353</v>
      </c>
      <c r="D36" s="1" t="s">
        <v>10</v>
      </c>
      <c r="E36" s="45">
        <v>117</v>
      </c>
      <c r="F36" s="17">
        <v>0.25</v>
      </c>
      <c r="G36" s="45">
        <f t="shared" si="1"/>
        <v>87.75</v>
      </c>
      <c r="H36" s="1" t="s">
        <v>3353</v>
      </c>
      <c r="I36" s="1" t="s">
        <v>1331</v>
      </c>
      <c r="J36" s="1" t="s">
        <v>284</v>
      </c>
    </row>
    <row r="37" spans="1:10" ht="42" customHeight="1" x14ac:dyDescent="0.2">
      <c r="A37" s="1" t="s">
        <v>0</v>
      </c>
      <c r="B37" s="21" t="s">
        <v>3354</v>
      </c>
      <c r="C37" s="22" t="s">
        <v>3355</v>
      </c>
      <c r="D37" s="7" t="s">
        <v>10</v>
      </c>
      <c r="E37" s="45">
        <v>104</v>
      </c>
      <c r="F37" s="17">
        <v>0.25</v>
      </c>
      <c r="G37" s="45">
        <f t="shared" si="1"/>
        <v>78</v>
      </c>
      <c r="H37" s="1" t="s">
        <v>3355</v>
      </c>
      <c r="I37" s="7" t="s">
        <v>3356</v>
      </c>
      <c r="J37" s="1" t="s">
        <v>284</v>
      </c>
    </row>
    <row r="38" spans="1:10" ht="42" customHeight="1" x14ac:dyDescent="0.2">
      <c r="A38" s="1" t="s">
        <v>0</v>
      </c>
      <c r="B38" s="21" t="s">
        <v>3357</v>
      </c>
      <c r="C38" s="22" t="s">
        <v>3358</v>
      </c>
      <c r="D38" s="1" t="s">
        <v>10</v>
      </c>
      <c r="E38" s="45">
        <v>104</v>
      </c>
      <c r="F38" s="17">
        <v>0.25</v>
      </c>
      <c r="G38" s="45">
        <f t="shared" si="1"/>
        <v>78</v>
      </c>
      <c r="H38" s="1" t="s">
        <v>3358</v>
      </c>
      <c r="I38" s="1" t="s">
        <v>1335</v>
      </c>
      <c r="J38" s="1" t="s">
        <v>284</v>
      </c>
    </row>
    <row r="39" spans="1:10" ht="42" customHeight="1" x14ac:dyDescent="0.2">
      <c r="A39" s="1" t="s">
        <v>0</v>
      </c>
      <c r="B39" s="21" t="s">
        <v>3359</v>
      </c>
      <c r="C39" s="22" t="s">
        <v>3360</v>
      </c>
      <c r="D39" s="1" t="s">
        <v>10</v>
      </c>
      <c r="E39" s="45">
        <v>117</v>
      </c>
      <c r="F39" s="17">
        <v>0.25</v>
      </c>
      <c r="G39" s="45">
        <f t="shared" si="1"/>
        <v>87.75</v>
      </c>
      <c r="H39" s="1" t="s">
        <v>3360</v>
      </c>
      <c r="I39" s="1" t="s">
        <v>1337</v>
      </c>
      <c r="J39" s="1" t="s">
        <v>284</v>
      </c>
    </row>
    <row r="40" spans="1:10" ht="42" customHeight="1" x14ac:dyDescent="0.2">
      <c r="A40" s="1" t="s">
        <v>0</v>
      </c>
      <c r="B40" s="21" t="s">
        <v>3361</v>
      </c>
      <c r="C40" s="22" t="s">
        <v>3362</v>
      </c>
      <c r="D40" s="1" t="s">
        <v>10</v>
      </c>
      <c r="E40" s="45">
        <v>117</v>
      </c>
      <c r="F40" s="17">
        <v>0.25</v>
      </c>
      <c r="G40" s="45">
        <f t="shared" si="1"/>
        <v>87.75</v>
      </c>
      <c r="H40" s="1" t="s">
        <v>3362</v>
      </c>
      <c r="I40" s="1" t="s">
        <v>1339</v>
      </c>
      <c r="J40" s="1" t="s">
        <v>284</v>
      </c>
    </row>
    <row r="41" spans="1:10" ht="42" customHeight="1" x14ac:dyDescent="0.2">
      <c r="A41" s="1" t="s">
        <v>0</v>
      </c>
      <c r="B41" s="21" t="s">
        <v>2374</v>
      </c>
      <c r="C41" s="22" t="s">
        <v>1953</v>
      </c>
      <c r="D41" s="1" t="s">
        <v>10</v>
      </c>
      <c r="E41" s="45">
        <v>254</v>
      </c>
      <c r="F41" s="17">
        <v>0.25</v>
      </c>
      <c r="G41" s="45">
        <f t="shared" si="1"/>
        <v>190.5</v>
      </c>
      <c r="H41" s="1" t="s">
        <v>1953</v>
      </c>
      <c r="I41" s="1" t="s">
        <v>1954</v>
      </c>
      <c r="J41" s="1" t="s">
        <v>1926</v>
      </c>
    </row>
    <row r="42" spans="1:10" ht="42" customHeight="1" x14ac:dyDescent="0.2">
      <c r="A42" s="1" t="s">
        <v>0</v>
      </c>
      <c r="B42" s="21" t="s">
        <v>3363</v>
      </c>
      <c r="C42" s="22" t="s">
        <v>3364</v>
      </c>
      <c r="D42" s="1" t="s">
        <v>10</v>
      </c>
      <c r="E42" s="45">
        <v>93</v>
      </c>
      <c r="F42" s="17">
        <v>0.25</v>
      </c>
      <c r="G42" s="45">
        <f t="shared" si="1"/>
        <v>69.75</v>
      </c>
      <c r="H42" s="1" t="s">
        <v>3364</v>
      </c>
      <c r="I42" s="1" t="s">
        <v>3365</v>
      </c>
      <c r="J42" s="1" t="s">
        <v>284</v>
      </c>
    </row>
    <row r="43" spans="1:10" ht="42" customHeight="1" x14ac:dyDescent="0.2">
      <c r="A43" s="1" t="s">
        <v>0</v>
      </c>
      <c r="B43" s="21" t="s">
        <v>3366</v>
      </c>
      <c r="C43" s="22" t="s">
        <v>3367</v>
      </c>
      <c r="D43" s="1" t="s">
        <v>10</v>
      </c>
      <c r="E43" s="45">
        <v>93</v>
      </c>
      <c r="F43" s="17">
        <v>0.25</v>
      </c>
      <c r="G43" s="45">
        <f t="shared" si="1"/>
        <v>69.75</v>
      </c>
      <c r="H43" s="1" t="s">
        <v>3367</v>
      </c>
      <c r="I43" s="1" t="s">
        <v>1476</v>
      </c>
      <c r="J43" s="1" t="s">
        <v>284</v>
      </c>
    </row>
    <row r="44" spans="1:10" ht="42" customHeight="1" x14ac:dyDescent="0.2">
      <c r="A44" s="1" t="s">
        <v>0</v>
      </c>
      <c r="B44" s="21" t="s">
        <v>3368</v>
      </c>
      <c r="C44" s="22" t="s">
        <v>3369</v>
      </c>
      <c r="D44" s="1" t="s">
        <v>10</v>
      </c>
      <c r="E44" s="45">
        <v>106</v>
      </c>
      <c r="F44" s="17">
        <v>0.25</v>
      </c>
      <c r="G44" s="45">
        <f t="shared" si="1"/>
        <v>79.5</v>
      </c>
      <c r="H44" s="1" t="s">
        <v>3369</v>
      </c>
      <c r="I44" s="1" t="s">
        <v>3370</v>
      </c>
      <c r="J44" s="1" t="s">
        <v>284</v>
      </c>
    </row>
    <row r="45" spans="1:10" ht="42" customHeight="1" x14ac:dyDescent="0.2">
      <c r="A45" s="1" t="s">
        <v>0</v>
      </c>
      <c r="B45" s="21" t="s">
        <v>3371</v>
      </c>
      <c r="C45" s="22" t="s">
        <v>3372</v>
      </c>
      <c r="D45" s="1" t="s">
        <v>10</v>
      </c>
      <c r="E45" s="45">
        <v>106</v>
      </c>
      <c r="F45" s="17">
        <v>0.25</v>
      </c>
      <c r="G45" s="45">
        <f t="shared" si="1"/>
        <v>79.5</v>
      </c>
      <c r="H45" s="1" t="s">
        <v>3372</v>
      </c>
      <c r="I45" s="1" t="s">
        <v>1480</v>
      </c>
      <c r="J45" s="1" t="s">
        <v>284</v>
      </c>
    </row>
    <row r="46" spans="1:10" ht="42" customHeight="1" x14ac:dyDescent="0.2">
      <c r="A46" s="1" t="s">
        <v>0</v>
      </c>
      <c r="B46" s="25" t="s">
        <v>2398</v>
      </c>
      <c r="C46" s="22" t="s">
        <v>1203</v>
      </c>
      <c r="D46" s="1" t="s">
        <v>10</v>
      </c>
      <c r="E46" s="45">
        <v>526</v>
      </c>
      <c r="F46" s="17">
        <v>0.25</v>
      </c>
      <c r="G46" s="45">
        <f t="shared" si="1"/>
        <v>394.5</v>
      </c>
      <c r="H46" s="1" t="str">
        <f>Table148[[#This Row],[Short Description]]</f>
        <v>DP6-B</v>
      </c>
      <c r="I46" s="1" t="s">
        <v>1204</v>
      </c>
      <c r="J46" s="1" t="s">
        <v>1205</v>
      </c>
    </row>
    <row r="47" spans="1:10" ht="42" customHeight="1" x14ac:dyDescent="0.2">
      <c r="A47" s="1" t="s">
        <v>0</v>
      </c>
      <c r="B47" s="25" t="s">
        <v>2399</v>
      </c>
      <c r="C47" s="22" t="s">
        <v>1206</v>
      </c>
      <c r="D47" s="1" t="s">
        <v>10</v>
      </c>
      <c r="E47" s="45">
        <v>526</v>
      </c>
      <c r="F47" s="17">
        <v>0.25</v>
      </c>
      <c r="G47" s="45">
        <f t="shared" si="1"/>
        <v>394.5</v>
      </c>
      <c r="H47" s="1" t="str">
        <f>Table148[[#This Row],[Short Description]]</f>
        <v>DP6-W</v>
      </c>
      <c r="I47" s="1" t="s">
        <v>1207</v>
      </c>
      <c r="J47" s="1" t="s">
        <v>1205</v>
      </c>
    </row>
    <row r="48" spans="1:10" ht="42" customHeight="1" x14ac:dyDescent="0.2">
      <c r="A48" s="1" t="s">
        <v>0</v>
      </c>
      <c r="B48" s="25" t="s">
        <v>2400</v>
      </c>
      <c r="C48" s="22" t="s">
        <v>1208</v>
      </c>
      <c r="D48" s="1" t="s">
        <v>10</v>
      </c>
      <c r="E48" s="45">
        <v>653</v>
      </c>
      <c r="F48" s="17">
        <v>0.25</v>
      </c>
      <c r="G48" s="45">
        <f t="shared" si="1"/>
        <v>489.75</v>
      </c>
      <c r="H48" s="1" t="str">
        <f>Table148[[#This Row],[Short Description]]</f>
        <v>DP8-B</v>
      </c>
      <c r="I48" s="1" t="s">
        <v>1209</v>
      </c>
      <c r="J48" s="1" t="s">
        <v>1205</v>
      </c>
    </row>
    <row r="49" spans="1:10" ht="42" customHeight="1" x14ac:dyDescent="0.2">
      <c r="A49" s="1" t="s">
        <v>0</v>
      </c>
      <c r="B49" s="25" t="s">
        <v>2401</v>
      </c>
      <c r="C49" s="22" t="s">
        <v>1210</v>
      </c>
      <c r="D49" s="1" t="s">
        <v>10</v>
      </c>
      <c r="E49" s="45">
        <v>653</v>
      </c>
      <c r="F49" s="17">
        <v>0.25</v>
      </c>
      <c r="G49" s="45">
        <f t="shared" si="1"/>
        <v>489.75</v>
      </c>
      <c r="H49" s="1" t="str">
        <f>Table148[[#This Row],[Short Description]]</f>
        <v>DP8-W</v>
      </c>
      <c r="I49" s="1" t="s">
        <v>1211</v>
      </c>
      <c r="J49" s="1" t="s">
        <v>1205</v>
      </c>
    </row>
    <row r="50" spans="1:10" ht="42" customHeight="1" x14ac:dyDescent="0.2">
      <c r="A50" s="1" t="s">
        <v>0</v>
      </c>
      <c r="B50" s="21" t="s">
        <v>2436</v>
      </c>
      <c r="C50" s="22" t="s">
        <v>1213</v>
      </c>
      <c r="D50" s="1" t="s">
        <v>10</v>
      </c>
      <c r="E50" s="45">
        <v>520</v>
      </c>
      <c r="F50" s="17">
        <v>0.25</v>
      </c>
      <c r="G50" s="45">
        <f t="shared" si="1"/>
        <v>390</v>
      </c>
      <c r="H50" s="1" t="str">
        <f>Table148[[#This Row],[Short Description]]</f>
        <v>DX-IC10SUB-W</v>
      </c>
      <c r="I50" s="1" t="s">
        <v>1214</v>
      </c>
      <c r="J50" s="1" t="s">
        <v>1185</v>
      </c>
    </row>
    <row r="51" spans="1:10" ht="42" customHeight="1" x14ac:dyDescent="0.2">
      <c r="A51" s="1" t="s">
        <v>0</v>
      </c>
      <c r="B51" s="21" t="s">
        <v>2437</v>
      </c>
      <c r="C51" s="22" t="s">
        <v>1215</v>
      </c>
      <c r="D51" s="1" t="s">
        <v>10</v>
      </c>
      <c r="E51" s="45">
        <v>560</v>
      </c>
      <c r="F51" s="17">
        <v>0.25</v>
      </c>
      <c r="G51" s="45">
        <f t="shared" si="1"/>
        <v>420</v>
      </c>
      <c r="H51" s="1" t="str">
        <f>Table148[[#This Row],[Short Description]]</f>
        <v>DX-IC10-W</v>
      </c>
      <c r="I51" s="1" t="s">
        <v>1216</v>
      </c>
      <c r="J51" s="1" t="s">
        <v>1185</v>
      </c>
    </row>
    <row r="52" spans="1:10" ht="42" customHeight="1" x14ac:dyDescent="0.2">
      <c r="A52" s="1" t="s">
        <v>0</v>
      </c>
      <c r="B52" s="21" t="s">
        <v>2438</v>
      </c>
      <c r="C52" s="22" t="s">
        <v>1217</v>
      </c>
      <c r="D52" s="1" t="s">
        <v>10</v>
      </c>
      <c r="E52" s="45">
        <v>220</v>
      </c>
      <c r="F52" s="17">
        <v>0.25</v>
      </c>
      <c r="G52" s="45">
        <f t="shared" si="1"/>
        <v>165</v>
      </c>
      <c r="H52" s="1" t="str">
        <f>Table148[[#This Row],[Short Description]]</f>
        <v>DX-IC4LP-W</v>
      </c>
      <c r="I52" s="1" t="s">
        <v>1218</v>
      </c>
      <c r="J52" s="1" t="s">
        <v>1185</v>
      </c>
    </row>
    <row r="53" spans="1:10" ht="42" customHeight="1" x14ac:dyDescent="0.2">
      <c r="A53" s="1" t="s">
        <v>0</v>
      </c>
      <c r="B53" s="21" t="s">
        <v>2439</v>
      </c>
      <c r="C53" s="22" t="s">
        <v>1219</v>
      </c>
      <c r="D53" s="1" t="s">
        <v>10</v>
      </c>
      <c r="E53" s="45">
        <v>220</v>
      </c>
      <c r="F53" s="17">
        <v>0.25</v>
      </c>
      <c r="G53" s="45">
        <f t="shared" si="1"/>
        <v>165</v>
      </c>
      <c r="H53" s="1" t="str">
        <f>Table148[[#This Row],[Short Description]]</f>
        <v>DX-IC4-W</v>
      </c>
      <c r="I53" s="1" t="s">
        <v>1220</v>
      </c>
      <c r="J53" s="1" t="s">
        <v>1185</v>
      </c>
    </row>
    <row r="54" spans="1:10" ht="42" customHeight="1" x14ac:dyDescent="0.2">
      <c r="A54" s="1" t="s">
        <v>0</v>
      </c>
      <c r="B54" s="21" t="s">
        <v>2440</v>
      </c>
      <c r="C54" s="22" t="s">
        <v>1221</v>
      </c>
      <c r="D54" s="1" t="s">
        <v>10</v>
      </c>
      <c r="E54" s="45">
        <v>290</v>
      </c>
      <c r="F54" s="17">
        <v>0.25</v>
      </c>
      <c r="G54" s="45">
        <f t="shared" si="1"/>
        <v>217.5</v>
      </c>
      <c r="H54" s="1" t="str">
        <f>Table148[[#This Row],[Short Description]]</f>
        <v>DX-IC6-B</v>
      </c>
      <c r="I54" s="1" t="s">
        <v>1222</v>
      </c>
      <c r="J54" s="1" t="s">
        <v>1185</v>
      </c>
    </row>
    <row r="55" spans="1:10" ht="42" customHeight="1" x14ac:dyDescent="0.2">
      <c r="A55" s="1" t="s">
        <v>0</v>
      </c>
      <c r="B55" s="37" t="s">
        <v>2441</v>
      </c>
      <c r="C55" s="22" t="s">
        <v>1899</v>
      </c>
      <c r="D55" s="1" t="s">
        <v>10</v>
      </c>
      <c r="E55" s="45">
        <v>290</v>
      </c>
      <c r="F55" s="17">
        <v>0.25</v>
      </c>
      <c r="G55" s="45">
        <f t="shared" si="1"/>
        <v>217.5</v>
      </c>
      <c r="H55" s="1" t="str">
        <f>Table148[[#This Row],[Short Description]]</f>
        <v>DX-IC6LP-W White</v>
      </c>
      <c r="I55" s="1" t="s">
        <v>1902</v>
      </c>
      <c r="J55" s="1" t="s">
        <v>1185</v>
      </c>
    </row>
    <row r="56" spans="1:10" ht="42" customHeight="1" x14ac:dyDescent="0.2">
      <c r="A56" s="1" t="s">
        <v>0</v>
      </c>
      <c r="B56" s="21" t="s">
        <v>2442</v>
      </c>
      <c r="C56" s="22" t="s">
        <v>1223</v>
      </c>
      <c r="D56" s="1" t="s">
        <v>10</v>
      </c>
      <c r="E56" s="45">
        <v>290</v>
      </c>
      <c r="F56" s="17">
        <v>0.25</v>
      </c>
      <c r="G56" s="45">
        <f t="shared" si="1"/>
        <v>217.5</v>
      </c>
      <c r="H56" s="1" t="str">
        <f>Table148[[#This Row],[Short Description]]</f>
        <v>DX-IC6-W</v>
      </c>
      <c r="I56" s="1" t="s">
        <v>1224</v>
      </c>
      <c r="J56" s="1" t="s">
        <v>1185</v>
      </c>
    </row>
    <row r="57" spans="1:10" ht="42" customHeight="1" x14ac:dyDescent="0.2">
      <c r="A57" s="1" t="s">
        <v>0</v>
      </c>
      <c r="B57" s="21" t="s">
        <v>2443</v>
      </c>
      <c r="C57" s="22" t="s">
        <v>1225</v>
      </c>
      <c r="D57" s="1" t="s">
        <v>10</v>
      </c>
      <c r="E57" s="45">
        <v>400</v>
      </c>
      <c r="F57" s="17">
        <v>0.25</v>
      </c>
      <c r="G57" s="45">
        <f t="shared" si="1"/>
        <v>300</v>
      </c>
      <c r="H57" s="1" t="str">
        <f>Table148[[#This Row],[Short Description]]</f>
        <v>DX-IC8-W</v>
      </c>
      <c r="I57" s="1" t="s">
        <v>1226</v>
      </c>
      <c r="J57" s="1" t="s">
        <v>1185</v>
      </c>
    </row>
    <row r="58" spans="1:10" ht="42" customHeight="1" x14ac:dyDescent="0.2">
      <c r="A58" s="1" t="s">
        <v>0</v>
      </c>
      <c r="B58" s="21" t="s">
        <v>2444</v>
      </c>
      <c r="C58" s="22" t="s">
        <v>1227</v>
      </c>
      <c r="D58" s="1" t="s">
        <v>10</v>
      </c>
      <c r="E58" s="45">
        <v>270</v>
      </c>
      <c r="F58" s="17">
        <v>0.25</v>
      </c>
      <c r="G58" s="45">
        <f t="shared" si="1"/>
        <v>202.5</v>
      </c>
      <c r="H58" s="1" t="str">
        <f>Table148[[#This Row],[Short Description]]</f>
        <v>DX-S5-B</v>
      </c>
      <c r="I58" s="1" t="s">
        <v>1228</v>
      </c>
      <c r="J58" s="1" t="s">
        <v>1212</v>
      </c>
    </row>
    <row r="59" spans="1:10" ht="42" customHeight="1" x14ac:dyDescent="0.2">
      <c r="A59" s="1" t="s">
        <v>0</v>
      </c>
      <c r="B59" s="21" t="s">
        <v>2445</v>
      </c>
      <c r="C59" s="22" t="s">
        <v>1229</v>
      </c>
      <c r="D59" s="1" t="s">
        <v>10</v>
      </c>
      <c r="E59" s="45">
        <v>270</v>
      </c>
      <c r="F59" s="17">
        <v>0.25</v>
      </c>
      <c r="G59" s="45">
        <f t="shared" si="1"/>
        <v>202.5</v>
      </c>
      <c r="H59" s="1" t="str">
        <f>Table148[[#This Row],[Short Description]]</f>
        <v>DX-S5-W</v>
      </c>
      <c r="I59" s="1" t="s">
        <v>1230</v>
      </c>
      <c r="J59" s="1" t="s">
        <v>1212</v>
      </c>
    </row>
    <row r="60" spans="1:10" ht="42" customHeight="1" x14ac:dyDescent="0.2">
      <c r="A60" s="1" t="s">
        <v>0</v>
      </c>
      <c r="B60" s="21" t="s">
        <v>2446</v>
      </c>
      <c r="C60" s="22" t="s">
        <v>1231</v>
      </c>
      <c r="D60" s="1" t="s">
        <v>10</v>
      </c>
      <c r="E60" s="45">
        <v>410</v>
      </c>
      <c r="F60" s="17">
        <v>0.25</v>
      </c>
      <c r="G60" s="45">
        <f t="shared" si="1"/>
        <v>307.5</v>
      </c>
      <c r="H60" s="1" t="str">
        <f>Table148[[#This Row],[Short Description]]</f>
        <v>DX-S8-B</v>
      </c>
      <c r="I60" s="1" t="s">
        <v>1232</v>
      </c>
      <c r="J60" s="1" t="s">
        <v>1212</v>
      </c>
    </row>
    <row r="61" spans="1:10" ht="42" customHeight="1" x14ac:dyDescent="0.2">
      <c r="A61" s="1" t="s">
        <v>0</v>
      </c>
      <c r="B61" s="21" t="s">
        <v>2447</v>
      </c>
      <c r="C61" s="22" t="s">
        <v>1233</v>
      </c>
      <c r="D61" s="1" t="s">
        <v>10</v>
      </c>
      <c r="E61" s="45">
        <v>410</v>
      </c>
      <c r="F61" s="17">
        <v>0.25</v>
      </c>
      <c r="G61" s="45">
        <f t="shared" si="1"/>
        <v>307.5</v>
      </c>
      <c r="H61" s="1" t="str">
        <f>Table148[[#This Row],[Short Description]]</f>
        <v>DX-S8-W</v>
      </c>
      <c r="I61" s="1" t="s">
        <v>1234</v>
      </c>
      <c r="J61" s="1" t="s">
        <v>1212</v>
      </c>
    </row>
    <row r="62" spans="1:10" ht="42" customHeight="1" x14ac:dyDescent="0.2">
      <c r="A62" s="1" t="s">
        <v>0</v>
      </c>
      <c r="B62" s="21" t="s">
        <v>2448</v>
      </c>
      <c r="C62" s="22" t="s">
        <v>1235</v>
      </c>
      <c r="D62" s="1" t="s">
        <v>10</v>
      </c>
      <c r="E62" s="45">
        <v>104</v>
      </c>
      <c r="F62" s="17">
        <v>0.25</v>
      </c>
      <c r="G62" s="45">
        <f t="shared" si="1"/>
        <v>78</v>
      </c>
      <c r="H62" s="1" t="str">
        <f>Table148[[#This Row],[Short Description]]</f>
        <v>E200-SAKB</v>
      </c>
      <c r="I62" s="1" t="s">
        <v>1236</v>
      </c>
      <c r="J62" s="1" t="s">
        <v>284</v>
      </c>
    </row>
    <row r="63" spans="1:10" ht="42" customHeight="1" x14ac:dyDescent="0.2">
      <c r="A63" s="1" t="s">
        <v>0</v>
      </c>
      <c r="B63" s="21" t="s">
        <v>2449</v>
      </c>
      <c r="C63" s="22" t="s">
        <v>1237</v>
      </c>
      <c r="D63" s="1" t="s">
        <v>10</v>
      </c>
      <c r="E63" s="45">
        <v>104</v>
      </c>
      <c r="F63" s="17">
        <v>0.25</v>
      </c>
      <c r="G63" s="45">
        <f t="shared" si="1"/>
        <v>78</v>
      </c>
      <c r="H63" s="1" t="str">
        <f>Table148[[#This Row],[Short Description]]</f>
        <v>E200-SAKW</v>
      </c>
      <c r="I63" s="1" t="s">
        <v>1238</v>
      </c>
      <c r="J63" s="1" t="s">
        <v>284</v>
      </c>
    </row>
    <row r="64" spans="1:10" ht="42" customHeight="1" x14ac:dyDescent="0.2">
      <c r="A64" s="1" t="s">
        <v>0</v>
      </c>
      <c r="B64" s="25" t="s">
        <v>2450</v>
      </c>
      <c r="C64" s="22" t="s">
        <v>1239</v>
      </c>
      <c r="D64" s="1" t="s">
        <v>10</v>
      </c>
      <c r="E64" s="45">
        <v>85</v>
      </c>
      <c r="F64" s="17">
        <v>0.25</v>
      </c>
      <c r="G64" s="45">
        <f t="shared" si="1"/>
        <v>63.75</v>
      </c>
      <c r="H64" s="1" t="str">
        <f>Table148[[#This Row],[Short Description]]</f>
        <v>E200-UMKB</v>
      </c>
      <c r="I64" s="1" t="s">
        <v>1240</v>
      </c>
      <c r="J64" s="1" t="s">
        <v>284</v>
      </c>
    </row>
    <row r="65" spans="1:10" ht="42" customHeight="1" x14ac:dyDescent="0.2">
      <c r="A65" s="1" t="s">
        <v>0</v>
      </c>
      <c r="B65" s="25" t="s">
        <v>2451</v>
      </c>
      <c r="C65" s="22" t="s">
        <v>1241</v>
      </c>
      <c r="D65" s="1" t="s">
        <v>10</v>
      </c>
      <c r="E65" s="45">
        <v>85</v>
      </c>
      <c r="F65" s="17">
        <v>0.25</v>
      </c>
      <c r="G65" s="45">
        <f t="shared" si="1"/>
        <v>63.75</v>
      </c>
      <c r="H65" s="1" t="str">
        <f>Table148[[#This Row],[Short Description]]</f>
        <v>E200-UMKW</v>
      </c>
      <c r="I65" s="1" t="s">
        <v>1242</v>
      </c>
      <c r="J65" s="1" t="s">
        <v>284</v>
      </c>
    </row>
    <row r="66" spans="1:10" ht="42" customHeight="1" x14ac:dyDescent="0.2">
      <c r="A66" s="1" t="s">
        <v>0</v>
      </c>
      <c r="B66" s="25" t="s">
        <v>2509</v>
      </c>
      <c r="C66" s="22" t="s">
        <v>1243</v>
      </c>
      <c r="D66" s="1" t="s">
        <v>10</v>
      </c>
      <c r="E66" s="45">
        <v>510</v>
      </c>
      <c r="F66" s="17">
        <v>0.25</v>
      </c>
      <c r="G66" s="45">
        <f t="shared" ref="G66:G97" si="2">E66-(E66*F66)</f>
        <v>382.5</v>
      </c>
      <c r="H66" s="1" t="str">
        <f>Table148[[#This Row],[Short Description]]</f>
        <v>ENT203B</v>
      </c>
      <c r="I66" s="1" t="s">
        <v>1244</v>
      </c>
      <c r="J66" s="1" t="s">
        <v>1202</v>
      </c>
    </row>
    <row r="67" spans="1:10" ht="42" customHeight="1" x14ac:dyDescent="0.2">
      <c r="A67" s="1" t="s">
        <v>0</v>
      </c>
      <c r="B67" s="25" t="s">
        <v>2510</v>
      </c>
      <c r="C67" s="22" t="s">
        <v>1245</v>
      </c>
      <c r="D67" s="1" t="s">
        <v>10</v>
      </c>
      <c r="E67" s="45">
        <v>510</v>
      </c>
      <c r="F67" s="17">
        <v>0.25</v>
      </c>
      <c r="G67" s="45">
        <f t="shared" si="2"/>
        <v>382.5</v>
      </c>
      <c r="H67" s="1" t="str">
        <f>Table148[[#This Row],[Short Description]]</f>
        <v>ENT203W</v>
      </c>
      <c r="I67" s="1" t="s">
        <v>1246</v>
      </c>
      <c r="J67" s="1" t="s">
        <v>1202</v>
      </c>
    </row>
    <row r="68" spans="1:10" ht="42" customHeight="1" x14ac:dyDescent="0.2">
      <c r="A68" s="1" t="s">
        <v>0</v>
      </c>
      <c r="B68" s="25" t="s">
        <v>2511</v>
      </c>
      <c r="C68" s="22" t="s">
        <v>1247</v>
      </c>
      <c r="D68" s="1" t="s">
        <v>10</v>
      </c>
      <c r="E68" s="45">
        <v>740</v>
      </c>
      <c r="F68" s="17">
        <v>0.25</v>
      </c>
      <c r="G68" s="45">
        <f t="shared" si="2"/>
        <v>555</v>
      </c>
      <c r="H68" s="1" t="str">
        <f>Table148[[#This Row],[Short Description]]</f>
        <v>ENT206B</v>
      </c>
      <c r="I68" s="1" t="s">
        <v>1248</v>
      </c>
      <c r="J68" s="1" t="s">
        <v>1202</v>
      </c>
    </row>
    <row r="69" spans="1:10" ht="42" customHeight="1" x14ac:dyDescent="0.2">
      <c r="A69" s="1" t="s">
        <v>0</v>
      </c>
      <c r="B69" s="25" t="s">
        <v>2512</v>
      </c>
      <c r="C69" s="22" t="s">
        <v>1249</v>
      </c>
      <c r="D69" s="1" t="s">
        <v>10</v>
      </c>
      <c r="E69" s="45">
        <v>740</v>
      </c>
      <c r="F69" s="17">
        <v>0.25</v>
      </c>
      <c r="G69" s="45">
        <f t="shared" si="2"/>
        <v>555</v>
      </c>
      <c r="H69" s="1" t="str">
        <f>Table148[[#This Row],[Short Description]]</f>
        <v>ENT206W</v>
      </c>
      <c r="I69" s="1" t="s">
        <v>1250</v>
      </c>
      <c r="J69" s="1" t="s">
        <v>1202</v>
      </c>
    </row>
    <row r="70" spans="1:10" ht="42" customHeight="1" x14ac:dyDescent="0.2">
      <c r="A70" s="1" t="s">
        <v>0</v>
      </c>
      <c r="B70" s="25" t="s">
        <v>2513</v>
      </c>
      <c r="C70" s="22" t="s">
        <v>1251</v>
      </c>
      <c r="D70" s="1" t="s">
        <v>10</v>
      </c>
      <c r="E70" s="45">
        <v>1300</v>
      </c>
      <c r="F70" s="17">
        <v>0.25</v>
      </c>
      <c r="G70" s="45">
        <f t="shared" si="2"/>
        <v>975</v>
      </c>
      <c r="H70" s="1" t="str">
        <f>Table148[[#This Row],[Short Description]]</f>
        <v>ENT212B</v>
      </c>
      <c r="I70" s="1" t="s">
        <v>1252</v>
      </c>
      <c r="J70" s="1" t="s">
        <v>1202</v>
      </c>
    </row>
    <row r="71" spans="1:10" ht="42" customHeight="1" x14ac:dyDescent="0.2">
      <c r="A71" s="1" t="s">
        <v>0</v>
      </c>
      <c r="B71" s="25" t="s">
        <v>2514</v>
      </c>
      <c r="C71" s="22" t="s">
        <v>1253</v>
      </c>
      <c r="D71" s="1" t="s">
        <v>10</v>
      </c>
      <c r="E71" s="45">
        <v>1300</v>
      </c>
      <c r="F71" s="17">
        <v>0.25</v>
      </c>
      <c r="G71" s="45">
        <f t="shared" si="2"/>
        <v>975</v>
      </c>
      <c r="H71" s="1" t="str">
        <f>Table148[[#This Row],[Short Description]]</f>
        <v>ENT212W</v>
      </c>
      <c r="I71" s="1" t="s">
        <v>1254</v>
      </c>
      <c r="J71" s="1" t="s">
        <v>1202</v>
      </c>
    </row>
    <row r="72" spans="1:10" ht="42" customHeight="1" x14ac:dyDescent="0.2">
      <c r="A72" s="1" t="s">
        <v>0</v>
      </c>
      <c r="B72" s="25" t="s">
        <v>2515</v>
      </c>
      <c r="C72" s="15" t="s">
        <v>1255</v>
      </c>
      <c r="D72" s="4" t="s">
        <v>10</v>
      </c>
      <c r="E72" s="46">
        <v>1900</v>
      </c>
      <c r="F72" s="17">
        <v>0.25</v>
      </c>
      <c r="G72" s="48">
        <f t="shared" si="2"/>
        <v>1425</v>
      </c>
      <c r="H72" s="1" t="str">
        <f>Table148[[#This Row],[Short Description]]</f>
        <v>ENT220B</v>
      </c>
      <c r="I72" s="1" t="s">
        <v>1256</v>
      </c>
      <c r="J72" s="1" t="s">
        <v>1202</v>
      </c>
    </row>
    <row r="73" spans="1:10" ht="42" customHeight="1" x14ac:dyDescent="0.2">
      <c r="A73" s="1" t="s">
        <v>0</v>
      </c>
      <c r="B73" s="25" t="s">
        <v>2516</v>
      </c>
      <c r="C73" s="15" t="s">
        <v>1257</v>
      </c>
      <c r="D73" s="4" t="s">
        <v>10</v>
      </c>
      <c r="E73" s="46">
        <v>1900</v>
      </c>
      <c r="F73" s="17">
        <v>0.25</v>
      </c>
      <c r="G73" s="48">
        <f t="shared" si="2"/>
        <v>1425</v>
      </c>
      <c r="H73" s="1" t="str">
        <f>Table148[[#This Row],[Short Description]]</f>
        <v>ENT220W</v>
      </c>
      <c r="I73" s="1" t="s">
        <v>1258</v>
      </c>
      <c r="J73" s="1" t="s">
        <v>1202</v>
      </c>
    </row>
    <row r="74" spans="1:10" ht="42" customHeight="1" x14ac:dyDescent="0.2">
      <c r="A74" s="1" t="s">
        <v>0</v>
      </c>
      <c r="B74" s="21" t="s">
        <v>2517</v>
      </c>
      <c r="C74" s="15" t="s">
        <v>1259</v>
      </c>
      <c r="D74" s="4" t="s">
        <v>10</v>
      </c>
      <c r="E74" s="46">
        <v>630</v>
      </c>
      <c r="F74" s="17">
        <v>0.25</v>
      </c>
      <c r="G74" s="48">
        <f t="shared" si="2"/>
        <v>472.5</v>
      </c>
      <c r="H74" s="1" t="str">
        <f>Table148[[#This Row],[Short Description]]</f>
        <v>ENT-750T</v>
      </c>
      <c r="I74" s="1" t="s">
        <v>1260</v>
      </c>
      <c r="J74" s="1" t="s">
        <v>284</v>
      </c>
    </row>
    <row r="75" spans="1:10" ht="42" customHeight="1" x14ac:dyDescent="0.2">
      <c r="A75" s="1" t="s">
        <v>0</v>
      </c>
      <c r="B75" s="21" t="s">
        <v>2518</v>
      </c>
      <c r="C75" s="15" t="s">
        <v>1261</v>
      </c>
      <c r="D75" s="4" t="s">
        <v>10</v>
      </c>
      <c r="E75" s="46">
        <v>630</v>
      </c>
      <c r="F75" s="17">
        <v>0.25</v>
      </c>
      <c r="G75" s="48">
        <f t="shared" si="2"/>
        <v>472.5</v>
      </c>
      <c r="H75" s="1" t="str">
        <f>Table148[[#This Row],[Short Description]]</f>
        <v>ENT-750TW</v>
      </c>
      <c r="I75" s="1" t="s">
        <v>1262</v>
      </c>
      <c r="J75" s="1" t="s">
        <v>284</v>
      </c>
    </row>
    <row r="76" spans="1:10" ht="42" customHeight="1" x14ac:dyDescent="0.2">
      <c r="A76" s="1" t="s">
        <v>0</v>
      </c>
      <c r="B76" s="21" t="s">
        <v>2519</v>
      </c>
      <c r="C76" s="26" t="s">
        <v>1263</v>
      </c>
      <c r="D76" s="7" t="s">
        <v>10</v>
      </c>
      <c r="E76" s="47">
        <v>176</v>
      </c>
      <c r="F76" s="17">
        <v>0.25</v>
      </c>
      <c r="G76" s="48">
        <f t="shared" si="2"/>
        <v>132</v>
      </c>
      <c r="H76" s="1" t="str">
        <f>Table148[[#This Row],[Short Description]]</f>
        <v>ENT-CB1</v>
      </c>
      <c r="I76" s="1" t="s">
        <v>1264</v>
      </c>
      <c r="J76" s="1" t="s">
        <v>284</v>
      </c>
    </row>
    <row r="77" spans="1:10" ht="42" customHeight="1" x14ac:dyDescent="0.2">
      <c r="A77" s="1" t="s">
        <v>0</v>
      </c>
      <c r="B77" s="21" t="s">
        <v>2520</v>
      </c>
      <c r="C77" s="15" t="s">
        <v>1265</v>
      </c>
      <c r="D77" s="4" t="s">
        <v>10</v>
      </c>
      <c r="E77" s="46">
        <v>176</v>
      </c>
      <c r="F77" s="17">
        <v>0.25</v>
      </c>
      <c r="G77" s="48">
        <f t="shared" si="2"/>
        <v>132</v>
      </c>
      <c r="H77" s="1" t="str">
        <f>Table148[[#This Row],[Short Description]]</f>
        <v>ENT-CB1W</v>
      </c>
      <c r="I77" s="1" t="s">
        <v>1266</v>
      </c>
      <c r="J77" s="1" t="s">
        <v>284</v>
      </c>
    </row>
    <row r="78" spans="1:10" ht="42" customHeight="1" x14ac:dyDescent="0.2">
      <c r="A78" s="1" t="s">
        <v>0</v>
      </c>
      <c r="B78" s="21" t="s">
        <v>2521</v>
      </c>
      <c r="C78" s="26" t="s">
        <v>1267</v>
      </c>
      <c r="D78" s="7" t="s">
        <v>10</v>
      </c>
      <c r="E78" s="47">
        <v>350</v>
      </c>
      <c r="F78" s="17">
        <v>0.25</v>
      </c>
      <c r="G78" s="48">
        <f t="shared" si="2"/>
        <v>262.5</v>
      </c>
      <c r="H78" s="1" t="str">
        <f>Table148[[#This Row],[Short Description]]</f>
        <v>ENT-CB2</v>
      </c>
      <c r="I78" s="7" t="s">
        <v>1268</v>
      </c>
      <c r="J78" s="1" t="s">
        <v>284</v>
      </c>
    </row>
    <row r="79" spans="1:10" ht="42" customHeight="1" x14ac:dyDescent="0.2">
      <c r="A79" s="1" t="s">
        <v>0</v>
      </c>
      <c r="B79" s="21" t="s">
        <v>2522</v>
      </c>
      <c r="C79" s="15" t="s">
        <v>1269</v>
      </c>
      <c r="D79" s="4" t="s">
        <v>10</v>
      </c>
      <c r="E79" s="46">
        <v>350</v>
      </c>
      <c r="F79" s="17">
        <v>0.25</v>
      </c>
      <c r="G79" s="48">
        <f t="shared" si="2"/>
        <v>262.5</v>
      </c>
      <c r="H79" s="1" t="str">
        <f>Table148[[#This Row],[Short Description]]</f>
        <v>ENT-CB2W</v>
      </c>
      <c r="I79" s="1" t="s">
        <v>1270</v>
      </c>
      <c r="J79" s="1" t="s">
        <v>284</v>
      </c>
    </row>
    <row r="80" spans="1:10" ht="42" customHeight="1" x14ac:dyDescent="0.2">
      <c r="A80" s="1" t="s">
        <v>0</v>
      </c>
      <c r="B80" s="21" t="s">
        <v>2523</v>
      </c>
      <c r="C80" s="26" t="s">
        <v>1271</v>
      </c>
      <c r="D80" s="7" t="s">
        <v>10</v>
      </c>
      <c r="E80" s="47">
        <v>240</v>
      </c>
      <c r="F80" s="17">
        <v>0.25</v>
      </c>
      <c r="G80" s="48">
        <f t="shared" si="2"/>
        <v>180</v>
      </c>
      <c r="H80" s="1" t="str">
        <f>Table148[[#This Row],[Short Description]]</f>
        <v>ENT-FK</v>
      </c>
      <c r="I80" s="1" t="s">
        <v>1272</v>
      </c>
      <c r="J80" s="1" t="s">
        <v>284</v>
      </c>
    </row>
    <row r="81" spans="1:10" ht="42" customHeight="1" x14ac:dyDescent="0.2">
      <c r="A81" s="1" t="s">
        <v>0</v>
      </c>
      <c r="B81" s="21" t="s">
        <v>2524</v>
      </c>
      <c r="C81" s="15" t="s">
        <v>1273</v>
      </c>
      <c r="D81" s="4" t="s">
        <v>10</v>
      </c>
      <c r="E81" s="46">
        <v>240</v>
      </c>
      <c r="F81" s="17">
        <v>0.25</v>
      </c>
      <c r="G81" s="48">
        <f t="shared" si="2"/>
        <v>180</v>
      </c>
      <c r="H81" s="1" t="str">
        <f>Table148[[#This Row],[Short Description]]</f>
        <v>ENT-FKW</v>
      </c>
      <c r="I81" s="1" t="s">
        <v>1274</v>
      </c>
      <c r="J81" s="1" t="s">
        <v>284</v>
      </c>
    </row>
    <row r="82" spans="1:10" ht="42" customHeight="1" x14ac:dyDescent="0.2">
      <c r="A82" s="1" t="s">
        <v>0</v>
      </c>
      <c r="B82" s="21" t="s">
        <v>2525</v>
      </c>
      <c r="C82" s="15" t="s">
        <v>1275</v>
      </c>
      <c r="D82" s="4" t="s">
        <v>10</v>
      </c>
      <c r="E82" s="46">
        <v>3733</v>
      </c>
      <c r="F82" s="17">
        <v>0.25</v>
      </c>
      <c r="G82" s="48">
        <f t="shared" si="2"/>
        <v>2799.75</v>
      </c>
      <c r="H82" s="1" t="str">
        <f>Table148[[#This Row],[Short Description]]</f>
        <v>ENT-FR</v>
      </c>
      <c r="I82" s="1" t="s">
        <v>1276</v>
      </c>
      <c r="J82" s="1" t="s">
        <v>1277</v>
      </c>
    </row>
    <row r="83" spans="1:10" ht="42" customHeight="1" x14ac:dyDescent="0.2">
      <c r="A83" s="1" t="s">
        <v>0</v>
      </c>
      <c r="B83" s="21" t="s">
        <v>2526</v>
      </c>
      <c r="C83" s="15" t="s">
        <v>1278</v>
      </c>
      <c r="D83" s="4" t="s">
        <v>10</v>
      </c>
      <c r="E83" s="46" t="s">
        <v>445</v>
      </c>
      <c r="F83" s="17">
        <v>0.25</v>
      </c>
      <c r="G83" s="48" t="e">
        <f t="shared" si="2"/>
        <v>#VALUE!</v>
      </c>
      <c r="H83" s="1" t="str">
        <f>Table148[[#This Row],[Short Description]]</f>
        <v>ENT-FR-CTO</v>
      </c>
      <c r="I83" s="1" t="s">
        <v>1279</v>
      </c>
      <c r="J83" s="1" t="s">
        <v>1277</v>
      </c>
    </row>
    <row r="84" spans="1:10" ht="42" customHeight="1" x14ac:dyDescent="0.2">
      <c r="A84" s="1" t="s">
        <v>0</v>
      </c>
      <c r="B84" s="21" t="s">
        <v>2527</v>
      </c>
      <c r="C84" s="15" t="s">
        <v>1280</v>
      </c>
      <c r="D84" s="4" t="s">
        <v>10</v>
      </c>
      <c r="E84" s="46">
        <v>3733</v>
      </c>
      <c r="F84" s="17">
        <v>0.25</v>
      </c>
      <c r="G84" s="48">
        <f t="shared" si="2"/>
        <v>2799.75</v>
      </c>
      <c r="H84" s="1" t="str">
        <f>Table148[[#This Row],[Short Description]]</f>
        <v>ENT-FRW</v>
      </c>
      <c r="I84" s="1" t="s">
        <v>1281</v>
      </c>
      <c r="J84" s="1" t="s">
        <v>1277</v>
      </c>
    </row>
    <row r="85" spans="1:10" ht="42" customHeight="1" x14ac:dyDescent="0.2">
      <c r="A85" s="1" t="s">
        <v>0</v>
      </c>
      <c r="B85" s="21" t="s">
        <v>2528</v>
      </c>
      <c r="C85" s="15" t="s">
        <v>1282</v>
      </c>
      <c r="D85" s="4" t="s">
        <v>10</v>
      </c>
      <c r="E85" s="46">
        <v>2682</v>
      </c>
      <c r="F85" s="17">
        <v>0.25</v>
      </c>
      <c r="G85" s="48">
        <f t="shared" si="2"/>
        <v>2011.5</v>
      </c>
      <c r="H85" s="1" t="str">
        <f>Table148[[#This Row],[Short Description]]</f>
        <v>ENT-LF</v>
      </c>
      <c r="I85" s="1" t="s">
        <v>1283</v>
      </c>
      <c r="J85" s="1" t="s">
        <v>1277</v>
      </c>
    </row>
    <row r="86" spans="1:10" ht="42" customHeight="1" x14ac:dyDescent="0.2">
      <c r="A86" s="1" t="s">
        <v>0</v>
      </c>
      <c r="B86" s="21" t="s">
        <v>2529</v>
      </c>
      <c r="C86" s="15" t="s">
        <v>1284</v>
      </c>
      <c r="D86" s="4" t="s">
        <v>10</v>
      </c>
      <c r="E86" s="46" t="s">
        <v>445</v>
      </c>
      <c r="F86" s="17">
        <v>0.25</v>
      </c>
      <c r="G86" s="48" t="e">
        <f t="shared" si="2"/>
        <v>#VALUE!</v>
      </c>
      <c r="H86" s="1" t="str">
        <f>Table148[[#This Row],[Short Description]]</f>
        <v>ENT-LF-CTO</v>
      </c>
      <c r="I86" s="1" t="s">
        <v>1285</v>
      </c>
      <c r="J86" s="1" t="s">
        <v>1277</v>
      </c>
    </row>
    <row r="87" spans="1:10" ht="42" customHeight="1" x14ac:dyDescent="0.2">
      <c r="A87" s="1" t="s">
        <v>0</v>
      </c>
      <c r="B87" s="21" t="s">
        <v>2530</v>
      </c>
      <c r="C87" s="15" t="s">
        <v>1286</v>
      </c>
      <c r="D87" s="4" t="s">
        <v>10</v>
      </c>
      <c r="E87" s="46">
        <v>2682</v>
      </c>
      <c r="F87" s="17">
        <v>0.25</v>
      </c>
      <c r="G87" s="48">
        <f t="shared" si="2"/>
        <v>2011.5</v>
      </c>
      <c r="H87" s="1" t="str">
        <f>Table148[[#This Row],[Short Description]]</f>
        <v>ENT-LFW</v>
      </c>
      <c r="I87" s="1" t="s">
        <v>1287</v>
      </c>
      <c r="J87" s="1" t="s">
        <v>1277</v>
      </c>
    </row>
    <row r="88" spans="1:10" ht="42" customHeight="1" x14ac:dyDescent="0.2">
      <c r="A88" s="1" t="s">
        <v>0</v>
      </c>
      <c r="B88" s="21" t="s">
        <v>2531</v>
      </c>
      <c r="C88" s="15" t="s">
        <v>1288</v>
      </c>
      <c r="D88" s="4" t="s">
        <v>10</v>
      </c>
      <c r="E88" s="46">
        <v>153</v>
      </c>
      <c r="F88" s="17">
        <v>0.25</v>
      </c>
      <c r="G88" s="48">
        <f t="shared" si="2"/>
        <v>114.75</v>
      </c>
      <c r="H88" s="1" t="str">
        <f>Table148[[#This Row],[Short Description]]</f>
        <v>ENT-PB</v>
      </c>
      <c r="I88" s="1" t="s">
        <v>1289</v>
      </c>
      <c r="J88" s="1" t="s">
        <v>284</v>
      </c>
    </row>
    <row r="89" spans="1:10" ht="42" customHeight="1" x14ac:dyDescent="0.2">
      <c r="A89" s="1" t="s">
        <v>0</v>
      </c>
      <c r="B89" s="25" t="s">
        <v>2532</v>
      </c>
      <c r="C89" s="15" t="s">
        <v>1290</v>
      </c>
      <c r="D89" s="4" t="s">
        <v>10</v>
      </c>
      <c r="E89" s="46">
        <v>153</v>
      </c>
      <c r="F89" s="17">
        <v>0.25</v>
      </c>
      <c r="G89" s="48">
        <f t="shared" si="2"/>
        <v>114.75</v>
      </c>
      <c r="H89" s="1" t="str">
        <f>Table148[[#This Row],[Short Description]]</f>
        <v>ENT-PBW</v>
      </c>
      <c r="I89" s="1" t="s">
        <v>1291</v>
      </c>
      <c r="J89" s="1" t="s">
        <v>284</v>
      </c>
    </row>
    <row r="90" spans="1:10" ht="42" customHeight="1" x14ac:dyDescent="0.2">
      <c r="A90" s="1" t="s">
        <v>0</v>
      </c>
      <c r="B90" s="25" t="s">
        <v>2533</v>
      </c>
      <c r="C90" s="15" t="s">
        <v>1292</v>
      </c>
      <c r="D90" s="4" t="s">
        <v>10</v>
      </c>
      <c r="E90" s="46">
        <v>409</v>
      </c>
      <c r="F90" s="17">
        <v>0.25</v>
      </c>
      <c r="G90" s="48">
        <f t="shared" si="2"/>
        <v>306.75</v>
      </c>
      <c r="H90" s="1" t="str">
        <f>Table148[[#This Row],[Short Description]]</f>
        <v>ENT-PT</v>
      </c>
      <c r="I90" s="1" t="s">
        <v>1293</v>
      </c>
      <c r="J90" s="1" t="s">
        <v>284</v>
      </c>
    </row>
    <row r="91" spans="1:10" ht="42" customHeight="1" x14ac:dyDescent="0.2">
      <c r="A91" s="1" t="s">
        <v>0</v>
      </c>
      <c r="B91" s="25" t="s">
        <v>2534</v>
      </c>
      <c r="C91" s="15" t="s">
        <v>1294</v>
      </c>
      <c r="D91" s="4" t="s">
        <v>10</v>
      </c>
      <c r="E91" s="46">
        <v>409</v>
      </c>
      <c r="F91" s="17">
        <v>0.25</v>
      </c>
      <c r="G91" s="48">
        <f t="shared" si="2"/>
        <v>306.75</v>
      </c>
      <c r="H91" s="1" t="str">
        <f>Table148[[#This Row],[Short Description]]</f>
        <v>ENT-PTW</v>
      </c>
      <c r="I91" s="1" t="s">
        <v>1295</v>
      </c>
      <c r="J91" s="1" t="s">
        <v>284</v>
      </c>
    </row>
    <row r="92" spans="1:10" ht="42" customHeight="1" x14ac:dyDescent="0.2">
      <c r="A92" s="1" t="s">
        <v>0</v>
      </c>
      <c r="B92" s="21" t="s">
        <v>2559</v>
      </c>
      <c r="C92" s="15" t="s">
        <v>1296</v>
      </c>
      <c r="D92" s="4" t="s">
        <v>10</v>
      </c>
      <c r="E92" s="46">
        <v>1024</v>
      </c>
      <c r="F92" s="17">
        <v>0.25</v>
      </c>
      <c r="G92" s="48">
        <f t="shared" si="2"/>
        <v>768</v>
      </c>
      <c r="H92" s="1" t="str">
        <f>Table148[[#This Row],[Short Description]]</f>
        <v>EX-S10-CM-B</v>
      </c>
      <c r="I92" s="1" t="s">
        <v>1297</v>
      </c>
      <c r="J92" s="1" t="s">
        <v>1212</v>
      </c>
    </row>
    <row r="93" spans="1:10" ht="42" customHeight="1" x14ac:dyDescent="0.2">
      <c r="A93" s="1" t="s">
        <v>0</v>
      </c>
      <c r="B93" s="21" t="s">
        <v>3316</v>
      </c>
      <c r="C93" s="15" t="s">
        <v>1298</v>
      </c>
      <c r="D93" s="4" t="s">
        <v>10</v>
      </c>
      <c r="E93" s="46">
        <v>1024</v>
      </c>
      <c r="F93" s="17">
        <v>0.25</v>
      </c>
      <c r="G93" s="48">
        <f t="shared" si="2"/>
        <v>768</v>
      </c>
      <c r="H93" s="1" t="str">
        <f>Table148[[#This Row],[Short Description]]</f>
        <v>EX-S10-CM-W</v>
      </c>
      <c r="I93" s="1" t="s">
        <v>1299</v>
      </c>
      <c r="J93" s="1" t="s">
        <v>1212</v>
      </c>
    </row>
    <row r="94" spans="1:10" ht="42" customHeight="1" x14ac:dyDescent="0.2">
      <c r="A94" s="1" t="s">
        <v>0</v>
      </c>
      <c r="B94" s="21" t="s">
        <v>2560</v>
      </c>
      <c r="C94" s="15" t="s">
        <v>1300</v>
      </c>
      <c r="D94" s="4" t="s">
        <v>10</v>
      </c>
      <c r="E94" s="46">
        <v>970</v>
      </c>
      <c r="F94" s="17">
        <v>0.25</v>
      </c>
      <c r="G94" s="48">
        <f t="shared" si="2"/>
        <v>727.5</v>
      </c>
      <c r="H94" s="1" t="str">
        <f>Table148[[#This Row],[Short Description]]</f>
        <v>EX-S10SUB-CM-B</v>
      </c>
      <c r="I94" s="1" t="s">
        <v>1301</v>
      </c>
      <c r="J94" s="1" t="s">
        <v>595</v>
      </c>
    </row>
    <row r="95" spans="1:10" ht="42" customHeight="1" x14ac:dyDescent="0.2">
      <c r="A95" s="1" t="s">
        <v>0</v>
      </c>
      <c r="B95" s="21" t="s">
        <v>2561</v>
      </c>
      <c r="C95" s="15" t="s">
        <v>1302</v>
      </c>
      <c r="D95" s="4" t="s">
        <v>10</v>
      </c>
      <c r="E95" s="46">
        <v>970</v>
      </c>
      <c r="F95" s="17">
        <v>0.25</v>
      </c>
      <c r="G95" s="48">
        <f t="shared" si="2"/>
        <v>727.5</v>
      </c>
      <c r="H95" s="1" t="str">
        <f>Table148[[#This Row],[Short Description]]</f>
        <v>EX-S10SUB-CM-W</v>
      </c>
      <c r="I95" s="1" t="s">
        <v>1303</v>
      </c>
      <c r="J95" s="1" t="s">
        <v>595</v>
      </c>
    </row>
    <row r="96" spans="1:10" ht="42" customHeight="1" x14ac:dyDescent="0.2">
      <c r="A96" s="1" t="s">
        <v>0</v>
      </c>
      <c r="B96" s="21" t="s">
        <v>2562</v>
      </c>
      <c r="C96" s="15" t="s">
        <v>1304</v>
      </c>
      <c r="D96" s="4" t="s">
        <v>10</v>
      </c>
      <c r="E96" s="46">
        <v>970</v>
      </c>
      <c r="F96" s="17">
        <v>0.25</v>
      </c>
      <c r="G96" s="48">
        <f t="shared" si="2"/>
        <v>727.5</v>
      </c>
      <c r="H96" s="1" t="str">
        <f>Table148[[#This Row],[Short Description]]</f>
        <v>EX-S10SUB-UB-B</v>
      </c>
      <c r="I96" s="1" t="s">
        <v>1305</v>
      </c>
      <c r="J96" s="1" t="s">
        <v>595</v>
      </c>
    </row>
    <row r="97" spans="1:10" ht="42" customHeight="1" x14ac:dyDescent="0.2">
      <c r="A97" s="1" t="s">
        <v>0</v>
      </c>
      <c r="B97" s="21" t="s">
        <v>2563</v>
      </c>
      <c r="C97" s="15" t="s">
        <v>1306</v>
      </c>
      <c r="D97" s="4" t="s">
        <v>10</v>
      </c>
      <c r="E97" s="46">
        <v>970</v>
      </c>
      <c r="F97" s="17">
        <v>0.25</v>
      </c>
      <c r="G97" s="48">
        <f t="shared" si="2"/>
        <v>727.5</v>
      </c>
      <c r="H97" s="1" t="str">
        <f>Table148[[#This Row],[Short Description]]</f>
        <v>EX-S10SUB-UB-W</v>
      </c>
      <c r="I97" s="1" t="s">
        <v>1307</v>
      </c>
      <c r="J97" s="1" t="s">
        <v>595</v>
      </c>
    </row>
    <row r="98" spans="1:10" ht="42" customHeight="1" x14ac:dyDescent="0.2">
      <c r="A98" s="1" t="s">
        <v>0</v>
      </c>
      <c r="B98" s="21" t="s">
        <v>2564</v>
      </c>
      <c r="C98" s="15" t="s">
        <v>1308</v>
      </c>
      <c r="D98" s="4" t="s">
        <v>10</v>
      </c>
      <c r="E98" s="46">
        <v>1024</v>
      </c>
      <c r="F98" s="17">
        <v>0.25</v>
      </c>
      <c r="G98" s="48">
        <f t="shared" ref="G98:G129" si="3">E98-(E98*F98)</f>
        <v>768</v>
      </c>
      <c r="H98" s="1" t="str">
        <f>Table148[[#This Row],[Short Description]]</f>
        <v>EX-S10-UB-B</v>
      </c>
      <c r="I98" s="1" t="s">
        <v>1309</v>
      </c>
      <c r="J98" s="1" t="s">
        <v>1212</v>
      </c>
    </row>
    <row r="99" spans="1:10" ht="42" customHeight="1" x14ac:dyDescent="0.2">
      <c r="A99" s="1" t="s">
        <v>0</v>
      </c>
      <c r="B99" s="21" t="s">
        <v>2565</v>
      </c>
      <c r="C99" s="15" t="s">
        <v>1310</v>
      </c>
      <c r="D99" s="4" t="s">
        <v>10</v>
      </c>
      <c r="E99" s="46">
        <v>1024</v>
      </c>
      <c r="F99" s="17">
        <v>0.25</v>
      </c>
      <c r="G99" s="48">
        <f t="shared" si="3"/>
        <v>768</v>
      </c>
      <c r="H99" s="1" t="str">
        <f>Table148[[#This Row],[Short Description]]</f>
        <v>EX-S10-UB-W</v>
      </c>
      <c r="I99" s="1" t="s">
        <v>1311</v>
      </c>
      <c r="J99" s="1" t="s">
        <v>1212</v>
      </c>
    </row>
    <row r="100" spans="1:10" ht="42" customHeight="1" x14ac:dyDescent="0.2">
      <c r="A100" s="1" t="s">
        <v>0</v>
      </c>
      <c r="B100" s="21" t="s">
        <v>2566</v>
      </c>
      <c r="C100" s="26" t="s">
        <v>1312</v>
      </c>
      <c r="D100" s="7" t="s">
        <v>10</v>
      </c>
      <c r="E100" s="47">
        <v>540</v>
      </c>
      <c r="F100" s="17">
        <v>0.25</v>
      </c>
      <c r="G100" s="48">
        <f t="shared" si="3"/>
        <v>405</v>
      </c>
      <c r="H100" s="1" t="str">
        <f>Table148[[#This Row],[Short Description]]</f>
        <v>EX-S6-CM-B</v>
      </c>
      <c r="I100" s="1" t="s">
        <v>1313</v>
      </c>
      <c r="J100" s="1" t="s">
        <v>1212</v>
      </c>
    </row>
    <row r="101" spans="1:10" ht="42" customHeight="1" x14ac:dyDescent="0.2">
      <c r="A101" s="1" t="s">
        <v>0</v>
      </c>
      <c r="B101" s="21" t="s">
        <v>2567</v>
      </c>
      <c r="C101" s="15" t="s">
        <v>1314</v>
      </c>
      <c r="D101" s="4" t="s">
        <v>10</v>
      </c>
      <c r="E101" s="46">
        <v>540</v>
      </c>
      <c r="F101" s="17">
        <v>0.25</v>
      </c>
      <c r="G101" s="48">
        <f t="shared" si="3"/>
        <v>405</v>
      </c>
      <c r="H101" s="1" t="str">
        <f>Table148[[#This Row],[Short Description]]</f>
        <v>EX-S6-CM-W</v>
      </c>
      <c r="I101" s="1" t="s">
        <v>1315</v>
      </c>
      <c r="J101" s="1" t="s">
        <v>1212</v>
      </c>
    </row>
    <row r="102" spans="1:10" ht="42" customHeight="1" x14ac:dyDescent="0.2">
      <c r="A102" s="1" t="s">
        <v>0</v>
      </c>
      <c r="B102" s="21" t="s">
        <v>2568</v>
      </c>
      <c r="C102" s="15" t="s">
        <v>1316</v>
      </c>
      <c r="D102" s="4" t="s">
        <v>10</v>
      </c>
      <c r="E102" s="46">
        <v>540</v>
      </c>
      <c r="F102" s="17">
        <v>0.25</v>
      </c>
      <c r="G102" s="48">
        <f t="shared" si="3"/>
        <v>405</v>
      </c>
      <c r="H102" s="1" t="str">
        <f>Table148[[#This Row],[Short Description]]</f>
        <v>EX-S6-UB-B</v>
      </c>
      <c r="I102" s="1" t="s">
        <v>1317</v>
      </c>
      <c r="J102" s="1" t="s">
        <v>1212</v>
      </c>
    </row>
    <row r="103" spans="1:10" ht="42" customHeight="1" x14ac:dyDescent="0.2">
      <c r="A103" s="1" t="s">
        <v>0</v>
      </c>
      <c r="B103" s="21" t="s">
        <v>2569</v>
      </c>
      <c r="C103" s="15" t="s">
        <v>1318</v>
      </c>
      <c r="D103" s="4" t="s">
        <v>10</v>
      </c>
      <c r="E103" s="46">
        <v>540</v>
      </c>
      <c r="F103" s="17">
        <v>0.25</v>
      </c>
      <c r="G103" s="48">
        <f t="shared" si="3"/>
        <v>405</v>
      </c>
      <c r="H103" s="1" t="str">
        <f>Table148[[#This Row],[Short Description]]</f>
        <v>EX-S6-UB-W</v>
      </c>
      <c r="I103" s="1" t="s">
        <v>1319</v>
      </c>
      <c r="J103" s="1" t="s">
        <v>1212</v>
      </c>
    </row>
    <row r="104" spans="1:10" ht="42" customHeight="1" x14ac:dyDescent="0.2">
      <c r="A104" s="1" t="s">
        <v>0</v>
      </c>
      <c r="B104" s="21" t="s">
        <v>2570</v>
      </c>
      <c r="C104" s="15" t="s">
        <v>1320</v>
      </c>
      <c r="D104" s="4" t="s">
        <v>10</v>
      </c>
      <c r="E104" s="46">
        <v>782</v>
      </c>
      <c r="F104" s="17">
        <v>0.25</v>
      </c>
      <c r="G104" s="48">
        <f t="shared" si="3"/>
        <v>586.5</v>
      </c>
      <c r="H104" s="1" t="str">
        <f>Table148[[#This Row],[Short Description]]</f>
        <v>EX-S8-CM-B</v>
      </c>
      <c r="I104" s="1" t="s">
        <v>1321</v>
      </c>
      <c r="J104" s="1" t="s">
        <v>1212</v>
      </c>
    </row>
    <row r="105" spans="1:10" ht="42" customHeight="1" x14ac:dyDescent="0.2">
      <c r="A105" s="1" t="s">
        <v>0</v>
      </c>
      <c r="B105" s="21" t="s">
        <v>2571</v>
      </c>
      <c r="C105" s="15" t="s">
        <v>1322</v>
      </c>
      <c r="D105" s="4" t="s">
        <v>10</v>
      </c>
      <c r="E105" s="46">
        <v>782</v>
      </c>
      <c r="F105" s="17">
        <v>0.25</v>
      </c>
      <c r="G105" s="48">
        <f t="shared" si="3"/>
        <v>586.5</v>
      </c>
      <c r="H105" s="1" t="str">
        <f>Table148[[#This Row],[Short Description]]</f>
        <v>EX-S8-CM-W</v>
      </c>
      <c r="I105" s="1" t="s">
        <v>1323</v>
      </c>
      <c r="J105" s="1" t="s">
        <v>1212</v>
      </c>
    </row>
    <row r="106" spans="1:10" ht="42" customHeight="1" x14ac:dyDescent="0.2">
      <c r="A106" s="1" t="s">
        <v>0</v>
      </c>
      <c r="B106" s="21" t="s">
        <v>2572</v>
      </c>
      <c r="C106" s="15" t="s">
        <v>1324</v>
      </c>
      <c r="D106" s="4" t="s">
        <v>10</v>
      </c>
      <c r="E106" s="46">
        <v>782</v>
      </c>
      <c r="F106" s="17">
        <v>0.25</v>
      </c>
      <c r="G106" s="48">
        <f t="shared" si="3"/>
        <v>586.5</v>
      </c>
      <c r="H106" s="1" t="str">
        <f>Table148[[#This Row],[Short Description]]</f>
        <v>EX-S8-UB-B</v>
      </c>
      <c r="I106" s="1" t="s">
        <v>1325</v>
      </c>
      <c r="J106" s="1" t="s">
        <v>1212</v>
      </c>
    </row>
    <row r="107" spans="1:10" ht="42" customHeight="1" x14ac:dyDescent="0.2">
      <c r="A107" s="1" t="s">
        <v>0</v>
      </c>
      <c r="B107" s="21" t="s">
        <v>2573</v>
      </c>
      <c r="C107" s="15" t="s">
        <v>1326</v>
      </c>
      <c r="D107" s="4" t="s">
        <v>10</v>
      </c>
      <c r="E107" s="46">
        <v>782</v>
      </c>
      <c r="F107" s="17">
        <v>0.25</v>
      </c>
      <c r="G107" s="48">
        <f t="shared" si="3"/>
        <v>586.5</v>
      </c>
      <c r="H107" s="1" t="str">
        <f>Table148[[#This Row],[Short Description]]</f>
        <v>EX-S8-UB-W</v>
      </c>
      <c r="I107" s="1" t="s">
        <v>1327</v>
      </c>
      <c r="J107" s="1" t="s">
        <v>1212</v>
      </c>
    </row>
    <row r="108" spans="1:10" ht="42" customHeight="1" x14ac:dyDescent="0.2">
      <c r="A108" s="1" t="s">
        <v>0</v>
      </c>
      <c r="B108" s="21" t="s">
        <v>2574</v>
      </c>
      <c r="C108" s="15" t="s">
        <v>1328</v>
      </c>
      <c r="D108" s="4" t="s">
        <v>10</v>
      </c>
      <c r="E108" s="46">
        <v>117</v>
      </c>
      <c r="F108" s="17">
        <v>0.25</v>
      </c>
      <c r="G108" s="48">
        <f t="shared" si="3"/>
        <v>87.75</v>
      </c>
      <c r="H108" s="1" t="str">
        <f>Table148[[#This Row],[Short Description]]</f>
        <v>EXUB-S10​-B</v>
      </c>
      <c r="I108" s="1" t="s">
        <v>1329</v>
      </c>
      <c r="J108" s="1" t="s">
        <v>284</v>
      </c>
    </row>
    <row r="109" spans="1:10" ht="42" customHeight="1" x14ac:dyDescent="0.2">
      <c r="A109" s="1" t="s">
        <v>0</v>
      </c>
      <c r="B109" s="21" t="s">
        <v>2575</v>
      </c>
      <c r="C109" s="15" t="s">
        <v>1330</v>
      </c>
      <c r="D109" s="4" t="s">
        <v>10</v>
      </c>
      <c r="E109" s="46">
        <v>117</v>
      </c>
      <c r="F109" s="17">
        <v>0.25</v>
      </c>
      <c r="G109" s="48">
        <f t="shared" si="3"/>
        <v>87.75</v>
      </c>
      <c r="H109" s="1" t="str">
        <f>Table148[[#This Row],[Short Description]]</f>
        <v>EXUB-S10​-W</v>
      </c>
      <c r="I109" s="1" t="s">
        <v>1331</v>
      </c>
      <c r="J109" s="1" t="s">
        <v>284</v>
      </c>
    </row>
    <row r="110" spans="1:10" ht="42" customHeight="1" x14ac:dyDescent="0.2">
      <c r="A110" s="1" t="s">
        <v>0</v>
      </c>
      <c r="B110" s="21" t="s">
        <v>2576</v>
      </c>
      <c r="C110" s="15" t="s">
        <v>1332</v>
      </c>
      <c r="D110" s="4" t="s">
        <v>10</v>
      </c>
      <c r="E110" s="46">
        <v>104</v>
      </c>
      <c r="F110" s="17">
        <v>0.25</v>
      </c>
      <c r="G110" s="48">
        <f t="shared" si="3"/>
        <v>78</v>
      </c>
      <c r="H110" s="1" t="str">
        <f>Table148[[#This Row],[Short Description]]</f>
        <v>EXUB-S6​-B</v>
      </c>
      <c r="I110" s="1" t="s">
        <v>1333</v>
      </c>
      <c r="J110" s="1" t="s">
        <v>284</v>
      </c>
    </row>
    <row r="111" spans="1:10" ht="42" customHeight="1" x14ac:dyDescent="0.2">
      <c r="A111" s="1" t="s">
        <v>0</v>
      </c>
      <c r="B111" s="21" t="s">
        <v>2577</v>
      </c>
      <c r="C111" s="15" t="s">
        <v>1334</v>
      </c>
      <c r="D111" s="4" t="s">
        <v>10</v>
      </c>
      <c r="E111" s="46">
        <v>104</v>
      </c>
      <c r="F111" s="17">
        <v>0.25</v>
      </c>
      <c r="G111" s="48">
        <f t="shared" si="3"/>
        <v>78</v>
      </c>
      <c r="H111" s="1" t="str">
        <f>Table148[[#This Row],[Short Description]]</f>
        <v>EXUB-S6​-W</v>
      </c>
      <c r="I111" s="1" t="s">
        <v>1335</v>
      </c>
      <c r="J111" s="1" t="s">
        <v>284</v>
      </c>
    </row>
    <row r="112" spans="1:10" ht="42" customHeight="1" x14ac:dyDescent="0.2">
      <c r="A112" s="1" t="s">
        <v>0</v>
      </c>
      <c r="B112" s="21" t="s">
        <v>2578</v>
      </c>
      <c r="C112" s="26" t="s">
        <v>1336</v>
      </c>
      <c r="D112" s="7" t="s">
        <v>10</v>
      </c>
      <c r="E112" s="47">
        <v>117</v>
      </c>
      <c r="F112" s="17">
        <v>0.25</v>
      </c>
      <c r="G112" s="48">
        <f t="shared" si="3"/>
        <v>87.75</v>
      </c>
      <c r="H112" s="1" t="str">
        <f>Table148[[#This Row],[Short Description]]</f>
        <v>EXUB-S8​-B</v>
      </c>
      <c r="I112" s="1" t="s">
        <v>1337</v>
      </c>
      <c r="J112" s="1" t="s">
        <v>284</v>
      </c>
    </row>
    <row r="113" spans="1:10" ht="42" customHeight="1" x14ac:dyDescent="0.2">
      <c r="A113" s="1" t="s">
        <v>0</v>
      </c>
      <c r="B113" s="21" t="s">
        <v>2579</v>
      </c>
      <c r="C113" s="15" t="s">
        <v>1338</v>
      </c>
      <c r="D113" s="4" t="s">
        <v>10</v>
      </c>
      <c r="E113" s="46">
        <v>117</v>
      </c>
      <c r="F113" s="17">
        <v>0.25</v>
      </c>
      <c r="G113" s="48">
        <f t="shared" si="3"/>
        <v>87.75</v>
      </c>
      <c r="H113" s="1" t="str">
        <f>Table148[[#This Row],[Short Description]]</f>
        <v>EXUB-S8​-W</v>
      </c>
      <c r="I113" s="1" t="s">
        <v>1339</v>
      </c>
      <c r="J113" s="1" t="s">
        <v>284</v>
      </c>
    </row>
    <row r="114" spans="1:10" ht="42" customHeight="1" x14ac:dyDescent="0.2">
      <c r="A114" s="1" t="s">
        <v>0</v>
      </c>
      <c r="B114" s="25" t="s">
        <v>2834</v>
      </c>
      <c r="C114" s="15" t="s">
        <v>1340</v>
      </c>
      <c r="D114" s="4" t="s">
        <v>10</v>
      </c>
      <c r="E114" s="46">
        <v>106</v>
      </c>
      <c r="F114" s="17">
        <v>0.25</v>
      </c>
      <c r="G114" s="48">
        <f t="shared" si="3"/>
        <v>79.5</v>
      </c>
      <c r="H114" s="1" t="str">
        <f>Table148[[#This Row],[Short Description]]</f>
        <v>KUBO3-BL</v>
      </c>
      <c r="I114" s="1" t="s">
        <v>1341</v>
      </c>
      <c r="J114" s="1" t="s">
        <v>1212</v>
      </c>
    </row>
    <row r="115" spans="1:10" ht="42" customHeight="1" x14ac:dyDescent="0.2">
      <c r="A115" s="1" t="s">
        <v>0</v>
      </c>
      <c r="B115" s="25" t="s">
        <v>2835</v>
      </c>
      <c r="C115" s="15" t="s">
        <v>1342</v>
      </c>
      <c r="D115" s="4" t="s">
        <v>10</v>
      </c>
      <c r="E115" s="46">
        <v>125</v>
      </c>
      <c r="F115" s="17">
        <v>0.25</v>
      </c>
      <c r="G115" s="48">
        <f t="shared" si="3"/>
        <v>93.75</v>
      </c>
      <c r="H115" s="1" t="str">
        <f>Table148[[#This Row],[Short Description]]</f>
        <v>KUBO3T-BL</v>
      </c>
      <c r="I115" s="1" t="s">
        <v>1343</v>
      </c>
      <c r="J115" s="1" t="s">
        <v>1212</v>
      </c>
    </row>
    <row r="116" spans="1:10" ht="42" customHeight="1" x14ac:dyDescent="0.2">
      <c r="A116" s="1" t="s">
        <v>0</v>
      </c>
      <c r="B116" s="25" t="s">
        <v>2836</v>
      </c>
      <c r="C116" s="15" t="s">
        <v>1344</v>
      </c>
      <c r="D116" s="4" t="s">
        <v>10</v>
      </c>
      <c r="E116" s="46">
        <v>125</v>
      </c>
      <c r="F116" s="17">
        <v>0.25</v>
      </c>
      <c r="G116" s="48">
        <f t="shared" si="3"/>
        <v>93.75</v>
      </c>
      <c r="H116" s="1" t="str">
        <f>Table148[[#This Row],[Short Description]]</f>
        <v>KUBO3T-W</v>
      </c>
      <c r="I116" s="1" t="s">
        <v>1345</v>
      </c>
      <c r="J116" s="1" t="s">
        <v>1212</v>
      </c>
    </row>
    <row r="117" spans="1:10" ht="42" customHeight="1" x14ac:dyDescent="0.2">
      <c r="A117" s="1" t="s">
        <v>0</v>
      </c>
      <c r="B117" s="25" t="s">
        <v>2837</v>
      </c>
      <c r="C117" s="15" t="s">
        <v>1346</v>
      </c>
      <c r="D117" s="4" t="s">
        <v>10</v>
      </c>
      <c r="E117" s="46">
        <v>106</v>
      </c>
      <c r="F117" s="17">
        <v>0.25</v>
      </c>
      <c r="G117" s="48">
        <f t="shared" si="3"/>
        <v>79.5</v>
      </c>
      <c r="H117" s="1" t="str">
        <f>Table148[[#This Row],[Short Description]]</f>
        <v>KUBO3-W</v>
      </c>
      <c r="I117" s="1" t="s">
        <v>1347</v>
      </c>
      <c r="J117" s="1" t="s">
        <v>1212</v>
      </c>
    </row>
    <row r="118" spans="1:10" ht="42" customHeight="1" x14ac:dyDescent="0.2">
      <c r="A118" s="1" t="s">
        <v>0</v>
      </c>
      <c r="B118" s="25" t="s">
        <v>2838</v>
      </c>
      <c r="C118" s="26" t="s">
        <v>1348</v>
      </c>
      <c r="D118" s="7" t="s">
        <v>10</v>
      </c>
      <c r="E118" s="47">
        <v>148</v>
      </c>
      <c r="F118" s="17">
        <v>0.25</v>
      </c>
      <c r="G118" s="48">
        <f t="shared" si="3"/>
        <v>111</v>
      </c>
      <c r="H118" s="1" t="str">
        <f>Table148[[#This Row],[Short Description]]</f>
        <v>KUBO5-BL</v>
      </c>
      <c r="I118" s="1" t="s">
        <v>1349</v>
      </c>
      <c r="J118" s="1" t="s">
        <v>1212</v>
      </c>
    </row>
    <row r="119" spans="1:10" ht="42" customHeight="1" x14ac:dyDescent="0.2">
      <c r="A119" s="1" t="s">
        <v>0</v>
      </c>
      <c r="B119" s="25" t="s">
        <v>2839</v>
      </c>
      <c r="C119" s="15" t="s">
        <v>1350</v>
      </c>
      <c r="D119" s="4" t="s">
        <v>10</v>
      </c>
      <c r="E119" s="46">
        <v>172</v>
      </c>
      <c r="F119" s="17">
        <v>0.25</v>
      </c>
      <c r="G119" s="48">
        <f t="shared" si="3"/>
        <v>129</v>
      </c>
      <c r="H119" s="1" t="str">
        <f>Table148[[#This Row],[Short Description]]</f>
        <v>KUBO5T-BL</v>
      </c>
      <c r="I119" s="1" t="s">
        <v>1351</v>
      </c>
      <c r="J119" s="1" t="s">
        <v>1212</v>
      </c>
    </row>
    <row r="120" spans="1:10" ht="42" customHeight="1" x14ac:dyDescent="0.2">
      <c r="A120" s="1" t="s">
        <v>0</v>
      </c>
      <c r="B120" s="25" t="s">
        <v>2840</v>
      </c>
      <c r="C120" s="15" t="s">
        <v>1352</v>
      </c>
      <c r="D120" s="4" t="s">
        <v>10</v>
      </c>
      <c r="E120" s="46">
        <v>172</v>
      </c>
      <c r="F120" s="17">
        <v>0.25</v>
      </c>
      <c r="G120" s="48">
        <f t="shared" si="3"/>
        <v>129</v>
      </c>
      <c r="H120" s="1" t="str">
        <f>Table148[[#This Row],[Short Description]]</f>
        <v>KUBO5T-W</v>
      </c>
      <c r="I120" s="1" t="s">
        <v>1353</v>
      </c>
      <c r="J120" s="1" t="s">
        <v>1212</v>
      </c>
    </row>
    <row r="121" spans="1:10" ht="42" customHeight="1" x14ac:dyDescent="0.2">
      <c r="A121" s="1" t="s">
        <v>0</v>
      </c>
      <c r="B121" s="25" t="s">
        <v>2841</v>
      </c>
      <c r="C121" s="26" t="s">
        <v>1354</v>
      </c>
      <c r="D121" s="7" t="s">
        <v>10</v>
      </c>
      <c r="E121" s="47">
        <v>148</v>
      </c>
      <c r="F121" s="17">
        <v>0.25</v>
      </c>
      <c r="G121" s="48">
        <f t="shared" si="3"/>
        <v>111</v>
      </c>
      <c r="H121" s="1" t="str">
        <f>Table148[[#This Row],[Short Description]]</f>
        <v>KUBO5-W</v>
      </c>
      <c r="I121" s="1" t="s">
        <v>1355</v>
      </c>
      <c r="J121" s="1" t="s">
        <v>1212</v>
      </c>
    </row>
    <row r="122" spans="1:10" ht="42" customHeight="1" x14ac:dyDescent="0.2">
      <c r="A122" s="1" t="s">
        <v>0</v>
      </c>
      <c r="B122" s="21" t="s">
        <v>2842</v>
      </c>
      <c r="C122" s="15" t="s">
        <v>1356</v>
      </c>
      <c r="D122" s="7" t="s">
        <v>250</v>
      </c>
      <c r="E122" s="45">
        <v>129</v>
      </c>
      <c r="F122" s="17">
        <v>0.25</v>
      </c>
      <c r="G122" s="45">
        <f t="shared" si="3"/>
        <v>96.75</v>
      </c>
      <c r="H122" s="1" t="str">
        <f>Table148[[#This Row],[Short Description]]</f>
        <v>LRABAS-BL</v>
      </c>
      <c r="I122" s="1" t="s">
        <v>1357</v>
      </c>
      <c r="J122" s="1" t="s">
        <v>220</v>
      </c>
    </row>
    <row r="123" spans="1:10" ht="42" customHeight="1" x14ac:dyDescent="0.2">
      <c r="A123" s="1" t="s">
        <v>0</v>
      </c>
      <c r="B123" s="21" t="s">
        <v>2843</v>
      </c>
      <c r="C123" s="15" t="s">
        <v>1358</v>
      </c>
      <c r="D123" s="7" t="s">
        <v>250</v>
      </c>
      <c r="E123" s="45">
        <v>129</v>
      </c>
      <c r="F123" s="17">
        <v>0.25</v>
      </c>
      <c r="G123" s="45">
        <f t="shared" si="3"/>
        <v>96.75</v>
      </c>
      <c r="H123" s="1" t="str">
        <f>Table148[[#This Row],[Short Description]]</f>
        <v>LRABAS-W</v>
      </c>
      <c r="I123" s="1" t="s">
        <v>1357</v>
      </c>
      <c r="J123" s="1" t="s">
        <v>220</v>
      </c>
    </row>
    <row r="124" spans="1:10" ht="42" customHeight="1" x14ac:dyDescent="0.2">
      <c r="A124" s="1" t="s">
        <v>0</v>
      </c>
      <c r="B124" s="21" t="s">
        <v>2844</v>
      </c>
      <c r="C124" s="15" t="s">
        <v>1359</v>
      </c>
      <c r="D124" s="7" t="s">
        <v>250</v>
      </c>
      <c r="E124" s="45">
        <v>136</v>
      </c>
      <c r="F124" s="17">
        <v>0.25</v>
      </c>
      <c r="G124" s="45">
        <f t="shared" si="3"/>
        <v>102</v>
      </c>
      <c r="H124" s="1" t="str">
        <f>Table148[[#This Row],[Short Description]]</f>
        <v>LRAPRE-BL</v>
      </c>
      <c r="I124" s="1" t="s">
        <v>1360</v>
      </c>
      <c r="J124" s="1" t="s">
        <v>220</v>
      </c>
    </row>
    <row r="125" spans="1:10" ht="42" customHeight="1" x14ac:dyDescent="0.2">
      <c r="A125" s="1" t="s">
        <v>0</v>
      </c>
      <c r="B125" s="21" t="s">
        <v>2845</v>
      </c>
      <c r="C125" s="15" t="s">
        <v>1361</v>
      </c>
      <c r="D125" s="7" t="s">
        <v>250</v>
      </c>
      <c r="E125" s="45">
        <v>136</v>
      </c>
      <c r="F125" s="17">
        <v>0.25</v>
      </c>
      <c r="G125" s="45">
        <f t="shared" si="3"/>
        <v>102</v>
      </c>
      <c r="H125" s="1" t="str">
        <f>Table148[[#This Row],[Short Description]]</f>
        <v>LRAPRE-W</v>
      </c>
      <c r="I125" s="1" t="s">
        <v>1360</v>
      </c>
      <c r="J125" s="1" t="s">
        <v>220</v>
      </c>
    </row>
    <row r="126" spans="1:10" ht="42" customHeight="1" x14ac:dyDescent="0.2">
      <c r="A126" s="1" t="s">
        <v>0</v>
      </c>
      <c r="B126" s="25" t="s">
        <v>2894</v>
      </c>
      <c r="C126" s="15" t="s">
        <v>1362</v>
      </c>
      <c r="D126" s="7" t="s">
        <v>10</v>
      </c>
      <c r="E126" s="45">
        <v>81</v>
      </c>
      <c r="F126" s="17">
        <v>0.25</v>
      </c>
      <c r="G126" s="45">
        <f t="shared" si="3"/>
        <v>60.75</v>
      </c>
      <c r="H126" s="1" t="str">
        <f>Table148[[#This Row],[Short Description]]</f>
        <v>MASK2-BL</v>
      </c>
      <c r="I126" s="1" t="s">
        <v>1363</v>
      </c>
      <c r="J126" s="1" t="s">
        <v>1212</v>
      </c>
    </row>
    <row r="127" spans="1:10" ht="42" customHeight="1" x14ac:dyDescent="0.2">
      <c r="A127" s="1" t="s">
        <v>0</v>
      </c>
      <c r="B127" s="25" t="s">
        <v>2895</v>
      </c>
      <c r="C127" s="15" t="s">
        <v>1364</v>
      </c>
      <c r="D127" s="7" t="s">
        <v>10</v>
      </c>
      <c r="E127" s="45">
        <v>7.5</v>
      </c>
      <c r="F127" s="17">
        <v>0.25</v>
      </c>
      <c r="G127" s="45">
        <f t="shared" si="3"/>
        <v>5.625</v>
      </c>
      <c r="H127" s="1" t="str">
        <f>Table148[[#This Row],[Short Description]]</f>
        <v>MASK2CMT-BL</v>
      </c>
      <c r="I127" s="1" t="s">
        <v>1365</v>
      </c>
      <c r="J127" s="1" t="s">
        <v>220</v>
      </c>
    </row>
    <row r="128" spans="1:10" ht="42" customHeight="1" x14ac:dyDescent="0.2">
      <c r="A128" s="1" t="s">
        <v>0</v>
      </c>
      <c r="B128" s="25" t="s">
        <v>2896</v>
      </c>
      <c r="C128" s="15" t="s">
        <v>1366</v>
      </c>
      <c r="D128" s="7" t="s">
        <v>10</v>
      </c>
      <c r="E128" s="45">
        <v>7.5</v>
      </c>
      <c r="F128" s="17">
        <v>0.25</v>
      </c>
      <c r="G128" s="45">
        <f t="shared" si="3"/>
        <v>5.625</v>
      </c>
      <c r="H128" s="1" t="str">
        <f>Table148[[#This Row],[Short Description]]</f>
        <v>MASK2CMT-W</v>
      </c>
      <c r="I128" s="1" t="s">
        <v>1367</v>
      </c>
      <c r="J128" s="1" t="s">
        <v>220</v>
      </c>
    </row>
    <row r="129" spans="1:10" ht="42" customHeight="1" x14ac:dyDescent="0.2">
      <c r="A129" s="1" t="s">
        <v>0</v>
      </c>
      <c r="B129" s="25" t="s">
        <v>2897</v>
      </c>
      <c r="C129" s="15" t="s">
        <v>1368</v>
      </c>
      <c r="D129" s="7" t="s">
        <v>10</v>
      </c>
      <c r="E129" s="45">
        <v>81</v>
      </c>
      <c r="F129" s="17">
        <v>0.25</v>
      </c>
      <c r="G129" s="45">
        <f t="shared" si="3"/>
        <v>60.75</v>
      </c>
      <c r="H129" s="1" t="str">
        <f>Table148[[#This Row],[Short Description]]</f>
        <v>MASK2-W</v>
      </c>
      <c r="I129" s="1" t="s">
        <v>1369</v>
      </c>
      <c r="J129" s="1" t="s">
        <v>1212</v>
      </c>
    </row>
    <row r="130" spans="1:10" ht="42" customHeight="1" x14ac:dyDescent="0.2">
      <c r="A130" s="1" t="s">
        <v>0</v>
      </c>
      <c r="B130" s="25" t="s">
        <v>2898</v>
      </c>
      <c r="C130" s="26" t="s">
        <v>1370</v>
      </c>
      <c r="D130" s="7" t="s">
        <v>10</v>
      </c>
      <c r="E130" s="45">
        <v>130</v>
      </c>
      <c r="F130" s="17">
        <v>0.25</v>
      </c>
      <c r="G130" s="45">
        <f t="shared" ref="G130:G161" si="4">E130-(E130*F130)</f>
        <v>97.5</v>
      </c>
      <c r="H130" s="1" t="str">
        <f>Table148[[#This Row],[Short Description]]</f>
        <v>MASK4C-BL</v>
      </c>
      <c r="I130" s="1" t="s">
        <v>1371</v>
      </c>
      <c r="J130" s="1" t="s">
        <v>1212</v>
      </c>
    </row>
    <row r="131" spans="1:10" ht="42" customHeight="1" x14ac:dyDescent="0.2">
      <c r="A131" s="1" t="s">
        <v>0</v>
      </c>
      <c r="B131" s="25" t="s">
        <v>2899</v>
      </c>
      <c r="C131" s="26" t="s">
        <v>1372</v>
      </c>
      <c r="D131" s="7" t="s">
        <v>10</v>
      </c>
      <c r="E131" s="45">
        <v>140</v>
      </c>
      <c r="F131" s="17">
        <v>0.25</v>
      </c>
      <c r="G131" s="45">
        <f t="shared" si="4"/>
        <v>105</v>
      </c>
      <c r="H131" s="1" t="str">
        <f>Table148[[#This Row],[Short Description]]</f>
        <v>MASK4CT-BL</v>
      </c>
      <c r="I131" s="1" t="s">
        <v>1373</v>
      </c>
      <c r="J131" s="1" t="s">
        <v>1212</v>
      </c>
    </row>
    <row r="132" spans="1:10" ht="41.1" customHeight="1" x14ac:dyDescent="0.2">
      <c r="A132" s="1" t="s">
        <v>0</v>
      </c>
      <c r="B132" s="25" t="s">
        <v>2900</v>
      </c>
      <c r="C132" s="15" t="s">
        <v>1374</v>
      </c>
      <c r="D132" s="7" t="s">
        <v>10</v>
      </c>
      <c r="E132" s="45">
        <v>140</v>
      </c>
      <c r="F132" s="17">
        <v>0.25</v>
      </c>
      <c r="G132" s="45">
        <f t="shared" si="4"/>
        <v>105</v>
      </c>
      <c r="H132" s="1" t="str">
        <f>Table148[[#This Row],[Short Description]]</f>
        <v>MASK4CT-W</v>
      </c>
      <c r="I132" s="1" t="s">
        <v>1375</v>
      </c>
      <c r="J132" s="1" t="s">
        <v>1212</v>
      </c>
    </row>
    <row r="133" spans="1:10" ht="41.1" customHeight="1" x14ac:dyDescent="0.2">
      <c r="A133" s="1" t="s">
        <v>0</v>
      </c>
      <c r="B133" s="25" t="s">
        <v>2901</v>
      </c>
      <c r="C133" s="15" t="s">
        <v>1376</v>
      </c>
      <c r="D133" s="7" t="s">
        <v>10</v>
      </c>
      <c r="E133" s="45">
        <v>130</v>
      </c>
      <c r="F133" s="17">
        <v>0.25</v>
      </c>
      <c r="G133" s="45">
        <f t="shared" si="4"/>
        <v>97.5</v>
      </c>
      <c r="H133" s="1" t="str">
        <f>Table148[[#This Row],[Short Description]]</f>
        <v>MASK4C-W</v>
      </c>
      <c r="I133" s="1" t="s">
        <v>1377</v>
      </c>
      <c r="J133" s="1" t="s">
        <v>1212</v>
      </c>
    </row>
    <row r="134" spans="1:10" ht="41.1" customHeight="1" x14ac:dyDescent="0.2">
      <c r="A134" s="1" t="s">
        <v>0</v>
      </c>
      <c r="B134" s="25" t="s">
        <v>2902</v>
      </c>
      <c r="C134" s="15" t="s">
        <v>1378</v>
      </c>
      <c r="D134" s="7" t="s">
        <v>10</v>
      </c>
      <c r="E134" s="45">
        <v>180</v>
      </c>
      <c r="F134" s="17">
        <v>0.25</v>
      </c>
      <c r="G134" s="45">
        <f t="shared" si="4"/>
        <v>135</v>
      </c>
      <c r="H134" s="1" t="str">
        <f>Table148[[#This Row],[Short Description]]</f>
        <v>MASK6C-BL</v>
      </c>
      <c r="I134" s="1" t="s">
        <v>1379</v>
      </c>
      <c r="J134" s="1" t="s">
        <v>1212</v>
      </c>
    </row>
    <row r="135" spans="1:10" ht="41.1" customHeight="1" x14ac:dyDescent="0.2">
      <c r="A135" s="1" t="s">
        <v>0</v>
      </c>
      <c r="B135" s="25" t="s">
        <v>2903</v>
      </c>
      <c r="C135" s="15" t="s">
        <v>1380</v>
      </c>
      <c r="D135" s="7" t="s">
        <v>10</v>
      </c>
      <c r="E135" s="45">
        <v>190</v>
      </c>
      <c r="F135" s="17">
        <v>0.25</v>
      </c>
      <c r="G135" s="45">
        <f t="shared" si="4"/>
        <v>142.5</v>
      </c>
      <c r="H135" s="1" t="str">
        <f>Table148[[#This Row],[Short Description]]</f>
        <v>MASK6CT-BL</v>
      </c>
      <c r="I135" s="1" t="s">
        <v>1381</v>
      </c>
      <c r="J135" s="1" t="s">
        <v>1212</v>
      </c>
    </row>
    <row r="136" spans="1:10" ht="41.1" customHeight="1" x14ac:dyDescent="0.2">
      <c r="A136" s="1" t="s">
        <v>0</v>
      </c>
      <c r="B136" s="25" t="s">
        <v>2904</v>
      </c>
      <c r="C136" s="15" t="s">
        <v>1382</v>
      </c>
      <c r="D136" s="7" t="s">
        <v>10</v>
      </c>
      <c r="E136" s="45">
        <v>190</v>
      </c>
      <c r="F136" s="17">
        <v>0.25</v>
      </c>
      <c r="G136" s="45">
        <f t="shared" si="4"/>
        <v>142.5</v>
      </c>
      <c r="H136" s="1" t="str">
        <f>Table148[[#This Row],[Short Description]]</f>
        <v>MASK6CT-W</v>
      </c>
      <c r="I136" s="1" t="s">
        <v>1383</v>
      </c>
      <c r="J136" s="1" t="s">
        <v>1212</v>
      </c>
    </row>
    <row r="137" spans="1:10" ht="41.1" customHeight="1" x14ac:dyDescent="0.2">
      <c r="A137" s="1" t="s">
        <v>0</v>
      </c>
      <c r="B137" s="25" t="s">
        <v>2905</v>
      </c>
      <c r="C137" s="15" t="s">
        <v>1384</v>
      </c>
      <c r="D137" s="7" t="s">
        <v>10</v>
      </c>
      <c r="E137" s="45">
        <v>180</v>
      </c>
      <c r="F137" s="17">
        <v>0.25</v>
      </c>
      <c r="G137" s="45">
        <f t="shared" si="4"/>
        <v>135</v>
      </c>
      <c r="H137" s="1" t="str">
        <f>Table148[[#This Row],[Short Description]]</f>
        <v>MASK6C-W</v>
      </c>
      <c r="I137" s="1" t="s">
        <v>1385</v>
      </c>
      <c r="J137" s="1" t="s">
        <v>1212</v>
      </c>
    </row>
    <row r="138" spans="1:10" ht="41.1" customHeight="1" x14ac:dyDescent="0.2">
      <c r="A138" s="1" t="s">
        <v>0</v>
      </c>
      <c r="B138" s="25" t="s">
        <v>2906</v>
      </c>
      <c r="C138" s="15" t="s">
        <v>1386</v>
      </c>
      <c r="D138" s="7" t="s">
        <v>10</v>
      </c>
      <c r="E138" s="45">
        <v>32</v>
      </c>
      <c r="F138" s="17">
        <v>0.25</v>
      </c>
      <c r="G138" s="45">
        <f t="shared" si="4"/>
        <v>24</v>
      </c>
      <c r="H138" s="1" t="str">
        <f>Table148[[#This Row],[Short Description]]</f>
        <v>MASKCL-BL</v>
      </c>
      <c r="I138" s="1" t="s">
        <v>1387</v>
      </c>
      <c r="J138" s="1" t="s">
        <v>220</v>
      </c>
    </row>
    <row r="139" spans="1:10" ht="41.1" customHeight="1" x14ac:dyDescent="0.2">
      <c r="A139" s="1" t="s">
        <v>0</v>
      </c>
      <c r="B139" s="25" t="s">
        <v>2907</v>
      </c>
      <c r="C139" s="15" t="s">
        <v>1388</v>
      </c>
      <c r="D139" s="7" t="s">
        <v>10</v>
      </c>
      <c r="E139" s="45">
        <v>32</v>
      </c>
      <c r="F139" s="17">
        <v>0.25</v>
      </c>
      <c r="G139" s="45">
        <f t="shared" si="4"/>
        <v>24</v>
      </c>
      <c r="H139" s="1" t="str">
        <f>Table148[[#This Row],[Short Description]]</f>
        <v>MASKCL-W</v>
      </c>
      <c r="I139" s="1" t="s">
        <v>1389</v>
      </c>
      <c r="J139" s="1" t="s">
        <v>220</v>
      </c>
    </row>
    <row r="140" spans="1:10" ht="41.1" customHeight="1" x14ac:dyDescent="0.2">
      <c r="A140" s="1" t="s">
        <v>0</v>
      </c>
      <c r="B140" s="25" t="s">
        <v>2908</v>
      </c>
      <c r="C140" s="15" t="s">
        <v>1390</v>
      </c>
      <c r="D140" s="7" t="s">
        <v>10</v>
      </c>
      <c r="E140" s="45">
        <v>53</v>
      </c>
      <c r="F140" s="17">
        <v>0.25</v>
      </c>
      <c r="G140" s="45">
        <f t="shared" si="4"/>
        <v>39.75</v>
      </c>
      <c r="H140" s="1" t="str">
        <f>Table148[[#This Row],[Short Description]]</f>
        <v>MASKCV-BL</v>
      </c>
      <c r="I140" s="1" t="s">
        <v>1391</v>
      </c>
      <c r="J140" s="1" t="s">
        <v>220</v>
      </c>
    </row>
    <row r="141" spans="1:10" ht="41.1" customHeight="1" x14ac:dyDescent="0.2">
      <c r="A141" s="1" t="s">
        <v>0</v>
      </c>
      <c r="B141" s="25" t="s">
        <v>2909</v>
      </c>
      <c r="C141" s="15" t="s">
        <v>1392</v>
      </c>
      <c r="D141" s="7" t="s">
        <v>10</v>
      </c>
      <c r="E141" s="45">
        <v>53</v>
      </c>
      <c r="F141" s="17">
        <v>0.25</v>
      </c>
      <c r="G141" s="45">
        <f t="shared" si="4"/>
        <v>39.75</v>
      </c>
      <c r="H141" s="1" t="str">
        <f>Table148[[#This Row],[Short Description]]</f>
        <v>MASKCV-W</v>
      </c>
      <c r="I141" s="1" t="s">
        <v>1393</v>
      </c>
      <c r="J141" s="1" t="s">
        <v>220</v>
      </c>
    </row>
    <row r="142" spans="1:10" ht="41.1" customHeight="1" x14ac:dyDescent="0.2">
      <c r="A142" s="1" t="s">
        <v>0</v>
      </c>
      <c r="B142" s="25" t="s">
        <v>2910</v>
      </c>
      <c r="C142" s="15" t="s">
        <v>1394</v>
      </c>
      <c r="D142" s="7" t="s">
        <v>10</v>
      </c>
      <c r="E142" s="45">
        <v>85</v>
      </c>
      <c r="F142" s="17">
        <v>0.25</v>
      </c>
      <c r="G142" s="45">
        <f t="shared" si="4"/>
        <v>63.75</v>
      </c>
      <c r="H142" s="1" t="str">
        <f>Table148[[#This Row],[Short Description]]</f>
        <v>MASKCW-BL</v>
      </c>
      <c r="I142" s="1" t="s">
        <v>1395</v>
      </c>
      <c r="J142" s="1" t="s">
        <v>220</v>
      </c>
    </row>
    <row r="143" spans="1:10" ht="41.1" customHeight="1" x14ac:dyDescent="0.2">
      <c r="A143" s="1" t="s">
        <v>0</v>
      </c>
      <c r="B143" s="25" t="s">
        <v>2911</v>
      </c>
      <c r="C143" s="15" t="s">
        <v>1396</v>
      </c>
      <c r="D143" s="7" t="s">
        <v>10</v>
      </c>
      <c r="E143" s="45">
        <v>85</v>
      </c>
      <c r="F143" s="17">
        <v>0.25</v>
      </c>
      <c r="G143" s="45">
        <f t="shared" si="4"/>
        <v>63.75</v>
      </c>
      <c r="H143" s="1" t="str">
        <f>Table148[[#This Row],[Short Description]]</f>
        <v>MASKCW-W</v>
      </c>
      <c r="I143" s="1" t="s">
        <v>1397</v>
      </c>
      <c r="J143" s="1" t="s">
        <v>220</v>
      </c>
    </row>
    <row r="144" spans="1:10" ht="41.1" customHeight="1" x14ac:dyDescent="0.2">
      <c r="A144" s="1" t="s">
        <v>0</v>
      </c>
      <c r="B144" s="25" t="s">
        <v>2913</v>
      </c>
      <c r="C144" s="15" t="s">
        <v>1398</v>
      </c>
      <c r="D144" s="7" t="s">
        <v>1399</v>
      </c>
      <c r="E144" s="45">
        <v>969</v>
      </c>
      <c r="F144" s="17">
        <v>0.25</v>
      </c>
      <c r="G144" s="45">
        <f t="shared" si="4"/>
        <v>726.75</v>
      </c>
      <c r="H144" s="1" t="str">
        <f>Table148[[#This Row],[Short Description]]</f>
        <v>MC-250 Black</v>
      </c>
      <c r="I144" s="1" t="s">
        <v>1400</v>
      </c>
      <c r="J144" s="1" t="s">
        <v>220</v>
      </c>
    </row>
    <row r="145" spans="1:10" ht="41.1" customHeight="1" x14ac:dyDescent="0.2">
      <c r="A145" s="1" t="s">
        <v>0</v>
      </c>
      <c r="B145" s="25" t="s">
        <v>2914</v>
      </c>
      <c r="C145" s="15" t="s">
        <v>1401</v>
      </c>
      <c r="D145" s="7" t="s">
        <v>1399</v>
      </c>
      <c r="E145" s="45">
        <v>969</v>
      </c>
      <c r="F145" s="17">
        <v>0.25</v>
      </c>
      <c r="G145" s="45">
        <f t="shared" si="4"/>
        <v>726.75</v>
      </c>
      <c r="H145" s="1" t="str">
        <f>Table148[[#This Row],[Short Description]]</f>
        <v>MC-250 White</v>
      </c>
      <c r="I145" s="1" t="s">
        <v>1402</v>
      </c>
      <c r="J145" s="1" t="s">
        <v>220</v>
      </c>
    </row>
    <row r="146" spans="1:10" ht="41.1" customHeight="1" x14ac:dyDescent="0.2">
      <c r="A146" s="1" t="s">
        <v>0</v>
      </c>
      <c r="B146" s="21" t="s">
        <v>2915</v>
      </c>
      <c r="C146" s="15" t="s">
        <v>1403</v>
      </c>
      <c r="D146" s="7" t="s">
        <v>10</v>
      </c>
      <c r="E146" s="45">
        <v>1342</v>
      </c>
      <c r="F146" s="17">
        <v>0.25</v>
      </c>
      <c r="G146" s="45">
        <f t="shared" si="4"/>
        <v>1006.5</v>
      </c>
      <c r="H146" s="1" t="str">
        <f>Table148[[#This Row],[Short Description]]</f>
        <v>MC-PHK16-12PK Black</v>
      </c>
      <c r="I146" s="1" t="s">
        <v>1404</v>
      </c>
      <c r="J146" s="1" t="s">
        <v>284</v>
      </c>
    </row>
    <row r="147" spans="1:10" ht="41.1" customHeight="1" x14ac:dyDescent="0.2">
      <c r="A147" s="1" t="s">
        <v>0</v>
      </c>
      <c r="B147" s="21" t="s">
        <v>2916</v>
      </c>
      <c r="C147" s="15" t="s">
        <v>1405</v>
      </c>
      <c r="D147" s="7" t="s">
        <v>10</v>
      </c>
      <c r="E147" s="45">
        <v>1342</v>
      </c>
      <c r="F147" s="17">
        <v>0.25</v>
      </c>
      <c r="G147" s="45">
        <f t="shared" si="4"/>
        <v>1006.5</v>
      </c>
      <c r="H147" s="1" t="str">
        <f>Table148[[#This Row],[Short Description]]</f>
        <v>MC-PHK16-12PK White</v>
      </c>
      <c r="I147" s="1" t="s">
        <v>1406</v>
      </c>
      <c r="J147" s="1" t="s">
        <v>284</v>
      </c>
    </row>
    <row r="148" spans="1:10" ht="41.1" customHeight="1" x14ac:dyDescent="0.2">
      <c r="A148" s="1" t="s">
        <v>0</v>
      </c>
      <c r="B148" s="25" t="s">
        <v>2917</v>
      </c>
      <c r="C148" s="15" t="s">
        <v>1407</v>
      </c>
      <c r="D148" s="7" t="s">
        <v>10</v>
      </c>
      <c r="E148" s="45">
        <v>642</v>
      </c>
      <c r="F148" s="17">
        <v>0.25</v>
      </c>
      <c r="G148" s="45">
        <f t="shared" si="4"/>
        <v>481.5</v>
      </c>
      <c r="H148" s="1" t="str">
        <f>Table148[[#This Row],[Short Description]]</f>
        <v>MC-SK10 Black</v>
      </c>
      <c r="I148" s="1" t="s">
        <v>1408</v>
      </c>
      <c r="J148" s="1" t="s">
        <v>220</v>
      </c>
    </row>
    <row r="149" spans="1:10" ht="41.1" customHeight="1" x14ac:dyDescent="0.2">
      <c r="A149" s="1" t="s">
        <v>0</v>
      </c>
      <c r="B149" s="25" t="s">
        <v>2918</v>
      </c>
      <c r="C149" s="15" t="s">
        <v>1409</v>
      </c>
      <c r="D149" s="7" t="s">
        <v>10</v>
      </c>
      <c r="E149" s="45">
        <v>642</v>
      </c>
      <c r="F149" s="17">
        <v>0.25</v>
      </c>
      <c r="G149" s="45">
        <f t="shared" si="4"/>
        <v>481.5</v>
      </c>
      <c r="H149" s="1" t="str">
        <f>Table148[[#This Row],[Short Description]]</f>
        <v>MC-SK10 White</v>
      </c>
      <c r="I149" s="1" t="s">
        <v>1410</v>
      </c>
      <c r="J149" s="1" t="s">
        <v>220</v>
      </c>
    </row>
    <row r="150" spans="1:10" ht="41.1" customHeight="1" x14ac:dyDescent="0.2">
      <c r="A150" s="1" t="s">
        <v>0</v>
      </c>
      <c r="B150" s="25" t="s">
        <v>2936</v>
      </c>
      <c r="C150" s="15" t="s">
        <v>1411</v>
      </c>
      <c r="D150" s="7" t="s">
        <v>10</v>
      </c>
      <c r="E150" s="45">
        <v>286</v>
      </c>
      <c r="F150" s="17">
        <v>0.25</v>
      </c>
      <c r="G150" s="45">
        <f t="shared" si="4"/>
        <v>214.5</v>
      </c>
      <c r="H150" s="1" t="str">
        <f>Table148[[#This Row],[Short Description]]</f>
        <v>P30DT-BL</v>
      </c>
      <c r="I150" s="1" t="s">
        <v>1412</v>
      </c>
      <c r="J150" s="1" t="s">
        <v>1205</v>
      </c>
    </row>
    <row r="151" spans="1:10" ht="41.1" customHeight="1" x14ac:dyDescent="0.2">
      <c r="A151" s="1" t="s">
        <v>0</v>
      </c>
      <c r="B151" s="25" t="s">
        <v>2937</v>
      </c>
      <c r="C151" s="15" t="s">
        <v>1413</v>
      </c>
      <c r="D151" s="7" t="s">
        <v>10</v>
      </c>
      <c r="E151" s="45">
        <v>286</v>
      </c>
      <c r="F151" s="17">
        <v>0.25</v>
      </c>
      <c r="G151" s="45">
        <f t="shared" si="4"/>
        <v>214.5</v>
      </c>
      <c r="H151" s="1" t="str">
        <f>Table148[[#This Row],[Short Description]]</f>
        <v>P30DT-W</v>
      </c>
      <c r="I151" s="1" t="s">
        <v>1414</v>
      </c>
      <c r="J151" s="1" t="s">
        <v>1205</v>
      </c>
    </row>
    <row r="152" spans="1:10" ht="41.1" customHeight="1" x14ac:dyDescent="0.2">
      <c r="A152" s="1" t="s">
        <v>0</v>
      </c>
      <c r="B152" s="25" t="s">
        <v>2938</v>
      </c>
      <c r="C152" s="15" t="s">
        <v>1415</v>
      </c>
      <c r="D152" s="7" t="s">
        <v>10</v>
      </c>
      <c r="E152" s="45">
        <v>492</v>
      </c>
      <c r="F152" s="17">
        <v>0.25</v>
      </c>
      <c r="G152" s="45">
        <f t="shared" si="4"/>
        <v>369</v>
      </c>
      <c r="H152" s="1" t="str">
        <f>Table148[[#This Row],[Short Description]]</f>
        <v>P6 Black</v>
      </c>
      <c r="I152" s="1" t="s">
        <v>1416</v>
      </c>
      <c r="J152" s="1" t="s">
        <v>1205</v>
      </c>
    </row>
    <row r="153" spans="1:10" ht="41.1" customHeight="1" x14ac:dyDescent="0.2">
      <c r="A153" s="1" t="s">
        <v>0</v>
      </c>
      <c r="B153" s="25" t="s">
        <v>2939</v>
      </c>
      <c r="C153" s="15" t="s">
        <v>1417</v>
      </c>
      <c r="D153" s="7" t="s">
        <v>10</v>
      </c>
      <c r="E153" s="45">
        <v>492</v>
      </c>
      <c r="F153" s="17">
        <v>0.25</v>
      </c>
      <c r="G153" s="45">
        <f t="shared" si="4"/>
        <v>369</v>
      </c>
      <c r="H153" s="1" t="str">
        <f>Table148[[#This Row],[Short Description]]</f>
        <v>P6 White</v>
      </c>
      <c r="I153" s="1" t="s">
        <v>1418</v>
      </c>
      <c r="J153" s="1" t="s">
        <v>1205</v>
      </c>
    </row>
    <row r="154" spans="1:10" ht="41.1" customHeight="1" x14ac:dyDescent="0.2">
      <c r="A154" s="1" t="s">
        <v>0</v>
      </c>
      <c r="B154" s="25" t="s">
        <v>2940</v>
      </c>
      <c r="C154" s="15" t="s">
        <v>1419</v>
      </c>
      <c r="D154" s="7" t="s">
        <v>10</v>
      </c>
      <c r="E154" s="45">
        <v>382</v>
      </c>
      <c r="F154" s="17">
        <v>0.25</v>
      </c>
      <c r="G154" s="45">
        <f t="shared" si="4"/>
        <v>286.5</v>
      </c>
      <c r="H154" s="1" t="str">
        <f>Table148[[#This Row],[Short Description]]</f>
        <v>P60DT-BL</v>
      </c>
      <c r="I154" s="1" t="s">
        <v>1420</v>
      </c>
      <c r="J154" s="1" t="s">
        <v>1205</v>
      </c>
    </row>
    <row r="155" spans="1:10" ht="41.1" customHeight="1" x14ac:dyDescent="0.2">
      <c r="A155" s="1" t="s">
        <v>0</v>
      </c>
      <c r="B155" s="25" t="s">
        <v>2941</v>
      </c>
      <c r="C155" s="15" t="s">
        <v>1421</v>
      </c>
      <c r="D155" s="7" t="s">
        <v>10</v>
      </c>
      <c r="E155" s="45">
        <v>382</v>
      </c>
      <c r="F155" s="17">
        <v>0.25</v>
      </c>
      <c r="G155" s="45">
        <f t="shared" si="4"/>
        <v>286.5</v>
      </c>
      <c r="H155" s="1" t="str">
        <f>Table148[[#This Row],[Short Description]]</f>
        <v>P60DT-W</v>
      </c>
      <c r="I155" s="1" t="s">
        <v>1422</v>
      </c>
      <c r="J155" s="1" t="s">
        <v>1205</v>
      </c>
    </row>
    <row r="156" spans="1:10" ht="41.1" customHeight="1" x14ac:dyDescent="0.2">
      <c r="A156" s="1" t="s">
        <v>0</v>
      </c>
      <c r="B156" s="25" t="s">
        <v>2942</v>
      </c>
      <c r="C156" s="15" t="s">
        <v>1423</v>
      </c>
      <c r="D156" s="7" t="s">
        <v>10</v>
      </c>
      <c r="E156" s="45">
        <v>492</v>
      </c>
      <c r="F156" s="17">
        <v>0.25</v>
      </c>
      <c r="G156" s="45">
        <f t="shared" si="4"/>
        <v>369</v>
      </c>
      <c r="H156" s="1" t="str">
        <f>Table148[[#This Row],[Short Description]]</f>
        <v>P6-SM Black</v>
      </c>
      <c r="I156" s="1" t="s">
        <v>1424</v>
      </c>
      <c r="J156" s="1" t="s">
        <v>1205</v>
      </c>
    </row>
    <row r="157" spans="1:10" ht="41.1" customHeight="1" x14ac:dyDescent="0.2">
      <c r="A157" s="1" t="s">
        <v>0</v>
      </c>
      <c r="B157" s="25" t="s">
        <v>2943</v>
      </c>
      <c r="C157" s="15" t="s">
        <v>1425</v>
      </c>
      <c r="D157" s="7" t="s">
        <v>10</v>
      </c>
      <c r="E157" s="45">
        <v>492</v>
      </c>
      <c r="F157" s="17">
        <v>0.25</v>
      </c>
      <c r="G157" s="45">
        <f t="shared" si="4"/>
        <v>369</v>
      </c>
      <c r="H157" s="1" t="str">
        <f>Table148[[#This Row],[Short Description]]</f>
        <v>P6-SM White</v>
      </c>
      <c r="I157" s="1" t="s">
        <v>1426</v>
      </c>
      <c r="J157" s="1" t="s">
        <v>1205</v>
      </c>
    </row>
    <row r="158" spans="1:10" ht="41.1" customHeight="1" x14ac:dyDescent="0.2">
      <c r="A158" s="1" t="s">
        <v>0</v>
      </c>
      <c r="B158" s="25" t="s">
        <v>2978</v>
      </c>
      <c r="C158" s="26" t="s">
        <v>1427</v>
      </c>
      <c r="D158" s="7" t="s">
        <v>10</v>
      </c>
      <c r="E158" s="45">
        <v>123</v>
      </c>
      <c r="F158" s="17">
        <v>0.25</v>
      </c>
      <c r="G158" s="45">
        <f t="shared" si="4"/>
        <v>92.25</v>
      </c>
      <c r="H158" s="1" t="str">
        <f>Table148[[#This Row],[Short Description]]</f>
        <v>PHK-30</v>
      </c>
      <c r="I158" s="1" t="s">
        <v>1428</v>
      </c>
      <c r="J158" s="1" t="s">
        <v>284</v>
      </c>
    </row>
    <row r="159" spans="1:10" ht="42" customHeight="1" x14ac:dyDescent="0.2">
      <c r="A159" s="1" t="s">
        <v>0</v>
      </c>
      <c r="B159" s="25" t="s">
        <v>2990</v>
      </c>
      <c r="C159" s="15" t="s">
        <v>1429</v>
      </c>
      <c r="D159" s="1" t="s">
        <v>10</v>
      </c>
      <c r="E159" s="45">
        <v>25</v>
      </c>
      <c r="F159" s="17">
        <v>0.25</v>
      </c>
      <c r="G159" s="45">
        <f t="shared" si="4"/>
        <v>18.75</v>
      </c>
      <c r="H159" s="1" t="str">
        <f>Table148[[#This Row],[Short Description]]</f>
        <v>PSC</v>
      </c>
      <c r="I159" s="1" t="s">
        <v>1430</v>
      </c>
      <c r="J159" s="1" t="s">
        <v>284</v>
      </c>
    </row>
    <row r="160" spans="1:10" ht="42" customHeight="1" x14ac:dyDescent="0.2">
      <c r="A160" s="1" t="s">
        <v>0</v>
      </c>
      <c r="B160" s="25" t="s">
        <v>2991</v>
      </c>
      <c r="C160" s="15" t="s">
        <v>1431</v>
      </c>
      <c r="D160" s="1" t="s">
        <v>10</v>
      </c>
      <c r="E160" s="45">
        <v>61</v>
      </c>
      <c r="F160" s="17">
        <v>0.25</v>
      </c>
      <c r="G160" s="45">
        <f t="shared" si="4"/>
        <v>45.75</v>
      </c>
      <c r="H160" s="1" t="str">
        <f>Table148[[#This Row],[Short Description]]</f>
        <v>PST-14</v>
      </c>
      <c r="I160" s="1" t="s">
        <v>1432</v>
      </c>
      <c r="J160" s="1" t="s">
        <v>284</v>
      </c>
    </row>
    <row r="161" spans="1:10" ht="42" customHeight="1" x14ac:dyDescent="0.2">
      <c r="A161" s="1" t="s">
        <v>0</v>
      </c>
      <c r="B161" s="21" t="s">
        <v>3082</v>
      </c>
      <c r="C161" s="26" t="s">
        <v>1433</v>
      </c>
      <c r="D161" s="1" t="s">
        <v>10</v>
      </c>
      <c r="E161" s="45">
        <v>212</v>
      </c>
      <c r="F161" s="17">
        <v>0.25</v>
      </c>
      <c r="G161" s="45">
        <f t="shared" si="4"/>
        <v>159</v>
      </c>
      <c r="H161" s="1" t="str">
        <f>Table148[[#This Row],[Short Description]]</f>
        <v>SPA-GHH100​</v>
      </c>
      <c r="I161" s="1" t="s">
        <v>1434</v>
      </c>
      <c r="J161" s="1" t="s">
        <v>284</v>
      </c>
    </row>
    <row r="162" spans="1:10" ht="42" customHeight="1" x14ac:dyDescent="0.2">
      <c r="A162" s="1" t="s">
        <v>0</v>
      </c>
      <c r="B162" s="21" t="s">
        <v>3083</v>
      </c>
      <c r="C162" s="26" t="s">
        <v>1435</v>
      </c>
      <c r="D162" s="1" t="s">
        <v>10</v>
      </c>
      <c r="E162" s="45">
        <v>235</v>
      </c>
      <c r="F162" s="17">
        <v>0.25</v>
      </c>
      <c r="G162" s="45">
        <f t="shared" ref="G162:G193" si="5">E162-(E162*F162)</f>
        <v>176.25</v>
      </c>
      <c r="H162" s="1" t="str">
        <f>Table148[[#This Row],[Short Description]]</f>
        <v>SPA-GHH200​</v>
      </c>
      <c r="I162" s="1" t="s">
        <v>1436</v>
      </c>
      <c r="J162" s="1" t="s">
        <v>284</v>
      </c>
    </row>
    <row r="163" spans="1:10" ht="42" customHeight="1" x14ac:dyDescent="0.2">
      <c r="A163" s="1" t="s">
        <v>0</v>
      </c>
      <c r="B163" s="21" t="s">
        <v>3084</v>
      </c>
      <c r="C163" s="15" t="s">
        <v>1437</v>
      </c>
      <c r="D163" s="1" t="s">
        <v>10</v>
      </c>
      <c r="E163" s="45">
        <v>276</v>
      </c>
      <c r="F163" s="17">
        <v>0.25</v>
      </c>
      <c r="G163" s="45">
        <f t="shared" si="5"/>
        <v>207</v>
      </c>
      <c r="H163" s="1" t="str">
        <f>Table148[[#This Row],[Short Description]]</f>
        <v>SPA-GHH400</v>
      </c>
      <c r="I163" s="1" t="s">
        <v>1438</v>
      </c>
      <c r="J163" s="1" t="s">
        <v>284</v>
      </c>
    </row>
    <row r="164" spans="1:10" ht="42" customHeight="1" x14ac:dyDescent="0.2">
      <c r="A164" s="1" t="s">
        <v>0</v>
      </c>
      <c r="B164" s="21" t="s">
        <v>3085</v>
      </c>
      <c r="C164" s="15" t="s">
        <v>1439</v>
      </c>
      <c r="D164" s="1" t="s">
        <v>10</v>
      </c>
      <c r="E164" s="45">
        <v>297</v>
      </c>
      <c r="F164" s="17">
        <v>0.25</v>
      </c>
      <c r="G164" s="45">
        <f t="shared" si="5"/>
        <v>222.75</v>
      </c>
      <c r="H164" s="1" t="str">
        <f>Table148[[#This Row],[Short Description]]</f>
        <v>SPA-GHH500</v>
      </c>
      <c r="I164" s="1" t="s">
        <v>1440</v>
      </c>
      <c r="J164" s="1" t="s">
        <v>284</v>
      </c>
    </row>
    <row r="165" spans="1:10" ht="42" customHeight="1" x14ac:dyDescent="0.2">
      <c r="A165" s="1" t="s">
        <v>0</v>
      </c>
      <c r="B165" s="21" t="s">
        <v>3086</v>
      </c>
      <c r="C165" s="15" t="s">
        <v>1441</v>
      </c>
      <c r="D165" s="1" t="s">
        <v>10</v>
      </c>
      <c r="E165" s="45">
        <v>318</v>
      </c>
      <c r="F165" s="17">
        <v>0.25</v>
      </c>
      <c r="G165" s="45">
        <f t="shared" si="5"/>
        <v>238.5</v>
      </c>
      <c r="H165" s="1" t="str">
        <f>Table148[[#This Row],[Short Description]]</f>
        <v>SPA-GHH600</v>
      </c>
      <c r="I165" s="1" t="s">
        <v>1442</v>
      </c>
      <c r="J165" s="1" t="s">
        <v>284</v>
      </c>
    </row>
    <row r="166" spans="1:10" ht="42" customHeight="1" x14ac:dyDescent="0.2">
      <c r="A166" s="1" t="s">
        <v>0</v>
      </c>
      <c r="B166" s="21" t="s">
        <v>3087</v>
      </c>
      <c r="C166" s="26" t="s">
        <v>1443</v>
      </c>
      <c r="D166" s="1" t="s">
        <v>10</v>
      </c>
      <c r="E166" s="45">
        <v>140</v>
      </c>
      <c r="F166" s="17">
        <v>0.25</v>
      </c>
      <c r="G166" s="45">
        <f t="shared" si="5"/>
        <v>105</v>
      </c>
      <c r="H166" s="1" t="str">
        <f>Table148[[#This Row],[Short Description]]</f>
        <v>SPA-GRB100​</v>
      </c>
      <c r="I166" s="1" t="s">
        <v>1444</v>
      </c>
      <c r="J166" s="1" t="s">
        <v>284</v>
      </c>
    </row>
    <row r="167" spans="1:10" ht="42" customHeight="1" x14ac:dyDescent="0.2">
      <c r="A167" s="1" t="s">
        <v>0</v>
      </c>
      <c r="B167" s="21" t="s">
        <v>3088</v>
      </c>
      <c r="C167" s="26" t="s">
        <v>1445</v>
      </c>
      <c r="D167" s="1" t="s">
        <v>10</v>
      </c>
      <c r="E167" s="45">
        <v>153</v>
      </c>
      <c r="F167" s="17">
        <v>0.25</v>
      </c>
      <c r="G167" s="45">
        <f t="shared" si="5"/>
        <v>114.75</v>
      </c>
      <c r="H167" s="1" t="str">
        <f>Table148[[#This Row],[Short Description]]</f>
        <v>SPA-GRB200​</v>
      </c>
      <c r="I167" s="1" t="s">
        <v>1446</v>
      </c>
      <c r="J167" s="1" t="s">
        <v>284</v>
      </c>
    </row>
    <row r="168" spans="1:10" ht="42" customHeight="1" x14ac:dyDescent="0.2">
      <c r="A168" s="1" t="s">
        <v>0</v>
      </c>
      <c r="B168" s="21" t="s">
        <v>3089</v>
      </c>
      <c r="C168" s="26" t="s">
        <v>1447</v>
      </c>
      <c r="D168" s="1" t="s">
        <v>10</v>
      </c>
      <c r="E168" s="45">
        <v>163</v>
      </c>
      <c r="F168" s="17">
        <v>0.25</v>
      </c>
      <c r="G168" s="45">
        <f t="shared" si="5"/>
        <v>122.25</v>
      </c>
      <c r="H168" s="1" t="str">
        <f>Table148[[#This Row],[Short Description]]</f>
        <v>SPA-GRB400</v>
      </c>
      <c r="I168" s="1" t="s">
        <v>1448</v>
      </c>
      <c r="J168" s="1" t="s">
        <v>284</v>
      </c>
    </row>
    <row r="169" spans="1:10" ht="42" customHeight="1" x14ac:dyDescent="0.2">
      <c r="A169" s="1" t="s">
        <v>0</v>
      </c>
      <c r="B169" s="21" t="s">
        <v>3090</v>
      </c>
      <c r="C169" s="26" t="s">
        <v>1449</v>
      </c>
      <c r="D169" s="1" t="s">
        <v>10</v>
      </c>
      <c r="E169" s="45">
        <v>176</v>
      </c>
      <c r="F169" s="17">
        <v>0.25</v>
      </c>
      <c r="G169" s="45">
        <f t="shared" si="5"/>
        <v>132</v>
      </c>
      <c r="H169" s="1" t="str">
        <f>Table148[[#This Row],[Short Description]]</f>
        <v>SPA-GRB500</v>
      </c>
      <c r="I169" s="1" t="s">
        <v>2108</v>
      </c>
      <c r="J169" s="1" t="s">
        <v>284</v>
      </c>
    </row>
    <row r="170" spans="1:10" ht="42" customHeight="1" x14ac:dyDescent="0.2">
      <c r="A170" s="1" t="s">
        <v>0</v>
      </c>
      <c r="B170" s="21" t="s">
        <v>3091</v>
      </c>
      <c r="C170" s="26" t="s">
        <v>1450</v>
      </c>
      <c r="D170" s="1" t="s">
        <v>10</v>
      </c>
      <c r="E170" s="45">
        <v>199</v>
      </c>
      <c r="F170" s="17">
        <v>0.25</v>
      </c>
      <c r="G170" s="45">
        <f t="shared" si="5"/>
        <v>149.25</v>
      </c>
      <c r="H170" s="1" t="str">
        <f>Table148[[#This Row],[Short Description]]</f>
        <v>SPA-GRB600</v>
      </c>
      <c r="I170" s="1" t="s">
        <v>1451</v>
      </c>
      <c r="J170" s="1" t="s">
        <v>284</v>
      </c>
    </row>
    <row r="171" spans="1:10" ht="42" customHeight="1" x14ac:dyDescent="0.2">
      <c r="A171" s="1" t="s">
        <v>0</v>
      </c>
      <c r="B171" s="21" t="s">
        <v>3092</v>
      </c>
      <c r="C171" s="26" t="s">
        <v>282</v>
      </c>
      <c r="D171" s="1" t="s">
        <v>10</v>
      </c>
      <c r="E171" s="45">
        <v>514</v>
      </c>
      <c r="F171" s="17">
        <v>0.25</v>
      </c>
      <c r="G171" s="45">
        <f t="shared" si="5"/>
        <v>385.5</v>
      </c>
      <c r="H171" s="1" t="str">
        <f>Table148[[#This Row],[Short Description]]</f>
        <v xml:space="preserve">SPA-GSQ100 </v>
      </c>
      <c r="I171" s="1" t="s">
        <v>283</v>
      </c>
      <c r="J171" s="1" t="s">
        <v>284</v>
      </c>
    </row>
    <row r="172" spans="1:10" ht="42" customHeight="1" x14ac:dyDescent="0.2">
      <c r="A172" s="1" t="s">
        <v>0</v>
      </c>
      <c r="B172" s="21" t="s">
        <v>3096</v>
      </c>
      <c r="C172" s="26" t="s">
        <v>1452</v>
      </c>
      <c r="D172" s="1" t="s">
        <v>10</v>
      </c>
      <c r="E172" s="45">
        <v>199</v>
      </c>
      <c r="F172" s="17">
        <v>0.25</v>
      </c>
      <c r="G172" s="45">
        <f t="shared" si="5"/>
        <v>149.25</v>
      </c>
      <c r="H172" s="1" t="str">
        <f>Table148[[#This Row],[Short Description]]</f>
        <v>SPA-NC100​</v>
      </c>
      <c r="I172" s="1" t="s">
        <v>1453</v>
      </c>
      <c r="J172" s="1" t="s">
        <v>284</v>
      </c>
    </row>
    <row r="173" spans="1:10" ht="42" customHeight="1" x14ac:dyDescent="0.2">
      <c r="A173" s="1" t="s">
        <v>0</v>
      </c>
      <c r="B173" s="21" t="s">
        <v>3097</v>
      </c>
      <c r="C173" s="26" t="s">
        <v>1454</v>
      </c>
      <c r="D173" s="1" t="s">
        <v>10</v>
      </c>
      <c r="E173" s="45">
        <v>212</v>
      </c>
      <c r="F173" s="17">
        <v>0.25</v>
      </c>
      <c r="G173" s="45">
        <f t="shared" si="5"/>
        <v>159</v>
      </c>
      <c r="H173" s="1" t="str">
        <f>Table148[[#This Row],[Short Description]]</f>
        <v>SPA-NC200​</v>
      </c>
      <c r="I173" s="1" t="s">
        <v>1455</v>
      </c>
      <c r="J173" s="1" t="s">
        <v>284</v>
      </c>
    </row>
    <row r="174" spans="1:10" ht="42" customHeight="1" x14ac:dyDescent="0.2">
      <c r="A174" s="1" t="s">
        <v>0</v>
      </c>
      <c r="B174" s="21" t="s">
        <v>3098</v>
      </c>
      <c r="C174" s="26" t="s">
        <v>1456</v>
      </c>
      <c r="D174" s="1" t="s">
        <v>10</v>
      </c>
      <c r="E174" s="45">
        <v>206</v>
      </c>
      <c r="F174" s="17">
        <v>0.25</v>
      </c>
      <c r="G174" s="45">
        <f t="shared" si="5"/>
        <v>154.5</v>
      </c>
      <c r="H174" s="1" t="str">
        <f>Table148[[#This Row],[Short Description]]</f>
        <v>SPA-NC300</v>
      </c>
      <c r="I174" s="1" t="s">
        <v>1457</v>
      </c>
      <c r="J174" s="1" t="s">
        <v>284</v>
      </c>
    </row>
    <row r="175" spans="1:10" ht="42" customHeight="1" x14ac:dyDescent="0.2">
      <c r="A175" s="1" t="s">
        <v>0</v>
      </c>
      <c r="B175" s="21" t="s">
        <v>3099</v>
      </c>
      <c r="C175" s="26" t="s">
        <v>1458</v>
      </c>
      <c r="D175" s="1" t="s">
        <v>10</v>
      </c>
      <c r="E175" s="45">
        <v>229</v>
      </c>
      <c r="F175" s="17">
        <v>0.25</v>
      </c>
      <c r="G175" s="45">
        <f t="shared" si="5"/>
        <v>171.75</v>
      </c>
      <c r="H175" s="1" t="str">
        <f>Table148[[#This Row],[Short Description]]</f>
        <v>SPA-NC400</v>
      </c>
      <c r="I175" s="1" t="s">
        <v>1459</v>
      </c>
      <c r="J175" s="1" t="s">
        <v>284</v>
      </c>
    </row>
    <row r="176" spans="1:10" ht="42" customHeight="1" x14ac:dyDescent="0.2">
      <c r="A176" s="1" t="s">
        <v>0</v>
      </c>
      <c r="B176" s="21" t="s">
        <v>3100</v>
      </c>
      <c r="C176" s="26" t="s">
        <v>1460</v>
      </c>
      <c r="D176" s="1" t="s">
        <v>10</v>
      </c>
      <c r="E176" s="45">
        <v>276</v>
      </c>
      <c r="F176" s="17">
        <v>0.25</v>
      </c>
      <c r="G176" s="45">
        <f t="shared" si="5"/>
        <v>207</v>
      </c>
      <c r="H176" s="1" t="str">
        <f>Table148[[#This Row],[Short Description]]</f>
        <v>SPA-NC500</v>
      </c>
      <c r="I176" s="12" t="s">
        <v>2105</v>
      </c>
      <c r="J176" s="1" t="s">
        <v>284</v>
      </c>
    </row>
    <row r="177" spans="1:10" ht="42" customHeight="1" x14ac:dyDescent="0.2">
      <c r="A177" s="1" t="s">
        <v>0</v>
      </c>
      <c r="B177" s="21" t="s">
        <v>3101</v>
      </c>
      <c r="C177" s="26" t="s">
        <v>1461</v>
      </c>
      <c r="D177" s="1" t="s">
        <v>10</v>
      </c>
      <c r="E177" s="45">
        <v>310</v>
      </c>
      <c r="F177" s="17">
        <v>0.25</v>
      </c>
      <c r="G177" s="45">
        <f t="shared" si="5"/>
        <v>232.5</v>
      </c>
      <c r="H177" s="1" t="str">
        <f>Table148[[#This Row],[Short Description]]</f>
        <v>SPA-NC600</v>
      </c>
      <c r="I177" s="1" t="s">
        <v>1462</v>
      </c>
      <c r="J177" s="1" t="s">
        <v>284</v>
      </c>
    </row>
    <row r="178" spans="1:10" ht="42" customHeight="1" x14ac:dyDescent="0.2">
      <c r="A178" s="1" t="s">
        <v>0</v>
      </c>
      <c r="B178" s="21" t="s">
        <v>3102</v>
      </c>
      <c r="C178" s="26" t="s">
        <v>1463</v>
      </c>
      <c r="D178" s="1" t="s">
        <v>10</v>
      </c>
      <c r="E178" s="45">
        <v>163</v>
      </c>
      <c r="F178" s="17">
        <v>0.25</v>
      </c>
      <c r="G178" s="45">
        <f t="shared" si="5"/>
        <v>122.25</v>
      </c>
      <c r="H178" s="1" t="str">
        <f>Table148[[#This Row],[Short Description]]</f>
        <v>SPA-RAIL48​</v>
      </c>
      <c r="I178" s="1" t="s">
        <v>1464</v>
      </c>
      <c r="J178" s="1" t="s">
        <v>284</v>
      </c>
    </row>
    <row r="179" spans="1:10" ht="42" customHeight="1" x14ac:dyDescent="0.2">
      <c r="A179" s="1" t="s">
        <v>0</v>
      </c>
      <c r="B179" s="21" t="s">
        <v>3104</v>
      </c>
      <c r="C179" s="26" t="s">
        <v>1465</v>
      </c>
      <c r="D179" s="1" t="s">
        <v>10</v>
      </c>
      <c r="E179" s="45">
        <v>293</v>
      </c>
      <c r="F179" s="17">
        <v>0.25</v>
      </c>
      <c r="G179" s="45">
        <f t="shared" si="5"/>
        <v>219.75</v>
      </c>
      <c r="H179" s="1" t="str">
        <f>Table148[[#This Row],[Short Description]]</f>
        <v>SPA-TR100​</v>
      </c>
      <c r="I179" s="1" t="s">
        <v>1466</v>
      </c>
      <c r="J179" s="1" t="s">
        <v>284</v>
      </c>
    </row>
    <row r="180" spans="1:10" ht="42" customHeight="1" x14ac:dyDescent="0.2">
      <c r="A180" s="1" t="s">
        <v>0</v>
      </c>
      <c r="B180" s="21" t="s">
        <v>3105</v>
      </c>
      <c r="C180" s="26" t="s">
        <v>1467</v>
      </c>
      <c r="D180" s="1" t="s">
        <v>10</v>
      </c>
      <c r="E180" s="45">
        <v>293</v>
      </c>
      <c r="F180" s="17">
        <v>0.25</v>
      </c>
      <c r="G180" s="45">
        <f t="shared" si="5"/>
        <v>219.75</v>
      </c>
      <c r="H180" s="1" t="str">
        <f>Table148[[#This Row],[Short Description]]</f>
        <v>SPA-TR200​</v>
      </c>
      <c r="I180" s="1" t="s">
        <v>1468</v>
      </c>
      <c r="J180" s="1" t="s">
        <v>284</v>
      </c>
    </row>
    <row r="181" spans="1:10" ht="42" customHeight="1" x14ac:dyDescent="0.2">
      <c r="A181" s="1" t="s">
        <v>0</v>
      </c>
      <c r="B181" s="21" t="s">
        <v>3106</v>
      </c>
      <c r="C181" s="26" t="s">
        <v>1469</v>
      </c>
      <c r="D181" s="1" t="s">
        <v>10</v>
      </c>
      <c r="E181" s="45">
        <v>301</v>
      </c>
      <c r="F181" s="17">
        <v>0.25</v>
      </c>
      <c r="G181" s="45">
        <f t="shared" si="5"/>
        <v>225.75</v>
      </c>
      <c r="H181" s="1" t="str">
        <f>Table148[[#This Row],[Short Description]]</f>
        <v>SPA-TR300</v>
      </c>
      <c r="I181" s="1" t="s">
        <v>1470</v>
      </c>
      <c r="J181" s="1" t="s">
        <v>284</v>
      </c>
    </row>
    <row r="182" spans="1:10" ht="42" customHeight="1" x14ac:dyDescent="0.2">
      <c r="A182" s="1" t="s">
        <v>0</v>
      </c>
      <c r="B182" s="21" t="s">
        <v>3107</v>
      </c>
      <c r="C182" s="26" t="s">
        <v>1471</v>
      </c>
      <c r="D182" s="1" t="s">
        <v>10</v>
      </c>
      <c r="E182" s="45">
        <v>301</v>
      </c>
      <c r="F182" s="17">
        <v>0.25</v>
      </c>
      <c r="G182" s="45">
        <f t="shared" si="5"/>
        <v>225.75</v>
      </c>
      <c r="H182" s="1" t="str">
        <f>Table148[[#This Row],[Short Description]]</f>
        <v>SPA-TR400</v>
      </c>
      <c r="I182" s="1" t="s">
        <v>1472</v>
      </c>
      <c r="J182" s="1" t="s">
        <v>284</v>
      </c>
    </row>
    <row r="183" spans="1:10" ht="42" customHeight="1" x14ac:dyDescent="0.2">
      <c r="A183" s="1" t="s">
        <v>0</v>
      </c>
      <c r="B183" s="21" t="s">
        <v>3108</v>
      </c>
      <c r="C183" s="26" t="s">
        <v>1473</v>
      </c>
      <c r="D183" s="1" t="s">
        <v>10</v>
      </c>
      <c r="E183" s="45">
        <v>93</v>
      </c>
      <c r="F183" s="17">
        <v>0.25</v>
      </c>
      <c r="G183" s="45">
        <f t="shared" si="5"/>
        <v>69.75</v>
      </c>
      <c r="H183" s="1" t="str">
        <f>Table148[[#This Row],[Short Description]]</f>
        <v>SPA-UBDX100-B</v>
      </c>
      <c r="I183" s="1" t="s">
        <v>1474</v>
      </c>
      <c r="J183" s="1" t="s">
        <v>284</v>
      </c>
    </row>
    <row r="184" spans="1:10" ht="42" customHeight="1" x14ac:dyDescent="0.2">
      <c r="A184" s="1" t="s">
        <v>0</v>
      </c>
      <c r="B184" s="21" t="s">
        <v>3109</v>
      </c>
      <c r="C184" s="26" t="s">
        <v>1475</v>
      </c>
      <c r="D184" s="1" t="s">
        <v>10</v>
      </c>
      <c r="E184" s="45">
        <v>93</v>
      </c>
      <c r="F184" s="17">
        <v>0.25</v>
      </c>
      <c r="G184" s="45">
        <f t="shared" si="5"/>
        <v>69.75</v>
      </c>
      <c r="H184" s="1" t="str">
        <f>Table148[[#This Row],[Short Description]]</f>
        <v>SPA-UBDX100-W</v>
      </c>
      <c r="I184" s="1" t="s">
        <v>1476</v>
      </c>
      <c r="J184" s="1" t="s">
        <v>284</v>
      </c>
    </row>
    <row r="185" spans="1:10" ht="42" customHeight="1" x14ac:dyDescent="0.2">
      <c r="A185" s="1" t="s">
        <v>0</v>
      </c>
      <c r="B185" s="21" t="s">
        <v>3110</v>
      </c>
      <c r="C185" s="26" t="s">
        <v>1477</v>
      </c>
      <c r="D185" s="1" t="s">
        <v>10</v>
      </c>
      <c r="E185" s="45">
        <v>106</v>
      </c>
      <c r="F185" s="17">
        <v>0.25</v>
      </c>
      <c r="G185" s="45">
        <f t="shared" si="5"/>
        <v>79.5</v>
      </c>
      <c r="H185" s="1" t="str">
        <f>Table148[[#This Row],[Short Description]]</f>
        <v>SPA-UBDX200-B</v>
      </c>
      <c r="I185" s="1" t="s">
        <v>1478</v>
      </c>
      <c r="J185" s="1" t="s">
        <v>284</v>
      </c>
    </row>
    <row r="186" spans="1:10" ht="42" customHeight="1" x14ac:dyDescent="0.2">
      <c r="A186" s="1" t="s">
        <v>0</v>
      </c>
      <c r="B186" s="21" t="s">
        <v>3111</v>
      </c>
      <c r="C186" s="26" t="s">
        <v>1479</v>
      </c>
      <c r="D186" s="1" t="s">
        <v>10</v>
      </c>
      <c r="E186" s="45">
        <v>106</v>
      </c>
      <c r="F186" s="17">
        <v>0.25</v>
      </c>
      <c r="G186" s="45">
        <f t="shared" si="5"/>
        <v>79.5</v>
      </c>
      <c r="H186" s="1" t="str">
        <f>Table148[[#This Row],[Short Description]]</f>
        <v>SPA-UBDX200-W</v>
      </c>
      <c r="I186" s="1" t="s">
        <v>1480</v>
      </c>
      <c r="J186" s="1" t="s">
        <v>284</v>
      </c>
    </row>
    <row r="187" spans="1:10" ht="42" customHeight="1" x14ac:dyDescent="0.2">
      <c r="A187" s="1" t="s">
        <v>0</v>
      </c>
      <c r="B187" s="21" t="s">
        <v>3478</v>
      </c>
      <c r="C187" s="26" t="s">
        <v>3479</v>
      </c>
      <c r="D187" s="1" t="s">
        <v>10</v>
      </c>
      <c r="E187" s="45">
        <v>723</v>
      </c>
      <c r="F187" s="17">
        <v>0.25</v>
      </c>
      <c r="G187" s="45">
        <f t="shared" si="5"/>
        <v>542.25</v>
      </c>
      <c r="H187" s="1" t="s">
        <v>3479</v>
      </c>
      <c r="I187" s="1" t="s">
        <v>3480</v>
      </c>
      <c r="J187" s="1" t="s">
        <v>595</v>
      </c>
    </row>
    <row r="188" spans="1:10" ht="42" customHeight="1" x14ac:dyDescent="0.2">
      <c r="A188" s="1" t="s">
        <v>0</v>
      </c>
      <c r="B188" s="21" t="s">
        <v>3481</v>
      </c>
      <c r="C188" s="26" t="s">
        <v>3482</v>
      </c>
      <c r="D188" s="1" t="s">
        <v>10</v>
      </c>
      <c r="E188" s="45">
        <v>935</v>
      </c>
      <c r="F188" s="17">
        <v>0.25</v>
      </c>
      <c r="G188" s="45">
        <f t="shared" si="5"/>
        <v>701.25</v>
      </c>
      <c r="H188" s="1" t="s">
        <v>3482</v>
      </c>
      <c r="I188" s="1" t="s">
        <v>3483</v>
      </c>
      <c r="J188" s="1" t="s">
        <v>595</v>
      </c>
    </row>
    <row r="189" spans="1:10" ht="42" customHeight="1" x14ac:dyDescent="0.2">
      <c r="A189" s="1" t="s">
        <v>0</v>
      </c>
      <c r="B189" s="21" t="s">
        <v>3484</v>
      </c>
      <c r="C189" s="26" t="s">
        <v>3485</v>
      </c>
      <c r="D189" s="1" t="s">
        <v>10</v>
      </c>
      <c r="E189" s="45">
        <v>935</v>
      </c>
      <c r="F189" s="17">
        <v>0.25</v>
      </c>
      <c r="G189" s="45">
        <f t="shared" si="5"/>
        <v>701.25</v>
      </c>
      <c r="H189" s="1" t="s">
        <v>3485</v>
      </c>
      <c r="I189" s="1" t="s">
        <v>3486</v>
      </c>
      <c r="J189" s="1" t="s">
        <v>595</v>
      </c>
    </row>
    <row r="190" spans="1:10" ht="42" customHeight="1" x14ac:dyDescent="0.2">
      <c r="A190" s="1" t="s">
        <v>0</v>
      </c>
      <c r="B190" s="25" t="s">
        <v>3114</v>
      </c>
      <c r="C190" s="15" t="s">
        <v>1481</v>
      </c>
      <c r="D190" s="1" t="s">
        <v>10</v>
      </c>
      <c r="E190" s="45">
        <v>492</v>
      </c>
      <c r="F190" s="17">
        <v>0.25</v>
      </c>
      <c r="G190" s="45">
        <f t="shared" si="5"/>
        <v>369</v>
      </c>
      <c r="H190" s="1" t="str">
        <f>Table148[[#This Row],[Short Description]]</f>
        <v>SUBLIME-BL</v>
      </c>
      <c r="I190" s="1" t="s">
        <v>1482</v>
      </c>
      <c r="J190" s="1" t="s">
        <v>595</v>
      </c>
    </row>
    <row r="191" spans="1:10" ht="42" customHeight="1" x14ac:dyDescent="0.2">
      <c r="A191" s="1" t="s">
        <v>0</v>
      </c>
      <c r="B191" s="25" t="s">
        <v>3115</v>
      </c>
      <c r="C191" s="15" t="s">
        <v>1483</v>
      </c>
      <c r="D191" s="1" t="s">
        <v>10</v>
      </c>
      <c r="E191" s="45">
        <v>492</v>
      </c>
      <c r="F191" s="17">
        <v>0.25</v>
      </c>
      <c r="G191" s="45">
        <f t="shared" si="5"/>
        <v>369</v>
      </c>
      <c r="H191" s="1" t="str">
        <f>Table148[[#This Row],[Short Description]]</f>
        <v>SUBLIME-W</v>
      </c>
      <c r="I191" s="1" t="s">
        <v>1484</v>
      </c>
      <c r="J191" s="1" t="s">
        <v>595</v>
      </c>
    </row>
  </sheetData>
  <phoneticPr fontId="10" type="noConversion"/>
  <conditionalFormatting sqref="B2:B3">
    <cfRule type="duplicateValues" dxfId="39" priority="28"/>
  </conditionalFormatting>
  <conditionalFormatting sqref="B28:B33">
    <cfRule type="duplicateValues" dxfId="38" priority="11"/>
  </conditionalFormatting>
  <conditionalFormatting sqref="B34:B49 B14:B27">
    <cfRule type="duplicateValues" dxfId="37" priority="10"/>
  </conditionalFormatting>
  <conditionalFormatting sqref="B64:B69">
    <cfRule type="duplicateValues" dxfId="36" priority="2"/>
  </conditionalFormatting>
  <conditionalFormatting sqref="B81">
    <cfRule type="duplicateValues" dxfId="35" priority="6"/>
  </conditionalFormatting>
  <conditionalFormatting sqref="B102:B103 B105">
    <cfRule type="duplicateValues" dxfId="34" priority="5"/>
  </conditionalFormatting>
  <conditionalFormatting sqref="B116">
    <cfRule type="duplicateValues" dxfId="33" priority="3"/>
  </conditionalFormatting>
  <conditionalFormatting sqref="B117:B118">
    <cfRule type="duplicateValues" dxfId="32" priority="4"/>
  </conditionalFormatting>
  <conditionalFormatting sqref="B160">
    <cfRule type="duplicateValues" dxfId="31" priority="1"/>
  </conditionalFormatting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AD4FF-C2DA-48D4-B609-8A0CDC6B18BC}">
  <sheetPr codeName="Sheet10"/>
  <dimension ref="A1:J30"/>
  <sheetViews>
    <sheetView workbookViewId="0">
      <selection activeCell="G9" sqref="G9"/>
    </sheetView>
  </sheetViews>
  <sheetFormatPr defaultColWidth="8.85546875" defaultRowHeight="12.75" x14ac:dyDescent="0.2"/>
  <cols>
    <col min="1" max="1" width="17.5703125" style="1" customWidth="1"/>
    <col min="2" max="2" width="15.5703125" style="2" customWidth="1"/>
    <col min="3" max="3" width="29.5703125" style="1" customWidth="1"/>
    <col min="4" max="4" width="11.140625" style="1" customWidth="1"/>
    <col min="5" max="5" width="14" style="45" customWidth="1"/>
    <col min="6" max="6" width="14" style="1" hidden="1" customWidth="1"/>
    <col min="7" max="7" width="19.5703125" style="45" customWidth="1"/>
    <col min="8" max="8" width="26.42578125" style="1" customWidth="1"/>
    <col min="9" max="9" width="60.5703125" style="1" customWidth="1"/>
    <col min="10" max="10" width="56.28515625" style="1" customWidth="1"/>
    <col min="11" max="11" width="69" style="1" customWidth="1"/>
    <col min="12" max="16384" width="8.85546875" style="1"/>
  </cols>
  <sheetData>
    <row r="1" spans="1:10" s="10" customFormat="1" ht="31.5" x14ac:dyDescent="0.25">
      <c r="A1" s="10" t="s">
        <v>1</v>
      </c>
      <c r="B1" s="11" t="s">
        <v>2</v>
      </c>
      <c r="C1" s="10" t="s">
        <v>3</v>
      </c>
      <c r="D1" s="10" t="s">
        <v>4</v>
      </c>
      <c r="E1" s="44" t="s">
        <v>5</v>
      </c>
      <c r="F1" s="10" t="s">
        <v>3487</v>
      </c>
      <c r="G1" s="44" t="s">
        <v>3488</v>
      </c>
      <c r="H1" s="10" t="s">
        <v>6</v>
      </c>
      <c r="I1" s="10" t="s">
        <v>7</v>
      </c>
      <c r="J1" s="10" t="s">
        <v>8</v>
      </c>
    </row>
    <row r="2" spans="1:10" ht="42" customHeight="1" x14ac:dyDescent="0.2">
      <c r="A2" s="1" t="s">
        <v>0</v>
      </c>
      <c r="B2" s="21" t="s">
        <v>2287</v>
      </c>
      <c r="C2" s="1" t="s">
        <v>2109</v>
      </c>
      <c r="D2" s="1" t="s">
        <v>10</v>
      </c>
      <c r="E2" s="45">
        <v>10611</v>
      </c>
      <c r="F2" s="3">
        <v>0.25</v>
      </c>
      <c r="G2" s="45">
        <f t="shared" ref="G2:G30" si="0">E2-(E2*F2)</f>
        <v>7958.25</v>
      </c>
      <c r="H2" s="1" t="str">
        <f>Table13[[#This Row],[Short Description]]</f>
        <v>Biamp MRB-L-SCX400-C</v>
      </c>
      <c r="I2" s="19" t="s">
        <v>1529</v>
      </c>
      <c r="J2" s="1" t="s">
        <v>1530</v>
      </c>
    </row>
    <row r="3" spans="1:10" ht="42" customHeight="1" x14ac:dyDescent="0.2">
      <c r="A3" s="1" t="s">
        <v>0</v>
      </c>
      <c r="B3" s="21" t="s">
        <v>2288</v>
      </c>
      <c r="C3" s="1" t="s">
        <v>2110</v>
      </c>
      <c r="D3" s="1" t="s">
        <v>10</v>
      </c>
      <c r="E3" s="45">
        <v>9911</v>
      </c>
      <c r="F3" s="3">
        <v>0.25</v>
      </c>
      <c r="G3" s="45">
        <f t="shared" si="0"/>
        <v>7433.25</v>
      </c>
      <c r="H3" s="1" t="str">
        <f>Table13[[#This Row],[Short Description]]</f>
        <v>Biamp MRB-L-SCX400-T</v>
      </c>
      <c r="I3" s="19" t="s">
        <v>2113</v>
      </c>
      <c r="J3" s="1" t="s">
        <v>1530</v>
      </c>
    </row>
    <row r="4" spans="1:10" ht="42" customHeight="1" x14ac:dyDescent="0.2">
      <c r="A4" s="1" t="s">
        <v>0</v>
      </c>
      <c r="B4" s="21" t="s">
        <v>2307</v>
      </c>
      <c r="C4" s="1" t="s">
        <v>2111</v>
      </c>
      <c r="D4" s="1" t="s">
        <v>10</v>
      </c>
      <c r="E4" s="45">
        <v>8514</v>
      </c>
      <c r="F4" s="3">
        <v>0.25</v>
      </c>
      <c r="G4" s="45">
        <f t="shared" si="0"/>
        <v>6385.5</v>
      </c>
      <c r="H4" s="1" t="str">
        <f>Table13[[#This Row],[Short Description]]</f>
        <v>Biamp MRB-M-SCX400-C</v>
      </c>
      <c r="I4" s="19" t="s">
        <v>1531</v>
      </c>
      <c r="J4" s="1" t="s">
        <v>1530</v>
      </c>
    </row>
    <row r="5" spans="1:10" ht="42" customHeight="1" x14ac:dyDescent="0.2">
      <c r="A5" s="1" t="s">
        <v>0</v>
      </c>
      <c r="B5" s="21" t="s">
        <v>2308</v>
      </c>
      <c r="C5" s="1" t="s">
        <v>2112</v>
      </c>
      <c r="D5" s="1" t="s">
        <v>10</v>
      </c>
      <c r="E5" s="45">
        <v>8397</v>
      </c>
      <c r="F5" s="3">
        <v>0.25</v>
      </c>
      <c r="G5" s="45">
        <f t="shared" si="0"/>
        <v>6297.75</v>
      </c>
      <c r="H5" s="1" t="str">
        <f>Table13[[#This Row],[Short Description]]</f>
        <v>Biamp MRB-M-SCX400-T</v>
      </c>
      <c r="I5" s="1" t="s">
        <v>2114</v>
      </c>
      <c r="J5" s="1" t="s">
        <v>1530</v>
      </c>
    </row>
    <row r="6" spans="1:10" ht="42" customHeight="1" x14ac:dyDescent="0.2">
      <c r="A6" s="1" t="s">
        <v>0</v>
      </c>
      <c r="B6" s="21" t="s">
        <v>2375</v>
      </c>
      <c r="C6" s="1" t="s">
        <v>1488</v>
      </c>
      <c r="D6" s="1" t="s">
        <v>10</v>
      </c>
      <c r="E6" s="45">
        <v>1096</v>
      </c>
      <c r="F6" s="3">
        <v>0.25</v>
      </c>
      <c r="G6" s="45">
        <f t="shared" si="0"/>
        <v>822</v>
      </c>
      <c r="H6" s="1" t="str">
        <f>Table13[[#This Row],[Short Description]]</f>
        <v>Devio DCM-1 Black</v>
      </c>
      <c r="I6" s="1" t="s">
        <v>1489</v>
      </c>
      <c r="J6" s="1" t="s">
        <v>254</v>
      </c>
    </row>
    <row r="7" spans="1:10" ht="42" customHeight="1" x14ac:dyDescent="0.2">
      <c r="A7" s="1" t="s">
        <v>0</v>
      </c>
      <c r="B7" s="21" t="s">
        <v>2376</v>
      </c>
      <c r="C7" s="1" t="s">
        <v>1490</v>
      </c>
      <c r="D7" s="1" t="s">
        <v>10</v>
      </c>
      <c r="E7" s="45">
        <v>1096</v>
      </c>
      <c r="F7" s="3">
        <v>0.25</v>
      </c>
      <c r="G7" s="45">
        <f t="shared" si="0"/>
        <v>822</v>
      </c>
      <c r="H7" s="1" t="str">
        <f>Table13[[#This Row],[Short Description]]</f>
        <v>Devio DCM-1 White</v>
      </c>
      <c r="I7" s="1" t="s">
        <v>1491</v>
      </c>
      <c r="J7" s="1" t="s">
        <v>254</v>
      </c>
    </row>
    <row r="8" spans="1:10" ht="42" customHeight="1" x14ac:dyDescent="0.2">
      <c r="A8" s="1" t="s">
        <v>0</v>
      </c>
      <c r="B8" s="24" t="s">
        <v>2377</v>
      </c>
      <c r="C8" s="1" t="s">
        <v>1492</v>
      </c>
      <c r="D8" s="1" t="s">
        <v>10</v>
      </c>
      <c r="E8" s="45">
        <v>1096</v>
      </c>
      <c r="F8" s="3">
        <v>0.25</v>
      </c>
      <c r="G8" s="45">
        <f t="shared" si="0"/>
        <v>822</v>
      </c>
      <c r="H8" s="1" t="str">
        <f>Table13[[#This Row],[Short Description]]</f>
        <v>Devio DTM-1</v>
      </c>
      <c r="I8" s="1" t="s">
        <v>1493</v>
      </c>
      <c r="J8" s="1" t="s">
        <v>254</v>
      </c>
    </row>
    <row r="9" spans="1:10" ht="42" customHeight="1" x14ac:dyDescent="0.2">
      <c r="A9" s="1" t="s">
        <v>0</v>
      </c>
      <c r="B9" s="21" t="s">
        <v>2378</v>
      </c>
      <c r="C9" s="1" t="s">
        <v>1494</v>
      </c>
      <c r="D9" s="1" t="s">
        <v>10</v>
      </c>
      <c r="E9" s="45">
        <v>200</v>
      </c>
      <c r="F9" s="3">
        <v>0.25</v>
      </c>
      <c r="G9" s="45">
        <f t="shared" si="0"/>
        <v>150</v>
      </c>
      <c r="H9" s="1" t="str">
        <f>Table13[[#This Row],[Short Description]]</f>
        <v>Devio SCR-10</v>
      </c>
      <c r="I9" s="1" t="s">
        <v>1495</v>
      </c>
      <c r="J9" s="1" t="s">
        <v>1496</v>
      </c>
    </row>
    <row r="10" spans="1:10" ht="42" customHeight="1" x14ac:dyDescent="0.2">
      <c r="A10" s="1" t="s">
        <v>0</v>
      </c>
      <c r="B10" s="21" t="s">
        <v>2379</v>
      </c>
      <c r="C10" s="1" t="s">
        <v>1497</v>
      </c>
      <c r="D10" s="1" t="s">
        <v>10</v>
      </c>
      <c r="E10" s="45">
        <v>3967</v>
      </c>
      <c r="F10" s="3">
        <v>0.25</v>
      </c>
      <c r="G10" s="45">
        <f t="shared" si="0"/>
        <v>2975.25</v>
      </c>
      <c r="H10" s="1" t="str">
        <f>Table13[[#This Row],[Short Description]]</f>
        <v>Devio SCR-20C Black</v>
      </c>
      <c r="I10" s="1" t="s">
        <v>1498</v>
      </c>
      <c r="J10" s="1" t="s">
        <v>1499</v>
      </c>
    </row>
    <row r="11" spans="1:10" ht="42" customHeight="1" x14ac:dyDescent="0.2">
      <c r="A11" s="1" t="s">
        <v>0</v>
      </c>
      <c r="B11" s="21" t="s">
        <v>2380</v>
      </c>
      <c r="C11" s="1" t="s">
        <v>1500</v>
      </c>
      <c r="D11" s="1" t="s">
        <v>10</v>
      </c>
      <c r="E11" s="45">
        <v>3967</v>
      </c>
      <c r="F11" s="3">
        <v>0.25</v>
      </c>
      <c r="G11" s="45">
        <f t="shared" si="0"/>
        <v>2975.25</v>
      </c>
      <c r="H11" s="1" t="str">
        <f>Table13[[#This Row],[Short Description]]</f>
        <v>Devio SCR-20C White</v>
      </c>
      <c r="I11" s="1" t="s">
        <v>1501</v>
      </c>
      <c r="J11" s="1" t="s">
        <v>1499</v>
      </c>
    </row>
    <row r="12" spans="1:10" ht="42" customHeight="1" x14ac:dyDescent="0.2">
      <c r="A12" s="1" t="s">
        <v>0</v>
      </c>
      <c r="B12" s="21" t="s">
        <v>2381</v>
      </c>
      <c r="C12" s="1" t="s">
        <v>1502</v>
      </c>
      <c r="D12" s="1" t="s">
        <v>10</v>
      </c>
      <c r="E12" s="45">
        <v>4547</v>
      </c>
      <c r="F12" s="3">
        <v>0.25</v>
      </c>
      <c r="G12" s="45">
        <f t="shared" si="0"/>
        <v>3410.25</v>
      </c>
      <c r="H12" s="1" t="str">
        <f>Table13[[#This Row],[Short Description]]</f>
        <v>Devio SCR-20CX Black</v>
      </c>
      <c r="I12" s="1" t="s">
        <v>1503</v>
      </c>
      <c r="J12" s="1" t="s">
        <v>1499</v>
      </c>
    </row>
    <row r="13" spans="1:10" ht="42" customHeight="1" x14ac:dyDescent="0.2">
      <c r="A13" s="1" t="s">
        <v>0</v>
      </c>
      <c r="B13" s="23" t="s">
        <v>2382</v>
      </c>
      <c r="C13" s="4" t="s">
        <v>1504</v>
      </c>
      <c r="D13" s="1" t="s">
        <v>10</v>
      </c>
      <c r="E13" s="45">
        <v>4547</v>
      </c>
      <c r="F13" s="3">
        <v>0.25</v>
      </c>
      <c r="G13" s="45">
        <f t="shared" si="0"/>
        <v>3410.25</v>
      </c>
      <c r="H13" s="1" t="str">
        <f>Table13[[#This Row],[Short Description]]</f>
        <v>Devio SCR-20CX White</v>
      </c>
      <c r="I13" s="4" t="s">
        <v>1505</v>
      </c>
      <c r="J13" s="4" t="s">
        <v>1499</v>
      </c>
    </row>
    <row r="14" spans="1:10" ht="42" customHeight="1" x14ac:dyDescent="0.2">
      <c r="A14" s="1" t="s">
        <v>0</v>
      </c>
      <c r="B14" s="21" t="s">
        <v>2383</v>
      </c>
      <c r="C14" s="1" t="s">
        <v>1506</v>
      </c>
      <c r="D14" s="1" t="s">
        <v>10</v>
      </c>
      <c r="E14" s="45">
        <v>3967</v>
      </c>
      <c r="F14" s="3">
        <v>0.25</v>
      </c>
      <c r="G14" s="45">
        <f t="shared" si="0"/>
        <v>2975.25</v>
      </c>
      <c r="H14" s="1" t="str">
        <f>Table13[[#This Row],[Short Description]]</f>
        <v>Devio SCR-20T</v>
      </c>
      <c r="I14" s="1" t="s">
        <v>1507</v>
      </c>
      <c r="J14" s="1" t="s">
        <v>1508</v>
      </c>
    </row>
    <row r="15" spans="1:10" ht="42" customHeight="1" x14ac:dyDescent="0.2">
      <c r="A15" s="1" t="s">
        <v>0</v>
      </c>
      <c r="B15" s="21" t="s">
        <v>2384</v>
      </c>
      <c r="C15" s="1" t="s">
        <v>1509</v>
      </c>
      <c r="D15" s="1" t="s">
        <v>10</v>
      </c>
      <c r="E15" s="45">
        <v>3967</v>
      </c>
      <c r="F15" s="3">
        <v>0.25</v>
      </c>
      <c r="G15" s="45">
        <f t="shared" si="0"/>
        <v>2975.25</v>
      </c>
      <c r="H15" s="1" t="str">
        <f>Table13[[#This Row],[Short Description]]</f>
        <v>Devio SCR-20TX Black</v>
      </c>
      <c r="I15" s="1" t="s">
        <v>1510</v>
      </c>
      <c r="J15" s="1" t="s">
        <v>1508</v>
      </c>
    </row>
    <row r="16" spans="1:10" ht="42" customHeight="1" x14ac:dyDescent="0.2">
      <c r="A16" s="1" t="s">
        <v>0</v>
      </c>
      <c r="B16" s="21" t="s">
        <v>2385</v>
      </c>
      <c r="C16" s="1" t="s">
        <v>1511</v>
      </c>
      <c r="D16" s="1" t="s">
        <v>10</v>
      </c>
      <c r="E16" s="45">
        <v>3967</v>
      </c>
      <c r="F16" s="3">
        <v>0.25</v>
      </c>
      <c r="G16" s="45">
        <f t="shared" si="0"/>
        <v>2975.25</v>
      </c>
      <c r="H16" s="1" t="str">
        <f>Table13[[#This Row],[Short Description]]</f>
        <v>Devio SCR-20TX White</v>
      </c>
      <c r="I16" s="1" t="s">
        <v>1512</v>
      </c>
      <c r="J16" s="1" t="s">
        <v>1508</v>
      </c>
    </row>
    <row r="17" spans="1:10" ht="42" customHeight="1" x14ac:dyDescent="0.2">
      <c r="A17" s="1" t="s">
        <v>0</v>
      </c>
      <c r="B17" s="21" t="s">
        <v>2386</v>
      </c>
      <c r="C17" s="1" t="s">
        <v>1513</v>
      </c>
      <c r="D17" s="1" t="s">
        <v>10</v>
      </c>
      <c r="E17" s="45">
        <v>4316</v>
      </c>
      <c r="F17" s="3">
        <v>0.25</v>
      </c>
      <c r="G17" s="45">
        <f t="shared" si="0"/>
        <v>3237</v>
      </c>
      <c r="H17" s="1" t="str">
        <f>Table13[[#This Row],[Short Description]]</f>
        <v>Devio SCR-25C Black</v>
      </c>
      <c r="I17" s="1" t="s">
        <v>1514</v>
      </c>
      <c r="J17" s="1" t="s">
        <v>1499</v>
      </c>
    </row>
    <row r="18" spans="1:10" ht="42" customHeight="1" x14ac:dyDescent="0.2">
      <c r="A18" s="1" t="s">
        <v>0</v>
      </c>
      <c r="B18" s="21" t="s">
        <v>2387</v>
      </c>
      <c r="C18" s="1" t="s">
        <v>1515</v>
      </c>
      <c r="D18" s="1" t="s">
        <v>10</v>
      </c>
      <c r="E18" s="45">
        <v>4316</v>
      </c>
      <c r="F18" s="3">
        <v>0.25</v>
      </c>
      <c r="G18" s="45">
        <f t="shared" si="0"/>
        <v>3237</v>
      </c>
      <c r="H18" s="1" t="str">
        <f>Table13[[#This Row],[Short Description]]</f>
        <v>Devio SCR-25C White</v>
      </c>
      <c r="I18" s="4" t="s">
        <v>1516</v>
      </c>
      <c r="J18" s="1" t="s">
        <v>1499</v>
      </c>
    </row>
    <row r="19" spans="1:10" ht="42" customHeight="1" x14ac:dyDescent="0.2">
      <c r="A19" s="1" t="s">
        <v>0</v>
      </c>
      <c r="B19" s="21" t="s">
        <v>2388</v>
      </c>
      <c r="C19" s="1" t="s">
        <v>1517</v>
      </c>
      <c r="D19" s="1" t="s">
        <v>10</v>
      </c>
      <c r="E19" s="45">
        <v>4781</v>
      </c>
      <c r="F19" s="3">
        <v>0.25</v>
      </c>
      <c r="G19" s="45">
        <f t="shared" si="0"/>
        <v>3585.75</v>
      </c>
      <c r="H19" s="1" t="str">
        <f>Table13[[#This Row],[Short Description]]</f>
        <v>Devio SCR-25CX Black</v>
      </c>
      <c r="I19" s="1" t="s">
        <v>1518</v>
      </c>
      <c r="J19" s="1" t="s">
        <v>1499</v>
      </c>
    </row>
    <row r="20" spans="1:10" ht="41.1" customHeight="1" x14ac:dyDescent="0.2">
      <c r="A20" s="1" t="s">
        <v>0</v>
      </c>
      <c r="B20" s="21" t="s">
        <v>2389</v>
      </c>
      <c r="C20" s="1" t="s">
        <v>1519</v>
      </c>
      <c r="D20" s="1" t="s">
        <v>10</v>
      </c>
      <c r="E20" s="45">
        <v>4781</v>
      </c>
      <c r="F20" s="3">
        <v>0.25</v>
      </c>
      <c r="G20" s="45">
        <f t="shared" si="0"/>
        <v>3585.75</v>
      </c>
      <c r="H20" s="1" t="str">
        <f>Table13[[#This Row],[Short Description]]</f>
        <v>Devio SCR-25CX White</v>
      </c>
      <c r="I20" s="1" t="s">
        <v>1520</v>
      </c>
      <c r="J20" s="1" t="s">
        <v>1499</v>
      </c>
    </row>
    <row r="21" spans="1:10" ht="42" customHeight="1" x14ac:dyDescent="0.2">
      <c r="A21" s="1" t="s">
        <v>0</v>
      </c>
      <c r="B21" s="21" t="s">
        <v>2390</v>
      </c>
      <c r="C21" s="1" t="s">
        <v>1521</v>
      </c>
      <c r="D21" s="1" t="s">
        <v>10</v>
      </c>
      <c r="E21" s="45">
        <v>4316</v>
      </c>
      <c r="F21" s="3">
        <v>0.25</v>
      </c>
      <c r="G21" s="45">
        <f t="shared" si="0"/>
        <v>3237</v>
      </c>
      <c r="H21" s="1" t="str">
        <f>Table13[[#This Row],[Short Description]]</f>
        <v>Devio SCR-25T</v>
      </c>
      <c r="I21" s="1" t="s">
        <v>1522</v>
      </c>
      <c r="J21" s="1" t="s">
        <v>1508</v>
      </c>
    </row>
    <row r="22" spans="1:10" ht="42" customHeight="1" x14ac:dyDescent="0.2">
      <c r="A22" s="1" t="s">
        <v>0</v>
      </c>
      <c r="B22" s="21" t="s">
        <v>2391</v>
      </c>
      <c r="C22" s="1" t="s">
        <v>1523</v>
      </c>
      <c r="D22" s="1" t="s">
        <v>10</v>
      </c>
      <c r="E22" s="45">
        <v>4316</v>
      </c>
      <c r="F22" s="3">
        <v>0.25</v>
      </c>
      <c r="G22" s="45">
        <f t="shared" si="0"/>
        <v>3237</v>
      </c>
      <c r="H22" s="1" t="str">
        <f>Table13[[#This Row],[Short Description]]</f>
        <v>Devio SCR-25TX Black</v>
      </c>
      <c r="I22" s="1" t="s">
        <v>1524</v>
      </c>
      <c r="J22" s="1" t="s">
        <v>1508</v>
      </c>
    </row>
    <row r="23" spans="1:10" ht="42" customHeight="1" x14ac:dyDescent="0.2">
      <c r="A23" s="1" t="s">
        <v>0</v>
      </c>
      <c r="B23" s="21" t="s">
        <v>2392</v>
      </c>
      <c r="C23" s="1" t="s">
        <v>1525</v>
      </c>
      <c r="D23" s="1" t="s">
        <v>10</v>
      </c>
      <c r="E23" s="45">
        <v>4316</v>
      </c>
      <c r="F23" s="3">
        <v>0.25</v>
      </c>
      <c r="G23" s="45">
        <f t="shared" si="0"/>
        <v>3237</v>
      </c>
      <c r="H23" s="1" t="str">
        <f>Table13[[#This Row],[Short Description]]</f>
        <v>Devio SCR-25TX White</v>
      </c>
      <c r="I23" s="1" t="s">
        <v>1526</v>
      </c>
      <c r="J23" s="1" t="s">
        <v>1508</v>
      </c>
    </row>
    <row r="24" spans="1:10" ht="42" customHeight="1" x14ac:dyDescent="0.2">
      <c r="A24" s="1" t="s">
        <v>0</v>
      </c>
      <c r="B24" s="21" t="s">
        <v>2393</v>
      </c>
      <c r="C24" s="1" t="s">
        <v>1527</v>
      </c>
      <c r="D24" s="1" t="s">
        <v>10</v>
      </c>
      <c r="E24" s="45">
        <v>4781</v>
      </c>
      <c r="F24" s="3">
        <v>0.25</v>
      </c>
      <c r="G24" s="45">
        <f t="shared" si="0"/>
        <v>3585.75</v>
      </c>
      <c r="H24" s="1" t="str">
        <f>Table13[[#This Row],[Short Description]]</f>
        <v>Devio SCX 400​</v>
      </c>
      <c r="I24" s="1" t="s">
        <v>1495</v>
      </c>
      <c r="J24" s="1" t="s">
        <v>1496</v>
      </c>
    </row>
    <row r="25" spans="1:10" ht="42" customHeight="1" x14ac:dyDescent="0.2">
      <c r="A25" s="1" t="s">
        <v>0</v>
      </c>
      <c r="B25" s="21" t="s">
        <v>2394</v>
      </c>
      <c r="C25" s="1" t="s">
        <v>1528</v>
      </c>
      <c r="D25" s="1" t="s">
        <v>10</v>
      </c>
      <c r="E25" s="45">
        <v>5597</v>
      </c>
      <c r="F25" s="3">
        <v>0.25</v>
      </c>
      <c r="G25" s="45">
        <f t="shared" si="0"/>
        <v>4197.75</v>
      </c>
      <c r="H25" s="1" t="str">
        <f>Table13[[#This Row],[Short Description]]</f>
        <v>Devio SCX 800​</v>
      </c>
      <c r="I25" s="1" t="s">
        <v>1495</v>
      </c>
      <c r="J25" s="1" t="s">
        <v>1496</v>
      </c>
    </row>
    <row r="26" spans="1:10" ht="42" customHeight="1" x14ac:dyDescent="0.2">
      <c r="A26" s="1" t="s">
        <v>0</v>
      </c>
      <c r="B26" s="21" t="s">
        <v>2979</v>
      </c>
      <c r="C26" s="1" t="s">
        <v>1532</v>
      </c>
      <c r="D26" s="1" t="s">
        <v>10</v>
      </c>
      <c r="E26" s="45">
        <v>235</v>
      </c>
      <c r="F26" s="3">
        <v>0.25</v>
      </c>
      <c r="G26" s="45">
        <f t="shared" si="0"/>
        <v>176.25</v>
      </c>
      <c r="H26" s="1" t="str">
        <f>Table13[[#This Row],[Short Description]]</f>
        <v>Plenum box 12 x 12</v>
      </c>
      <c r="I26" s="19" t="s">
        <v>1533</v>
      </c>
      <c r="J26" s="1" t="s">
        <v>220</v>
      </c>
    </row>
    <row r="27" spans="1:10" ht="42" customHeight="1" x14ac:dyDescent="0.2">
      <c r="A27" s="1" t="s">
        <v>0</v>
      </c>
      <c r="B27" s="21" t="s">
        <v>3070</v>
      </c>
      <c r="C27" s="1" t="s">
        <v>1534</v>
      </c>
      <c r="D27" s="1" t="s">
        <v>10</v>
      </c>
      <c r="E27" s="45">
        <v>187</v>
      </c>
      <c r="F27" s="3">
        <v>0.25</v>
      </c>
      <c r="G27" s="45">
        <f t="shared" si="0"/>
        <v>140.25</v>
      </c>
      <c r="H27" s="1" t="str">
        <f>Table13[[#This Row],[Short Description]]</f>
        <v>RMX 100</v>
      </c>
      <c r="I27" s="1" t="s">
        <v>1535</v>
      </c>
      <c r="J27" s="1" t="s">
        <v>220</v>
      </c>
    </row>
    <row r="28" spans="1:10" ht="42" customHeight="1" x14ac:dyDescent="0.2">
      <c r="A28" s="1" t="s">
        <v>0</v>
      </c>
      <c r="B28" s="21" t="s">
        <v>3173</v>
      </c>
      <c r="C28" s="1" t="s">
        <v>2184</v>
      </c>
      <c r="D28" s="1" t="s">
        <v>10</v>
      </c>
      <c r="E28" s="45">
        <v>7000</v>
      </c>
      <c r="F28" s="3">
        <v>0.25</v>
      </c>
      <c r="G28" s="45">
        <f t="shared" si="0"/>
        <v>5250</v>
      </c>
      <c r="H28" s="1" t="s">
        <v>2184</v>
      </c>
      <c r="I28" s="1" t="s">
        <v>2185</v>
      </c>
      <c r="J28" s="1" t="s">
        <v>1903</v>
      </c>
    </row>
    <row r="29" spans="1:10" ht="42" customHeight="1" x14ac:dyDescent="0.2">
      <c r="A29" s="1" t="s">
        <v>0</v>
      </c>
      <c r="B29" s="21" t="s">
        <v>3174</v>
      </c>
      <c r="C29" s="1" t="s">
        <v>2186</v>
      </c>
      <c r="D29" s="1" t="s">
        <v>10</v>
      </c>
      <c r="E29" s="45">
        <v>7400</v>
      </c>
      <c r="F29" s="3">
        <v>0.25</v>
      </c>
      <c r="G29" s="45">
        <f t="shared" si="0"/>
        <v>5550</v>
      </c>
      <c r="H29" s="1" t="s">
        <v>2186</v>
      </c>
      <c r="I29" s="1" t="s">
        <v>2187</v>
      </c>
      <c r="J29" s="1" t="s">
        <v>1903</v>
      </c>
    </row>
    <row r="30" spans="1:10" ht="42" customHeight="1" x14ac:dyDescent="0.2">
      <c r="A30" s="1" t="s">
        <v>0</v>
      </c>
      <c r="B30" s="21" t="s">
        <v>3176</v>
      </c>
      <c r="C30" s="1" t="s">
        <v>285</v>
      </c>
      <c r="D30" s="1" t="s">
        <v>10</v>
      </c>
      <c r="E30" s="45">
        <v>293</v>
      </c>
      <c r="F30" s="3">
        <v>0.25</v>
      </c>
      <c r="G30" s="45">
        <f t="shared" si="0"/>
        <v>219.75</v>
      </c>
      <c r="H30" s="1" t="str">
        <f>Table13[[#This Row],[Short Description]]</f>
        <v>USB 200</v>
      </c>
      <c r="I30" s="1" t="s">
        <v>286</v>
      </c>
      <c r="J30" s="1" t="s">
        <v>287</v>
      </c>
    </row>
  </sheetData>
  <conditionalFormatting sqref="B18">
    <cfRule type="duplicateValues" dxfId="30" priority="4"/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2F62A-A417-4F34-A679-B6D91DF51EB8}">
  <sheetPr codeName="Sheet11"/>
  <dimension ref="A1:J48"/>
  <sheetViews>
    <sheetView workbookViewId="0">
      <selection activeCell="B2" sqref="B2"/>
    </sheetView>
  </sheetViews>
  <sheetFormatPr defaultColWidth="8.85546875" defaultRowHeight="12.75" x14ac:dyDescent="0.2"/>
  <cols>
    <col min="1" max="1" width="17.5703125" style="1" customWidth="1"/>
    <col min="2" max="2" width="15.5703125" style="2" customWidth="1"/>
    <col min="3" max="3" width="29.5703125" style="1" customWidth="1"/>
    <col min="4" max="4" width="11.140625" style="1" customWidth="1"/>
    <col min="5" max="5" width="14" style="45" customWidth="1"/>
    <col min="6" max="6" width="14" style="1" hidden="1" customWidth="1"/>
    <col min="7" max="7" width="20.42578125" style="45" customWidth="1"/>
    <col min="8" max="8" width="20.28515625" style="1" customWidth="1"/>
    <col min="9" max="9" width="60.5703125" style="1" customWidth="1"/>
    <col min="10" max="10" width="56.28515625" style="1" customWidth="1"/>
    <col min="11" max="11" width="45" style="1" customWidth="1"/>
    <col min="12" max="16384" width="8.85546875" style="1"/>
  </cols>
  <sheetData>
    <row r="1" spans="1:10" s="10" customFormat="1" ht="31.5" x14ac:dyDescent="0.25">
      <c r="A1" s="10" t="s">
        <v>1</v>
      </c>
      <c r="B1" s="11" t="s">
        <v>2</v>
      </c>
      <c r="C1" s="10" t="s">
        <v>3</v>
      </c>
      <c r="D1" s="10" t="s">
        <v>4</v>
      </c>
      <c r="E1" s="44" t="s">
        <v>5</v>
      </c>
      <c r="F1" s="10" t="s">
        <v>3489</v>
      </c>
      <c r="G1" s="44" t="s">
        <v>3488</v>
      </c>
      <c r="H1" s="10" t="s">
        <v>6</v>
      </c>
      <c r="I1" s="10" t="s">
        <v>7</v>
      </c>
      <c r="J1" s="10" t="s">
        <v>8</v>
      </c>
    </row>
    <row r="2" spans="1:10" ht="42" customHeight="1" x14ac:dyDescent="0.2">
      <c r="A2" s="1" t="s">
        <v>0</v>
      </c>
      <c r="B2" s="2" t="s">
        <v>2455</v>
      </c>
      <c r="C2" s="4" t="s">
        <v>1973</v>
      </c>
      <c r="D2" s="4" t="s">
        <v>10</v>
      </c>
      <c r="E2" s="46">
        <v>53</v>
      </c>
      <c r="F2" s="43">
        <v>0.25</v>
      </c>
      <c r="G2" s="48">
        <f t="shared" ref="G2:G48" si="0">E2-(E2*F2)</f>
        <v>39.75</v>
      </c>
      <c r="H2" s="1" t="s">
        <v>1973</v>
      </c>
      <c r="I2" s="1" t="s">
        <v>1485</v>
      </c>
      <c r="J2" s="1" t="s">
        <v>220</v>
      </c>
    </row>
    <row r="3" spans="1:10" ht="42" customHeight="1" x14ac:dyDescent="0.2">
      <c r="A3" s="1" t="s">
        <v>0</v>
      </c>
      <c r="B3" s="2" t="s">
        <v>2456</v>
      </c>
      <c r="C3" s="4" t="s">
        <v>1974</v>
      </c>
      <c r="D3" s="4" t="s">
        <v>10</v>
      </c>
      <c r="E3" s="46">
        <v>104</v>
      </c>
      <c r="F3" s="43">
        <v>0.25</v>
      </c>
      <c r="G3" s="48">
        <f t="shared" si="0"/>
        <v>78</v>
      </c>
      <c r="H3" s="1" t="s">
        <v>1974</v>
      </c>
      <c r="I3" s="1" t="s">
        <v>1486</v>
      </c>
      <c r="J3" s="1" t="s">
        <v>220</v>
      </c>
    </row>
    <row r="4" spans="1:10" ht="42" customHeight="1" x14ac:dyDescent="0.2">
      <c r="A4" s="1" t="s">
        <v>0</v>
      </c>
      <c r="B4" s="2" t="s">
        <v>2457</v>
      </c>
      <c r="C4" s="4" t="s">
        <v>1975</v>
      </c>
      <c r="D4" s="4" t="s">
        <v>10</v>
      </c>
      <c r="E4" s="46">
        <v>28</v>
      </c>
      <c r="F4" s="43">
        <v>0.25</v>
      </c>
      <c r="G4" s="48">
        <f t="shared" si="0"/>
        <v>21</v>
      </c>
      <c r="H4" s="1" t="s">
        <v>1975</v>
      </c>
      <c r="I4" s="1" t="s">
        <v>1487</v>
      </c>
      <c r="J4" s="1" t="s">
        <v>220</v>
      </c>
    </row>
    <row r="5" spans="1:10" ht="42" customHeight="1" x14ac:dyDescent="0.2">
      <c r="A5" s="1" t="s">
        <v>0</v>
      </c>
      <c r="B5" s="2" t="s">
        <v>2458</v>
      </c>
      <c r="C5" s="4" t="s">
        <v>229</v>
      </c>
      <c r="D5" s="4" t="s">
        <v>10</v>
      </c>
      <c r="E5" s="46">
        <v>119</v>
      </c>
      <c r="F5" s="43">
        <v>0.25</v>
      </c>
      <c r="G5" s="48">
        <f t="shared" si="0"/>
        <v>89.25</v>
      </c>
      <c r="H5" s="1" t="str">
        <f>Table1917[[#This Row],[Short Description]]</f>
        <v>EasyConnect EC-CBL-BG</v>
      </c>
      <c r="I5" s="1" t="s">
        <v>230</v>
      </c>
      <c r="J5" s="1" t="s">
        <v>220</v>
      </c>
    </row>
    <row r="6" spans="1:10" ht="42" customHeight="1" x14ac:dyDescent="0.2">
      <c r="A6" s="1" t="s">
        <v>0</v>
      </c>
      <c r="B6" s="2" t="s">
        <v>2459</v>
      </c>
      <c r="C6" s="4" t="s">
        <v>231</v>
      </c>
      <c r="D6" s="4" t="s">
        <v>10</v>
      </c>
      <c r="E6" s="46">
        <v>636</v>
      </c>
      <c r="F6" s="43">
        <v>0.25</v>
      </c>
      <c r="G6" s="48">
        <f t="shared" si="0"/>
        <v>477</v>
      </c>
      <c r="H6" s="1" t="str">
        <f>Table1917[[#This Row],[Short Description]]</f>
        <v>EasyConnect EC-P-CH</v>
      </c>
      <c r="I6" s="1" t="s">
        <v>232</v>
      </c>
      <c r="J6" s="1" t="s">
        <v>233</v>
      </c>
    </row>
    <row r="7" spans="1:10" ht="42" customHeight="1" x14ac:dyDescent="0.2">
      <c r="A7" s="1" t="s">
        <v>0</v>
      </c>
      <c r="B7" s="2" t="s">
        <v>2460</v>
      </c>
      <c r="C7" s="4" t="s">
        <v>234</v>
      </c>
      <c r="D7" s="4" t="s">
        <v>10</v>
      </c>
      <c r="E7" s="46">
        <v>636</v>
      </c>
      <c r="F7" s="43">
        <v>0.25</v>
      </c>
      <c r="G7" s="48">
        <f t="shared" si="0"/>
        <v>477</v>
      </c>
      <c r="H7" s="1" t="str">
        <f>Table1917[[#This Row],[Short Description]]</f>
        <v>EasyConnect EC-P-DK</v>
      </c>
      <c r="I7" s="1" t="s">
        <v>235</v>
      </c>
      <c r="J7" s="1" t="s">
        <v>233</v>
      </c>
    </row>
    <row r="8" spans="1:10" ht="42" customHeight="1" x14ac:dyDescent="0.2">
      <c r="A8" s="1" t="s">
        <v>0</v>
      </c>
      <c r="B8" s="2" t="s">
        <v>2461</v>
      </c>
      <c r="C8" s="4" t="s">
        <v>236</v>
      </c>
      <c r="D8" s="4" t="s">
        <v>10</v>
      </c>
      <c r="E8" s="46">
        <v>636</v>
      </c>
      <c r="F8" s="43">
        <v>0.25</v>
      </c>
      <c r="G8" s="48">
        <f t="shared" si="0"/>
        <v>477</v>
      </c>
      <c r="H8" s="1" t="str">
        <f>Table1917[[#This Row],[Short Description]]</f>
        <v>EasyConnect EC-P-EU</v>
      </c>
      <c r="I8" s="1" t="s">
        <v>237</v>
      </c>
      <c r="J8" s="1" t="s">
        <v>233</v>
      </c>
    </row>
    <row r="9" spans="1:10" ht="42" customHeight="1" x14ac:dyDescent="0.2">
      <c r="A9" s="1" t="s">
        <v>0</v>
      </c>
      <c r="B9" s="2" t="s">
        <v>2462</v>
      </c>
      <c r="C9" s="4" t="s">
        <v>238</v>
      </c>
      <c r="D9" s="4" t="s">
        <v>10</v>
      </c>
      <c r="E9" s="46">
        <v>636</v>
      </c>
      <c r="F9" s="43">
        <v>0.25</v>
      </c>
      <c r="G9" s="48">
        <f t="shared" si="0"/>
        <v>477</v>
      </c>
      <c r="H9" s="1" t="str">
        <f>Table1917[[#This Row],[Short Description]]</f>
        <v>EasyConnect EC-P-UNI</v>
      </c>
      <c r="I9" s="1" t="s">
        <v>239</v>
      </c>
      <c r="J9" s="1" t="s">
        <v>233</v>
      </c>
    </row>
    <row r="10" spans="1:10" ht="42" customHeight="1" x14ac:dyDescent="0.2">
      <c r="A10" s="1" t="s">
        <v>0</v>
      </c>
      <c r="B10" s="2" t="s">
        <v>2463</v>
      </c>
      <c r="C10" s="4" t="s">
        <v>2011</v>
      </c>
      <c r="D10" s="4" t="s">
        <v>10</v>
      </c>
      <c r="E10" s="46">
        <v>636</v>
      </c>
      <c r="F10" s="43">
        <v>0.25</v>
      </c>
      <c r="G10" s="48">
        <f t="shared" si="0"/>
        <v>477</v>
      </c>
      <c r="H10" s="1" t="s">
        <v>2011</v>
      </c>
      <c r="I10" s="1" t="s">
        <v>2012</v>
      </c>
      <c r="J10" s="1" t="s">
        <v>2013</v>
      </c>
    </row>
    <row r="11" spans="1:10" ht="42" customHeight="1" x14ac:dyDescent="0.2">
      <c r="A11" s="1" t="s">
        <v>0</v>
      </c>
      <c r="B11" s="2" t="s">
        <v>2464</v>
      </c>
      <c r="C11" s="4" t="s">
        <v>2042</v>
      </c>
      <c r="D11" s="4" t="s">
        <v>10</v>
      </c>
      <c r="E11" s="46">
        <v>42</v>
      </c>
      <c r="F11" s="43">
        <v>0.25</v>
      </c>
      <c r="G11" s="48">
        <f t="shared" si="0"/>
        <v>31.5</v>
      </c>
      <c r="H11" s="1" t="s">
        <v>2042</v>
      </c>
      <c r="I11" s="1" t="s">
        <v>2043</v>
      </c>
      <c r="J11" s="1" t="s">
        <v>1927</v>
      </c>
    </row>
    <row r="12" spans="1:10" ht="42" customHeight="1" x14ac:dyDescent="0.2">
      <c r="A12" s="1" t="s">
        <v>0</v>
      </c>
      <c r="B12" s="2" t="s">
        <v>2465</v>
      </c>
      <c r="C12" s="4" t="s">
        <v>1944</v>
      </c>
      <c r="D12" s="4" t="s">
        <v>10</v>
      </c>
      <c r="E12" s="46">
        <v>53</v>
      </c>
      <c r="F12" s="43">
        <v>0.25</v>
      </c>
      <c r="G12" s="48">
        <f t="shared" si="0"/>
        <v>39.75</v>
      </c>
      <c r="H12" s="1" t="s">
        <v>1944</v>
      </c>
      <c r="I12" s="1" t="s">
        <v>1945</v>
      </c>
      <c r="J12" s="1" t="s">
        <v>1927</v>
      </c>
    </row>
    <row r="13" spans="1:10" ht="42" customHeight="1" x14ac:dyDescent="0.2">
      <c r="A13" s="1" t="s">
        <v>0</v>
      </c>
      <c r="B13" s="2" t="s">
        <v>2466</v>
      </c>
      <c r="C13" s="4" t="s">
        <v>1942</v>
      </c>
      <c r="D13" s="4" t="s">
        <v>10</v>
      </c>
      <c r="E13" s="46">
        <v>21</v>
      </c>
      <c r="F13" s="43">
        <v>0.25</v>
      </c>
      <c r="G13" s="48">
        <f t="shared" si="0"/>
        <v>15.75</v>
      </c>
      <c r="H13" s="1" t="s">
        <v>1942</v>
      </c>
      <c r="I13" s="1" t="s">
        <v>1943</v>
      </c>
      <c r="J13" s="1" t="s">
        <v>1927</v>
      </c>
    </row>
    <row r="14" spans="1:10" ht="42" customHeight="1" x14ac:dyDescent="0.2">
      <c r="A14" s="1" t="s">
        <v>0</v>
      </c>
      <c r="B14" s="2" t="s">
        <v>2467</v>
      </c>
      <c r="C14" s="4" t="s">
        <v>1946</v>
      </c>
      <c r="D14" s="4" t="s">
        <v>10</v>
      </c>
      <c r="E14" s="46">
        <v>170</v>
      </c>
      <c r="F14" s="43">
        <v>0.25</v>
      </c>
      <c r="G14" s="48">
        <f t="shared" si="0"/>
        <v>127.5</v>
      </c>
      <c r="H14" s="1" t="s">
        <v>1946</v>
      </c>
      <c r="I14" s="1" t="s">
        <v>1947</v>
      </c>
      <c r="J14" s="1" t="s">
        <v>1927</v>
      </c>
    </row>
    <row r="15" spans="1:10" ht="42" customHeight="1" x14ac:dyDescent="0.2">
      <c r="A15" s="1" t="s">
        <v>0</v>
      </c>
      <c r="B15" s="2" t="s">
        <v>2468</v>
      </c>
      <c r="C15" s="4" t="s">
        <v>1948</v>
      </c>
      <c r="D15" s="4" t="s">
        <v>10</v>
      </c>
      <c r="E15" s="46">
        <v>212</v>
      </c>
      <c r="F15" s="43">
        <v>0.25</v>
      </c>
      <c r="G15" s="48">
        <f t="shared" si="0"/>
        <v>159</v>
      </c>
      <c r="H15" s="1" t="s">
        <v>1948</v>
      </c>
      <c r="I15" s="1" t="s">
        <v>1949</v>
      </c>
      <c r="J15" s="1" t="s">
        <v>1927</v>
      </c>
    </row>
    <row r="16" spans="1:10" ht="42" customHeight="1" x14ac:dyDescent="0.2">
      <c r="A16" s="1" t="s">
        <v>0</v>
      </c>
      <c r="B16" s="2" t="s">
        <v>2469</v>
      </c>
      <c r="C16" s="4" t="s">
        <v>1976</v>
      </c>
      <c r="D16" s="4" t="s">
        <v>10</v>
      </c>
      <c r="E16" s="46">
        <v>32</v>
      </c>
      <c r="F16" s="43">
        <v>0.25</v>
      </c>
      <c r="G16" s="48">
        <f t="shared" si="0"/>
        <v>24</v>
      </c>
      <c r="H16" s="1" t="s">
        <v>1976</v>
      </c>
      <c r="I16" s="1" t="s">
        <v>1977</v>
      </c>
      <c r="J16" s="1" t="s">
        <v>1927</v>
      </c>
    </row>
    <row r="17" spans="1:10" ht="42" customHeight="1" x14ac:dyDescent="0.2">
      <c r="A17" s="1" t="s">
        <v>0</v>
      </c>
      <c r="B17" s="2" t="s">
        <v>2470</v>
      </c>
      <c r="C17" s="4" t="s">
        <v>240</v>
      </c>
      <c r="D17" s="4" t="s">
        <v>10</v>
      </c>
      <c r="E17" s="46">
        <v>176</v>
      </c>
      <c r="F17" s="43">
        <v>0.25</v>
      </c>
      <c r="G17" s="48">
        <f t="shared" si="0"/>
        <v>132</v>
      </c>
      <c r="H17" s="1" t="str">
        <f>Table1917[[#This Row],[Short Description]]</f>
        <v>EasyConnect MC1</v>
      </c>
      <c r="I17" s="1" t="s">
        <v>241</v>
      </c>
      <c r="J17" s="1" t="s">
        <v>233</v>
      </c>
    </row>
    <row r="18" spans="1:10" ht="42" customHeight="1" x14ac:dyDescent="0.2">
      <c r="A18" s="1" t="s">
        <v>0</v>
      </c>
      <c r="B18" s="2" t="s">
        <v>2471</v>
      </c>
      <c r="C18" s="4" t="s">
        <v>1934</v>
      </c>
      <c r="D18" s="4" t="s">
        <v>10</v>
      </c>
      <c r="E18" s="46">
        <v>1325</v>
      </c>
      <c r="F18" s="43">
        <v>0.25</v>
      </c>
      <c r="G18" s="48">
        <f t="shared" si="0"/>
        <v>993.75</v>
      </c>
      <c r="H18" s="1" t="s">
        <v>1934</v>
      </c>
      <c r="I18" s="1" t="s">
        <v>2007</v>
      </c>
      <c r="J18" s="1" t="s">
        <v>2006</v>
      </c>
    </row>
    <row r="19" spans="1:10" ht="42" customHeight="1" x14ac:dyDescent="0.2">
      <c r="A19" s="1" t="s">
        <v>0</v>
      </c>
      <c r="B19" s="2" t="s">
        <v>2472</v>
      </c>
      <c r="C19" s="7" t="s">
        <v>2224</v>
      </c>
      <c r="D19" s="7" t="s">
        <v>10</v>
      </c>
      <c r="E19" s="47">
        <v>2500</v>
      </c>
      <c r="F19" s="43">
        <v>0.25</v>
      </c>
      <c r="G19" s="48">
        <f t="shared" si="0"/>
        <v>1875</v>
      </c>
      <c r="H19" s="1" t="s">
        <v>2224</v>
      </c>
      <c r="I19" s="1" t="s">
        <v>2225</v>
      </c>
      <c r="J19" s="1" t="s">
        <v>2006</v>
      </c>
    </row>
    <row r="20" spans="1:10" ht="42" customHeight="1" x14ac:dyDescent="0.2">
      <c r="A20" s="1" t="s">
        <v>0</v>
      </c>
      <c r="B20" s="2" t="s">
        <v>2473</v>
      </c>
      <c r="C20" s="7" t="s">
        <v>2226</v>
      </c>
      <c r="D20" s="7" t="s">
        <v>10</v>
      </c>
      <c r="E20" s="47">
        <v>3000</v>
      </c>
      <c r="F20" s="43">
        <v>0.25</v>
      </c>
      <c r="G20" s="48">
        <f t="shared" si="0"/>
        <v>2250</v>
      </c>
      <c r="H20" s="1" t="s">
        <v>2226</v>
      </c>
      <c r="I20" s="1" t="s">
        <v>2227</v>
      </c>
      <c r="J20" s="1" t="s">
        <v>2013</v>
      </c>
    </row>
    <row r="21" spans="1:10" ht="42" customHeight="1" x14ac:dyDescent="0.2">
      <c r="A21" s="1" t="s">
        <v>0</v>
      </c>
      <c r="B21" s="2" t="s">
        <v>2474</v>
      </c>
      <c r="C21" s="7" t="s">
        <v>2228</v>
      </c>
      <c r="D21" s="7" t="s">
        <v>10</v>
      </c>
      <c r="E21" s="47">
        <v>2544</v>
      </c>
      <c r="F21" s="43">
        <v>0.25</v>
      </c>
      <c r="G21" s="48">
        <f t="shared" si="0"/>
        <v>1908</v>
      </c>
      <c r="H21" s="1" t="s">
        <v>2228</v>
      </c>
      <c r="I21" s="1" t="s">
        <v>2229</v>
      </c>
      <c r="J21" s="1" t="s">
        <v>2013</v>
      </c>
    </row>
    <row r="22" spans="1:10" ht="42" customHeight="1" x14ac:dyDescent="0.2">
      <c r="A22" s="1" t="s">
        <v>0</v>
      </c>
      <c r="B22" s="2" t="s">
        <v>2475</v>
      </c>
      <c r="C22" s="7" t="s">
        <v>2230</v>
      </c>
      <c r="D22" s="7" t="s">
        <v>10</v>
      </c>
      <c r="E22" s="47">
        <v>1484</v>
      </c>
      <c r="F22" s="43">
        <v>0.25</v>
      </c>
      <c r="G22" s="48">
        <f t="shared" si="0"/>
        <v>1113</v>
      </c>
      <c r="H22" s="1" t="s">
        <v>2230</v>
      </c>
      <c r="I22" s="1" t="s">
        <v>2231</v>
      </c>
      <c r="J22" s="1" t="s">
        <v>2013</v>
      </c>
    </row>
    <row r="23" spans="1:10" ht="42" customHeight="1" x14ac:dyDescent="0.2">
      <c r="A23" s="1" t="s">
        <v>0</v>
      </c>
      <c r="B23" s="2" t="s">
        <v>3373</v>
      </c>
      <c r="C23" s="7" t="s">
        <v>3374</v>
      </c>
      <c r="D23" s="7" t="s">
        <v>10</v>
      </c>
      <c r="E23" s="47">
        <v>800</v>
      </c>
      <c r="F23" s="43">
        <v>0.25</v>
      </c>
      <c r="G23" s="48">
        <f t="shared" si="0"/>
        <v>600</v>
      </c>
      <c r="H23" s="1" t="s">
        <v>3374</v>
      </c>
      <c r="I23" s="1" t="s">
        <v>3375</v>
      </c>
      <c r="J23" s="1" t="s">
        <v>1927</v>
      </c>
    </row>
    <row r="24" spans="1:10" ht="42" customHeight="1" x14ac:dyDescent="0.2">
      <c r="A24" s="1" t="s">
        <v>0</v>
      </c>
      <c r="B24" s="2" t="s">
        <v>3376</v>
      </c>
      <c r="C24" s="7" t="s">
        <v>3377</v>
      </c>
      <c r="D24" s="7" t="s">
        <v>10</v>
      </c>
      <c r="E24" s="47">
        <v>100</v>
      </c>
      <c r="F24" s="43">
        <v>0.25</v>
      </c>
      <c r="G24" s="48">
        <f t="shared" si="0"/>
        <v>75</v>
      </c>
      <c r="H24" s="1" t="s">
        <v>3377</v>
      </c>
      <c r="I24" s="1" t="s">
        <v>3378</v>
      </c>
      <c r="J24" s="1" t="s">
        <v>1927</v>
      </c>
    </row>
    <row r="25" spans="1:10" ht="42" customHeight="1" x14ac:dyDescent="0.2">
      <c r="A25" s="1" t="s">
        <v>0</v>
      </c>
      <c r="B25" s="2" t="s">
        <v>3379</v>
      </c>
      <c r="C25" s="7" t="s">
        <v>3380</v>
      </c>
      <c r="D25" s="7" t="s">
        <v>10</v>
      </c>
      <c r="E25" s="47">
        <v>100</v>
      </c>
      <c r="F25" s="43">
        <v>0.25</v>
      </c>
      <c r="G25" s="48">
        <f t="shared" si="0"/>
        <v>75</v>
      </c>
      <c r="H25" s="1" t="s">
        <v>3380</v>
      </c>
      <c r="I25" s="1" t="s">
        <v>3381</v>
      </c>
      <c r="J25" s="1" t="s">
        <v>1927</v>
      </c>
    </row>
    <row r="26" spans="1:10" ht="42" customHeight="1" x14ac:dyDescent="0.2">
      <c r="A26" s="1" t="s">
        <v>0</v>
      </c>
      <c r="B26" s="2" t="s">
        <v>3382</v>
      </c>
      <c r="C26" s="7" t="s">
        <v>3383</v>
      </c>
      <c r="D26" s="7" t="s">
        <v>10</v>
      </c>
      <c r="E26" s="47">
        <v>400</v>
      </c>
      <c r="F26" s="43">
        <v>0.25</v>
      </c>
      <c r="G26" s="48">
        <f t="shared" si="0"/>
        <v>300</v>
      </c>
      <c r="H26" s="1" t="s">
        <v>3383</v>
      </c>
      <c r="I26" s="1" t="s">
        <v>3384</v>
      </c>
      <c r="J26" s="1" t="s">
        <v>3321</v>
      </c>
    </row>
    <row r="27" spans="1:10" ht="42" customHeight="1" x14ac:dyDescent="0.2">
      <c r="A27" s="1" t="s">
        <v>0</v>
      </c>
      <c r="B27" s="2" t="s">
        <v>3176</v>
      </c>
      <c r="C27" s="7" t="s">
        <v>2010</v>
      </c>
      <c r="D27" s="7" t="s">
        <v>10</v>
      </c>
      <c r="E27" s="47">
        <v>293</v>
      </c>
      <c r="F27" s="43">
        <v>0.25</v>
      </c>
      <c r="G27" s="48">
        <f t="shared" si="0"/>
        <v>219.75</v>
      </c>
      <c r="H27" s="1" t="str">
        <f>Table1917[[#This Row],[Short Description]]</f>
        <v>EasyConnect USB 200</v>
      </c>
      <c r="I27" s="1" t="s">
        <v>286</v>
      </c>
      <c r="J27" s="1" t="s">
        <v>287</v>
      </c>
    </row>
    <row r="28" spans="1:10" ht="42" customHeight="1" x14ac:dyDescent="0.2">
      <c r="A28" s="1" t="s">
        <v>0</v>
      </c>
      <c r="B28" s="2" t="s">
        <v>2476</v>
      </c>
      <c r="C28" s="7" t="s">
        <v>2040</v>
      </c>
      <c r="D28" s="7" t="s">
        <v>10</v>
      </c>
      <c r="E28" s="47">
        <v>25</v>
      </c>
      <c r="F28" s="43">
        <v>0.25</v>
      </c>
      <c r="G28" s="48">
        <f t="shared" si="0"/>
        <v>18.75</v>
      </c>
      <c r="H28" s="1" t="s">
        <v>2040</v>
      </c>
      <c r="I28" s="1" t="s">
        <v>2041</v>
      </c>
      <c r="J28" s="1" t="s">
        <v>1927</v>
      </c>
    </row>
    <row r="29" spans="1:10" ht="42" customHeight="1" x14ac:dyDescent="0.2">
      <c r="A29" s="1" t="s">
        <v>0</v>
      </c>
      <c r="B29" s="2" t="s">
        <v>2477</v>
      </c>
      <c r="C29" s="4" t="s">
        <v>2038</v>
      </c>
      <c r="D29" s="4" t="s">
        <v>10</v>
      </c>
      <c r="E29" s="46">
        <v>21</v>
      </c>
      <c r="F29" s="43">
        <v>0.25</v>
      </c>
      <c r="G29" s="48">
        <f t="shared" si="0"/>
        <v>15.75</v>
      </c>
      <c r="H29" s="1" t="s">
        <v>2038</v>
      </c>
      <c r="I29" s="1" t="s">
        <v>2039</v>
      </c>
      <c r="J29" s="1" t="s">
        <v>1927</v>
      </c>
    </row>
    <row r="30" spans="1:10" ht="42" customHeight="1" x14ac:dyDescent="0.2">
      <c r="A30" s="1" t="s">
        <v>0</v>
      </c>
      <c r="B30" s="2" t="s">
        <v>2478</v>
      </c>
      <c r="C30" s="4" t="s">
        <v>2014</v>
      </c>
      <c r="D30" s="4" t="s">
        <v>10</v>
      </c>
      <c r="E30" s="46">
        <v>38</v>
      </c>
      <c r="F30" s="43">
        <v>0.25</v>
      </c>
      <c r="G30" s="48">
        <f t="shared" si="0"/>
        <v>28.5</v>
      </c>
      <c r="H30" s="1" t="s">
        <v>2014</v>
      </c>
      <c r="I30" s="1" t="s">
        <v>2015</v>
      </c>
      <c r="J30" s="1" t="s">
        <v>1927</v>
      </c>
    </row>
    <row r="31" spans="1:10" ht="42" customHeight="1" x14ac:dyDescent="0.2">
      <c r="A31" s="1" t="s">
        <v>0</v>
      </c>
      <c r="B31" s="2" t="s">
        <v>2479</v>
      </c>
      <c r="C31" s="4" t="s">
        <v>2020</v>
      </c>
      <c r="D31" s="4" t="s">
        <v>10</v>
      </c>
      <c r="E31" s="46">
        <v>64</v>
      </c>
      <c r="F31" s="43">
        <v>0.25</v>
      </c>
      <c r="G31" s="48">
        <f t="shared" si="0"/>
        <v>48</v>
      </c>
      <c r="H31" s="1" t="s">
        <v>2020</v>
      </c>
      <c r="I31" s="1" t="s">
        <v>2021</v>
      </c>
      <c r="J31" s="1" t="s">
        <v>1927</v>
      </c>
    </row>
    <row r="32" spans="1:10" ht="42" customHeight="1" x14ac:dyDescent="0.2">
      <c r="A32" s="1" t="s">
        <v>0</v>
      </c>
      <c r="B32" s="2" t="s">
        <v>2480</v>
      </c>
      <c r="C32" s="4" t="s">
        <v>2026</v>
      </c>
      <c r="D32" s="4" t="s">
        <v>10</v>
      </c>
      <c r="E32" s="46">
        <v>38</v>
      </c>
      <c r="F32" s="43">
        <v>0.25</v>
      </c>
      <c r="G32" s="48">
        <f t="shared" si="0"/>
        <v>28.5</v>
      </c>
      <c r="H32" s="1" t="s">
        <v>2026</v>
      </c>
      <c r="I32" s="1" t="s">
        <v>2027</v>
      </c>
      <c r="J32" s="1" t="s">
        <v>1927</v>
      </c>
    </row>
    <row r="33" spans="1:10" ht="42" customHeight="1" x14ac:dyDescent="0.2">
      <c r="A33" s="1" t="s">
        <v>0</v>
      </c>
      <c r="B33" s="2" t="s">
        <v>2481</v>
      </c>
      <c r="C33" s="4" t="s">
        <v>1937</v>
      </c>
      <c r="D33" s="4" t="s">
        <v>10</v>
      </c>
      <c r="E33" s="46">
        <v>53</v>
      </c>
      <c r="F33" s="43">
        <v>0.25</v>
      </c>
      <c r="G33" s="48">
        <f t="shared" si="0"/>
        <v>39.75</v>
      </c>
      <c r="H33" s="1" t="s">
        <v>1937</v>
      </c>
      <c r="I33" s="1" t="s">
        <v>2073</v>
      </c>
      <c r="J33" s="1" t="s">
        <v>1927</v>
      </c>
    </row>
    <row r="34" spans="1:10" ht="42" customHeight="1" x14ac:dyDescent="0.2">
      <c r="A34" s="1" t="s">
        <v>0</v>
      </c>
      <c r="B34" s="2" t="s">
        <v>2482</v>
      </c>
      <c r="C34" s="4" t="s">
        <v>1938</v>
      </c>
      <c r="D34" s="4" t="s">
        <v>10</v>
      </c>
      <c r="E34" s="46">
        <v>127</v>
      </c>
      <c r="F34" s="43">
        <v>0.25</v>
      </c>
      <c r="G34" s="48">
        <f t="shared" si="0"/>
        <v>95.25</v>
      </c>
      <c r="H34" s="1" t="s">
        <v>1938</v>
      </c>
      <c r="I34" s="1" t="s">
        <v>1939</v>
      </c>
      <c r="J34" s="1" t="s">
        <v>1927</v>
      </c>
    </row>
    <row r="35" spans="1:10" ht="42" customHeight="1" x14ac:dyDescent="0.2">
      <c r="A35" s="1" t="s">
        <v>0</v>
      </c>
      <c r="B35" s="2" t="s">
        <v>2483</v>
      </c>
      <c r="C35" s="4" t="s">
        <v>2032</v>
      </c>
      <c r="D35" s="4" t="s">
        <v>10</v>
      </c>
      <c r="E35" s="46">
        <v>159</v>
      </c>
      <c r="F35" s="43">
        <v>0.25</v>
      </c>
      <c r="G35" s="48">
        <f t="shared" si="0"/>
        <v>119.25</v>
      </c>
      <c r="H35" s="1" t="s">
        <v>2032</v>
      </c>
      <c r="I35" s="1" t="s">
        <v>2033</v>
      </c>
      <c r="J35" s="1" t="s">
        <v>1927</v>
      </c>
    </row>
    <row r="36" spans="1:10" ht="42" customHeight="1" x14ac:dyDescent="0.2">
      <c r="A36" s="1" t="s">
        <v>0</v>
      </c>
      <c r="B36" s="2" t="s">
        <v>2484</v>
      </c>
      <c r="C36" s="4" t="s">
        <v>1940</v>
      </c>
      <c r="D36" s="4" t="s">
        <v>10</v>
      </c>
      <c r="E36" s="46">
        <v>318</v>
      </c>
      <c r="F36" s="43">
        <v>0.25</v>
      </c>
      <c r="G36" s="48">
        <f t="shared" si="0"/>
        <v>238.5</v>
      </c>
      <c r="H36" s="1" t="s">
        <v>1940</v>
      </c>
      <c r="I36" s="1" t="s">
        <v>1997</v>
      </c>
      <c r="J36" s="1" t="s">
        <v>1927</v>
      </c>
    </row>
    <row r="37" spans="1:10" ht="42" customHeight="1" x14ac:dyDescent="0.2">
      <c r="A37" s="1" t="s">
        <v>0</v>
      </c>
      <c r="B37" s="2" t="s">
        <v>2485</v>
      </c>
      <c r="C37" s="4" t="s">
        <v>2034</v>
      </c>
      <c r="D37" s="4" t="s">
        <v>10</v>
      </c>
      <c r="E37" s="46">
        <v>265</v>
      </c>
      <c r="F37" s="43">
        <v>0.25</v>
      </c>
      <c r="G37" s="48">
        <f t="shared" si="0"/>
        <v>198.75</v>
      </c>
      <c r="H37" s="1" t="s">
        <v>2034</v>
      </c>
      <c r="I37" s="1" t="s">
        <v>2035</v>
      </c>
      <c r="J37" s="1" t="s">
        <v>1927</v>
      </c>
    </row>
    <row r="38" spans="1:10" ht="42" customHeight="1" x14ac:dyDescent="0.2">
      <c r="A38" s="1" t="s">
        <v>0</v>
      </c>
      <c r="B38" s="2" t="s">
        <v>2486</v>
      </c>
      <c r="C38" s="4" t="s">
        <v>1935</v>
      </c>
      <c r="D38" s="4" t="s">
        <v>10</v>
      </c>
      <c r="E38" s="46">
        <v>25</v>
      </c>
      <c r="F38" s="43">
        <v>0.25</v>
      </c>
      <c r="G38" s="48">
        <f t="shared" si="0"/>
        <v>18.75</v>
      </c>
      <c r="H38" s="1" t="s">
        <v>1935</v>
      </c>
      <c r="I38" s="1" t="s">
        <v>1936</v>
      </c>
      <c r="J38" s="1" t="s">
        <v>1927</v>
      </c>
    </row>
    <row r="39" spans="1:10" ht="42" customHeight="1" x14ac:dyDescent="0.2">
      <c r="A39" s="1" t="s">
        <v>0</v>
      </c>
      <c r="B39" s="2" t="s">
        <v>2487</v>
      </c>
      <c r="C39" s="4" t="s">
        <v>2016</v>
      </c>
      <c r="D39" s="4" t="s">
        <v>10</v>
      </c>
      <c r="E39" s="46">
        <v>42</v>
      </c>
      <c r="F39" s="43">
        <v>0.25</v>
      </c>
      <c r="G39" s="48">
        <f t="shared" si="0"/>
        <v>31.5</v>
      </c>
      <c r="H39" s="1" t="s">
        <v>2016</v>
      </c>
      <c r="I39" s="1" t="s">
        <v>2017</v>
      </c>
      <c r="J39" s="1" t="s">
        <v>1927</v>
      </c>
    </row>
    <row r="40" spans="1:10" ht="42" customHeight="1" x14ac:dyDescent="0.2">
      <c r="A40" s="1" t="s">
        <v>0</v>
      </c>
      <c r="B40" s="2" t="s">
        <v>2488</v>
      </c>
      <c r="C40" s="4" t="s">
        <v>2022</v>
      </c>
      <c r="D40" s="4" t="s">
        <v>10</v>
      </c>
      <c r="E40" s="46">
        <v>25</v>
      </c>
      <c r="F40" s="43">
        <v>0.25</v>
      </c>
      <c r="G40" s="48">
        <f t="shared" si="0"/>
        <v>18.75</v>
      </c>
      <c r="H40" s="1" t="s">
        <v>2022</v>
      </c>
      <c r="I40" s="1" t="s">
        <v>2023</v>
      </c>
      <c r="J40" s="1" t="s">
        <v>1927</v>
      </c>
    </row>
    <row r="41" spans="1:10" ht="42" customHeight="1" x14ac:dyDescent="0.2">
      <c r="A41" s="1" t="s">
        <v>0</v>
      </c>
      <c r="B41" s="2" t="s">
        <v>2489</v>
      </c>
      <c r="C41" s="7" t="s">
        <v>2028</v>
      </c>
      <c r="D41" s="7" t="s">
        <v>10</v>
      </c>
      <c r="E41" s="47">
        <v>32</v>
      </c>
      <c r="F41" s="43">
        <v>0.25</v>
      </c>
      <c r="G41" s="48">
        <f t="shared" si="0"/>
        <v>24</v>
      </c>
      <c r="H41" s="1" t="s">
        <v>2028</v>
      </c>
      <c r="I41" s="1" t="s">
        <v>2029</v>
      </c>
      <c r="J41" s="1" t="s">
        <v>1927</v>
      </c>
    </row>
    <row r="42" spans="1:10" ht="42" customHeight="1" x14ac:dyDescent="0.2">
      <c r="A42" s="1" t="s">
        <v>0</v>
      </c>
      <c r="B42" s="2" t="s">
        <v>2490</v>
      </c>
      <c r="C42" s="7" t="s">
        <v>1941</v>
      </c>
      <c r="D42" s="7" t="s">
        <v>10</v>
      </c>
      <c r="E42" s="47">
        <v>424</v>
      </c>
      <c r="F42" s="43">
        <v>0.25</v>
      </c>
      <c r="G42" s="48">
        <f t="shared" si="0"/>
        <v>318</v>
      </c>
      <c r="H42" s="1" t="s">
        <v>1941</v>
      </c>
      <c r="I42" s="1" t="s">
        <v>1998</v>
      </c>
      <c r="J42" s="1" t="s">
        <v>1927</v>
      </c>
    </row>
    <row r="43" spans="1:10" ht="42" customHeight="1" x14ac:dyDescent="0.2">
      <c r="A43" s="1" t="s">
        <v>0</v>
      </c>
      <c r="B43" s="2" t="s">
        <v>2491</v>
      </c>
      <c r="C43" s="7" t="s">
        <v>2036</v>
      </c>
      <c r="D43" s="7" t="s">
        <v>10</v>
      </c>
      <c r="E43" s="47">
        <v>371</v>
      </c>
      <c r="F43" s="43">
        <v>0.25</v>
      </c>
      <c r="G43" s="48">
        <f t="shared" si="0"/>
        <v>278.25</v>
      </c>
      <c r="H43" s="1" t="s">
        <v>2036</v>
      </c>
      <c r="I43" s="1" t="s">
        <v>2037</v>
      </c>
      <c r="J43" s="1" t="s">
        <v>1927</v>
      </c>
    </row>
    <row r="44" spans="1:10" ht="42" customHeight="1" x14ac:dyDescent="0.2">
      <c r="A44" s="1" t="s">
        <v>0</v>
      </c>
      <c r="B44" s="2" t="s">
        <v>2492</v>
      </c>
      <c r="C44" s="7" t="s">
        <v>1978</v>
      </c>
      <c r="D44" s="7" t="s">
        <v>10</v>
      </c>
      <c r="E44" s="47">
        <v>32</v>
      </c>
      <c r="F44" s="43">
        <v>0.25</v>
      </c>
      <c r="G44" s="48">
        <f t="shared" si="0"/>
        <v>24</v>
      </c>
      <c r="H44" s="1" t="s">
        <v>1978</v>
      </c>
      <c r="I44" s="1" t="s">
        <v>1979</v>
      </c>
      <c r="J44" s="1" t="s">
        <v>1927</v>
      </c>
    </row>
    <row r="45" spans="1:10" ht="42" customHeight="1" x14ac:dyDescent="0.2">
      <c r="A45" s="1" t="s">
        <v>0</v>
      </c>
      <c r="B45" s="2" t="s">
        <v>2493</v>
      </c>
      <c r="C45" s="7" t="s">
        <v>2018</v>
      </c>
      <c r="D45" s="7" t="s">
        <v>10</v>
      </c>
      <c r="E45" s="47">
        <v>53</v>
      </c>
      <c r="F45" s="43">
        <v>0.25</v>
      </c>
      <c r="G45" s="48">
        <f t="shared" si="0"/>
        <v>39.75</v>
      </c>
      <c r="H45" s="1" t="s">
        <v>2018</v>
      </c>
      <c r="I45" s="1" t="s">
        <v>2019</v>
      </c>
      <c r="J45" s="1" t="s">
        <v>1927</v>
      </c>
    </row>
    <row r="46" spans="1:10" ht="42" customHeight="1" x14ac:dyDescent="0.2">
      <c r="A46" s="1" t="s">
        <v>0</v>
      </c>
      <c r="B46" s="2" t="s">
        <v>2494</v>
      </c>
      <c r="C46" s="7" t="s">
        <v>2024</v>
      </c>
      <c r="D46" s="7" t="s">
        <v>10</v>
      </c>
      <c r="E46" s="47">
        <v>32</v>
      </c>
      <c r="F46" s="43">
        <v>0.25</v>
      </c>
      <c r="G46" s="48">
        <f t="shared" si="0"/>
        <v>24</v>
      </c>
      <c r="H46" s="1" t="s">
        <v>2024</v>
      </c>
      <c r="I46" s="1" t="s">
        <v>2025</v>
      </c>
      <c r="J46" s="1" t="s">
        <v>1927</v>
      </c>
    </row>
    <row r="47" spans="1:10" ht="42" customHeight="1" x14ac:dyDescent="0.2">
      <c r="A47" s="1" t="s">
        <v>0</v>
      </c>
      <c r="B47" s="2" t="s">
        <v>2495</v>
      </c>
      <c r="C47" s="7" t="s">
        <v>2030</v>
      </c>
      <c r="D47" s="7" t="s">
        <v>10</v>
      </c>
      <c r="E47" s="47">
        <v>42</v>
      </c>
      <c r="F47" s="43">
        <v>0.25</v>
      </c>
      <c r="G47" s="48">
        <f t="shared" si="0"/>
        <v>31.5</v>
      </c>
      <c r="H47" s="1" t="s">
        <v>2030</v>
      </c>
      <c r="I47" s="1" t="s">
        <v>2031</v>
      </c>
      <c r="J47" s="1" t="s">
        <v>1927</v>
      </c>
    </row>
    <row r="48" spans="1:10" ht="42" customHeight="1" x14ac:dyDescent="0.2">
      <c r="A48" s="1" t="s">
        <v>0</v>
      </c>
      <c r="B48" s="2" t="s">
        <v>2496</v>
      </c>
      <c r="C48" s="7" t="s">
        <v>2044</v>
      </c>
      <c r="D48" s="7" t="s">
        <v>10</v>
      </c>
      <c r="E48" s="47">
        <v>106</v>
      </c>
      <c r="F48" s="43">
        <v>0.25</v>
      </c>
      <c r="G48" s="48">
        <f t="shared" si="0"/>
        <v>79.5</v>
      </c>
      <c r="H48" s="1" t="s">
        <v>2044</v>
      </c>
      <c r="I48" s="1" t="s">
        <v>2045</v>
      </c>
      <c r="J48" s="1" t="s">
        <v>1927</v>
      </c>
    </row>
  </sheetData>
  <conditionalFormatting sqref="B6 B8">
    <cfRule type="duplicateValues" dxfId="29" priority="2"/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5BC83-B9AB-4797-B6D1-2A441F836B8D}">
  <sheetPr codeName="Sheet12"/>
  <dimension ref="A1:J22"/>
  <sheetViews>
    <sheetView zoomScaleNormal="100" workbookViewId="0">
      <selection activeCell="H5" sqref="H5"/>
    </sheetView>
  </sheetViews>
  <sheetFormatPr defaultColWidth="9.140625" defaultRowHeight="12.75" x14ac:dyDescent="0.2"/>
  <cols>
    <col min="1" max="1" width="17" style="1" bestFit="1" customWidth="1"/>
    <col min="2" max="2" width="16.140625" style="1" bestFit="1" customWidth="1"/>
    <col min="3" max="3" width="28.42578125" style="1" bestFit="1" customWidth="1"/>
    <col min="4" max="4" width="11.7109375" style="1" bestFit="1" customWidth="1"/>
    <col min="5" max="5" width="12.140625" style="45" bestFit="1" customWidth="1"/>
    <col min="6" max="6" width="12.140625" style="34" hidden="1" customWidth="1"/>
    <col min="7" max="7" width="19.85546875" style="45" customWidth="1"/>
    <col min="8" max="8" width="32.140625" style="1" customWidth="1"/>
    <col min="9" max="9" width="60.5703125" style="1" customWidth="1"/>
    <col min="10" max="10" width="54.7109375" style="1" bestFit="1" customWidth="1"/>
    <col min="11" max="11" width="9" style="1" bestFit="1" customWidth="1"/>
    <col min="12" max="16384" width="9.140625" style="1"/>
  </cols>
  <sheetData>
    <row r="1" spans="1:10" s="10" customFormat="1" ht="43.9" customHeight="1" x14ac:dyDescent="0.25">
      <c r="A1" s="10" t="s">
        <v>1</v>
      </c>
      <c r="B1" s="10" t="s">
        <v>2</v>
      </c>
      <c r="C1" s="10" t="s">
        <v>3</v>
      </c>
      <c r="D1" s="10" t="s">
        <v>4</v>
      </c>
      <c r="E1" s="44" t="s">
        <v>5</v>
      </c>
      <c r="F1" s="33" t="s">
        <v>3487</v>
      </c>
      <c r="G1" s="44" t="s">
        <v>3488</v>
      </c>
      <c r="H1" s="10" t="s">
        <v>6</v>
      </c>
      <c r="I1" s="10" t="s">
        <v>7</v>
      </c>
      <c r="J1" s="10" t="s">
        <v>8</v>
      </c>
    </row>
    <row r="2" spans="1:10" ht="42" customHeight="1" x14ac:dyDescent="0.2">
      <c r="A2" s="1" t="s">
        <v>0</v>
      </c>
      <c r="B2" s="1" t="s">
        <v>2250</v>
      </c>
      <c r="C2" s="1" t="s">
        <v>2089</v>
      </c>
      <c r="D2" s="1" t="s">
        <v>10</v>
      </c>
      <c r="E2" s="45">
        <v>80</v>
      </c>
      <c r="F2" s="50">
        <v>0.25</v>
      </c>
      <c r="G2" s="45">
        <f t="shared" ref="G2:G22" si="0">E2-(E2*F2)</f>
        <v>60</v>
      </c>
      <c r="H2" s="1" t="s">
        <v>2089</v>
      </c>
      <c r="I2" s="1" t="s">
        <v>3313</v>
      </c>
      <c r="J2" s="1" t="s">
        <v>198</v>
      </c>
    </row>
    <row r="3" spans="1:10" ht="42" customHeight="1" x14ac:dyDescent="0.2">
      <c r="A3" s="1" t="s">
        <v>0</v>
      </c>
      <c r="B3" s="1" t="s">
        <v>2251</v>
      </c>
      <c r="C3" s="1" t="s">
        <v>2206</v>
      </c>
      <c r="D3" s="1" t="s">
        <v>10</v>
      </c>
      <c r="E3" s="45">
        <v>228</v>
      </c>
      <c r="F3" s="50">
        <v>0.25</v>
      </c>
      <c r="G3" s="45">
        <f t="shared" si="0"/>
        <v>171</v>
      </c>
      <c r="H3" s="1" t="s">
        <v>2206</v>
      </c>
      <c r="I3" s="1" t="s">
        <v>3314</v>
      </c>
      <c r="J3" s="1" t="s">
        <v>198</v>
      </c>
    </row>
    <row r="4" spans="1:10" ht="42" customHeight="1" x14ac:dyDescent="0.2">
      <c r="A4" s="1" t="s">
        <v>0</v>
      </c>
      <c r="B4" s="1" t="s">
        <v>2252</v>
      </c>
      <c r="C4" s="1" t="s">
        <v>2207</v>
      </c>
      <c r="D4" s="1" t="s">
        <v>10</v>
      </c>
      <c r="E4" s="45">
        <v>360</v>
      </c>
      <c r="F4" s="50">
        <v>0.25</v>
      </c>
      <c r="G4" s="45">
        <f t="shared" si="0"/>
        <v>270</v>
      </c>
      <c r="H4" s="1" t="s">
        <v>2207</v>
      </c>
      <c r="I4" s="1" t="s">
        <v>3315</v>
      </c>
      <c r="J4" s="1" t="s">
        <v>198</v>
      </c>
    </row>
    <row r="5" spans="1:10" ht="42" customHeight="1" x14ac:dyDescent="0.2">
      <c r="A5" s="1" t="s">
        <v>0</v>
      </c>
      <c r="B5" s="1" t="s">
        <v>2541</v>
      </c>
      <c r="C5" s="1" t="s">
        <v>2008</v>
      </c>
      <c r="D5" s="1" t="s">
        <v>10</v>
      </c>
      <c r="E5" s="45">
        <v>400</v>
      </c>
      <c r="F5" s="50">
        <v>0.25</v>
      </c>
      <c r="G5" s="45">
        <f t="shared" si="0"/>
        <v>300</v>
      </c>
      <c r="H5" s="1" t="s">
        <v>2008</v>
      </c>
      <c r="I5" s="1" t="s">
        <v>3317</v>
      </c>
      <c r="J5" s="1" t="s">
        <v>1982</v>
      </c>
    </row>
    <row r="6" spans="1:10" ht="42" customHeight="1" x14ac:dyDescent="0.2">
      <c r="A6" s="1" t="s">
        <v>0</v>
      </c>
      <c r="B6" s="1" t="s">
        <v>2542</v>
      </c>
      <c r="C6" s="1" t="s">
        <v>2009</v>
      </c>
      <c r="D6" s="1" t="s">
        <v>10</v>
      </c>
      <c r="E6" s="45">
        <v>2400</v>
      </c>
      <c r="F6" s="50">
        <v>0.25</v>
      </c>
      <c r="G6" s="45">
        <f t="shared" si="0"/>
        <v>1800</v>
      </c>
      <c r="H6" s="1" t="s">
        <v>2009</v>
      </c>
      <c r="I6" s="1" t="s">
        <v>2177</v>
      </c>
      <c r="J6" s="1" t="s">
        <v>1982</v>
      </c>
    </row>
    <row r="7" spans="1:10" ht="42" customHeight="1" x14ac:dyDescent="0.2">
      <c r="A7" s="1" t="s">
        <v>0</v>
      </c>
      <c r="B7" s="1" t="s">
        <v>2543</v>
      </c>
      <c r="C7" s="1" t="s">
        <v>2188</v>
      </c>
      <c r="D7" s="1" t="s">
        <v>10</v>
      </c>
      <c r="E7" s="45">
        <v>53</v>
      </c>
      <c r="F7" s="50">
        <v>0.25</v>
      </c>
      <c r="G7" s="45">
        <f t="shared" si="0"/>
        <v>39.75</v>
      </c>
      <c r="H7" s="1" t="s">
        <v>2188</v>
      </c>
      <c r="I7" s="1" t="s">
        <v>2189</v>
      </c>
      <c r="J7" s="1" t="s">
        <v>1927</v>
      </c>
    </row>
    <row r="8" spans="1:10" ht="42" customHeight="1" x14ac:dyDescent="0.2">
      <c r="A8" s="1" t="s">
        <v>0</v>
      </c>
      <c r="B8" s="1" t="s">
        <v>2544</v>
      </c>
      <c r="C8" s="1" t="s">
        <v>1991</v>
      </c>
      <c r="D8" s="1" t="s">
        <v>10</v>
      </c>
      <c r="E8" s="45">
        <v>477</v>
      </c>
      <c r="F8" s="50">
        <v>0.25</v>
      </c>
      <c r="G8" s="45">
        <f t="shared" si="0"/>
        <v>357.75</v>
      </c>
      <c r="H8" s="1" t="s">
        <v>1991</v>
      </c>
      <c r="I8" s="1" t="s">
        <v>1992</v>
      </c>
      <c r="J8" s="1" t="s">
        <v>1927</v>
      </c>
    </row>
    <row r="9" spans="1:10" ht="42" customHeight="1" x14ac:dyDescent="0.2">
      <c r="A9" s="1" t="s">
        <v>0</v>
      </c>
      <c r="B9" s="1" t="s">
        <v>2545</v>
      </c>
      <c r="C9" s="1" t="s">
        <v>1993</v>
      </c>
      <c r="D9" s="1" t="s">
        <v>10</v>
      </c>
      <c r="E9" s="45">
        <v>424</v>
      </c>
      <c r="F9" s="50">
        <v>0.25</v>
      </c>
      <c r="G9" s="45">
        <f t="shared" si="0"/>
        <v>318</v>
      </c>
      <c r="H9" s="1" t="s">
        <v>1993</v>
      </c>
      <c r="I9" s="1" t="s">
        <v>1994</v>
      </c>
      <c r="J9" s="1" t="s">
        <v>1927</v>
      </c>
    </row>
    <row r="10" spans="1:10" ht="42" customHeight="1" x14ac:dyDescent="0.2">
      <c r="A10" s="1" t="s">
        <v>0</v>
      </c>
      <c r="B10" s="1" t="s">
        <v>2546</v>
      </c>
      <c r="C10" s="1" t="s">
        <v>1985</v>
      </c>
      <c r="D10" s="1" t="s">
        <v>10</v>
      </c>
      <c r="E10" s="45">
        <v>106</v>
      </c>
      <c r="F10" s="50">
        <v>0.25</v>
      </c>
      <c r="G10" s="45">
        <f t="shared" si="0"/>
        <v>79.5</v>
      </c>
      <c r="H10" s="1" t="s">
        <v>1985</v>
      </c>
      <c r="I10" s="1" t="s">
        <v>1986</v>
      </c>
      <c r="J10" s="1" t="s">
        <v>1927</v>
      </c>
    </row>
    <row r="11" spans="1:10" ht="42" customHeight="1" x14ac:dyDescent="0.2">
      <c r="A11" s="1" t="s">
        <v>0</v>
      </c>
      <c r="B11" s="1" t="s">
        <v>2547</v>
      </c>
      <c r="C11" s="1" t="s">
        <v>1995</v>
      </c>
      <c r="D11" s="1" t="s">
        <v>10</v>
      </c>
      <c r="E11" s="45">
        <v>64</v>
      </c>
      <c r="F11" s="50">
        <v>0.25</v>
      </c>
      <c r="G11" s="45">
        <f t="shared" si="0"/>
        <v>48</v>
      </c>
      <c r="H11" s="1" t="s">
        <v>1995</v>
      </c>
      <c r="I11" s="1" t="s">
        <v>1996</v>
      </c>
      <c r="J11" s="1" t="s">
        <v>1927</v>
      </c>
    </row>
    <row r="12" spans="1:10" ht="42" customHeight="1" x14ac:dyDescent="0.2">
      <c r="A12" s="1" t="s">
        <v>0</v>
      </c>
      <c r="B12" s="1" t="s">
        <v>2548</v>
      </c>
      <c r="C12" s="1" t="s">
        <v>1980</v>
      </c>
      <c r="D12" s="1" t="s">
        <v>10</v>
      </c>
      <c r="E12" s="45">
        <v>1696</v>
      </c>
      <c r="F12" s="50">
        <v>0.25</v>
      </c>
      <c r="G12" s="45">
        <f t="shared" si="0"/>
        <v>1272</v>
      </c>
      <c r="H12" s="1" t="s">
        <v>1980</v>
      </c>
      <c r="I12" s="1" t="s">
        <v>1981</v>
      </c>
      <c r="J12" s="1" t="s">
        <v>1982</v>
      </c>
    </row>
    <row r="13" spans="1:10" ht="42" customHeight="1" x14ac:dyDescent="0.2">
      <c r="A13" s="1" t="s">
        <v>0</v>
      </c>
      <c r="B13" s="1" t="s">
        <v>2549</v>
      </c>
      <c r="C13" s="1" t="s">
        <v>1989</v>
      </c>
      <c r="D13" s="1" t="s">
        <v>10</v>
      </c>
      <c r="E13" s="45">
        <v>159</v>
      </c>
      <c r="F13" s="50">
        <v>0.25</v>
      </c>
      <c r="G13" s="45">
        <f t="shared" si="0"/>
        <v>119.25</v>
      </c>
      <c r="H13" s="1" t="s">
        <v>1989</v>
      </c>
      <c r="I13" s="1" t="s">
        <v>1990</v>
      </c>
      <c r="J13" s="1" t="s">
        <v>1927</v>
      </c>
    </row>
    <row r="14" spans="1:10" ht="42" customHeight="1" x14ac:dyDescent="0.2">
      <c r="A14" s="1" t="s">
        <v>0</v>
      </c>
      <c r="B14" s="1" t="s">
        <v>2550</v>
      </c>
      <c r="C14" s="1" t="s">
        <v>1987</v>
      </c>
      <c r="D14" s="1" t="s">
        <v>10</v>
      </c>
      <c r="E14" s="45">
        <v>106</v>
      </c>
      <c r="F14" s="50">
        <v>0.25</v>
      </c>
      <c r="G14" s="45">
        <f t="shared" si="0"/>
        <v>79.5</v>
      </c>
      <c r="H14" s="1" t="s">
        <v>1987</v>
      </c>
      <c r="I14" s="1" t="s">
        <v>1988</v>
      </c>
      <c r="J14" s="1" t="s">
        <v>1927</v>
      </c>
    </row>
    <row r="15" spans="1:10" ht="42" customHeight="1" x14ac:dyDescent="0.2">
      <c r="A15" s="1" t="s">
        <v>0</v>
      </c>
      <c r="B15" s="1" t="s">
        <v>2551</v>
      </c>
      <c r="C15" s="1" t="s">
        <v>1983</v>
      </c>
      <c r="D15" s="1" t="s">
        <v>10</v>
      </c>
      <c r="E15" s="45">
        <v>53</v>
      </c>
      <c r="F15" s="50">
        <v>0.25</v>
      </c>
      <c r="G15" s="45">
        <f t="shared" si="0"/>
        <v>39.75</v>
      </c>
      <c r="H15" s="1" t="s">
        <v>1983</v>
      </c>
      <c r="I15" s="1" t="s">
        <v>1984</v>
      </c>
      <c r="J15" s="1" t="s">
        <v>1927</v>
      </c>
    </row>
    <row r="16" spans="1:10" ht="42" customHeight="1" x14ac:dyDescent="0.2">
      <c r="A16" s="1" t="s">
        <v>0</v>
      </c>
      <c r="B16" s="1" t="s">
        <v>2552</v>
      </c>
      <c r="C16" s="1" t="s">
        <v>2084</v>
      </c>
      <c r="D16" s="1" t="s">
        <v>10</v>
      </c>
      <c r="E16" s="45">
        <v>1200</v>
      </c>
      <c r="F16" s="50">
        <v>0.25</v>
      </c>
      <c r="G16" s="45">
        <f t="shared" si="0"/>
        <v>900</v>
      </c>
      <c r="H16" s="1" t="s">
        <v>2084</v>
      </c>
      <c r="I16" s="1" t="s">
        <v>2178</v>
      </c>
      <c r="J16" s="1" t="s">
        <v>1982</v>
      </c>
    </row>
    <row r="17" spans="1:10" ht="42" customHeight="1" x14ac:dyDescent="0.2">
      <c r="A17" s="1" t="s">
        <v>0</v>
      </c>
      <c r="B17" s="1" t="s">
        <v>2553</v>
      </c>
      <c r="C17" s="1" t="s">
        <v>2053</v>
      </c>
      <c r="D17" s="1" t="s">
        <v>10</v>
      </c>
      <c r="E17" s="45">
        <v>477</v>
      </c>
      <c r="F17" s="50">
        <v>0.25</v>
      </c>
      <c r="G17" s="45">
        <f t="shared" si="0"/>
        <v>357.75</v>
      </c>
      <c r="H17" s="1" t="s">
        <v>2053</v>
      </c>
      <c r="I17" s="1" t="s">
        <v>2054</v>
      </c>
      <c r="J17" s="1" t="s">
        <v>1927</v>
      </c>
    </row>
    <row r="18" spans="1:10" ht="42" customHeight="1" x14ac:dyDescent="0.2">
      <c r="A18" s="1" t="s">
        <v>0</v>
      </c>
      <c r="B18" s="1" t="s">
        <v>2554</v>
      </c>
      <c r="C18" s="1" t="s">
        <v>2055</v>
      </c>
      <c r="D18" s="1" t="s">
        <v>10</v>
      </c>
      <c r="E18" s="45">
        <v>424</v>
      </c>
      <c r="F18" s="50">
        <v>0.25</v>
      </c>
      <c r="G18" s="45">
        <f t="shared" si="0"/>
        <v>318</v>
      </c>
      <c r="H18" s="1" t="s">
        <v>2055</v>
      </c>
      <c r="I18" s="1" t="s">
        <v>2056</v>
      </c>
      <c r="J18" s="1" t="s">
        <v>1927</v>
      </c>
    </row>
    <row r="19" spans="1:10" ht="42" customHeight="1" x14ac:dyDescent="0.2">
      <c r="A19" s="1" t="s">
        <v>0</v>
      </c>
      <c r="B19" s="1" t="s">
        <v>2555</v>
      </c>
      <c r="C19" s="1" t="s">
        <v>2046</v>
      </c>
      <c r="D19" s="1" t="s">
        <v>10</v>
      </c>
      <c r="E19" s="45">
        <v>64</v>
      </c>
      <c r="F19" s="50">
        <v>0.25</v>
      </c>
      <c r="G19" s="45">
        <f t="shared" si="0"/>
        <v>48</v>
      </c>
      <c r="H19" s="1" t="s">
        <v>2046</v>
      </c>
      <c r="I19" s="1" t="s">
        <v>2047</v>
      </c>
      <c r="J19" s="1" t="s">
        <v>1927</v>
      </c>
    </row>
    <row r="20" spans="1:10" ht="42" customHeight="1" x14ac:dyDescent="0.2">
      <c r="A20" s="1" t="s">
        <v>0</v>
      </c>
      <c r="B20" s="1" t="s">
        <v>2556</v>
      </c>
      <c r="C20" s="1" t="s">
        <v>2051</v>
      </c>
      <c r="D20" s="1" t="s">
        <v>10</v>
      </c>
      <c r="E20" s="45">
        <v>159</v>
      </c>
      <c r="F20" s="50">
        <v>0.25</v>
      </c>
      <c r="G20" s="45">
        <f t="shared" si="0"/>
        <v>119.25</v>
      </c>
      <c r="H20" s="1" t="s">
        <v>2051</v>
      </c>
      <c r="I20" s="1" t="s">
        <v>2052</v>
      </c>
      <c r="J20" s="1" t="s">
        <v>1927</v>
      </c>
    </row>
    <row r="21" spans="1:10" ht="42" customHeight="1" x14ac:dyDescent="0.2">
      <c r="A21" s="1" t="s">
        <v>0</v>
      </c>
      <c r="B21" s="1" t="s">
        <v>2557</v>
      </c>
      <c r="C21" s="1" t="s">
        <v>2049</v>
      </c>
      <c r="D21" s="1" t="s">
        <v>10</v>
      </c>
      <c r="E21" s="45">
        <v>106</v>
      </c>
      <c r="F21" s="50">
        <v>0.25</v>
      </c>
      <c r="G21" s="45">
        <f t="shared" si="0"/>
        <v>79.5</v>
      </c>
      <c r="H21" s="1" t="s">
        <v>2049</v>
      </c>
      <c r="I21" s="1" t="s">
        <v>2050</v>
      </c>
      <c r="J21" s="1" t="s">
        <v>1927</v>
      </c>
    </row>
    <row r="22" spans="1:10" ht="42" customHeight="1" x14ac:dyDescent="0.2">
      <c r="A22" s="1" t="s">
        <v>0</v>
      </c>
      <c r="B22" s="1" t="s">
        <v>2558</v>
      </c>
      <c r="C22" s="1" t="s">
        <v>2048</v>
      </c>
      <c r="D22" s="1" t="s">
        <v>10</v>
      </c>
      <c r="E22" s="45">
        <v>53</v>
      </c>
      <c r="F22" s="50">
        <v>0.25</v>
      </c>
      <c r="G22" s="45">
        <f t="shared" si="0"/>
        <v>39.75</v>
      </c>
      <c r="H22" s="1" t="s">
        <v>2048</v>
      </c>
      <c r="I22" s="1" t="s">
        <v>2074</v>
      </c>
      <c r="J22" s="1" t="s">
        <v>1927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53352-1561-40CC-830E-E317956C33F3}">
  <sheetPr codeName="Sheet13"/>
  <dimension ref="A1:J15"/>
  <sheetViews>
    <sheetView workbookViewId="0">
      <selection activeCell="B2" sqref="B2"/>
    </sheetView>
  </sheetViews>
  <sheetFormatPr defaultRowHeight="12.75" x14ac:dyDescent="0.2"/>
  <cols>
    <col min="1" max="1" width="17.5703125" customWidth="1"/>
    <col min="2" max="2" width="15.42578125" customWidth="1"/>
    <col min="3" max="3" width="28.42578125" customWidth="1"/>
    <col min="4" max="4" width="11.140625" customWidth="1"/>
    <col min="5" max="5" width="14.140625" style="49" customWidth="1"/>
    <col min="6" max="6" width="14.140625" hidden="1" customWidth="1"/>
    <col min="7" max="7" width="19.5703125" style="49" customWidth="1"/>
    <col min="8" max="8" width="20.28515625" customWidth="1"/>
    <col min="9" max="9" width="60.5703125" customWidth="1"/>
    <col min="10" max="10" width="56.28515625" customWidth="1"/>
    <col min="11" max="11" width="72.140625" customWidth="1"/>
  </cols>
  <sheetData>
    <row r="1" spans="1:10" ht="31.5" x14ac:dyDescent="0.25">
      <c r="A1" s="10" t="s">
        <v>1</v>
      </c>
      <c r="B1" s="11" t="s">
        <v>2</v>
      </c>
      <c r="C1" s="10" t="s">
        <v>3</v>
      </c>
      <c r="D1" s="10" t="s">
        <v>4</v>
      </c>
      <c r="E1" s="44" t="s">
        <v>5</v>
      </c>
      <c r="F1" s="10" t="s">
        <v>3487</v>
      </c>
      <c r="G1" s="44" t="s">
        <v>3488</v>
      </c>
      <c r="H1" s="10" t="s">
        <v>6</v>
      </c>
      <c r="I1" s="10" t="s">
        <v>7</v>
      </c>
      <c r="J1" s="10" t="s">
        <v>8</v>
      </c>
    </row>
    <row r="2" spans="1:10" ht="42" customHeight="1" x14ac:dyDescent="0.2">
      <c r="A2" s="1" t="s">
        <v>0</v>
      </c>
      <c r="B2" s="2" t="s">
        <v>2253</v>
      </c>
      <c r="C2" s="1" t="s">
        <v>1536</v>
      </c>
      <c r="D2" s="1" t="s">
        <v>10</v>
      </c>
      <c r="E2" s="45">
        <v>47</v>
      </c>
      <c r="F2" s="17">
        <v>0.25</v>
      </c>
      <c r="G2" s="45">
        <f t="shared" ref="G2:G15" si="0">E2-(E2*F2)</f>
        <v>35.25</v>
      </c>
      <c r="H2" s="12" t="str">
        <f>Table131113[[#This Row],[Short Description]]</f>
        <v>ACC-C-12V-PS</v>
      </c>
      <c r="I2" s="1" t="s">
        <v>1537</v>
      </c>
      <c r="J2" s="1" t="s">
        <v>1538</v>
      </c>
    </row>
    <row r="3" spans="1:10" ht="42" customHeight="1" x14ac:dyDescent="0.2">
      <c r="A3" s="1" t="s">
        <v>0</v>
      </c>
      <c r="B3" s="2" t="s">
        <v>2254</v>
      </c>
      <c r="C3" s="1" t="s">
        <v>1539</v>
      </c>
      <c r="D3" s="1" t="s">
        <v>10</v>
      </c>
      <c r="E3" s="45">
        <v>129</v>
      </c>
      <c r="F3" s="17">
        <v>0.25</v>
      </c>
      <c r="G3" s="45">
        <f t="shared" si="0"/>
        <v>96.75</v>
      </c>
      <c r="H3" s="12" t="str">
        <f>Table131113[[#This Row],[Short Description]]</f>
        <v>ACC-C-IRE</v>
      </c>
      <c r="I3" s="28" t="s">
        <v>1540</v>
      </c>
      <c r="J3" s="1" t="s">
        <v>1538</v>
      </c>
    </row>
    <row r="4" spans="1:10" ht="42" customHeight="1" x14ac:dyDescent="0.2">
      <c r="A4" s="1" t="s">
        <v>0</v>
      </c>
      <c r="B4" s="2" t="s">
        <v>2501</v>
      </c>
      <c r="C4" s="1" t="s">
        <v>1866</v>
      </c>
      <c r="D4" s="1" t="s">
        <v>10</v>
      </c>
      <c r="E4" s="45">
        <v>526</v>
      </c>
      <c r="F4" s="17">
        <v>0.25</v>
      </c>
      <c r="G4" s="45">
        <f t="shared" si="0"/>
        <v>394.5</v>
      </c>
      <c r="H4" s="1" t="str">
        <f>Table131113[[#This Row],[Short Description]]</f>
        <v>Echo 8DKW</v>
      </c>
      <c r="I4" s="1" t="s">
        <v>1871</v>
      </c>
      <c r="J4" s="1" t="s">
        <v>11</v>
      </c>
    </row>
    <row r="5" spans="1:10" ht="42" customHeight="1" x14ac:dyDescent="0.2">
      <c r="A5" s="1" t="s">
        <v>0</v>
      </c>
      <c r="B5" s="2" t="s">
        <v>2502</v>
      </c>
      <c r="C5" s="1" t="s">
        <v>1867</v>
      </c>
      <c r="D5" s="1" t="s">
        <v>10</v>
      </c>
      <c r="E5" s="45">
        <v>526</v>
      </c>
      <c r="F5" s="17">
        <v>0.25</v>
      </c>
      <c r="G5" s="45">
        <f t="shared" si="0"/>
        <v>394.5</v>
      </c>
      <c r="H5" s="1" t="str">
        <f>Table131113[[#This Row],[Short Description]]</f>
        <v>Echo 8EUW</v>
      </c>
      <c r="I5" s="1" t="s">
        <v>1872</v>
      </c>
      <c r="J5" s="1" t="s">
        <v>11</v>
      </c>
    </row>
    <row r="6" spans="1:10" ht="42" customHeight="1" x14ac:dyDescent="0.2">
      <c r="A6" s="1" t="s">
        <v>0</v>
      </c>
      <c r="B6" s="2" t="s">
        <v>2503</v>
      </c>
      <c r="C6" s="1" t="s">
        <v>1542</v>
      </c>
      <c r="D6" s="1" t="s">
        <v>10</v>
      </c>
      <c r="E6" s="45">
        <v>526</v>
      </c>
      <c r="F6" s="17">
        <v>0.25</v>
      </c>
      <c r="G6" s="45">
        <f t="shared" si="0"/>
        <v>394.5</v>
      </c>
      <c r="H6" s="12" t="str">
        <f>Table131113[[#This Row],[Short Description]]</f>
        <v>Echo 8USW</v>
      </c>
      <c r="I6" s="1" t="s">
        <v>1543</v>
      </c>
      <c r="J6" s="1" t="s">
        <v>11</v>
      </c>
    </row>
    <row r="7" spans="1:10" ht="42" customHeight="1" x14ac:dyDescent="0.2">
      <c r="A7" s="1" t="s">
        <v>0</v>
      </c>
      <c r="B7" s="2" t="s">
        <v>2504</v>
      </c>
      <c r="C7" s="1" t="s">
        <v>1868</v>
      </c>
      <c r="D7" s="1" t="s">
        <v>10</v>
      </c>
      <c r="E7" s="45">
        <v>636</v>
      </c>
      <c r="F7" s="17">
        <v>0.25</v>
      </c>
      <c r="G7" s="45">
        <f t="shared" si="0"/>
        <v>477</v>
      </c>
      <c r="H7" s="1" t="str">
        <f>Table131113[[#This Row],[Short Description]]</f>
        <v>Echo Plus 8DKW</v>
      </c>
      <c r="I7" s="1" t="s">
        <v>1863</v>
      </c>
      <c r="J7" s="1" t="s">
        <v>11</v>
      </c>
    </row>
    <row r="8" spans="1:10" ht="42" customHeight="1" x14ac:dyDescent="0.2">
      <c r="A8" s="1" t="s">
        <v>0</v>
      </c>
      <c r="B8" s="2" t="s">
        <v>2505</v>
      </c>
      <c r="C8" s="1" t="s">
        <v>1869</v>
      </c>
      <c r="D8" s="1" t="s">
        <v>10</v>
      </c>
      <c r="E8" s="45">
        <v>636</v>
      </c>
      <c r="F8" s="17">
        <v>0.25</v>
      </c>
      <c r="G8" s="45">
        <f t="shared" si="0"/>
        <v>477</v>
      </c>
      <c r="H8" s="1" t="str">
        <f>Table131113[[#This Row],[Short Description]]</f>
        <v>Echo Plus 8EUB</v>
      </c>
      <c r="I8" s="1" t="s">
        <v>1864</v>
      </c>
      <c r="J8" s="1" t="s">
        <v>11</v>
      </c>
    </row>
    <row r="9" spans="1:10" ht="42" customHeight="1" x14ac:dyDescent="0.2">
      <c r="A9" s="1" t="s">
        <v>0</v>
      </c>
      <c r="B9" s="2" t="s">
        <v>2506</v>
      </c>
      <c r="C9" s="1" t="s">
        <v>1870</v>
      </c>
      <c r="D9" s="1" t="s">
        <v>10</v>
      </c>
      <c r="E9" s="45">
        <v>636</v>
      </c>
      <c r="F9" s="17">
        <v>0.25</v>
      </c>
      <c r="G9" s="45">
        <f t="shared" si="0"/>
        <v>477</v>
      </c>
      <c r="H9" s="1" t="str">
        <f>Table131113[[#This Row],[Short Description]]</f>
        <v>Echo Plus 8EUW</v>
      </c>
      <c r="I9" s="1" t="s">
        <v>1865</v>
      </c>
      <c r="J9" s="1" t="s">
        <v>11</v>
      </c>
    </row>
    <row r="10" spans="1:10" ht="41.1" customHeight="1" x14ac:dyDescent="0.2">
      <c r="A10" s="1" t="s">
        <v>0</v>
      </c>
      <c r="B10" s="2" t="s">
        <v>2507</v>
      </c>
      <c r="C10" s="1" t="s">
        <v>1544</v>
      </c>
      <c r="D10" s="1" t="s">
        <v>10</v>
      </c>
      <c r="E10" s="45">
        <v>636</v>
      </c>
      <c r="F10" s="17">
        <v>0.25</v>
      </c>
      <c r="G10" s="45">
        <f t="shared" si="0"/>
        <v>477</v>
      </c>
      <c r="H10" s="12" t="str">
        <f>Table131113[[#This Row],[Short Description]]</f>
        <v>Echo Plus 8USW</v>
      </c>
      <c r="I10" s="1" t="s">
        <v>1545</v>
      </c>
      <c r="J10" s="1" t="s">
        <v>11</v>
      </c>
    </row>
    <row r="11" spans="1:10" ht="41.1" customHeight="1" x14ac:dyDescent="0.25">
      <c r="A11" s="1" t="s">
        <v>0</v>
      </c>
      <c r="B11" s="2" t="s">
        <v>2636</v>
      </c>
      <c r="C11" s="1" t="s">
        <v>1904</v>
      </c>
      <c r="D11" s="1" t="s">
        <v>10</v>
      </c>
      <c r="E11" s="45">
        <v>424</v>
      </c>
      <c r="F11" s="17">
        <v>0.25</v>
      </c>
      <c r="G11" s="45">
        <f t="shared" si="0"/>
        <v>318</v>
      </c>
      <c r="H11" s="1" t="str">
        <f>Table131113[[#This Row],[Short Description]]</f>
        <v>Impera Connect-X MP6</v>
      </c>
      <c r="I11" s="31" t="s">
        <v>1905</v>
      </c>
      <c r="J11" s="1" t="s">
        <v>1906</v>
      </c>
    </row>
    <row r="12" spans="1:10" ht="41.1" customHeight="1" x14ac:dyDescent="0.2">
      <c r="A12" s="1" t="s">
        <v>0</v>
      </c>
      <c r="B12" s="2" t="s">
        <v>2832</v>
      </c>
      <c r="C12" s="1" t="s">
        <v>1546</v>
      </c>
      <c r="D12" s="1" t="s">
        <v>10</v>
      </c>
      <c r="E12" s="45">
        <v>59</v>
      </c>
      <c r="F12" s="17">
        <v>0.25</v>
      </c>
      <c r="G12" s="45">
        <f t="shared" si="0"/>
        <v>44.25</v>
      </c>
      <c r="H12" s="12" t="str">
        <f>Table131113[[#This Row],[Short Description]]</f>
        <v>KP-U8-RP</v>
      </c>
      <c r="I12" s="1" t="s">
        <v>1547</v>
      </c>
      <c r="J12" s="1" t="s">
        <v>1538</v>
      </c>
    </row>
    <row r="13" spans="1:10" ht="41.1" customHeight="1" x14ac:dyDescent="0.2">
      <c r="A13" s="1" t="s">
        <v>0</v>
      </c>
      <c r="B13" s="2" t="s">
        <v>2833</v>
      </c>
      <c r="C13" s="1" t="s">
        <v>1548</v>
      </c>
      <c r="D13" s="1" t="s">
        <v>10</v>
      </c>
      <c r="E13" s="45">
        <v>59</v>
      </c>
      <c r="F13" s="17">
        <v>0.25</v>
      </c>
      <c r="G13" s="45">
        <f t="shared" si="0"/>
        <v>44.25</v>
      </c>
      <c r="H13" s="12" t="str">
        <f>Table131113[[#This Row],[Short Description]]</f>
        <v>KP-U8-WB</v>
      </c>
      <c r="I13" s="1" t="s">
        <v>1549</v>
      </c>
      <c r="J13" s="1" t="s">
        <v>1538</v>
      </c>
    </row>
    <row r="14" spans="1:10" ht="41.1" customHeight="1" x14ac:dyDescent="0.2">
      <c r="A14" s="1" t="s">
        <v>0</v>
      </c>
      <c r="B14" s="2" t="s">
        <v>3116</v>
      </c>
      <c r="C14" s="1" t="s">
        <v>1550</v>
      </c>
      <c r="D14" s="1" t="s">
        <v>10</v>
      </c>
      <c r="E14" s="45">
        <v>1459</v>
      </c>
      <c r="F14" s="17">
        <v>0.25</v>
      </c>
      <c r="G14" s="45">
        <f t="shared" si="0"/>
        <v>1094.25</v>
      </c>
      <c r="H14" s="12" t="str">
        <f>Table131113[[#This Row],[Short Description]]</f>
        <v>Tango</v>
      </c>
      <c r="I14" s="1" t="s">
        <v>1551</v>
      </c>
      <c r="J14" s="1" t="s">
        <v>1541</v>
      </c>
    </row>
    <row r="15" spans="1:10" ht="41.1" customHeight="1" x14ac:dyDescent="0.2">
      <c r="A15" s="1" t="s">
        <v>0</v>
      </c>
      <c r="B15" s="2" t="s">
        <v>3175</v>
      </c>
      <c r="C15" s="1" t="s">
        <v>1552</v>
      </c>
      <c r="D15" s="1" t="s">
        <v>10</v>
      </c>
      <c r="E15" s="45">
        <v>700</v>
      </c>
      <c r="F15" s="17">
        <v>0.25</v>
      </c>
      <c r="G15" s="45">
        <f t="shared" si="0"/>
        <v>525</v>
      </c>
      <c r="H15" s="12" t="str">
        <f>Table131113[[#This Row],[Short Description]]</f>
        <v>Uniform 8U</v>
      </c>
      <c r="I15" s="1" t="s">
        <v>1553</v>
      </c>
      <c r="J15" s="1" t="s">
        <v>11</v>
      </c>
    </row>
  </sheetData>
  <phoneticPr fontId="10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4699de-a9ac-4d2c-b96d-a3b72479bb53">
      <UserInfo>
        <DisplayName/>
        <AccountId xsi:nil="true"/>
        <AccountType/>
      </UserInfo>
    </SharedWithUsers>
    <TaxCatchAll xmlns="df4699de-a9ac-4d2c-b96d-a3b72479bb53" xsi:nil="true"/>
    <lcf76f155ced4ddcb4097134ff3c332f xmlns="d92a0426-f723-4686-8b48-00eefbfa74f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3388E48C9BD448962396E139CC73A5" ma:contentTypeVersion="16" ma:contentTypeDescription="Create a new document." ma:contentTypeScope="" ma:versionID="3c90a18469ffa1a3b07a4704684e1040">
  <xsd:schema xmlns:xsd="http://www.w3.org/2001/XMLSchema" xmlns:xs="http://www.w3.org/2001/XMLSchema" xmlns:p="http://schemas.microsoft.com/office/2006/metadata/properties" xmlns:ns2="d92a0426-f723-4686-8b48-00eefbfa74fe" xmlns:ns3="df4699de-a9ac-4d2c-b96d-a3b72479bb53" targetNamespace="http://schemas.microsoft.com/office/2006/metadata/properties" ma:root="true" ma:fieldsID="d81a07d05a1657ab93dac06b32af95c0" ns2:_="" ns3:_="">
    <xsd:import namespace="d92a0426-f723-4686-8b48-00eefbfa74fe"/>
    <xsd:import namespace="df4699de-a9ac-4d2c-b96d-a3b72479bb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a0426-f723-4686-8b48-00eefbfa74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a794568-9b48-453a-b2be-260bc428a6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699de-a9ac-4d2c-b96d-a3b72479bb5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86c1506-6b3a-4eba-b896-a36461ba6c28}" ma:internalName="TaxCatchAll" ma:showField="CatchAllData" ma:web="df4699de-a9ac-4d2c-b96d-a3b72479bb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F75B64-CF0F-48CE-AF0C-991C1A86A6AD}">
  <ds:schemaRefs>
    <ds:schemaRef ds:uri="http://schemas.microsoft.com/office/2006/metadata/properties"/>
    <ds:schemaRef ds:uri="http://schemas.microsoft.com/office/infopath/2007/PartnerControls"/>
    <ds:schemaRef ds:uri="df4699de-a9ac-4d2c-b96d-a3b72479bb53"/>
    <ds:schemaRef ds:uri="d92a0426-f723-4686-8b48-00eefbfa74fe"/>
  </ds:schemaRefs>
</ds:datastoreItem>
</file>

<file path=customXml/itemProps2.xml><?xml version="1.0" encoding="utf-8"?>
<ds:datastoreItem xmlns:ds="http://schemas.openxmlformats.org/officeDocument/2006/customXml" ds:itemID="{AA3974D2-EECB-439D-B599-B4DF20CBD4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6BBB37-62A4-4113-920C-5F8B96BFB0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2a0426-f723-4686-8b48-00eefbfa74fe"/>
    <ds:schemaRef ds:uri="df4699de-a9ac-4d2c-b96d-a3b72479bb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Apprimo</vt:lpstr>
      <vt:lpstr>Cambridge</vt:lpstr>
      <vt:lpstr>Commercial</vt:lpstr>
      <vt:lpstr>Community</vt:lpstr>
      <vt:lpstr>Desono</vt:lpstr>
      <vt:lpstr>Devio</vt:lpstr>
      <vt:lpstr>EasyConnect</vt:lpstr>
      <vt:lpstr>Evoko</vt:lpstr>
      <vt:lpstr>Impera</vt:lpstr>
      <vt:lpstr>Modena</vt:lpstr>
      <vt:lpstr>Parle</vt:lpstr>
      <vt:lpstr>Tesira</vt:lpstr>
      <vt:lpstr>Vidi</vt:lpstr>
      <vt:lpstr>Vocia</vt:lpstr>
      <vt:lpstr>Voltera</vt:lpstr>
      <vt:lpstr>AMP_A460H</vt:lpstr>
      <vt:lpstr>CM1_6W</vt:lpstr>
    </vt:vector>
  </TitlesOfParts>
  <Manager/>
  <Company>BIAMP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 Criswell</dc:creator>
  <cp:keywords/>
  <dc:description/>
  <cp:lastModifiedBy>Fouracre, Christopher</cp:lastModifiedBy>
  <cp:revision/>
  <dcterms:created xsi:type="dcterms:W3CDTF">2008-02-06T19:26:45Z</dcterms:created>
  <dcterms:modified xsi:type="dcterms:W3CDTF">2026-04-28T19:53:29Z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1769000</vt:r8>
  </property>
  <property fmtid="{D5CDD505-2E9C-101B-9397-08002B2CF9AE}" pid="3" name="ContentTypeId">
    <vt:lpwstr>0x0101001F3388E48C9BD448962396E139CC73A5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