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 Ross\Documents\Breakaway West\Financials\2026\"/>
    </mc:Choice>
  </mc:AlternateContent>
  <xr:revisionPtr revIDLastSave="0" documentId="8_{F76FFB77-5ED3-45CF-B911-8F38FED57DE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pecial Assessment Analysis" sheetId="1" r:id="rId1"/>
    <sheet name="Special Assement by Unit" sheetId="2" r:id="rId2"/>
    <sheet name="Payment Option 1 by Unit" sheetId="5" state="hidden" r:id="rId3"/>
    <sheet name="Payment Option 2 by Unit" sheetId="6" r:id="rId4"/>
    <sheet name="Building Percentages" sheetId="4" r:id="rId5"/>
    <sheet name="Waterproof Spec Assmt" sheetId="3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6" l="1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0" i="6"/>
  <c r="F49" i="6"/>
  <c r="F48" i="6"/>
  <c r="F47" i="6"/>
  <c r="F46" i="6"/>
  <c r="F45" i="6"/>
  <c r="F44" i="6"/>
  <c r="F43" i="6"/>
  <c r="F42" i="6"/>
  <c r="F41" i="6"/>
  <c r="F40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8" i="6"/>
  <c r="F9" i="6"/>
  <c r="F10" i="6"/>
  <c r="F11" i="6"/>
  <c r="F12" i="6"/>
  <c r="F13" i="6"/>
  <c r="F14" i="6"/>
  <c r="F15" i="6"/>
  <c r="F16" i="6"/>
  <c r="F17" i="6"/>
  <c r="F7" i="6"/>
  <c r="F6" i="6"/>
  <c r="B98" i="6"/>
  <c r="C98" i="6" s="1"/>
  <c r="D98" i="6" s="1"/>
  <c r="E98" i="6" s="1"/>
  <c r="G98" i="6" s="1"/>
  <c r="H98" i="6" s="1"/>
  <c r="I98" i="6" s="1"/>
  <c r="J98" i="6" s="1"/>
  <c r="K98" i="6" s="1"/>
  <c r="B97" i="6"/>
  <c r="C97" i="6" s="1"/>
  <c r="D97" i="6" s="1"/>
  <c r="E97" i="6" s="1"/>
  <c r="G97" i="6" s="1"/>
  <c r="H97" i="6" s="1"/>
  <c r="I97" i="6" s="1"/>
  <c r="J97" i="6" s="1"/>
  <c r="K97" i="6" s="1"/>
  <c r="B96" i="6"/>
  <c r="C96" i="6" s="1"/>
  <c r="D96" i="6" s="1"/>
  <c r="E96" i="6" s="1"/>
  <c r="G96" i="6" s="1"/>
  <c r="H96" i="6" s="1"/>
  <c r="I96" i="6" s="1"/>
  <c r="J96" i="6" s="1"/>
  <c r="K96" i="6" s="1"/>
  <c r="B95" i="6"/>
  <c r="C95" i="6" s="1"/>
  <c r="D95" i="6" s="1"/>
  <c r="E95" i="6" s="1"/>
  <c r="G95" i="6" s="1"/>
  <c r="H95" i="6" s="1"/>
  <c r="I95" i="6" s="1"/>
  <c r="J95" i="6" s="1"/>
  <c r="K95" i="6" s="1"/>
  <c r="B94" i="6"/>
  <c r="C94" i="6" s="1"/>
  <c r="D94" i="6" s="1"/>
  <c r="E94" i="6" s="1"/>
  <c r="B93" i="6"/>
  <c r="C93" i="6" s="1"/>
  <c r="D93" i="6" s="1"/>
  <c r="E93" i="6" s="1"/>
  <c r="B92" i="6"/>
  <c r="C92" i="6" s="1"/>
  <c r="D92" i="6" s="1"/>
  <c r="E92" i="6" s="1"/>
  <c r="B91" i="6"/>
  <c r="C91" i="6" s="1"/>
  <c r="D91" i="6" s="1"/>
  <c r="E91" i="6" s="1"/>
  <c r="B90" i="6"/>
  <c r="C90" i="6" s="1"/>
  <c r="D90" i="6" s="1"/>
  <c r="E90" i="6" s="1"/>
  <c r="G90" i="6" s="1"/>
  <c r="H90" i="6" s="1"/>
  <c r="I90" i="6" s="1"/>
  <c r="J90" i="6" s="1"/>
  <c r="K90" i="6" s="1"/>
  <c r="B89" i="6"/>
  <c r="C89" i="6" s="1"/>
  <c r="D89" i="6" s="1"/>
  <c r="E89" i="6" s="1"/>
  <c r="B88" i="6"/>
  <c r="C88" i="6" s="1"/>
  <c r="D88" i="6" s="1"/>
  <c r="E88" i="6" s="1"/>
  <c r="G88" i="6" s="1"/>
  <c r="H88" i="6" s="1"/>
  <c r="I88" i="6" s="1"/>
  <c r="J88" i="6" s="1"/>
  <c r="K88" i="6" s="1"/>
  <c r="B87" i="6"/>
  <c r="C87" i="6" s="1"/>
  <c r="D87" i="6" s="1"/>
  <c r="E87" i="6" s="1"/>
  <c r="B86" i="6"/>
  <c r="C86" i="6" s="1"/>
  <c r="D86" i="6" s="1"/>
  <c r="E86" i="6" s="1"/>
  <c r="G86" i="6" s="1"/>
  <c r="H86" i="6" s="1"/>
  <c r="I86" i="6" s="1"/>
  <c r="J86" i="6" s="1"/>
  <c r="K86" i="6" s="1"/>
  <c r="C85" i="6"/>
  <c r="D85" i="6" s="1"/>
  <c r="E85" i="6" s="1"/>
  <c r="G85" i="6" s="1"/>
  <c r="H85" i="6" s="1"/>
  <c r="I85" i="6" s="1"/>
  <c r="J85" i="6" s="1"/>
  <c r="K85" i="6" s="1"/>
  <c r="B85" i="6"/>
  <c r="B84" i="6"/>
  <c r="C84" i="6" s="1"/>
  <c r="D84" i="6" s="1"/>
  <c r="E84" i="6" s="1"/>
  <c r="G84" i="6" s="1"/>
  <c r="H84" i="6" s="1"/>
  <c r="I84" i="6" s="1"/>
  <c r="J84" i="6" s="1"/>
  <c r="K84" i="6" s="1"/>
  <c r="B83" i="6"/>
  <c r="C83" i="6" s="1"/>
  <c r="D83" i="6" s="1"/>
  <c r="E83" i="6" s="1"/>
  <c r="G83" i="6" s="1"/>
  <c r="H83" i="6" s="1"/>
  <c r="I83" i="6" s="1"/>
  <c r="J83" i="6" s="1"/>
  <c r="K83" i="6" s="1"/>
  <c r="B82" i="6"/>
  <c r="C82" i="6" s="1"/>
  <c r="D82" i="6" s="1"/>
  <c r="E82" i="6" s="1"/>
  <c r="G82" i="6" s="1"/>
  <c r="H82" i="6" s="1"/>
  <c r="I82" i="6" s="1"/>
  <c r="J82" i="6" s="1"/>
  <c r="K82" i="6" s="1"/>
  <c r="B81" i="6"/>
  <c r="C81" i="6" s="1"/>
  <c r="D81" i="6" s="1"/>
  <c r="E81" i="6" s="1"/>
  <c r="B80" i="6"/>
  <c r="C80" i="6" s="1"/>
  <c r="D80" i="6" s="1"/>
  <c r="E80" i="6" s="1"/>
  <c r="G80" i="6" s="1"/>
  <c r="H80" i="6" s="1"/>
  <c r="I80" i="6" s="1"/>
  <c r="J80" i="6" s="1"/>
  <c r="K80" i="6" s="1"/>
  <c r="B79" i="6"/>
  <c r="C79" i="6" s="1"/>
  <c r="D79" i="6" s="1"/>
  <c r="E79" i="6" s="1"/>
  <c r="B78" i="6"/>
  <c r="C78" i="6" s="1"/>
  <c r="D78" i="6" s="1"/>
  <c r="E78" i="6" s="1"/>
  <c r="B77" i="6"/>
  <c r="C77" i="6" s="1"/>
  <c r="D77" i="6" s="1"/>
  <c r="E77" i="6" s="1"/>
  <c r="B76" i="6"/>
  <c r="C76" i="6" s="1"/>
  <c r="D76" i="6" s="1"/>
  <c r="E76" i="6" s="1"/>
  <c r="B75" i="6"/>
  <c r="C75" i="6" s="1"/>
  <c r="D75" i="6" s="1"/>
  <c r="E75" i="6" s="1"/>
  <c r="G75" i="6" s="1"/>
  <c r="H75" i="6" s="1"/>
  <c r="I75" i="6" s="1"/>
  <c r="J75" i="6" s="1"/>
  <c r="K75" i="6" s="1"/>
  <c r="B74" i="6"/>
  <c r="C74" i="6" s="1"/>
  <c r="D74" i="6" s="1"/>
  <c r="E74" i="6" s="1"/>
  <c r="G74" i="6" s="1"/>
  <c r="H74" i="6" s="1"/>
  <c r="I74" i="6" s="1"/>
  <c r="J74" i="6" s="1"/>
  <c r="K74" i="6" s="1"/>
  <c r="B73" i="6"/>
  <c r="C73" i="6" s="1"/>
  <c r="D73" i="6" s="1"/>
  <c r="E73" i="6" s="1"/>
  <c r="G73" i="6" s="1"/>
  <c r="H73" i="6" s="1"/>
  <c r="I73" i="6" s="1"/>
  <c r="J73" i="6" s="1"/>
  <c r="K73" i="6" s="1"/>
  <c r="B72" i="6"/>
  <c r="C72" i="6" s="1"/>
  <c r="D72" i="6" s="1"/>
  <c r="E72" i="6" s="1"/>
  <c r="G72" i="6" s="1"/>
  <c r="H72" i="6" s="1"/>
  <c r="I72" i="6" s="1"/>
  <c r="J72" i="6" s="1"/>
  <c r="K72" i="6" s="1"/>
  <c r="B68" i="6"/>
  <c r="C68" i="6" s="1"/>
  <c r="D68" i="6" s="1"/>
  <c r="E68" i="6" s="1"/>
  <c r="G68" i="6" s="1"/>
  <c r="H68" i="6" s="1"/>
  <c r="I68" i="6" s="1"/>
  <c r="J68" i="6" s="1"/>
  <c r="K68" i="6" s="1"/>
  <c r="B67" i="6"/>
  <c r="C67" i="6" s="1"/>
  <c r="D67" i="6" s="1"/>
  <c r="E67" i="6" s="1"/>
  <c r="G67" i="6" s="1"/>
  <c r="H67" i="6" s="1"/>
  <c r="I67" i="6" s="1"/>
  <c r="J67" i="6" s="1"/>
  <c r="K67" i="6" s="1"/>
  <c r="B66" i="6"/>
  <c r="C66" i="6" s="1"/>
  <c r="D66" i="6" s="1"/>
  <c r="E66" i="6" s="1"/>
  <c r="G66" i="6" s="1"/>
  <c r="H66" i="6" s="1"/>
  <c r="I66" i="6" s="1"/>
  <c r="J66" i="6" s="1"/>
  <c r="K66" i="6" s="1"/>
  <c r="B65" i="6"/>
  <c r="C65" i="6" s="1"/>
  <c r="D65" i="6" s="1"/>
  <c r="E65" i="6" s="1"/>
  <c r="G65" i="6" s="1"/>
  <c r="H65" i="6" s="1"/>
  <c r="I65" i="6" s="1"/>
  <c r="J65" i="6" s="1"/>
  <c r="K65" i="6" s="1"/>
  <c r="B64" i="6"/>
  <c r="C64" i="6" s="1"/>
  <c r="D64" i="6" s="1"/>
  <c r="E64" i="6" s="1"/>
  <c r="G64" i="6" s="1"/>
  <c r="H64" i="6" s="1"/>
  <c r="I64" i="6" s="1"/>
  <c r="J64" i="6" s="1"/>
  <c r="K64" i="6" s="1"/>
  <c r="B63" i="6"/>
  <c r="C63" i="6" s="1"/>
  <c r="D63" i="6" s="1"/>
  <c r="E63" i="6" s="1"/>
  <c r="G63" i="6" s="1"/>
  <c r="H63" i="6" s="1"/>
  <c r="I63" i="6" s="1"/>
  <c r="J63" i="6" s="1"/>
  <c r="K63" i="6" s="1"/>
  <c r="B62" i="6"/>
  <c r="C62" i="6" s="1"/>
  <c r="D62" i="6" s="1"/>
  <c r="E62" i="6" s="1"/>
  <c r="B61" i="6"/>
  <c r="C61" i="6" s="1"/>
  <c r="D61" i="6" s="1"/>
  <c r="E61" i="6" s="1"/>
  <c r="B60" i="6"/>
  <c r="C60" i="6" s="1"/>
  <c r="D60" i="6" s="1"/>
  <c r="E60" i="6" s="1"/>
  <c r="G60" i="6" s="1"/>
  <c r="H60" i="6" s="1"/>
  <c r="I60" i="6" s="1"/>
  <c r="J60" i="6" s="1"/>
  <c r="K60" i="6" s="1"/>
  <c r="B59" i="6"/>
  <c r="C59" i="6" s="1"/>
  <c r="D59" i="6" s="1"/>
  <c r="E59" i="6" s="1"/>
  <c r="G59" i="6" s="1"/>
  <c r="H59" i="6" s="1"/>
  <c r="I59" i="6" s="1"/>
  <c r="J59" i="6" s="1"/>
  <c r="K59" i="6" s="1"/>
  <c r="B58" i="6"/>
  <c r="C58" i="6" s="1"/>
  <c r="D58" i="6" s="1"/>
  <c r="E58" i="6" s="1"/>
  <c r="B57" i="6"/>
  <c r="C57" i="6" s="1"/>
  <c r="D57" i="6" s="1"/>
  <c r="E57" i="6" s="1"/>
  <c r="B56" i="6"/>
  <c r="C56" i="6" s="1"/>
  <c r="D56" i="6" s="1"/>
  <c r="E56" i="6" s="1"/>
  <c r="G56" i="6" s="1"/>
  <c r="H56" i="6" s="1"/>
  <c r="I56" i="6" s="1"/>
  <c r="J56" i="6" s="1"/>
  <c r="K56" i="6" s="1"/>
  <c r="B55" i="6"/>
  <c r="C55" i="6" s="1"/>
  <c r="D55" i="6" s="1"/>
  <c r="E55" i="6" s="1"/>
  <c r="G55" i="6" s="1"/>
  <c r="H55" i="6" s="1"/>
  <c r="I55" i="6" s="1"/>
  <c r="J55" i="6" s="1"/>
  <c r="K55" i="6" s="1"/>
  <c r="B54" i="6"/>
  <c r="C54" i="6" s="1"/>
  <c r="D54" i="6" s="1"/>
  <c r="E54" i="6" s="1"/>
  <c r="G54" i="6" s="1"/>
  <c r="H54" i="6" s="1"/>
  <c r="I54" i="6" s="1"/>
  <c r="J54" i="6" s="1"/>
  <c r="K54" i="6" s="1"/>
  <c r="B50" i="6"/>
  <c r="C50" i="6" s="1"/>
  <c r="D50" i="6" s="1"/>
  <c r="E50" i="6" s="1"/>
  <c r="G50" i="6" s="1"/>
  <c r="H50" i="6" s="1"/>
  <c r="I50" i="6" s="1"/>
  <c r="J50" i="6" s="1"/>
  <c r="K50" i="6" s="1"/>
  <c r="B49" i="6"/>
  <c r="C49" i="6" s="1"/>
  <c r="D49" i="6" s="1"/>
  <c r="E49" i="6" s="1"/>
  <c r="G49" i="6" s="1"/>
  <c r="H49" i="6" s="1"/>
  <c r="I49" i="6" s="1"/>
  <c r="J49" i="6" s="1"/>
  <c r="K49" i="6" s="1"/>
  <c r="B48" i="6"/>
  <c r="C48" i="6" s="1"/>
  <c r="D48" i="6" s="1"/>
  <c r="E48" i="6" s="1"/>
  <c r="B47" i="6"/>
  <c r="C47" i="6" s="1"/>
  <c r="D47" i="6" s="1"/>
  <c r="E47" i="6" s="1"/>
  <c r="G47" i="6" s="1"/>
  <c r="H47" i="6" s="1"/>
  <c r="I47" i="6" s="1"/>
  <c r="J47" i="6" s="1"/>
  <c r="K47" i="6" s="1"/>
  <c r="C46" i="6"/>
  <c r="D46" i="6" s="1"/>
  <c r="E46" i="6" s="1"/>
  <c r="G46" i="6" s="1"/>
  <c r="H46" i="6" s="1"/>
  <c r="I46" i="6" s="1"/>
  <c r="J46" i="6" s="1"/>
  <c r="K46" i="6" s="1"/>
  <c r="B46" i="6"/>
  <c r="B45" i="6"/>
  <c r="C45" i="6" s="1"/>
  <c r="D45" i="6" s="1"/>
  <c r="E45" i="6" s="1"/>
  <c r="G45" i="6" s="1"/>
  <c r="H45" i="6" s="1"/>
  <c r="I45" i="6" s="1"/>
  <c r="J45" i="6" s="1"/>
  <c r="K45" i="6" s="1"/>
  <c r="B44" i="6"/>
  <c r="C44" i="6" s="1"/>
  <c r="D44" i="6" s="1"/>
  <c r="E44" i="6" s="1"/>
  <c r="G44" i="6" s="1"/>
  <c r="H44" i="6" s="1"/>
  <c r="I44" i="6" s="1"/>
  <c r="J44" i="6" s="1"/>
  <c r="K44" i="6" s="1"/>
  <c r="B43" i="6"/>
  <c r="C43" i="6" s="1"/>
  <c r="D43" i="6" s="1"/>
  <c r="E43" i="6" s="1"/>
  <c r="B42" i="6"/>
  <c r="C42" i="6" s="1"/>
  <c r="D42" i="6" s="1"/>
  <c r="E42" i="6" s="1"/>
  <c r="G42" i="6" s="1"/>
  <c r="H42" i="6" s="1"/>
  <c r="I42" i="6" s="1"/>
  <c r="J42" i="6" s="1"/>
  <c r="K42" i="6" s="1"/>
  <c r="B41" i="6"/>
  <c r="C41" i="6" s="1"/>
  <c r="D41" i="6" s="1"/>
  <c r="E41" i="6" s="1"/>
  <c r="C40" i="6"/>
  <c r="D40" i="6" s="1"/>
  <c r="E40" i="6" s="1"/>
  <c r="G40" i="6" s="1"/>
  <c r="H40" i="6" s="1"/>
  <c r="I40" i="6" s="1"/>
  <c r="J40" i="6" s="1"/>
  <c r="K40" i="6" s="1"/>
  <c r="B40" i="6"/>
  <c r="C36" i="6"/>
  <c r="D36" i="6" s="1"/>
  <c r="E36" i="6" s="1"/>
  <c r="G36" i="6" s="1"/>
  <c r="H36" i="6" s="1"/>
  <c r="I36" i="6" s="1"/>
  <c r="J36" i="6" s="1"/>
  <c r="K36" i="6" s="1"/>
  <c r="B36" i="6"/>
  <c r="C35" i="6"/>
  <c r="D35" i="6" s="1"/>
  <c r="E35" i="6" s="1"/>
  <c r="B35" i="6"/>
  <c r="B34" i="6"/>
  <c r="C34" i="6" s="1"/>
  <c r="D34" i="6" s="1"/>
  <c r="E34" i="6" s="1"/>
  <c r="G34" i="6" s="1"/>
  <c r="H34" i="6" s="1"/>
  <c r="I34" i="6" s="1"/>
  <c r="J34" i="6" s="1"/>
  <c r="K34" i="6" s="1"/>
  <c r="C33" i="6"/>
  <c r="D33" i="6" s="1"/>
  <c r="E33" i="6" s="1"/>
  <c r="G33" i="6" s="1"/>
  <c r="H33" i="6" s="1"/>
  <c r="I33" i="6" s="1"/>
  <c r="J33" i="6" s="1"/>
  <c r="K33" i="6" s="1"/>
  <c r="B33" i="6"/>
  <c r="B32" i="6"/>
  <c r="C32" i="6" s="1"/>
  <c r="D32" i="6" s="1"/>
  <c r="E32" i="6" s="1"/>
  <c r="G32" i="6" s="1"/>
  <c r="H32" i="6" s="1"/>
  <c r="I32" i="6" s="1"/>
  <c r="J32" i="6" s="1"/>
  <c r="K32" i="6" s="1"/>
  <c r="B31" i="6"/>
  <c r="C31" i="6" s="1"/>
  <c r="D31" i="6" s="1"/>
  <c r="E31" i="6" s="1"/>
  <c r="G31" i="6" s="1"/>
  <c r="H31" i="6" s="1"/>
  <c r="I31" i="6" s="1"/>
  <c r="J31" i="6" s="1"/>
  <c r="K31" i="6" s="1"/>
  <c r="B30" i="6"/>
  <c r="C30" i="6" s="1"/>
  <c r="D30" i="6" s="1"/>
  <c r="E30" i="6" s="1"/>
  <c r="G30" i="6" s="1"/>
  <c r="H30" i="6" s="1"/>
  <c r="I30" i="6" s="1"/>
  <c r="J30" i="6" s="1"/>
  <c r="K30" i="6" s="1"/>
  <c r="B29" i="6"/>
  <c r="C29" i="6" s="1"/>
  <c r="D29" i="6" s="1"/>
  <c r="E29" i="6" s="1"/>
  <c r="G29" i="6" s="1"/>
  <c r="H29" i="6" s="1"/>
  <c r="I29" i="6" s="1"/>
  <c r="J29" i="6" s="1"/>
  <c r="K29" i="6" s="1"/>
  <c r="B28" i="6"/>
  <c r="C28" i="6" s="1"/>
  <c r="D28" i="6" s="1"/>
  <c r="E28" i="6" s="1"/>
  <c r="G28" i="6" s="1"/>
  <c r="H28" i="6" s="1"/>
  <c r="I28" i="6" s="1"/>
  <c r="J28" i="6" s="1"/>
  <c r="K28" i="6" s="1"/>
  <c r="C27" i="6"/>
  <c r="D27" i="6" s="1"/>
  <c r="E27" i="6" s="1"/>
  <c r="B27" i="6"/>
  <c r="B26" i="6"/>
  <c r="C26" i="6" s="1"/>
  <c r="D26" i="6" s="1"/>
  <c r="E26" i="6" s="1"/>
  <c r="B25" i="6"/>
  <c r="C25" i="6" s="1"/>
  <c r="D25" i="6" s="1"/>
  <c r="E25" i="6" s="1"/>
  <c r="B24" i="6"/>
  <c r="C24" i="6" s="1"/>
  <c r="D24" i="6" s="1"/>
  <c r="E24" i="6" s="1"/>
  <c r="G24" i="6" s="1"/>
  <c r="H24" i="6" s="1"/>
  <c r="I24" i="6" s="1"/>
  <c r="J24" i="6" s="1"/>
  <c r="K24" i="6" s="1"/>
  <c r="B23" i="6"/>
  <c r="C23" i="6" s="1"/>
  <c r="D23" i="6" s="1"/>
  <c r="E23" i="6" s="1"/>
  <c r="B22" i="6"/>
  <c r="C22" i="6" s="1"/>
  <c r="D22" i="6" s="1"/>
  <c r="E22" i="6" s="1"/>
  <c r="G22" i="6" s="1"/>
  <c r="H22" i="6" s="1"/>
  <c r="I22" i="6" s="1"/>
  <c r="J22" i="6" s="1"/>
  <c r="K22" i="6" s="1"/>
  <c r="C21" i="6"/>
  <c r="D21" i="6" s="1"/>
  <c r="E21" i="6" s="1"/>
  <c r="G21" i="6" s="1"/>
  <c r="H21" i="6" s="1"/>
  <c r="I21" i="6" s="1"/>
  <c r="J21" i="6" s="1"/>
  <c r="K21" i="6" s="1"/>
  <c r="B21" i="6"/>
  <c r="B17" i="6"/>
  <c r="C17" i="6" s="1"/>
  <c r="D17" i="6" s="1"/>
  <c r="E17" i="6" s="1"/>
  <c r="B16" i="6"/>
  <c r="C16" i="6" s="1"/>
  <c r="D16" i="6" s="1"/>
  <c r="E16" i="6" s="1"/>
  <c r="G16" i="6" s="1"/>
  <c r="H16" i="6" s="1"/>
  <c r="I16" i="6" s="1"/>
  <c r="J16" i="6" s="1"/>
  <c r="K16" i="6" s="1"/>
  <c r="B15" i="6"/>
  <c r="C15" i="6" s="1"/>
  <c r="D15" i="6" s="1"/>
  <c r="E15" i="6" s="1"/>
  <c r="G15" i="6" s="1"/>
  <c r="H15" i="6" s="1"/>
  <c r="I15" i="6" s="1"/>
  <c r="J15" i="6" s="1"/>
  <c r="K15" i="6" s="1"/>
  <c r="B14" i="6"/>
  <c r="C14" i="6" s="1"/>
  <c r="D14" i="6" s="1"/>
  <c r="E14" i="6" s="1"/>
  <c r="B13" i="6"/>
  <c r="C13" i="6" s="1"/>
  <c r="D13" i="6" s="1"/>
  <c r="E13" i="6" s="1"/>
  <c r="G13" i="6" s="1"/>
  <c r="H13" i="6" s="1"/>
  <c r="I13" i="6" s="1"/>
  <c r="J13" i="6" s="1"/>
  <c r="K13" i="6" s="1"/>
  <c r="B12" i="6"/>
  <c r="C12" i="6" s="1"/>
  <c r="D12" i="6" s="1"/>
  <c r="E12" i="6" s="1"/>
  <c r="G12" i="6" s="1"/>
  <c r="H12" i="6" s="1"/>
  <c r="I12" i="6" s="1"/>
  <c r="J12" i="6" s="1"/>
  <c r="K12" i="6" s="1"/>
  <c r="B11" i="6"/>
  <c r="C11" i="6" s="1"/>
  <c r="D11" i="6" s="1"/>
  <c r="E11" i="6" s="1"/>
  <c r="G11" i="6" s="1"/>
  <c r="H11" i="6" s="1"/>
  <c r="I11" i="6" s="1"/>
  <c r="J11" i="6" s="1"/>
  <c r="K11" i="6" s="1"/>
  <c r="B10" i="6"/>
  <c r="C10" i="6" s="1"/>
  <c r="D10" i="6" s="1"/>
  <c r="E10" i="6" s="1"/>
  <c r="B9" i="6"/>
  <c r="C9" i="6" s="1"/>
  <c r="D9" i="6" s="1"/>
  <c r="E9" i="6" s="1"/>
  <c r="G9" i="6" s="1"/>
  <c r="H9" i="6" s="1"/>
  <c r="I9" i="6" s="1"/>
  <c r="J9" i="6" s="1"/>
  <c r="K9" i="6" s="1"/>
  <c r="B8" i="6"/>
  <c r="C8" i="6" s="1"/>
  <c r="D8" i="6" s="1"/>
  <c r="E8" i="6" s="1"/>
  <c r="G8" i="6" s="1"/>
  <c r="H8" i="6" s="1"/>
  <c r="I8" i="6" s="1"/>
  <c r="J8" i="6" s="1"/>
  <c r="K8" i="6" s="1"/>
  <c r="B7" i="6"/>
  <c r="C7" i="6" s="1"/>
  <c r="D7" i="6" s="1"/>
  <c r="E7" i="6" s="1"/>
  <c r="G7" i="6" s="1"/>
  <c r="H7" i="6" s="1"/>
  <c r="I7" i="6" s="1"/>
  <c r="J7" i="6" s="1"/>
  <c r="K7" i="6" s="1"/>
  <c r="G6" i="6"/>
  <c r="H6" i="6" s="1"/>
  <c r="I6" i="6" s="1"/>
  <c r="J6" i="6" s="1"/>
  <c r="K6" i="6" s="1"/>
  <c r="D6" i="6"/>
  <c r="E6" i="6"/>
  <c r="C6" i="6"/>
  <c r="B6" i="6"/>
  <c r="M102" i="5"/>
  <c r="F98" i="5"/>
  <c r="G98" i="5" s="1"/>
  <c r="H98" i="5" s="1"/>
  <c r="I98" i="5" s="1"/>
  <c r="J98" i="5" s="1"/>
  <c r="K98" i="5" s="1"/>
  <c r="B98" i="5"/>
  <c r="C98" i="5" s="1"/>
  <c r="D98" i="5" s="1"/>
  <c r="E98" i="5" s="1"/>
  <c r="F97" i="5"/>
  <c r="G97" i="5" s="1"/>
  <c r="H97" i="5" s="1"/>
  <c r="I97" i="5" s="1"/>
  <c r="J97" i="5" s="1"/>
  <c r="K97" i="5" s="1"/>
  <c r="B97" i="5"/>
  <c r="C97" i="5" s="1"/>
  <c r="D97" i="5" s="1"/>
  <c r="E97" i="5" s="1"/>
  <c r="F96" i="5"/>
  <c r="G96" i="5" s="1"/>
  <c r="H96" i="5" s="1"/>
  <c r="I96" i="5" s="1"/>
  <c r="J96" i="5" s="1"/>
  <c r="K96" i="5" s="1"/>
  <c r="B96" i="5"/>
  <c r="C96" i="5" s="1"/>
  <c r="D96" i="5" s="1"/>
  <c r="E96" i="5" s="1"/>
  <c r="F95" i="5"/>
  <c r="G95" i="5" s="1"/>
  <c r="H95" i="5" s="1"/>
  <c r="I95" i="5" s="1"/>
  <c r="J95" i="5" s="1"/>
  <c r="K95" i="5" s="1"/>
  <c r="B95" i="5"/>
  <c r="C95" i="5" s="1"/>
  <c r="D95" i="5" s="1"/>
  <c r="E95" i="5" s="1"/>
  <c r="F94" i="5"/>
  <c r="G94" i="5" s="1"/>
  <c r="H94" i="5" s="1"/>
  <c r="I94" i="5" s="1"/>
  <c r="J94" i="5" s="1"/>
  <c r="K94" i="5" s="1"/>
  <c r="B94" i="5"/>
  <c r="C94" i="5" s="1"/>
  <c r="D94" i="5" s="1"/>
  <c r="E94" i="5" s="1"/>
  <c r="F93" i="5"/>
  <c r="G93" i="5" s="1"/>
  <c r="H93" i="5" s="1"/>
  <c r="I93" i="5" s="1"/>
  <c r="J93" i="5" s="1"/>
  <c r="K93" i="5" s="1"/>
  <c r="B93" i="5"/>
  <c r="C93" i="5" s="1"/>
  <c r="D93" i="5" s="1"/>
  <c r="E93" i="5" s="1"/>
  <c r="F92" i="5"/>
  <c r="G92" i="5" s="1"/>
  <c r="H92" i="5" s="1"/>
  <c r="I92" i="5" s="1"/>
  <c r="J92" i="5" s="1"/>
  <c r="K92" i="5" s="1"/>
  <c r="B92" i="5"/>
  <c r="C92" i="5" s="1"/>
  <c r="D92" i="5" s="1"/>
  <c r="E92" i="5" s="1"/>
  <c r="F91" i="5"/>
  <c r="G91" i="5" s="1"/>
  <c r="H91" i="5" s="1"/>
  <c r="I91" i="5" s="1"/>
  <c r="J91" i="5" s="1"/>
  <c r="K91" i="5" s="1"/>
  <c r="B91" i="5"/>
  <c r="C91" i="5" s="1"/>
  <c r="D91" i="5" s="1"/>
  <c r="E91" i="5" s="1"/>
  <c r="F90" i="5"/>
  <c r="G90" i="5" s="1"/>
  <c r="H90" i="5" s="1"/>
  <c r="I90" i="5" s="1"/>
  <c r="J90" i="5" s="1"/>
  <c r="K90" i="5" s="1"/>
  <c r="B90" i="5"/>
  <c r="C90" i="5" s="1"/>
  <c r="D90" i="5" s="1"/>
  <c r="E90" i="5" s="1"/>
  <c r="F89" i="5"/>
  <c r="G89" i="5" s="1"/>
  <c r="H89" i="5" s="1"/>
  <c r="I89" i="5" s="1"/>
  <c r="J89" i="5" s="1"/>
  <c r="K89" i="5" s="1"/>
  <c r="B89" i="5"/>
  <c r="C89" i="5" s="1"/>
  <c r="D89" i="5" s="1"/>
  <c r="E89" i="5" s="1"/>
  <c r="F88" i="5"/>
  <c r="G88" i="5" s="1"/>
  <c r="H88" i="5" s="1"/>
  <c r="I88" i="5" s="1"/>
  <c r="J88" i="5" s="1"/>
  <c r="K88" i="5" s="1"/>
  <c r="B88" i="5"/>
  <c r="C88" i="5" s="1"/>
  <c r="D88" i="5" s="1"/>
  <c r="E88" i="5" s="1"/>
  <c r="F87" i="5"/>
  <c r="G87" i="5" s="1"/>
  <c r="H87" i="5" s="1"/>
  <c r="I87" i="5" s="1"/>
  <c r="J87" i="5" s="1"/>
  <c r="K87" i="5" s="1"/>
  <c r="B87" i="5"/>
  <c r="C87" i="5" s="1"/>
  <c r="D87" i="5" s="1"/>
  <c r="E87" i="5" s="1"/>
  <c r="F86" i="5"/>
  <c r="G86" i="5" s="1"/>
  <c r="H86" i="5" s="1"/>
  <c r="I86" i="5" s="1"/>
  <c r="J86" i="5" s="1"/>
  <c r="K86" i="5" s="1"/>
  <c r="B86" i="5"/>
  <c r="C86" i="5" s="1"/>
  <c r="D86" i="5" s="1"/>
  <c r="E86" i="5" s="1"/>
  <c r="F85" i="5"/>
  <c r="G85" i="5" s="1"/>
  <c r="H85" i="5" s="1"/>
  <c r="I85" i="5" s="1"/>
  <c r="J85" i="5" s="1"/>
  <c r="K85" i="5" s="1"/>
  <c r="B85" i="5"/>
  <c r="C85" i="5" s="1"/>
  <c r="D85" i="5" s="1"/>
  <c r="E85" i="5" s="1"/>
  <c r="F84" i="5"/>
  <c r="G84" i="5" s="1"/>
  <c r="H84" i="5" s="1"/>
  <c r="I84" i="5" s="1"/>
  <c r="J84" i="5" s="1"/>
  <c r="K84" i="5" s="1"/>
  <c r="B84" i="5"/>
  <c r="C84" i="5" s="1"/>
  <c r="D84" i="5" s="1"/>
  <c r="E84" i="5" s="1"/>
  <c r="F83" i="5"/>
  <c r="G83" i="5" s="1"/>
  <c r="H83" i="5" s="1"/>
  <c r="I83" i="5" s="1"/>
  <c r="J83" i="5" s="1"/>
  <c r="K83" i="5" s="1"/>
  <c r="B83" i="5"/>
  <c r="C83" i="5" s="1"/>
  <c r="D83" i="5" s="1"/>
  <c r="E83" i="5" s="1"/>
  <c r="F82" i="5"/>
  <c r="G82" i="5" s="1"/>
  <c r="H82" i="5" s="1"/>
  <c r="I82" i="5" s="1"/>
  <c r="J82" i="5" s="1"/>
  <c r="K82" i="5" s="1"/>
  <c r="B82" i="5"/>
  <c r="C82" i="5" s="1"/>
  <c r="D82" i="5" s="1"/>
  <c r="E82" i="5" s="1"/>
  <c r="F81" i="5"/>
  <c r="G81" i="5" s="1"/>
  <c r="H81" i="5" s="1"/>
  <c r="I81" i="5" s="1"/>
  <c r="J81" i="5" s="1"/>
  <c r="K81" i="5" s="1"/>
  <c r="B81" i="5"/>
  <c r="C81" i="5" s="1"/>
  <c r="D81" i="5" s="1"/>
  <c r="E81" i="5" s="1"/>
  <c r="F80" i="5"/>
  <c r="G80" i="5" s="1"/>
  <c r="H80" i="5" s="1"/>
  <c r="I80" i="5" s="1"/>
  <c r="J80" i="5" s="1"/>
  <c r="K80" i="5" s="1"/>
  <c r="B80" i="5"/>
  <c r="C80" i="5" s="1"/>
  <c r="D80" i="5" s="1"/>
  <c r="E80" i="5" s="1"/>
  <c r="F79" i="5"/>
  <c r="G79" i="5" s="1"/>
  <c r="H79" i="5" s="1"/>
  <c r="I79" i="5" s="1"/>
  <c r="J79" i="5" s="1"/>
  <c r="K79" i="5" s="1"/>
  <c r="B79" i="5"/>
  <c r="C79" i="5" s="1"/>
  <c r="D79" i="5" s="1"/>
  <c r="E79" i="5" s="1"/>
  <c r="F78" i="5"/>
  <c r="G78" i="5" s="1"/>
  <c r="H78" i="5" s="1"/>
  <c r="I78" i="5" s="1"/>
  <c r="J78" i="5" s="1"/>
  <c r="K78" i="5" s="1"/>
  <c r="B78" i="5"/>
  <c r="C78" i="5" s="1"/>
  <c r="D78" i="5" s="1"/>
  <c r="E78" i="5" s="1"/>
  <c r="F77" i="5"/>
  <c r="G77" i="5" s="1"/>
  <c r="H77" i="5" s="1"/>
  <c r="I77" i="5" s="1"/>
  <c r="J77" i="5" s="1"/>
  <c r="K77" i="5" s="1"/>
  <c r="B77" i="5"/>
  <c r="C77" i="5" s="1"/>
  <c r="D77" i="5" s="1"/>
  <c r="E77" i="5" s="1"/>
  <c r="F76" i="5"/>
  <c r="G76" i="5" s="1"/>
  <c r="H76" i="5" s="1"/>
  <c r="I76" i="5" s="1"/>
  <c r="J76" i="5" s="1"/>
  <c r="K76" i="5" s="1"/>
  <c r="B76" i="5"/>
  <c r="C76" i="5" s="1"/>
  <c r="D76" i="5" s="1"/>
  <c r="E76" i="5" s="1"/>
  <c r="F75" i="5"/>
  <c r="G75" i="5" s="1"/>
  <c r="H75" i="5" s="1"/>
  <c r="I75" i="5" s="1"/>
  <c r="J75" i="5" s="1"/>
  <c r="K75" i="5" s="1"/>
  <c r="B75" i="5"/>
  <c r="C75" i="5" s="1"/>
  <c r="D75" i="5" s="1"/>
  <c r="E75" i="5" s="1"/>
  <c r="F74" i="5"/>
  <c r="G74" i="5" s="1"/>
  <c r="H74" i="5" s="1"/>
  <c r="I74" i="5" s="1"/>
  <c r="J74" i="5" s="1"/>
  <c r="K74" i="5" s="1"/>
  <c r="B74" i="5"/>
  <c r="C74" i="5" s="1"/>
  <c r="D74" i="5" s="1"/>
  <c r="E74" i="5" s="1"/>
  <c r="F73" i="5"/>
  <c r="G73" i="5" s="1"/>
  <c r="H73" i="5" s="1"/>
  <c r="I73" i="5" s="1"/>
  <c r="J73" i="5" s="1"/>
  <c r="K73" i="5" s="1"/>
  <c r="B73" i="5"/>
  <c r="C73" i="5" s="1"/>
  <c r="D73" i="5" s="1"/>
  <c r="E73" i="5" s="1"/>
  <c r="F72" i="5"/>
  <c r="G72" i="5" s="1"/>
  <c r="H72" i="5" s="1"/>
  <c r="I72" i="5" s="1"/>
  <c r="J72" i="5" s="1"/>
  <c r="K72" i="5" s="1"/>
  <c r="B72" i="5"/>
  <c r="C72" i="5" s="1"/>
  <c r="D72" i="5" s="1"/>
  <c r="E72" i="5" s="1"/>
  <c r="F68" i="5"/>
  <c r="G68" i="5" s="1"/>
  <c r="H68" i="5" s="1"/>
  <c r="I68" i="5" s="1"/>
  <c r="J68" i="5" s="1"/>
  <c r="K68" i="5" s="1"/>
  <c r="B68" i="5"/>
  <c r="C68" i="5" s="1"/>
  <c r="D68" i="5" s="1"/>
  <c r="E68" i="5" s="1"/>
  <c r="G67" i="5"/>
  <c r="H67" i="5" s="1"/>
  <c r="I67" i="5" s="1"/>
  <c r="J67" i="5" s="1"/>
  <c r="K67" i="5" s="1"/>
  <c r="F67" i="5"/>
  <c r="B67" i="5"/>
  <c r="C67" i="5" s="1"/>
  <c r="D67" i="5" s="1"/>
  <c r="E67" i="5" s="1"/>
  <c r="F66" i="5"/>
  <c r="G66" i="5" s="1"/>
  <c r="H66" i="5" s="1"/>
  <c r="I66" i="5" s="1"/>
  <c r="J66" i="5" s="1"/>
  <c r="K66" i="5" s="1"/>
  <c r="B66" i="5"/>
  <c r="C66" i="5" s="1"/>
  <c r="D66" i="5" s="1"/>
  <c r="E66" i="5" s="1"/>
  <c r="F65" i="5"/>
  <c r="G65" i="5" s="1"/>
  <c r="H65" i="5" s="1"/>
  <c r="I65" i="5" s="1"/>
  <c r="J65" i="5" s="1"/>
  <c r="K65" i="5" s="1"/>
  <c r="C65" i="5"/>
  <c r="D65" i="5" s="1"/>
  <c r="E65" i="5" s="1"/>
  <c r="B65" i="5"/>
  <c r="F64" i="5"/>
  <c r="G64" i="5" s="1"/>
  <c r="H64" i="5" s="1"/>
  <c r="I64" i="5" s="1"/>
  <c r="J64" i="5" s="1"/>
  <c r="K64" i="5" s="1"/>
  <c r="B64" i="5"/>
  <c r="C64" i="5" s="1"/>
  <c r="D64" i="5" s="1"/>
  <c r="E64" i="5" s="1"/>
  <c r="F63" i="5"/>
  <c r="G63" i="5" s="1"/>
  <c r="H63" i="5" s="1"/>
  <c r="I63" i="5" s="1"/>
  <c r="J63" i="5" s="1"/>
  <c r="K63" i="5" s="1"/>
  <c r="B63" i="5"/>
  <c r="C63" i="5" s="1"/>
  <c r="D63" i="5" s="1"/>
  <c r="E63" i="5" s="1"/>
  <c r="F62" i="5"/>
  <c r="G62" i="5" s="1"/>
  <c r="H62" i="5" s="1"/>
  <c r="I62" i="5" s="1"/>
  <c r="J62" i="5" s="1"/>
  <c r="K62" i="5" s="1"/>
  <c r="B62" i="5"/>
  <c r="C62" i="5" s="1"/>
  <c r="D62" i="5" s="1"/>
  <c r="E62" i="5" s="1"/>
  <c r="G61" i="5"/>
  <c r="H61" i="5" s="1"/>
  <c r="I61" i="5" s="1"/>
  <c r="J61" i="5" s="1"/>
  <c r="K61" i="5" s="1"/>
  <c r="F61" i="5"/>
  <c r="B61" i="5"/>
  <c r="C61" i="5" s="1"/>
  <c r="D61" i="5" s="1"/>
  <c r="E61" i="5" s="1"/>
  <c r="F60" i="5"/>
  <c r="G60" i="5" s="1"/>
  <c r="H60" i="5" s="1"/>
  <c r="I60" i="5" s="1"/>
  <c r="J60" i="5" s="1"/>
  <c r="K60" i="5" s="1"/>
  <c r="B60" i="5"/>
  <c r="C60" i="5" s="1"/>
  <c r="D60" i="5" s="1"/>
  <c r="E60" i="5" s="1"/>
  <c r="F59" i="5"/>
  <c r="G59" i="5" s="1"/>
  <c r="H59" i="5" s="1"/>
  <c r="I59" i="5" s="1"/>
  <c r="J59" i="5" s="1"/>
  <c r="K59" i="5" s="1"/>
  <c r="C59" i="5"/>
  <c r="D59" i="5" s="1"/>
  <c r="E59" i="5" s="1"/>
  <c r="B59" i="5"/>
  <c r="F58" i="5"/>
  <c r="G58" i="5" s="1"/>
  <c r="H58" i="5" s="1"/>
  <c r="I58" i="5" s="1"/>
  <c r="J58" i="5" s="1"/>
  <c r="K58" i="5" s="1"/>
  <c r="B58" i="5"/>
  <c r="C58" i="5" s="1"/>
  <c r="D58" i="5" s="1"/>
  <c r="E58" i="5" s="1"/>
  <c r="F57" i="5"/>
  <c r="G57" i="5" s="1"/>
  <c r="H57" i="5" s="1"/>
  <c r="I57" i="5" s="1"/>
  <c r="J57" i="5" s="1"/>
  <c r="K57" i="5" s="1"/>
  <c r="B57" i="5"/>
  <c r="C57" i="5" s="1"/>
  <c r="D57" i="5" s="1"/>
  <c r="E57" i="5" s="1"/>
  <c r="F56" i="5"/>
  <c r="G56" i="5" s="1"/>
  <c r="H56" i="5" s="1"/>
  <c r="I56" i="5" s="1"/>
  <c r="J56" i="5" s="1"/>
  <c r="K56" i="5" s="1"/>
  <c r="B56" i="5"/>
  <c r="C56" i="5" s="1"/>
  <c r="D56" i="5" s="1"/>
  <c r="E56" i="5" s="1"/>
  <c r="G55" i="5"/>
  <c r="H55" i="5" s="1"/>
  <c r="I55" i="5" s="1"/>
  <c r="J55" i="5" s="1"/>
  <c r="K55" i="5" s="1"/>
  <c r="F55" i="5"/>
  <c r="B55" i="5"/>
  <c r="C55" i="5" s="1"/>
  <c r="D55" i="5" s="1"/>
  <c r="E55" i="5" s="1"/>
  <c r="F54" i="5"/>
  <c r="G54" i="5" s="1"/>
  <c r="H54" i="5" s="1"/>
  <c r="I54" i="5" s="1"/>
  <c r="J54" i="5" s="1"/>
  <c r="K54" i="5" s="1"/>
  <c r="B54" i="5"/>
  <c r="C54" i="5" s="1"/>
  <c r="D54" i="5" s="1"/>
  <c r="E54" i="5" s="1"/>
  <c r="F50" i="5"/>
  <c r="G50" i="5" s="1"/>
  <c r="H50" i="5" s="1"/>
  <c r="I50" i="5" s="1"/>
  <c r="J50" i="5" s="1"/>
  <c r="K50" i="5" s="1"/>
  <c r="C50" i="5"/>
  <c r="D50" i="5" s="1"/>
  <c r="E50" i="5" s="1"/>
  <c r="B50" i="5"/>
  <c r="G49" i="5"/>
  <c r="H49" i="5" s="1"/>
  <c r="I49" i="5" s="1"/>
  <c r="J49" i="5" s="1"/>
  <c r="K49" i="5" s="1"/>
  <c r="F49" i="5"/>
  <c r="B49" i="5"/>
  <c r="C49" i="5" s="1"/>
  <c r="D49" i="5" s="1"/>
  <c r="E49" i="5" s="1"/>
  <c r="F48" i="5"/>
  <c r="G48" i="5" s="1"/>
  <c r="H48" i="5" s="1"/>
  <c r="I48" i="5" s="1"/>
  <c r="J48" i="5" s="1"/>
  <c r="K48" i="5" s="1"/>
  <c r="B48" i="5"/>
  <c r="C48" i="5" s="1"/>
  <c r="D48" i="5" s="1"/>
  <c r="E48" i="5" s="1"/>
  <c r="F47" i="5"/>
  <c r="G47" i="5" s="1"/>
  <c r="H47" i="5" s="1"/>
  <c r="I47" i="5" s="1"/>
  <c r="J47" i="5" s="1"/>
  <c r="K47" i="5" s="1"/>
  <c r="C47" i="5"/>
  <c r="D47" i="5" s="1"/>
  <c r="E47" i="5" s="1"/>
  <c r="B47" i="5"/>
  <c r="F46" i="5"/>
  <c r="G46" i="5" s="1"/>
  <c r="H46" i="5" s="1"/>
  <c r="I46" i="5" s="1"/>
  <c r="J46" i="5" s="1"/>
  <c r="K46" i="5" s="1"/>
  <c r="B46" i="5"/>
  <c r="C46" i="5" s="1"/>
  <c r="D46" i="5" s="1"/>
  <c r="E46" i="5" s="1"/>
  <c r="F45" i="5"/>
  <c r="G45" i="5" s="1"/>
  <c r="H45" i="5" s="1"/>
  <c r="I45" i="5" s="1"/>
  <c r="J45" i="5" s="1"/>
  <c r="K45" i="5" s="1"/>
  <c r="B45" i="5"/>
  <c r="C45" i="5" s="1"/>
  <c r="D45" i="5" s="1"/>
  <c r="E45" i="5" s="1"/>
  <c r="F44" i="5"/>
  <c r="G44" i="5" s="1"/>
  <c r="H44" i="5" s="1"/>
  <c r="I44" i="5" s="1"/>
  <c r="J44" i="5" s="1"/>
  <c r="K44" i="5" s="1"/>
  <c r="B44" i="5"/>
  <c r="C44" i="5" s="1"/>
  <c r="D44" i="5" s="1"/>
  <c r="E44" i="5" s="1"/>
  <c r="G43" i="5"/>
  <c r="H43" i="5" s="1"/>
  <c r="I43" i="5" s="1"/>
  <c r="J43" i="5" s="1"/>
  <c r="K43" i="5" s="1"/>
  <c r="F43" i="5"/>
  <c r="B43" i="5"/>
  <c r="C43" i="5" s="1"/>
  <c r="D43" i="5" s="1"/>
  <c r="E43" i="5" s="1"/>
  <c r="F42" i="5"/>
  <c r="G42" i="5" s="1"/>
  <c r="H42" i="5" s="1"/>
  <c r="I42" i="5" s="1"/>
  <c r="J42" i="5" s="1"/>
  <c r="K42" i="5" s="1"/>
  <c r="B42" i="5"/>
  <c r="C42" i="5" s="1"/>
  <c r="D42" i="5" s="1"/>
  <c r="E42" i="5" s="1"/>
  <c r="F41" i="5"/>
  <c r="G41" i="5" s="1"/>
  <c r="H41" i="5" s="1"/>
  <c r="I41" i="5" s="1"/>
  <c r="J41" i="5" s="1"/>
  <c r="K41" i="5" s="1"/>
  <c r="C41" i="5"/>
  <c r="D41" i="5" s="1"/>
  <c r="E41" i="5" s="1"/>
  <c r="B41" i="5"/>
  <c r="F40" i="5"/>
  <c r="G40" i="5" s="1"/>
  <c r="H40" i="5" s="1"/>
  <c r="I40" i="5" s="1"/>
  <c r="J40" i="5" s="1"/>
  <c r="K40" i="5" s="1"/>
  <c r="B40" i="5"/>
  <c r="C40" i="5" s="1"/>
  <c r="D40" i="5" s="1"/>
  <c r="E40" i="5" s="1"/>
  <c r="F36" i="5"/>
  <c r="G36" i="5" s="1"/>
  <c r="H36" i="5" s="1"/>
  <c r="I36" i="5" s="1"/>
  <c r="J36" i="5" s="1"/>
  <c r="K36" i="5" s="1"/>
  <c r="B36" i="5"/>
  <c r="C36" i="5" s="1"/>
  <c r="D36" i="5" s="1"/>
  <c r="E36" i="5" s="1"/>
  <c r="G35" i="5"/>
  <c r="H35" i="5" s="1"/>
  <c r="I35" i="5" s="1"/>
  <c r="J35" i="5" s="1"/>
  <c r="K35" i="5" s="1"/>
  <c r="F35" i="5"/>
  <c r="B35" i="5"/>
  <c r="C35" i="5" s="1"/>
  <c r="D35" i="5" s="1"/>
  <c r="E35" i="5" s="1"/>
  <c r="F34" i="5"/>
  <c r="G34" i="5" s="1"/>
  <c r="H34" i="5" s="1"/>
  <c r="I34" i="5" s="1"/>
  <c r="J34" i="5" s="1"/>
  <c r="K34" i="5" s="1"/>
  <c r="B34" i="5"/>
  <c r="C34" i="5" s="1"/>
  <c r="D34" i="5" s="1"/>
  <c r="E34" i="5" s="1"/>
  <c r="F33" i="5"/>
  <c r="G33" i="5" s="1"/>
  <c r="H33" i="5" s="1"/>
  <c r="I33" i="5" s="1"/>
  <c r="J33" i="5" s="1"/>
  <c r="K33" i="5" s="1"/>
  <c r="C33" i="5"/>
  <c r="D33" i="5" s="1"/>
  <c r="E33" i="5" s="1"/>
  <c r="B33" i="5"/>
  <c r="F32" i="5"/>
  <c r="G32" i="5" s="1"/>
  <c r="H32" i="5" s="1"/>
  <c r="I32" i="5" s="1"/>
  <c r="J32" i="5" s="1"/>
  <c r="K32" i="5" s="1"/>
  <c r="B32" i="5"/>
  <c r="C32" i="5" s="1"/>
  <c r="D32" i="5" s="1"/>
  <c r="E32" i="5" s="1"/>
  <c r="F31" i="5"/>
  <c r="G31" i="5" s="1"/>
  <c r="H31" i="5" s="1"/>
  <c r="I31" i="5" s="1"/>
  <c r="J31" i="5" s="1"/>
  <c r="K31" i="5" s="1"/>
  <c r="B31" i="5"/>
  <c r="C31" i="5" s="1"/>
  <c r="D31" i="5" s="1"/>
  <c r="E31" i="5" s="1"/>
  <c r="F30" i="5"/>
  <c r="G30" i="5" s="1"/>
  <c r="H30" i="5" s="1"/>
  <c r="I30" i="5" s="1"/>
  <c r="J30" i="5" s="1"/>
  <c r="K30" i="5" s="1"/>
  <c r="B30" i="5"/>
  <c r="C30" i="5" s="1"/>
  <c r="D30" i="5" s="1"/>
  <c r="E30" i="5" s="1"/>
  <c r="G29" i="5"/>
  <c r="H29" i="5" s="1"/>
  <c r="I29" i="5" s="1"/>
  <c r="J29" i="5" s="1"/>
  <c r="K29" i="5" s="1"/>
  <c r="F29" i="5"/>
  <c r="B29" i="5"/>
  <c r="C29" i="5" s="1"/>
  <c r="D29" i="5" s="1"/>
  <c r="E29" i="5" s="1"/>
  <c r="F28" i="5"/>
  <c r="G28" i="5" s="1"/>
  <c r="H28" i="5" s="1"/>
  <c r="I28" i="5" s="1"/>
  <c r="J28" i="5" s="1"/>
  <c r="K28" i="5" s="1"/>
  <c r="B28" i="5"/>
  <c r="C28" i="5" s="1"/>
  <c r="D28" i="5" s="1"/>
  <c r="E28" i="5" s="1"/>
  <c r="F27" i="5"/>
  <c r="G27" i="5" s="1"/>
  <c r="H27" i="5" s="1"/>
  <c r="I27" i="5" s="1"/>
  <c r="J27" i="5" s="1"/>
  <c r="K27" i="5" s="1"/>
  <c r="C27" i="5"/>
  <c r="D27" i="5" s="1"/>
  <c r="E27" i="5" s="1"/>
  <c r="B27" i="5"/>
  <c r="F26" i="5"/>
  <c r="G26" i="5" s="1"/>
  <c r="H26" i="5" s="1"/>
  <c r="I26" i="5" s="1"/>
  <c r="J26" i="5" s="1"/>
  <c r="K26" i="5" s="1"/>
  <c r="B26" i="5"/>
  <c r="C26" i="5" s="1"/>
  <c r="D26" i="5" s="1"/>
  <c r="E26" i="5" s="1"/>
  <c r="F25" i="5"/>
  <c r="G25" i="5" s="1"/>
  <c r="H25" i="5" s="1"/>
  <c r="I25" i="5" s="1"/>
  <c r="J25" i="5" s="1"/>
  <c r="K25" i="5" s="1"/>
  <c r="B25" i="5"/>
  <c r="C25" i="5" s="1"/>
  <c r="D25" i="5" s="1"/>
  <c r="E25" i="5" s="1"/>
  <c r="F24" i="5"/>
  <c r="G24" i="5" s="1"/>
  <c r="H24" i="5" s="1"/>
  <c r="I24" i="5" s="1"/>
  <c r="J24" i="5" s="1"/>
  <c r="K24" i="5" s="1"/>
  <c r="B24" i="5"/>
  <c r="C24" i="5" s="1"/>
  <c r="D24" i="5" s="1"/>
  <c r="E24" i="5" s="1"/>
  <c r="G23" i="5"/>
  <c r="H23" i="5" s="1"/>
  <c r="I23" i="5" s="1"/>
  <c r="J23" i="5" s="1"/>
  <c r="K23" i="5" s="1"/>
  <c r="F23" i="5"/>
  <c r="B23" i="5"/>
  <c r="C23" i="5" s="1"/>
  <c r="D23" i="5" s="1"/>
  <c r="E23" i="5" s="1"/>
  <c r="F22" i="5"/>
  <c r="G22" i="5" s="1"/>
  <c r="H22" i="5" s="1"/>
  <c r="I22" i="5" s="1"/>
  <c r="J22" i="5" s="1"/>
  <c r="K22" i="5" s="1"/>
  <c r="B22" i="5"/>
  <c r="C22" i="5" s="1"/>
  <c r="D22" i="5" s="1"/>
  <c r="E22" i="5" s="1"/>
  <c r="F21" i="5"/>
  <c r="G21" i="5" s="1"/>
  <c r="H21" i="5" s="1"/>
  <c r="I21" i="5" s="1"/>
  <c r="J21" i="5" s="1"/>
  <c r="K21" i="5" s="1"/>
  <c r="C21" i="5"/>
  <c r="D21" i="5" s="1"/>
  <c r="E21" i="5" s="1"/>
  <c r="B21" i="5"/>
  <c r="B7" i="5"/>
  <c r="C7" i="5" s="1"/>
  <c r="D7" i="5" s="1"/>
  <c r="E7" i="5" s="1"/>
  <c r="F7" i="5"/>
  <c r="G7" i="5"/>
  <c r="H7" i="5" s="1"/>
  <c r="I7" i="5" s="1"/>
  <c r="J7" i="5" s="1"/>
  <c r="K7" i="5" s="1"/>
  <c r="B8" i="5"/>
  <c r="C8" i="5" s="1"/>
  <c r="D8" i="5" s="1"/>
  <c r="E8" i="5" s="1"/>
  <c r="F8" i="5"/>
  <c r="G8" i="5" s="1"/>
  <c r="H8" i="5" s="1"/>
  <c r="I8" i="5" s="1"/>
  <c r="J8" i="5" s="1"/>
  <c r="K8" i="5" s="1"/>
  <c r="B9" i="5"/>
  <c r="C9" i="5"/>
  <c r="D9" i="5"/>
  <c r="E9" i="5"/>
  <c r="F9" i="5"/>
  <c r="G9" i="5" s="1"/>
  <c r="H9" i="5" s="1"/>
  <c r="I9" i="5" s="1"/>
  <c r="J9" i="5" s="1"/>
  <c r="K9" i="5" s="1"/>
  <c r="B10" i="5"/>
  <c r="C10" i="5"/>
  <c r="D10" i="5"/>
  <c r="E10" i="5"/>
  <c r="F10" i="5"/>
  <c r="G10" i="5"/>
  <c r="H10" i="5" s="1"/>
  <c r="I10" i="5" s="1"/>
  <c r="J10" i="5" s="1"/>
  <c r="K10" i="5" s="1"/>
  <c r="B11" i="5"/>
  <c r="C11" i="5"/>
  <c r="D11" i="5" s="1"/>
  <c r="E11" i="5" s="1"/>
  <c r="F11" i="5"/>
  <c r="G11" i="5"/>
  <c r="H11" i="5"/>
  <c r="I11" i="5"/>
  <c r="J11" i="5" s="1"/>
  <c r="K11" i="5" s="1"/>
  <c r="B12" i="5"/>
  <c r="C12" i="5" s="1"/>
  <c r="D12" i="5" s="1"/>
  <c r="E12" i="5" s="1"/>
  <c r="F12" i="5"/>
  <c r="G12" i="5"/>
  <c r="H12" i="5"/>
  <c r="I12" i="5"/>
  <c r="J12" i="5"/>
  <c r="K12" i="5"/>
  <c r="B13" i="5"/>
  <c r="C13" i="5" s="1"/>
  <c r="D13" i="5" s="1"/>
  <c r="E13" i="5" s="1"/>
  <c r="F13" i="5"/>
  <c r="G13" i="5"/>
  <c r="H13" i="5"/>
  <c r="I13" i="5"/>
  <c r="J13" i="5"/>
  <c r="K13" i="5"/>
  <c r="B14" i="5"/>
  <c r="C14" i="5"/>
  <c r="D14" i="5" s="1"/>
  <c r="E14" i="5" s="1"/>
  <c r="F14" i="5"/>
  <c r="G14" i="5" s="1"/>
  <c r="H14" i="5" s="1"/>
  <c r="I14" i="5" s="1"/>
  <c r="J14" i="5" s="1"/>
  <c r="K14" i="5" s="1"/>
  <c r="B15" i="5"/>
  <c r="C15" i="5" s="1"/>
  <c r="D15" i="5" s="1"/>
  <c r="E15" i="5" s="1"/>
  <c r="F15" i="5"/>
  <c r="G15" i="5" s="1"/>
  <c r="H15" i="5" s="1"/>
  <c r="I15" i="5" s="1"/>
  <c r="J15" i="5" s="1"/>
  <c r="K15" i="5" s="1"/>
  <c r="B16" i="5"/>
  <c r="C16" i="5"/>
  <c r="D16" i="5"/>
  <c r="E16" i="5"/>
  <c r="F16" i="5"/>
  <c r="G16" i="5"/>
  <c r="H16" i="5" s="1"/>
  <c r="I16" i="5" s="1"/>
  <c r="J16" i="5" s="1"/>
  <c r="K16" i="5" s="1"/>
  <c r="B17" i="5"/>
  <c r="C17" i="5"/>
  <c r="D17" i="5" s="1"/>
  <c r="E17" i="5" s="1"/>
  <c r="F17" i="5"/>
  <c r="G17" i="5"/>
  <c r="H17" i="5"/>
  <c r="I17" i="5"/>
  <c r="J17" i="5" s="1"/>
  <c r="K17" i="5" s="1"/>
  <c r="K6" i="5"/>
  <c r="H6" i="5"/>
  <c r="I6" i="5"/>
  <c r="J6" i="5" s="1"/>
  <c r="G6" i="5"/>
  <c r="F6" i="5"/>
  <c r="E6" i="5"/>
  <c r="D6" i="5"/>
  <c r="C6" i="5"/>
  <c r="B6" i="5"/>
  <c r="G76" i="6" l="1"/>
  <c r="H76" i="6" s="1"/>
  <c r="I76" i="6" s="1"/>
  <c r="J76" i="6" s="1"/>
  <c r="K76" i="6" s="1"/>
  <c r="G87" i="6"/>
  <c r="H87" i="6" s="1"/>
  <c r="I87" i="6" s="1"/>
  <c r="J87" i="6" s="1"/>
  <c r="K87" i="6" s="1"/>
  <c r="G77" i="6"/>
  <c r="H77" i="6" s="1"/>
  <c r="I77" i="6" s="1"/>
  <c r="J77" i="6" s="1"/>
  <c r="K77" i="6" s="1"/>
  <c r="G78" i="6"/>
  <c r="H78" i="6" s="1"/>
  <c r="I78" i="6" s="1"/>
  <c r="J78" i="6" s="1"/>
  <c r="K78" i="6" s="1"/>
  <c r="G89" i="6"/>
  <c r="H89" i="6" s="1"/>
  <c r="I89" i="6" s="1"/>
  <c r="J89" i="6" s="1"/>
  <c r="K89" i="6" s="1"/>
  <c r="G79" i="6"/>
  <c r="H79" i="6" s="1"/>
  <c r="I79" i="6" s="1"/>
  <c r="J79" i="6" s="1"/>
  <c r="K79" i="6" s="1"/>
  <c r="G91" i="6"/>
  <c r="H91" i="6" s="1"/>
  <c r="I91" i="6" s="1"/>
  <c r="J91" i="6" s="1"/>
  <c r="K91" i="6" s="1"/>
  <c r="G81" i="6"/>
  <c r="H81" i="6" s="1"/>
  <c r="I81" i="6" s="1"/>
  <c r="J81" i="6" s="1"/>
  <c r="K81" i="6" s="1"/>
  <c r="G92" i="6"/>
  <c r="H92" i="6" s="1"/>
  <c r="I92" i="6" s="1"/>
  <c r="J92" i="6" s="1"/>
  <c r="K92" i="6" s="1"/>
  <c r="G93" i="6"/>
  <c r="H93" i="6" s="1"/>
  <c r="I93" i="6" s="1"/>
  <c r="J93" i="6" s="1"/>
  <c r="K93" i="6" s="1"/>
  <c r="G94" i="6"/>
  <c r="H94" i="6" s="1"/>
  <c r="I94" i="6" s="1"/>
  <c r="J94" i="6" s="1"/>
  <c r="K94" i="6" s="1"/>
  <c r="G57" i="6"/>
  <c r="H57" i="6" s="1"/>
  <c r="I57" i="6" s="1"/>
  <c r="J57" i="6" s="1"/>
  <c r="K57" i="6" s="1"/>
  <c r="G58" i="6"/>
  <c r="H58" i="6" s="1"/>
  <c r="I58" i="6" s="1"/>
  <c r="J58" i="6" s="1"/>
  <c r="K58" i="6" s="1"/>
  <c r="G61" i="6"/>
  <c r="H61" i="6" s="1"/>
  <c r="I61" i="6" s="1"/>
  <c r="J61" i="6" s="1"/>
  <c r="K61" i="6" s="1"/>
  <c r="G62" i="6"/>
  <c r="H62" i="6" s="1"/>
  <c r="I62" i="6" s="1"/>
  <c r="J62" i="6" s="1"/>
  <c r="K62" i="6" s="1"/>
  <c r="G41" i="6"/>
  <c r="H41" i="6" s="1"/>
  <c r="I41" i="6" s="1"/>
  <c r="J41" i="6" s="1"/>
  <c r="K41" i="6" s="1"/>
  <c r="G43" i="6"/>
  <c r="H43" i="6" s="1"/>
  <c r="I43" i="6" s="1"/>
  <c r="J43" i="6" s="1"/>
  <c r="K43" i="6" s="1"/>
  <c r="G48" i="6"/>
  <c r="H48" i="6" s="1"/>
  <c r="I48" i="6" s="1"/>
  <c r="J48" i="6" s="1"/>
  <c r="K48" i="6" s="1"/>
  <c r="G23" i="6"/>
  <c r="H23" i="6" s="1"/>
  <c r="I23" i="6" s="1"/>
  <c r="J23" i="6" s="1"/>
  <c r="K23" i="6" s="1"/>
  <c r="G25" i="6"/>
  <c r="H25" i="6" s="1"/>
  <c r="I25" i="6" s="1"/>
  <c r="J25" i="6" s="1"/>
  <c r="K25" i="6" s="1"/>
  <c r="G26" i="6"/>
  <c r="H26" i="6" s="1"/>
  <c r="I26" i="6" s="1"/>
  <c r="J26" i="6" s="1"/>
  <c r="K26" i="6" s="1"/>
  <c r="G35" i="6"/>
  <c r="H35" i="6" s="1"/>
  <c r="I35" i="6" s="1"/>
  <c r="J35" i="6" s="1"/>
  <c r="K35" i="6" s="1"/>
  <c r="G27" i="6"/>
  <c r="H27" i="6" s="1"/>
  <c r="I27" i="6" s="1"/>
  <c r="J27" i="6" s="1"/>
  <c r="K27" i="6" s="1"/>
  <c r="G14" i="6"/>
  <c r="H14" i="6" s="1"/>
  <c r="I14" i="6" s="1"/>
  <c r="J14" i="6" s="1"/>
  <c r="K14" i="6" s="1"/>
  <c r="G17" i="6"/>
  <c r="H17" i="6" s="1"/>
  <c r="I17" i="6" s="1"/>
  <c r="J17" i="6" s="1"/>
  <c r="K17" i="6" s="1"/>
  <c r="G10" i="6"/>
  <c r="H10" i="6" s="1"/>
  <c r="I10" i="6" s="1"/>
  <c r="J10" i="6" s="1"/>
  <c r="K10" i="6" s="1"/>
  <c r="M98" i="6" l="1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0" i="6"/>
  <c r="M49" i="6"/>
  <c r="M48" i="6"/>
  <c r="M47" i="6"/>
  <c r="M46" i="6"/>
  <c r="M45" i="6"/>
  <c r="M44" i="6"/>
  <c r="M43" i="6"/>
  <c r="M42" i="6"/>
  <c r="M41" i="6"/>
  <c r="M40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7" i="6"/>
  <c r="M8" i="6"/>
  <c r="M9" i="6"/>
  <c r="M10" i="6"/>
  <c r="M11" i="6"/>
  <c r="M12" i="6"/>
  <c r="M13" i="6"/>
  <c r="M14" i="6"/>
  <c r="M15" i="6"/>
  <c r="M16" i="6"/>
  <c r="M17" i="6"/>
  <c r="M6" i="6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0" i="5"/>
  <c r="M49" i="5"/>
  <c r="M48" i="5"/>
  <c r="M47" i="5"/>
  <c r="M46" i="5"/>
  <c r="M45" i="5"/>
  <c r="M44" i="5"/>
  <c r="M43" i="5"/>
  <c r="M42" i="5"/>
  <c r="M41" i="5"/>
  <c r="M40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7" i="5"/>
  <c r="M8" i="5"/>
  <c r="M9" i="5"/>
  <c r="M10" i="5"/>
  <c r="M11" i="5"/>
  <c r="M12" i="5"/>
  <c r="M13" i="5"/>
  <c r="M14" i="5"/>
  <c r="M15" i="5"/>
  <c r="M16" i="5"/>
  <c r="M17" i="5"/>
  <c r="M6" i="5"/>
  <c r="M102" i="6" l="1"/>
  <c r="G11" i="1"/>
  <c r="F14" i="1"/>
  <c r="L15" i="1"/>
  <c r="L11" i="1" l="1"/>
  <c r="K11" i="1"/>
  <c r="J11" i="1"/>
  <c r="I11" i="1"/>
  <c r="L10" i="1"/>
  <c r="K10" i="1"/>
  <c r="J10" i="1"/>
  <c r="I10" i="1"/>
  <c r="L9" i="1"/>
  <c r="K9" i="1"/>
  <c r="J9" i="1"/>
  <c r="I9" i="1"/>
  <c r="L8" i="1"/>
  <c r="K8" i="1"/>
  <c r="J8" i="1"/>
  <c r="I8" i="1"/>
  <c r="L7" i="1"/>
  <c r="K7" i="1"/>
  <c r="J7" i="1"/>
  <c r="I7" i="1"/>
  <c r="E8" i="1"/>
  <c r="E9" i="1"/>
  <c r="E10" i="1"/>
  <c r="E11" i="1"/>
  <c r="E7" i="1"/>
  <c r="K13" i="1" l="1"/>
  <c r="L13" i="1"/>
  <c r="I13" i="1"/>
  <c r="J13" i="1"/>
  <c r="F7" i="1"/>
  <c r="F8" i="1"/>
  <c r="F9" i="1"/>
  <c r="F10" i="1"/>
  <c r="F11" i="1"/>
  <c r="N14" i="1" l="1"/>
  <c r="B14" i="4"/>
  <c r="B99" i="2"/>
  <c r="B69" i="2"/>
  <c r="B51" i="2"/>
  <c r="B37" i="2"/>
  <c r="B18" i="2"/>
  <c r="F13" i="1" l="1"/>
  <c r="N7" i="1"/>
  <c r="V7" i="1" s="1"/>
  <c r="N10" i="1"/>
  <c r="V10" i="1" s="1"/>
  <c r="N8" i="1"/>
  <c r="V8" i="1" s="1"/>
  <c r="N9" i="1" l="1"/>
  <c r="V9" i="1" s="1"/>
  <c r="N11" i="1"/>
  <c r="V11" i="1" s="1"/>
  <c r="D56" i="2"/>
  <c r="D24" i="2"/>
  <c r="D15" i="2"/>
  <c r="D64" i="2"/>
  <c r="D68" i="2"/>
  <c r="D57" i="2"/>
  <c r="D65" i="2"/>
  <c r="D54" i="2"/>
  <c r="D58" i="2"/>
  <c r="D66" i="2"/>
  <c r="D55" i="2"/>
  <c r="D59" i="2"/>
  <c r="D67" i="2"/>
  <c r="D7" i="2"/>
  <c r="D11" i="2"/>
  <c r="D16" i="2"/>
  <c r="D13" i="2"/>
  <c r="D17" i="2"/>
  <c r="D10" i="2"/>
  <c r="D6" i="2"/>
  <c r="G13" i="1"/>
  <c r="G66" i="2" l="1"/>
  <c r="F66" i="2"/>
  <c r="G57" i="2"/>
  <c r="F57" i="2"/>
  <c r="G13" i="2"/>
  <c r="F13" i="2"/>
  <c r="G58" i="2"/>
  <c r="F58" i="2"/>
  <c r="G56" i="2"/>
  <c r="F56" i="2"/>
  <c r="G59" i="2"/>
  <c r="F59" i="2"/>
  <c r="G54" i="2"/>
  <c r="F54" i="2"/>
  <c r="G64" i="2"/>
  <c r="F64" i="2"/>
  <c r="G17" i="2"/>
  <c r="F17" i="2"/>
  <c r="G7" i="2"/>
  <c r="F7" i="2"/>
  <c r="G24" i="2"/>
  <c r="F24" i="2"/>
  <c r="G67" i="2"/>
  <c r="F67" i="2"/>
  <c r="G68" i="2"/>
  <c r="F68" i="2"/>
  <c r="G6" i="2"/>
  <c r="F6" i="2"/>
  <c r="G16" i="2"/>
  <c r="F16" i="2"/>
  <c r="G10" i="2"/>
  <c r="F10" i="2"/>
  <c r="G11" i="2"/>
  <c r="F11" i="2"/>
  <c r="G55" i="2"/>
  <c r="F55" i="2"/>
  <c r="G65" i="2"/>
  <c r="F65" i="2"/>
  <c r="G15" i="2"/>
  <c r="F15" i="2"/>
  <c r="D12" i="2"/>
  <c r="D9" i="2"/>
  <c r="D14" i="2"/>
  <c r="D8" i="2"/>
  <c r="D63" i="2"/>
  <c r="D62" i="2"/>
  <c r="D61" i="2"/>
  <c r="D60" i="2"/>
  <c r="D21" i="2"/>
  <c r="D36" i="2"/>
  <c r="D27" i="2"/>
  <c r="D26" i="2"/>
  <c r="D29" i="2"/>
  <c r="D23" i="2"/>
  <c r="D22" i="2"/>
  <c r="D32" i="2"/>
  <c r="D35" i="2"/>
  <c r="D34" i="2"/>
  <c r="D33" i="2"/>
  <c r="D28" i="2"/>
  <c r="D31" i="2"/>
  <c r="D30" i="2"/>
  <c r="D25" i="2"/>
  <c r="D78" i="2"/>
  <c r="D94" i="2"/>
  <c r="D91" i="2"/>
  <c r="D88" i="2"/>
  <c r="D97" i="2"/>
  <c r="D84" i="2"/>
  <c r="D85" i="2"/>
  <c r="D77" i="2"/>
  <c r="D82" i="2"/>
  <c r="D98" i="2"/>
  <c r="D72" i="2"/>
  <c r="D92" i="2"/>
  <c r="D75" i="2"/>
  <c r="D96" i="2"/>
  <c r="D93" i="2"/>
  <c r="D90" i="2"/>
  <c r="D80" i="2"/>
  <c r="D95" i="2"/>
  <c r="D86" i="2"/>
  <c r="D79" i="2"/>
  <c r="D76" i="2"/>
  <c r="D81" i="2"/>
  <c r="D87" i="2"/>
  <c r="D73" i="2"/>
  <c r="D74" i="2"/>
  <c r="D83" i="2"/>
  <c r="D89" i="2"/>
  <c r="D44" i="2"/>
  <c r="D42" i="2"/>
  <c r="V13" i="1"/>
  <c r="D48" i="2"/>
  <c r="D43" i="2"/>
  <c r="D41" i="2"/>
  <c r="D46" i="2"/>
  <c r="D40" i="2"/>
  <c r="D49" i="2"/>
  <c r="D47" i="2"/>
  <c r="D45" i="2"/>
  <c r="D50" i="2"/>
  <c r="B37" i="3"/>
  <c r="B23" i="3"/>
  <c r="G41" i="2" l="1"/>
  <c r="F41" i="2"/>
  <c r="G74" i="2"/>
  <c r="F74" i="2"/>
  <c r="G80" i="2"/>
  <c r="F80" i="2"/>
  <c r="G82" i="2"/>
  <c r="F82" i="2"/>
  <c r="G78" i="2"/>
  <c r="F78" i="2"/>
  <c r="G32" i="2"/>
  <c r="F32" i="2"/>
  <c r="G60" i="2"/>
  <c r="F60" i="2"/>
  <c r="G43" i="2"/>
  <c r="F43" i="2"/>
  <c r="G73" i="2"/>
  <c r="F73" i="2"/>
  <c r="G90" i="2"/>
  <c r="F90" i="2"/>
  <c r="G77" i="2"/>
  <c r="F77" i="2"/>
  <c r="G25" i="2"/>
  <c r="F25" i="2"/>
  <c r="G22" i="2"/>
  <c r="F22" i="2"/>
  <c r="G14" i="2"/>
  <c r="F14" i="2"/>
  <c r="G50" i="2"/>
  <c r="F50" i="2"/>
  <c r="G40" i="2"/>
  <c r="F40" i="2"/>
  <c r="G48" i="2"/>
  <c r="F48" i="2"/>
  <c r="G89" i="2"/>
  <c r="F89" i="2"/>
  <c r="G87" i="2"/>
  <c r="F87" i="2"/>
  <c r="G86" i="2"/>
  <c r="F86" i="2"/>
  <c r="G93" i="2"/>
  <c r="F93" i="2"/>
  <c r="G72" i="2"/>
  <c r="F72" i="2"/>
  <c r="G85" i="2"/>
  <c r="F85" i="2"/>
  <c r="G91" i="2"/>
  <c r="F91" i="2"/>
  <c r="G30" i="2"/>
  <c r="F30" i="2"/>
  <c r="G34" i="2"/>
  <c r="F34" i="2"/>
  <c r="G23" i="2"/>
  <c r="F23" i="2"/>
  <c r="G36" i="2"/>
  <c r="F36" i="2"/>
  <c r="G62" i="2"/>
  <c r="F62" i="2"/>
  <c r="G9" i="2"/>
  <c r="F9" i="2"/>
  <c r="G47" i="2"/>
  <c r="F47" i="2"/>
  <c r="G42" i="2"/>
  <c r="F42" i="2"/>
  <c r="G76" i="2"/>
  <c r="F76" i="2"/>
  <c r="G75" i="2"/>
  <c r="F75" i="2"/>
  <c r="G97" i="2"/>
  <c r="F97" i="2"/>
  <c r="G28" i="2"/>
  <c r="F28" i="2"/>
  <c r="G26" i="2"/>
  <c r="F26" i="2"/>
  <c r="G8" i="2"/>
  <c r="F8" i="2"/>
  <c r="G49" i="2"/>
  <c r="F49" i="2"/>
  <c r="G44" i="2"/>
  <c r="F44" i="2"/>
  <c r="G79" i="2"/>
  <c r="F79" i="2"/>
  <c r="G92" i="2"/>
  <c r="F92" i="2"/>
  <c r="G88" i="2"/>
  <c r="F88" i="2"/>
  <c r="G33" i="2"/>
  <c r="F33" i="2"/>
  <c r="G27" i="2"/>
  <c r="F27" i="2"/>
  <c r="G61" i="2"/>
  <c r="F61" i="2"/>
  <c r="G45" i="2"/>
  <c r="F45" i="2"/>
  <c r="G46" i="2"/>
  <c r="F46" i="2"/>
  <c r="G83" i="2"/>
  <c r="F83" i="2"/>
  <c r="G81" i="2"/>
  <c r="F81" i="2"/>
  <c r="G95" i="2"/>
  <c r="F95" i="2"/>
  <c r="G96" i="2"/>
  <c r="F96" i="2"/>
  <c r="G98" i="2"/>
  <c r="F98" i="2"/>
  <c r="G84" i="2"/>
  <c r="F84" i="2"/>
  <c r="G94" i="2"/>
  <c r="F94" i="2"/>
  <c r="G31" i="2"/>
  <c r="F31" i="2"/>
  <c r="G35" i="2"/>
  <c r="F35" i="2"/>
  <c r="G29" i="2"/>
  <c r="F29" i="2"/>
  <c r="G21" i="2"/>
  <c r="F21" i="2"/>
  <c r="G63" i="2"/>
  <c r="F63" i="2"/>
  <c r="G12" i="2"/>
  <c r="F12" i="2"/>
  <c r="D69" i="2"/>
  <c r="D18" i="2"/>
  <c r="D37" i="2"/>
  <c r="D51" i="2"/>
  <c r="D99" i="2"/>
  <c r="S9" i="1"/>
  <c r="S8" i="1"/>
  <c r="B13" i="1"/>
  <c r="O13" i="1"/>
  <c r="P13" i="1"/>
  <c r="C13" i="1"/>
  <c r="G99" i="2" l="1"/>
  <c r="G102" i="2" s="1"/>
  <c r="F99" i="2"/>
  <c r="F102" i="2" s="1"/>
  <c r="D102" i="2"/>
  <c r="Q7" i="1"/>
  <c r="Q8" i="1"/>
  <c r="Q9" i="1"/>
  <c r="Q11" i="1"/>
  <c r="S13" i="1"/>
  <c r="Q10" i="1"/>
  <c r="D13" i="1"/>
  <c r="E13" i="1"/>
  <c r="T8" i="1" l="1"/>
  <c r="N13" i="1"/>
  <c r="T9" i="1"/>
  <c r="Q13" i="1"/>
  <c r="C9" i="3" l="1"/>
  <c r="C13" i="3"/>
  <c r="C17" i="3"/>
  <c r="C21" i="3"/>
  <c r="C12" i="3"/>
  <c r="C20" i="3"/>
  <c r="C10" i="3"/>
  <c r="C14" i="3"/>
  <c r="C18" i="3"/>
  <c r="C22" i="3"/>
  <c r="C8" i="3"/>
  <c r="C11" i="3"/>
  <c r="C15" i="3"/>
  <c r="C19" i="3"/>
  <c r="C7" i="3"/>
  <c r="C16" i="3"/>
  <c r="T13" i="1"/>
  <c r="C27" i="3"/>
  <c r="C31" i="3"/>
  <c r="C35" i="3"/>
  <c r="C34" i="3"/>
  <c r="C28" i="3"/>
  <c r="C32" i="3"/>
  <c r="C36" i="3"/>
  <c r="C29" i="3"/>
  <c r="C33" i="3"/>
  <c r="C26" i="3"/>
  <c r="C30" i="3"/>
  <c r="C37" i="3" l="1"/>
  <c r="C23" i="3"/>
  <c r="C42" i="3" l="1"/>
</calcChain>
</file>

<file path=xl/sharedStrings.xml><?xml version="1.0" encoding="utf-8"?>
<sst xmlns="http://schemas.openxmlformats.org/spreadsheetml/2006/main" count="352" uniqueCount="101">
  <si>
    <t>Breakaway West</t>
  </si>
  <si>
    <t>Building</t>
  </si>
  <si>
    <t>100/200</t>
  </si>
  <si>
    <t>Total</t>
  </si>
  <si>
    <t>Special Assessment</t>
  </si>
  <si>
    <t>Waterproof Catwalk</t>
  </si>
  <si>
    <t>Special Assessment per Unit</t>
  </si>
  <si>
    <t>Unit</t>
  </si>
  <si>
    <t>%</t>
  </si>
  <si>
    <t>Special Assessment Amount</t>
  </si>
  <si>
    <t>312</t>
  </si>
  <si>
    <t>314</t>
  </si>
  <si>
    <t>315</t>
  </si>
  <si>
    <t>321</t>
  </si>
  <si>
    <t>322</t>
  </si>
  <si>
    <t>324</t>
  </si>
  <si>
    <t>325</t>
  </si>
  <si>
    <t>331</t>
  </si>
  <si>
    <t>332</t>
  </si>
  <si>
    <t>333</t>
  </si>
  <si>
    <t>335</t>
  </si>
  <si>
    <t>342</t>
  </si>
  <si>
    <t>343</t>
  </si>
  <si>
    <t>345</t>
  </si>
  <si>
    <t>352</t>
  </si>
  <si>
    <t>353</t>
  </si>
  <si>
    <t>412</t>
  </si>
  <si>
    <t>413</t>
  </si>
  <si>
    <t>421</t>
  </si>
  <si>
    <t>422</t>
  </si>
  <si>
    <t>423</t>
  </si>
  <si>
    <t>431</t>
  </si>
  <si>
    <t>432</t>
  </si>
  <si>
    <t>433</t>
  </si>
  <si>
    <t>441</t>
  </si>
  <si>
    <t>442</t>
  </si>
  <si>
    <t>452</t>
  </si>
  <si>
    <t>Grand Total</t>
  </si>
  <si>
    <t>Waterproof Catwalk System</t>
  </si>
  <si>
    <t>Building % Split</t>
  </si>
  <si>
    <t>111</t>
  </si>
  <si>
    <t>112</t>
  </si>
  <si>
    <t>121</t>
  </si>
  <si>
    <t>122</t>
  </si>
  <si>
    <t>131</t>
  </si>
  <si>
    <t>132</t>
  </si>
  <si>
    <t>211</t>
  </si>
  <si>
    <t>212</t>
  </si>
  <si>
    <t>221</t>
  </si>
  <si>
    <t>222</t>
  </si>
  <si>
    <t>231</t>
  </si>
  <si>
    <t>232</t>
  </si>
  <si>
    <t>501</t>
  </si>
  <si>
    <t>502</t>
  </si>
  <si>
    <t>503</t>
  </si>
  <si>
    <t>504 - Managers Unit</t>
  </si>
  <si>
    <t>513</t>
  </si>
  <si>
    <t>514</t>
  </si>
  <si>
    <t>515</t>
  </si>
  <si>
    <t>522</t>
  </si>
  <si>
    <t>523</t>
  </si>
  <si>
    <t>524</t>
  </si>
  <si>
    <t>525</t>
  </si>
  <si>
    <t>532</t>
  </si>
  <si>
    <t>533</t>
  </si>
  <si>
    <t>534</t>
  </si>
  <si>
    <t>535</t>
  </si>
  <si>
    <t>Garage</t>
  </si>
  <si>
    <t>10</t>
  </si>
  <si>
    <t>13</t>
  </si>
  <si>
    <t>22</t>
  </si>
  <si>
    <t>25</t>
  </si>
  <si>
    <t>Rents spot from 112 BAY</t>
  </si>
  <si>
    <t>16</t>
  </si>
  <si>
    <t>999 - Trevor Bradway</t>
  </si>
  <si>
    <t>A</t>
  </si>
  <si>
    <t>B</t>
  </si>
  <si>
    <t>Building Percentage</t>
  </si>
  <si>
    <t>Proposed Special Assessment (Reserves)</t>
  </si>
  <si>
    <t>Construction</t>
  </si>
  <si>
    <t>Professional Services</t>
  </si>
  <si>
    <t>Permits (fees) Insurance</t>
  </si>
  <si>
    <t>Contingency</t>
  </si>
  <si>
    <t>Excess (Shortage) Reserve Amount</t>
  </si>
  <si>
    <t>&lt;&lt;&lt;Number of months</t>
  </si>
  <si>
    <t>Special Assessment per Unit - Unofficial</t>
  </si>
  <si>
    <t>Phase 2 Pool Deck</t>
  </si>
  <si>
    <t>(a) Minimal charges against Reserves other then Garage construction since last Special Assessment (4Q2024).  Therefore, this is just an additive assessment since last Reserve Analysis instead of starting with a starting reserve balance.</t>
  </si>
  <si>
    <t>Reserve Balances 09/30/2024 (a)</t>
  </si>
  <si>
    <t>Scheduled Reserve contributions Oct 2024 - June 2025 (a)</t>
  </si>
  <si>
    <t>Board Approved Minimum Reserve Level (a)(b)</t>
  </si>
  <si>
    <t>Reserves as of 10/30/2025 
(a)</t>
  </si>
  <si>
    <t>Total Phase 2 Cost</t>
  </si>
  <si>
    <t>Allocation of Garage Doors Replacement</t>
  </si>
  <si>
    <t>(b) Original Phase 1 Special Assessment included Board Approved Minimum Reserve Level.  Since this is an additive Special Assessment, no need to include Minimum Reseve Level again.</t>
  </si>
  <si>
    <t>Special Assessment Analysis Phase 2 - 2025-12</t>
  </si>
  <si>
    <t>Amount per month (Jan-Sept)</t>
  </si>
  <si>
    <t>Amount per month (Apr-Sept)</t>
  </si>
  <si>
    <t>Combined payments of additional costs of Phase 1 (December through March) and Phase 2 January through September</t>
  </si>
  <si>
    <t>Payments of additional costs of Phase 1 (December through March), then Phase 2 April through September</t>
  </si>
  <si>
    <t>Approved Assessment to get Reserves to Mimimun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</si>
</sst>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rgb="FFFF0000"/>
      <name val="Calibri"/>
      <family val="2"/>
      <scheme val="minor"/>
    </font>
    <font>
      <sz val="8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3" applyNumberFormat="1" applyFont="1"/>
    <xf numFmtId="0" fontId="2" fillId="0" borderId="0" xfId="0" applyFont="1" applyAlignment="1">
      <alignment horizontal="center" wrapText="1"/>
    </xf>
    <xf numFmtId="164" fontId="2" fillId="0" borderId="0" xfId="2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4" fillId="0" borderId="0" xfId="0" applyFo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6" xfId="2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0" fontId="0" fillId="0" borderId="6" xfId="0" applyBorder="1"/>
    <xf numFmtId="0" fontId="0" fillId="0" borderId="7" xfId="0" applyBorder="1"/>
    <xf numFmtId="164" fontId="0" fillId="0" borderId="8" xfId="2" applyNumberFormat="1" applyFont="1" applyBorder="1"/>
    <xf numFmtId="164" fontId="0" fillId="0" borderId="9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0" fontId="0" fillId="0" borderId="0" xfId="0" applyNumberFormat="1"/>
    <xf numFmtId="49" fontId="5" fillId="0" borderId="0" xfId="0" applyNumberFormat="1" applyFont="1"/>
    <xf numFmtId="49" fontId="6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10" xfId="0" applyNumberFormat="1" applyBorder="1" applyAlignment="1">
      <alignment horizontal="center" wrapText="1"/>
    </xf>
    <xf numFmtId="49" fontId="6" fillId="0" borderId="0" xfId="0" applyNumberFormat="1" applyFont="1"/>
    <xf numFmtId="43" fontId="0" fillId="0" borderId="11" xfId="1" applyFont="1" applyBorder="1"/>
    <xf numFmtId="40" fontId="5" fillId="0" borderId="0" xfId="0" applyNumberFormat="1" applyFont="1"/>
    <xf numFmtId="164" fontId="0" fillId="0" borderId="0" xfId="0" applyNumberFormat="1"/>
    <xf numFmtId="0" fontId="0" fillId="0" borderId="1" xfId="0" applyBorder="1" applyAlignment="1">
      <alignment horizontal="center" wrapText="1"/>
    </xf>
    <xf numFmtId="164" fontId="1" fillId="0" borderId="2" xfId="2" applyNumberFormat="1" applyFont="1" applyBorder="1"/>
    <xf numFmtId="0" fontId="0" fillId="0" borderId="2" xfId="0" applyBorder="1"/>
    <xf numFmtId="164" fontId="1" fillId="0" borderId="3" xfId="2" applyNumberFormat="1" applyFont="1" applyBorder="1"/>
    <xf numFmtId="44" fontId="2" fillId="0" borderId="2" xfId="0" applyNumberFormat="1" applyFont="1" applyBorder="1"/>
    <xf numFmtId="44" fontId="2" fillId="0" borderId="3" xfId="0" applyNumberFormat="1" applyFont="1" applyBorder="1"/>
    <xf numFmtId="40" fontId="0" fillId="0" borderId="11" xfId="0" applyNumberFormat="1" applyBorder="1"/>
    <xf numFmtId="40" fontId="0" fillId="0" borderId="0" xfId="0" applyNumberFormat="1" applyAlignment="1">
      <alignment horizontal="center" wrapText="1"/>
    </xf>
    <xf numFmtId="166" fontId="7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166" fontId="7" fillId="0" borderId="0" xfId="0" applyNumberFormat="1" applyFont="1"/>
    <xf numFmtId="0" fontId="0" fillId="0" borderId="0" xfId="0" applyAlignment="1">
      <alignment horizontal="right"/>
    </xf>
    <xf numFmtId="165" fontId="8" fillId="0" borderId="0" xfId="1" applyNumberFormat="1" applyFont="1"/>
    <xf numFmtId="0" fontId="8" fillId="0" borderId="0" xfId="0" applyFont="1"/>
    <xf numFmtId="165" fontId="8" fillId="0" borderId="0" xfId="0" applyNumberFormat="1" applyFont="1"/>
    <xf numFmtId="164" fontId="1" fillId="0" borderId="0" xfId="2" applyNumberFormat="1" applyFont="1"/>
    <xf numFmtId="43" fontId="0" fillId="0" borderId="0" xfId="1" applyFont="1"/>
    <xf numFmtId="43" fontId="0" fillId="0" borderId="0" xfId="0" applyNumberFormat="1"/>
    <xf numFmtId="9" fontId="0" fillId="0" borderId="0" xfId="3" applyFont="1"/>
    <xf numFmtId="43" fontId="0" fillId="0" borderId="11" xfId="0" applyNumberFormat="1" applyBorder="1"/>
    <xf numFmtId="165" fontId="0" fillId="0" borderId="0" xfId="0" applyNumberFormat="1"/>
    <xf numFmtId="17" fontId="0" fillId="0" borderId="0" xfId="0" applyNumberFormat="1"/>
    <xf numFmtId="0" fontId="9" fillId="0" borderId="0" xfId="0" applyFon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 wrapText="1"/>
    </xf>
  </cellXfs>
  <cellStyles count="8">
    <cellStyle name="Comma" xfId="1" builtinId="3"/>
    <cellStyle name="Comma 2" xfId="6" xr:uid="{00000000-0005-0000-0000-000001000000}"/>
    <cellStyle name="Comma 3" xfId="4" xr:uid="{00000000-0005-0000-0000-000002000000}"/>
    <cellStyle name="Currency" xfId="2" builtinId="4"/>
    <cellStyle name="Normal" xfId="0" builtinId="0"/>
    <cellStyle name="Percent" xfId="3" builtinId="5"/>
    <cellStyle name="Percent 2" xfId="7" xr:uid="{00000000-0005-0000-0000-000006000000}"/>
    <cellStyle name="Percent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Documents/Breakaway%20West/BW%20Pool%20Renovation/Garage%20and%20Pool%20Deck%20Renovation%20Assessments/Special%20Assessment%202025-10/BW%202025-10-28%20Reserve-Special%20Assessment%20Analysis%20-%20Approved.xlsx" TargetMode="External"/><Relationship Id="rId2" Type="http://schemas.openxmlformats.org/officeDocument/2006/relationships/externalLinkPath" Target="file:///C:\Documents\Breakaway%20West\BW%20Pool%20Renovation\Garage%20and%20Pool%20Deck%20Renovation%20Assessments\Special%20Assessment%202025-10\BW%202025-10-28%20Reserve-Special%20Assessment%20Analysis%20-%20Approved.xlsx" TargetMode="External"/><Relationship Id="rId1" Type="http://schemas.openxmlformats.org/officeDocument/2006/relationships/externalLinkPath" Target="/Documents/Breakaway%20West/BW%20Pool%20Renovation/Garage%20and%20Pool%20Deck%20Renovation%20Assessments/Special%20Assessment%202025-10/BW%202025-10-28%20Reserve-Special%20Assessment%20Analysis%20-%20Approv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pecial Assessment Analysis"/>
      <sheetName val="Special Assement by Unit"/>
      <sheetName val="Building Percentages"/>
      <sheetName val="Waterproof Spec Assmt"/>
    </sheetNames>
    <sheetDataSet>
      <sheetData sheetId="0" refreshError="1"/>
      <sheetData sheetId="1">
        <row r="6">
          <cell r="F6">
            <v>5844.6849999999995</v>
          </cell>
        </row>
        <row r="7">
          <cell r="F7">
            <v>6717.1930000000002</v>
          </cell>
        </row>
        <row r="8">
          <cell r="F8">
            <v>5844.6849999999995</v>
          </cell>
        </row>
        <row r="9">
          <cell r="F9">
            <v>5844.6849999999995</v>
          </cell>
        </row>
        <row r="10">
          <cell r="F10">
            <v>8437.040500000001</v>
          </cell>
        </row>
        <row r="11">
          <cell r="F11">
            <v>8437.040500000001</v>
          </cell>
        </row>
        <row r="12">
          <cell r="F12">
            <v>6280.7744999999995</v>
          </cell>
        </row>
        <row r="13">
          <cell r="F13">
            <v>6280.7744999999995</v>
          </cell>
        </row>
        <row r="14">
          <cell r="F14">
            <v>5844.6849999999995</v>
          </cell>
        </row>
        <row r="15">
          <cell r="F15">
            <v>6280.7744999999995</v>
          </cell>
        </row>
        <row r="16">
          <cell r="F16">
            <v>8000.3752499999991</v>
          </cell>
        </row>
        <row r="17">
          <cell r="F17">
            <v>8437.040500000001</v>
          </cell>
        </row>
        <row r="21">
          <cell r="F21">
            <v>11930.36075</v>
          </cell>
        </row>
        <row r="22">
          <cell r="F22">
            <v>6891.3735000000006</v>
          </cell>
        </row>
        <row r="23">
          <cell r="F23">
            <v>6270.2062500000002</v>
          </cell>
        </row>
        <row r="24">
          <cell r="F24">
            <v>5835.6374999999998</v>
          </cell>
        </row>
        <row r="25">
          <cell r="F25">
            <v>6245.7284999999993</v>
          </cell>
        </row>
        <row r="26">
          <cell r="F26">
            <v>8973.9925000000003</v>
          </cell>
        </row>
        <row r="27">
          <cell r="F27">
            <v>6270.2062500000002</v>
          </cell>
        </row>
        <row r="28">
          <cell r="F28">
            <v>9323.8942500000012</v>
          </cell>
        </row>
        <row r="29">
          <cell r="F29">
            <v>6245.7284999999993</v>
          </cell>
        </row>
        <row r="30">
          <cell r="F30">
            <v>6378.5232500000002</v>
          </cell>
        </row>
        <row r="31">
          <cell r="F31">
            <v>6270.2062500000002</v>
          </cell>
        </row>
        <row r="32">
          <cell r="F32">
            <v>6245.7284999999993</v>
          </cell>
        </row>
        <row r="33">
          <cell r="F33">
            <v>6378.5232500000002</v>
          </cell>
        </row>
        <row r="34">
          <cell r="F34">
            <v>8285.6592500000006</v>
          </cell>
        </row>
        <row r="35">
          <cell r="F35">
            <v>8104.73675</v>
          </cell>
        </row>
        <row r="36">
          <cell r="F36">
            <v>8599.6129999999994</v>
          </cell>
        </row>
        <row r="40">
          <cell r="F40">
            <v>5985.152</v>
          </cell>
        </row>
        <row r="41">
          <cell r="F41">
            <v>9577.4439999999995</v>
          </cell>
        </row>
        <row r="42">
          <cell r="F42">
            <v>6208.5159999999996</v>
          </cell>
        </row>
        <row r="43">
          <cell r="F43">
            <v>5985.152</v>
          </cell>
        </row>
        <row r="44">
          <cell r="F44">
            <v>5985.152</v>
          </cell>
        </row>
        <row r="45">
          <cell r="F45">
            <v>6208.5159999999996</v>
          </cell>
        </row>
        <row r="46">
          <cell r="F46">
            <v>5985.152</v>
          </cell>
        </row>
        <row r="47">
          <cell r="F47">
            <v>7962.2920000000004</v>
          </cell>
        </row>
        <row r="48">
          <cell r="F48">
            <v>8155.1039999999994</v>
          </cell>
        </row>
        <row r="49">
          <cell r="F49">
            <v>5985.152</v>
          </cell>
        </row>
        <row r="50">
          <cell r="F50">
            <v>7962.2920000000004</v>
          </cell>
        </row>
        <row r="54">
          <cell r="F54">
            <v>6254.0910000000003</v>
          </cell>
        </row>
        <row r="55">
          <cell r="F55">
            <v>6254.0910000000003</v>
          </cell>
        </row>
        <row r="56">
          <cell r="F56">
            <v>8244.1392500000002</v>
          </cell>
        </row>
        <row r="57">
          <cell r="F57">
            <v>4119.0390000000007</v>
          </cell>
        </row>
        <row r="58">
          <cell r="F58">
            <v>5192.4397500000005</v>
          </cell>
        </row>
        <row r="59">
          <cell r="F59">
            <v>6115.5214999999998</v>
          </cell>
        </row>
        <row r="60">
          <cell r="F60">
            <v>6736.1002499999995</v>
          </cell>
        </row>
        <row r="61">
          <cell r="F61">
            <v>2219.5365000000002</v>
          </cell>
        </row>
        <row r="62">
          <cell r="F62">
            <v>5192.4397500000005</v>
          </cell>
        </row>
        <row r="63">
          <cell r="F63">
            <v>6115.5214999999998</v>
          </cell>
        </row>
        <row r="64">
          <cell r="F64">
            <v>8781.1659999999993</v>
          </cell>
        </row>
        <row r="65">
          <cell r="F65">
            <v>2219.5365000000002</v>
          </cell>
        </row>
        <row r="66">
          <cell r="F66">
            <v>7140.6187500000005</v>
          </cell>
        </row>
        <row r="67">
          <cell r="F67">
            <v>8202.1767499999987</v>
          </cell>
        </row>
        <row r="68">
          <cell r="F68">
            <v>10463.67575</v>
          </cell>
        </row>
        <row r="72">
          <cell r="F72">
            <v>405.17525000000001</v>
          </cell>
        </row>
        <row r="73">
          <cell r="F73">
            <v>405.17525000000001</v>
          </cell>
        </row>
        <row r="74">
          <cell r="F74">
            <v>-405.17525000000001</v>
          </cell>
        </row>
        <row r="75">
          <cell r="F75">
            <v>405.17525000000001</v>
          </cell>
        </row>
        <row r="76">
          <cell r="F76">
            <v>405.17525000000001</v>
          </cell>
        </row>
        <row r="77">
          <cell r="F77">
            <v>405.17525000000001</v>
          </cell>
        </row>
        <row r="78">
          <cell r="F78">
            <v>405.17525000000001</v>
          </cell>
        </row>
        <row r="79">
          <cell r="F79">
            <v>405.17525000000001</v>
          </cell>
        </row>
        <row r="80">
          <cell r="F80">
            <v>405.17525000000001</v>
          </cell>
        </row>
        <row r="81">
          <cell r="F81">
            <v>405.17525000000001</v>
          </cell>
        </row>
        <row r="82">
          <cell r="F82">
            <v>405.17525000000001</v>
          </cell>
        </row>
        <row r="83">
          <cell r="F83">
            <v>405.17525000000001</v>
          </cell>
        </row>
        <row r="84">
          <cell r="F84">
            <v>405.17525000000001</v>
          </cell>
        </row>
        <row r="85">
          <cell r="F85">
            <v>405.17525000000001</v>
          </cell>
        </row>
        <row r="86">
          <cell r="F86">
            <v>405.17525000000001</v>
          </cell>
        </row>
        <row r="87">
          <cell r="F87">
            <v>405.17525000000001</v>
          </cell>
        </row>
        <row r="88">
          <cell r="F88">
            <v>405.17525000000001</v>
          </cell>
        </row>
        <row r="89">
          <cell r="F89">
            <v>405.17525000000001</v>
          </cell>
        </row>
        <row r="90">
          <cell r="F90">
            <v>405.17525000000001</v>
          </cell>
        </row>
        <row r="91">
          <cell r="F91">
            <v>405.17525000000001</v>
          </cell>
        </row>
        <row r="92">
          <cell r="F92">
            <v>405.17525000000001</v>
          </cell>
        </row>
        <row r="93">
          <cell r="F93">
            <v>405.17525000000001</v>
          </cell>
        </row>
        <row r="94">
          <cell r="F94">
            <v>405.17525000000001</v>
          </cell>
        </row>
        <row r="95">
          <cell r="F95">
            <v>405.17525000000001</v>
          </cell>
        </row>
        <row r="96">
          <cell r="F96">
            <v>810.35050000000001</v>
          </cell>
        </row>
        <row r="97">
          <cell r="F97">
            <v>405.17525000000001</v>
          </cell>
        </row>
        <row r="98">
          <cell r="F98">
            <v>1620.6892499999999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8"/>
  <sheetViews>
    <sheetView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C7" sqref="C7"/>
    </sheetView>
  </sheetViews>
  <sheetFormatPr defaultRowHeight="15" x14ac:dyDescent="0.25"/>
  <cols>
    <col min="3" max="3" width="12.28515625" customWidth="1"/>
    <col min="4" max="4" width="16.140625" customWidth="1"/>
    <col min="5" max="5" width="13.42578125" customWidth="1"/>
    <col min="6" max="6" width="12.28515625" bestFit="1" customWidth="1"/>
    <col min="7" max="7" width="12" bestFit="1" customWidth="1"/>
    <col min="8" max="8" width="1.85546875" customWidth="1"/>
    <col min="9" max="9" width="12.28515625" bestFit="1" customWidth="1"/>
    <col min="10" max="10" width="12" bestFit="1" customWidth="1"/>
    <col min="11" max="11" width="13.7109375" bestFit="1" customWidth="1"/>
    <col min="12" max="12" width="12" bestFit="1" customWidth="1"/>
    <col min="13" max="13" width="1.85546875" customWidth="1"/>
    <col min="14" max="14" width="13" bestFit="1" customWidth="1"/>
    <col min="15" max="15" width="2.140625" customWidth="1"/>
    <col min="16" max="16" width="14" customWidth="1"/>
    <col min="17" max="17" width="13.140625" customWidth="1"/>
    <col min="18" max="18" width="2.42578125" customWidth="1"/>
    <col min="19" max="19" width="11.28515625" hidden="1" customWidth="1"/>
    <col min="20" max="20" width="12" hidden="1" customWidth="1"/>
    <col min="21" max="21" width="1.7109375" hidden="1" customWidth="1"/>
    <col min="22" max="22" width="18" customWidth="1"/>
  </cols>
  <sheetData>
    <row r="1" spans="1:22" x14ac:dyDescent="0.25">
      <c r="A1" s="8" t="s">
        <v>0</v>
      </c>
    </row>
    <row r="2" spans="1:22" x14ac:dyDescent="0.25">
      <c r="A2" s="8" t="s">
        <v>95</v>
      </c>
    </row>
    <row r="5" spans="1:22" ht="15.75" thickBot="1" x14ac:dyDescent="0.3">
      <c r="H5" s="3"/>
      <c r="I5" s="55" t="s">
        <v>86</v>
      </c>
      <c r="J5" s="55"/>
      <c r="K5" s="55"/>
      <c r="L5" s="55"/>
    </row>
    <row r="6" spans="1:22" s="3" customFormat="1" ht="75" x14ac:dyDescent="0.25">
      <c r="A6" s="21" t="s">
        <v>1</v>
      </c>
      <c r="B6" s="4" t="s">
        <v>39</v>
      </c>
      <c r="C6" s="4" t="s">
        <v>88</v>
      </c>
      <c r="D6" s="4" t="s">
        <v>89</v>
      </c>
      <c r="E6" s="6" t="s">
        <v>91</v>
      </c>
      <c r="F6" s="56" t="s">
        <v>93</v>
      </c>
      <c r="G6" s="56"/>
      <c r="H6" s="4"/>
      <c r="I6" s="4" t="s">
        <v>79</v>
      </c>
      <c r="J6" s="4" t="s">
        <v>80</v>
      </c>
      <c r="K6" s="4" t="s">
        <v>81</v>
      </c>
      <c r="L6" s="4" t="s">
        <v>82</v>
      </c>
      <c r="M6" s="4"/>
      <c r="N6" s="4" t="s">
        <v>3</v>
      </c>
      <c r="P6" s="4" t="s">
        <v>90</v>
      </c>
      <c r="Q6" s="32" t="s">
        <v>83</v>
      </c>
      <c r="S6" s="12" t="s">
        <v>5</v>
      </c>
      <c r="T6" s="13" t="s">
        <v>4</v>
      </c>
      <c r="V6" s="9" t="s">
        <v>100</v>
      </c>
    </row>
    <row r="7" spans="1:22" x14ac:dyDescent="0.25">
      <c r="A7" s="22" t="s">
        <v>2</v>
      </c>
      <c r="B7" s="5">
        <v>0.21579999999999999</v>
      </c>
      <c r="C7" s="1">
        <v>0</v>
      </c>
      <c r="D7" s="1">
        <v>0</v>
      </c>
      <c r="E7" s="7">
        <f>SUM(C7:D7)</f>
        <v>0</v>
      </c>
      <c r="F7" s="1">
        <f>-F$14*$B7</f>
        <v>6864.598</v>
      </c>
      <c r="G7" s="1"/>
      <c r="H7" s="1"/>
      <c r="I7" s="1">
        <f>-I$14*$B7</f>
        <v>-429356.75899999996</v>
      </c>
      <c r="J7" s="1">
        <f>-J$14*$B7</f>
        <v>-36174.553999999996</v>
      </c>
      <c r="K7" s="1">
        <f>-K$14*$B7</f>
        <v>0</v>
      </c>
      <c r="L7" s="1">
        <f>-L$14*$B7</f>
        <v>-21467.784</v>
      </c>
      <c r="M7" s="1"/>
      <c r="N7" s="1">
        <f>SUM(E7:M7)</f>
        <v>-480134.49899999995</v>
      </c>
      <c r="O7" s="1"/>
      <c r="P7" s="1">
        <v>0</v>
      </c>
      <c r="Q7" s="33">
        <f>N7-P7</f>
        <v>-480134.49899999995</v>
      </c>
      <c r="R7" s="1"/>
      <c r="S7" s="14"/>
      <c r="T7" s="18"/>
      <c r="V7" s="36">
        <f>IF(P7-N7&lt;0,0,ROUND(P7-N7,-3))</f>
        <v>480000</v>
      </c>
    </row>
    <row r="8" spans="1:22" x14ac:dyDescent="0.25">
      <c r="A8" s="22">
        <v>300</v>
      </c>
      <c r="B8" s="5">
        <v>0.30980000000000002</v>
      </c>
      <c r="C8" s="1">
        <v>0</v>
      </c>
      <c r="D8" s="1">
        <v>0</v>
      </c>
      <c r="E8" s="7">
        <f t="shared" ref="E8:E11" si="0">SUM(C8:D8)</f>
        <v>0</v>
      </c>
      <c r="F8" s="1">
        <f t="shared" ref="F8:L11" si="1">-F$14*$B8</f>
        <v>9854.7380000000012</v>
      </c>
      <c r="G8" s="1"/>
      <c r="H8" s="1"/>
      <c r="I8" s="1">
        <f t="shared" si="1"/>
        <v>-616379.62900000007</v>
      </c>
      <c r="J8" s="1">
        <f t="shared" si="1"/>
        <v>-51931.774000000005</v>
      </c>
      <c r="K8" s="1">
        <f t="shared" si="1"/>
        <v>0</v>
      </c>
      <c r="L8" s="1">
        <f t="shared" si="1"/>
        <v>-30818.904000000002</v>
      </c>
      <c r="M8" s="1"/>
      <c r="N8" s="1">
        <f>SUM(E8:M8)</f>
        <v>-689275.56900000002</v>
      </c>
      <c r="O8" s="2"/>
      <c r="P8" s="1">
        <v>0</v>
      </c>
      <c r="Q8" s="33">
        <f t="shared" ref="Q8:Q11" si="2">N8-P8</f>
        <v>-689275.56900000002</v>
      </c>
      <c r="R8" s="2"/>
      <c r="S8" s="15" t="e">
        <f>S$14*#REF!</f>
        <v>#REF!</v>
      </c>
      <c r="T8" s="16" t="e">
        <f>S8-$Q8</f>
        <v>#REF!</v>
      </c>
      <c r="U8" s="2"/>
      <c r="V8" s="36">
        <f t="shared" ref="V8:V11" si="3">IF(P8-N8&lt;0,0,ROUND(P8-N8,-3))</f>
        <v>689000</v>
      </c>
    </row>
    <row r="9" spans="1:22" x14ac:dyDescent="0.25">
      <c r="A9" s="22">
        <v>400</v>
      </c>
      <c r="B9" s="5">
        <v>0.1993</v>
      </c>
      <c r="C9" s="1">
        <v>0</v>
      </c>
      <c r="D9" s="1">
        <v>0</v>
      </c>
      <c r="E9" s="7">
        <f t="shared" si="0"/>
        <v>0</v>
      </c>
      <c r="F9" s="1">
        <f t="shared" si="1"/>
        <v>6339.7330000000002</v>
      </c>
      <c r="G9" s="1"/>
      <c r="H9" s="1"/>
      <c r="I9" s="1">
        <f t="shared" si="1"/>
        <v>-396528.27650000004</v>
      </c>
      <c r="J9" s="1">
        <f t="shared" si="1"/>
        <v>-33408.659</v>
      </c>
      <c r="K9" s="1">
        <f t="shared" si="1"/>
        <v>0</v>
      </c>
      <c r="L9" s="1">
        <f t="shared" si="1"/>
        <v>-19826.364000000001</v>
      </c>
      <c r="M9" s="1"/>
      <c r="N9" s="1">
        <f>SUM(E9:M9)</f>
        <v>-443423.56650000002</v>
      </c>
      <c r="O9" s="2"/>
      <c r="P9" s="1">
        <v>0</v>
      </c>
      <c r="Q9" s="33">
        <f t="shared" si="2"/>
        <v>-443423.56650000002</v>
      </c>
      <c r="R9" s="2"/>
      <c r="S9" s="15" t="e">
        <f>S$14*#REF!</f>
        <v>#REF!</v>
      </c>
      <c r="T9" s="16" t="e">
        <f>S9-$Q9</f>
        <v>#REF!</v>
      </c>
      <c r="U9" s="2"/>
      <c r="V9" s="36">
        <f t="shared" si="3"/>
        <v>443000</v>
      </c>
    </row>
    <row r="10" spans="1:22" x14ac:dyDescent="0.25">
      <c r="A10" s="22">
        <v>500</v>
      </c>
      <c r="B10" s="5">
        <v>0.24440000000000001</v>
      </c>
      <c r="C10" s="1">
        <v>0</v>
      </c>
      <c r="D10" s="1">
        <v>0</v>
      </c>
      <c r="E10" s="7">
        <f t="shared" si="0"/>
        <v>0</v>
      </c>
      <c r="F10" s="1">
        <f t="shared" si="1"/>
        <v>7774.3640000000005</v>
      </c>
      <c r="G10" s="1"/>
      <c r="H10" s="1"/>
      <c r="I10" s="1">
        <f t="shared" si="1"/>
        <v>-486259.462</v>
      </c>
      <c r="J10" s="1">
        <f t="shared" si="1"/>
        <v>-40968.772000000004</v>
      </c>
      <c r="K10" s="1">
        <f t="shared" si="1"/>
        <v>0</v>
      </c>
      <c r="L10" s="1">
        <f t="shared" si="1"/>
        <v>-24312.912</v>
      </c>
      <c r="M10" s="1"/>
      <c r="N10" s="1">
        <f>SUM(E10:M10)</f>
        <v>-543766.78200000001</v>
      </c>
      <c r="O10" s="2"/>
      <c r="P10" s="1">
        <v>0</v>
      </c>
      <c r="Q10" s="33">
        <f t="shared" si="2"/>
        <v>-543766.78200000001</v>
      </c>
      <c r="R10" s="2"/>
      <c r="S10" s="15"/>
      <c r="T10" s="16"/>
      <c r="U10" s="2"/>
      <c r="V10" s="36">
        <f t="shared" si="3"/>
        <v>544000</v>
      </c>
    </row>
    <row r="11" spans="1:22" x14ac:dyDescent="0.25">
      <c r="A11" s="22" t="s">
        <v>67</v>
      </c>
      <c r="B11" s="5">
        <v>3.0700000000000002E-2</v>
      </c>
      <c r="C11" s="1">
        <v>0</v>
      </c>
      <c r="D11" s="1">
        <v>0</v>
      </c>
      <c r="E11" s="7">
        <f t="shared" si="0"/>
        <v>0</v>
      </c>
      <c r="F11" s="1">
        <f t="shared" si="1"/>
        <v>976.56700000000001</v>
      </c>
      <c r="G11" s="1">
        <f>F14</f>
        <v>-31810</v>
      </c>
      <c r="H11" s="1"/>
      <c r="I11" s="1">
        <f t="shared" si="1"/>
        <v>-61080.873500000002</v>
      </c>
      <c r="J11" s="1">
        <f t="shared" si="1"/>
        <v>-5146.241</v>
      </c>
      <c r="K11" s="1">
        <f t="shared" si="1"/>
        <v>0</v>
      </c>
      <c r="L11" s="1">
        <f t="shared" si="1"/>
        <v>-3054.0360000000001</v>
      </c>
      <c r="M11" s="1"/>
      <c r="N11" s="1">
        <f>SUM(E11:M11)</f>
        <v>-100114.58350000001</v>
      </c>
      <c r="O11" s="2"/>
      <c r="P11" s="1">
        <v>0</v>
      </c>
      <c r="Q11" s="33">
        <f t="shared" si="2"/>
        <v>-100114.58350000001</v>
      </c>
      <c r="R11" s="2"/>
      <c r="S11" s="15"/>
      <c r="T11" s="16"/>
      <c r="U11" s="2"/>
      <c r="V11" s="36">
        <f t="shared" si="3"/>
        <v>100000</v>
      </c>
    </row>
    <row r="12" spans="1:22" x14ac:dyDescent="0.25">
      <c r="A12" s="8"/>
      <c r="B12" s="5"/>
      <c r="E12" s="8"/>
      <c r="Q12" s="34"/>
      <c r="S12" s="17"/>
      <c r="T12" s="18"/>
      <c r="V12" s="10"/>
    </row>
    <row r="13" spans="1:22" ht="15.75" thickBot="1" x14ac:dyDescent="0.3">
      <c r="A13" s="8" t="s">
        <v>3</v>
      </c>
      <c r="B13" s="5">
        <f>SUM(B7:B12)</f>
        <v>1</v>
      </c>
      <c r="C13" s="47">
        <f>SUM(C7:C12)</f>
        <v>0</v>
      </c>
      <c r="D13" s="1">
        <f t="shared" ref="D13:Q13" si="4">SUM(D7:D12)</f>
        <v>0</v>
      </c>
      <c r="E13" s="7">
        <f t="shared" si="4"/>
        <v>0</v>
      </c>
      <c r="F13" s="1">
        <f t="shared" ref="F13" si="5">SUM(F7:F12)</f>
        <v>31810.000000000004</v>
      </c>
      <c r="G13" s="1">
        <f t="shared" si="4"/>
        <v>-31810</v>
      </c>
      <c r="H13" s="1"/>
      <c r="I13" s="1">
        <f t="shared" ref="I13:L13" si="6">SUM(I7:I12)</f>
        <v>-1989605</v>
      </c>
      <c r="J13" s="1">
        <f t="shared" si="6"/>
        <v>-167630.00000000003</v>
      </c>
      <c r="K13" s="1">
        <f t="shared" si="6"/>
        <v>0</v>
      </c>
      <c r="L13" s="1">
        <f t="shared" si="6"/>
        <v>-99480</v>
      </c>
      <c r="M13" s="1"/>
      <c r="N13" s="1">
        <f t="shared" si="4"/>
        <v>-2256715</v>
      </c>
      <c r="O13" s="1">
        <f t="shared" si="4"/>
        <v>0</v>
      </c>
      <c r="P13" s="1">
        <f t="shared" si="4"/>
        <v>0</v>
      </c>
      <c r="Q13" s="35">
        <f t="shared" si="4"/>
        <v>-2256715</v>
      </c>
      <c r="R13" s="1"/>
      <c r="S13" s="19" t="e">
        <f>SUM(S7:S12)</f>
        <v>#REF!</v>
      </c>
      <c r="T13" s="20" t="e">
        <f>SUM(T7:T12)</f>
        <v>#REF!</v>
      </c>
      <c r="U13" s="1"/>
      <c r="V13" s="37">
        <f>SUM(V7:V12)</f>
        <v>2256000</v>
      </c>
    </row>
    <row r="14" spans="1:22" x14ac:dyDescent="0.25">
      <c r="F14" s="44">
        <f>-14086-5908-5908-5908</f>
        <v>-31810</v>
      </c>
      <c r="G14" s="44"/>
      <c r="H14" s="44"/>
      <c r="I14" s="44">
        <v>1989605</v>
      </c>
      <c r="J14" s="44">
        <v>167630</v>
      </c>
      <c r="K14" s="45">
        <v>0</v>
      </c>
      <c r="L14" s="44">
        <v>99480</v>
      </c>
      <c r="M14" s="45"/>
      <c r="N14" s="46">
        <f>SUM(F14:M14)</f>
        <v>2224905</v>
      </c>
      <c r="S14" s="11">
        <v>218000</v>
      </c>
    </row>
    <row r="15" spans="1:22" x14ac:dyDescent="0.25">
      <c r="K15" s="43" t="s">
        <v>92</v>
      </c>
      <c r="L15" s="52">
        <f>SUM(I14:L14)</f>
        <v>2256715</v>
      </c>
      <c r="P15" s="31"/>
    </row>
    <row r="16" spans="1:22" x14ac:dyDescent="0.25">
      <c r="K16" s="43"/>
      <c r="L16" s="52"/>
      <c r="P16" s="31"/>
    </row>
    <row r="17" spans="1:1" x14ac:dyDescent="0.25">
      <c r="A17" t="s">
        <v>87</v>
      </c>
    </row>
    <row r="18" spans="1:1" x14ac:dyDescent="0.25">
      <c r="A18" t="s">
        <v>94</v>
      </c>
    </row>
  </sheetData>
  <mergeCells count="2">
    <mergeCell ref="I5:L5"/>
    <mergeCell ref="F6:G6"/>
  </mergeCells>
  <pageMargins left="0.45" right="0.45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36E9-BFAD-4F1E-A798-E7A303A549D9}">
  <sheetPr>
    <pageSetUpPr fitToPage="1"/>
  </sheetPr>
  <dimension ref="A1:H104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8.85546875" customWidth="1"/>
    <col min="2" max="2" width="10.42578125" bestFit="1" customWidth="1"/>
    <col min="3" max="3" width="9.140625" style="23"/>
    <col min="4" max="4" width="12.140625" style="23" customWidth="1"/>
    <col min="6" max="6" width="14.42578125" hidden="1" customWidth="1"/>
    <col min="7" max="7" width="14.42578125" customWidth="1"/>
  </cols>
  <sheetData>
    <row r="1" spans="1:8" x14ac:dyDescent="0.25">
      <c r="A1" t="s">
        <v>0</v>
      </c>
    </row>
    <row r="2" spans="1:8" x14ac:dyDescent="0.25">
      <c r="A2" t="s">
        <v>85</v>
      </c>
    </row>
    <row r="4" spans="1:8" x14ac:dyDescent="0.25">
      <c r="A4" s="24"/>
      <c r="F4">
        <v>9</v>
      </c>
      <c r="G4">
        <v>6</v>
      </c>
      <c r="H4" s="41" t="s">
        <v>84</v>
      </c>
    </row>
    <row r="5" spans="1:8" ht="60.75" thickBot="1" x14ac:dyDescent="0.3">
      <c r="A5" s="25" t="s">
        <v>7</v>
      </c>
      <c r="B5" s="26" t="s">
        <v>8</v>
      </c>
      <c r="D5" s="39" t="s">
        <v>78</v>
      </c>
      <c r="F5" s="4" t="s">
        <v>96</v>
      </c>
      <c r="G5" s="4" t="s">
        <v>97</v>
      </c>
    </row>
    <row r="6" spans="1:8" x14ac:dyDescent="0.25">
      <c r="A6" s="28" t="s">
        <v>40</v>
      </c>
      <c r="B6">
        <v>7.1059999999999998E-2</v>
      </c>
      <c r="D6" s="23">
        <f>'Special Assessment Analysis'!$V$7*'Special Assement by Unit'!B6</f>
        <v>34108.799999999996</v>
      </c>
      <c r="F6" s="48">
        <f t="shared" ref="F6:G6" si="0">$D6/F$4</f>
        <v>3789.8666666666663</v>
      </c>
      <c r="G6" s="48">
        <f t="shared" si="0"/>
        <v>5684.7999999999993</v>
      </c>
    </row>
    <row r="7" spans="1:8" x14ac:dyDescent="0.25">
      <c r="A7" s="28" t="s">
        <v>41</v>
      </c>
      <c r="B7">
        <v>8.1668000000000004E-2</v>
      </c>
      <c r="D7" s="23">
        <f>'Special Assessment Analysis'!$V$7*'Special Assement by Unit'!B7</f>
        <v>39200.639999999999</v>
      </c>
      <c r="F7" s="48">
        <f t="shared" ref="F7:G17" si="1">$D7/F$4</f>
        <v>4355.626666666667</v>
      </c>
      <c r="G7" s="48">
        <f t="shared" si="1"/>
        <v>6533.44</v>
      </c>
    </row>
    <row r="8" spans="1:8" x14ac:dyDescent="0.25">
      <c r="A8" s="28" t="s">
        <v>42</v>
      </c>
      <c r="B8">
        <v>7.1059999999999998E-2</v>
      </c>
      <c r="D8" s="23">
        <f>'Special Assessment Analysis'!$V$7*'Special Assement by Unit'!B8</f>
        <v>34108.799999999996</v>
      </c>
      <c r="F8" s="48">
        <f t="shared" si="1"/>
        <v>3789.8666666666663</v>
      </c>
      <c r="G8" s="48">
        <f t="shared" si="1"/>
        <v>5684.7999999999993</v>
      </c>
    </row>
    <row r="9" spans="1:8" x14ac:dyDescent="0.25">
      <c r="A9" s="28" t="s">
        <v>43</v>
      </c>
      <c r="B9">
        <v>7.1059999999999998E-2</v>
      </c>
      <c r="D9" s="23">
        <f>'Special Assessment Analysis'!$V$7*'Special Assement by Unit'!B9</f>
        <v>34108.799999999996</v>
      </c>
      <c r="F9" s="48">
        <f t="shared" si="1"/>
        <v>3789.8666666666663</v>
      </c>
      <c r="G9" s="48">
        <f t="shared" si="1"/>
        <v>5684.7999999999993</v>
      </c>
    </row>
    <row r="10" spans="1:8" x14ac:dyDescent="0.25">
      <c r="A10" s="28" t="s">
        <v>44</v>
      </c>
      <c r="B10">
        <v>0.102578</v>
      </c>
      <c r="D10" s="23">
        <f>'Special Assessment Analysis'!$V$7*'Special Assement by Unit'!B10</f>
        <v>49237.440000000002</v>
      </c>
      <c r="F10" s="48">
        <f t="shared" si="1"/>
        <v>5470.8266666666668</v>
      </c>
      <c r="G10" s="48">
        <f t="shared" si="1"/>
        <v>8206.24</v>
      </c>
    </row>
    <row r="11" spans="1:8" x14ac:dyDescent="0.25">
      <c r="A11" s="28" t="s">
        <v>45</v>
      </c>
      <c r="B11">
        <v>0.102578</v>
      </c>
      <c r="D11" s="23">
        <f>'Special Assessment Analysis'!$V$7*'Special Assement by Unit'!B11</f>
        <v>49237.440000000002</v>
      </c>
      <c r="F11" s="48">
        <f t="shared" si="1"/>
        <v>5470.8266666666668</v>
      </c>
      <c r="G11" s="48">
        <f t="shared" si="1"/>
        <v>8206.24</v>
      </c>
    </row>
    <row r="12" spans="1:8" x14ac:dyDescent="0.25">
      <c r="A12" s="28" t="s">
        <v>46</v>
      </c>
      <c r="B12">
        <v>7.6361999999999999E-2</v>
      </c>
      <c r="D12" s="23">
        <f>'Special Assessment Analysis'!$V$7*'Special Assement by Unit'!B12</f>
        <v>36653.760000000002</v>
      </c>
      <c r="F12" s="48">
        <f t="shared" si="1"/>
        <v>4072.6400000000003</v>
      </c>
      <c r="G12" s="48">
        <f t="shared" si="1"/>
        <v>6108.96</v>
      </c>
    </row>
    <row r="13" spans="1:8" x14ac:dyDescent="0.25">
      <c r="A13" s="28" t="s">
        <v>47</v>
      </c>
      <c r="B13">
        <v>7.6361999999999999E-2</v>
      </c>
      <c r="D13" s="23">
        <f>'Special Assessment Analysis'!$V$7*'Special Assement by Unit'!B13</f>
        <v>36653.760000000002</v>
      </c>
      <c r="F13" s="48">
        <f t="shared" si="1"/>
        <v>4072.6400000000003</v>
      </c>
      <c r="G13" s="48">
        <f t="shared" si="1"/>
        <v>6108.96</v>
      </c>
    </row>
    <row r="14" spans="1:8" x14ac:dyDescent="0.25">
      <c r="A14" s="28" t="s">
        <v>48</v>
      </c>
      <c r="B14">
        <v>7.1059999999999998E-2</v>
      </c>
      <c r="D14" s="23">
        <f>'Special Assessment Analysis'!$V$7*'Special Assement by Unit'!B14</f>
        <v>34108.799999999996</v>
      </c>
      <c r="F14" s="48">
        <f t="shared" si="1"/>
        <v>3789.8666666666663</v>
      </c>
      <c r="G14" s="48">
        <f t="shared" si="1"/>
        <v>5684.7999999999993</v>
      </c>
    </row>
    <row r="15" spans="1:8" x14ac:dyDescent="0.25">
      <c r="A15" s="28" t="s">
        <v>49</v>
      </c>
      <c r="B15">
        <v>7.6361999999999999E-2</v>
      </c>
      <c r="D15" s="23">
        <f>'Special Assessment Analysis'!$V$7*'Special Assement by Unit'!B15</f>
        <v>36653.760000000002</v>
      </c>
      <c r="F15" s="48">
        <f t="shared" si="1"/>
        <v>4072.6400000000003</v>
      </c>
      <c r="G15" s="48">
        <f t="shared" si="1"/>
        <v>6108.96</v>
      </c>
    </row>
    <row r="16" spans="1:8" x14ac:dyDescent="0.25">
      <c r="A16" s="28" t="s">
        <v>50</v>
      </c>
      <c r="B16">
        <v>9.7268999999999994E-2</v>
      </c>
      <c r="D16" s="23">
        <f>'Special Assessment Analysis'!$V$7*'Special Assement by Unit'!B16</f>
        <v>46689.119999999995</v>
      </c>
      <c r="F16" s="48">
        <f t="shared" si="1"/>
        <v>5187.6799999999994</v>
      </c>
      <c r="G16" s="48">
        <f t="shared" si="1"/>
        <v>7781.5199999999995</v>
      </c>
    </row>
    <row r="17" spans="1:7" x14ac:dyDescent="0.25">
      <c r="A17" s="28" t="s">
        <v>51</v>
      </c>
      <c r="B17">
        <v>0.102578</v>
      </c>
      <c r="D17" s="23">
        <f>'Special Assessment Analysis'!$V$7*'Special Assement by Unit'!B17</f>
        <v>49237.440000000002</v>
      </c>
      <c r="F17" s="48">
        <f t="shared" si="1"/>
        <v>5470.8266666666668</v>
      </c>
      <c r="G17" s="48">
        <f t="shared" si="1"/>
        <v>8206.24</v>
      </c>
    </row>
    <row r="18" spans="1:7" x14ac:dyDescent="0.25">
      <c r="A18" s="28" t="s">
        <v>3</v>
      </c>
      <c r="B18" s="29">
        <f>SUM(B6:B17)</f>
        <v>0.99999700000000025</v>
      </c>
      <c r="D18" s="38">
        <f>SUM(D6:D17)</f>
        <v>479998.56</v>
      </c>
    </row>
    <row r="19" spans="1:7" x14ac:dyDescent="0.25">
      <c r="A19" s="28"/>
      <c r="B19" s="30"/>
    </row>
    <row r="20" spans="1:7" x14ac:dyDescent="0.25">
      <c r="A20" s="28"/>
    </row>
    <row r="21" spans="1:7" x14ac:dyDescent="0.25">
      <c r="A21" s="28" t="s">
        <v>10</v>
      </c>
      <c r="B21">
        <v>0.10089099999999999</v>
      </c>
      <c r="D21" s="23">
        <f>'Special Assessment Analysis'!$V$8*'Special Assement by Unit'!B21</f>
        <v>69513.89899999999</v>
      </c>
      <c r="F21" s="48">
        <f t="shared" ref="F21:G36" si="2">$D21/F$4</f>
        <v>7723.7665555555541</v>
      </c>
      <c r="G21" s="48">
        <f t="shared" si="2"/>
        <v>11585.649833333331</v>
      </c>
    </row>
    <row r="22" spans="1:7" x14ac:dyDescent="0.25">
      <c r="A22" s="28" t="s">
        <v>11</v>
      </c>
      <c r="B22">
        <v>5.8278000000000003E-2</v>
      </c>
      <c r="D22" s="23">
        <f>'Special Assessment Analysis'!$V$8*'Special Assement by Unit'!B22</f>
        <v>40153.542000000001</v>
      </c>
      <c r="F22" s="48">
        <f t="shared" si="2"/>
        <v>4461.5046666666667</v>
      </c>
      <c r="G22" s="48">
        <f t="shared" si="2"/>
        <v>6692.2570000000005</v>
      </c>
    </row>
    <row r="23" spans="1:7" x14ac:dyDescent="0.25">
      <c r="A23" s="28" t="s">
        <v>12</v>
      </c>
      <c r="B23">
        <v>5.3025000000000003E-2</v>
      </c>
      <c r="D23" s="23">
        <f>'Special Assessment Analysis'!$V$8*'Special Assement by Unit'!B23</f>
        <v>36534.224999999999</v>
      </c>
      <c r="F23" s="48">
        <f t="shared" si="2"/>
        <v>4059.3583333333331</v>
      </c>
      <c r="G23" s="48">
        <f t="shared" si="2"/>
        <v>6089.0374999999995</v>
      </c>
    </row>
    <row r="24" spans="1:7" x14ac:dyDescent="0.25">
      <c r="A24" s="28" t="s">
        <v>13</v>
      </c>
      <c r="B24">
        <v>4.9349999999999998E-2</v>
      </c>
      <c r="D24" s="23">
        <f>'Special Assessment Analysis'!$V$8*'Special Assement by Unit'!B24</f>
        <v>34002.15</v>
      </c>
      <c r="F24" s="48">
        <f t="shared" si="2"/>
        <v>3778.0166666666669</v>
      </c>
      <c r="G24" s="48">
        <f t="shared" si="2"/>
        <v>5667.0250000000005</v>
      </c>
    </row>
    <row r="25" spans="1:7" x14ac:dyDescent="0.25">
      <c r="A25" s="28" t="s">
        <v>14</v>
      </c>
      <c r="B25">
        <v>5.2817999999999997E-2</v>
      </c>
      <c r="D25" s="23">
        <f>'Special Assessment Analysis'!$V$8*'Special Assement by Unit'!B25</f>
        <v>36391.601999999999</v>
      </c>
      <c r="F25" s="48">
        <f t="shared" si="2"/>
        <v>4043.5113333333334</v>
      </c>
      <c r="G25" s="48">
        <f t="shared" si="2"/>
        <v>6065.2669999999998</v>
      </c>
    </row>
    <row r="26" spans="1:7" x14ac:dyDescent="0.25">
      <c r="A26" s="28" t="s">
        <v>15</v>
      </c>
      <c r="B26">
        <v>7.5889999999999999E-2</v>
      </c>
      <c r="D26" s="23">
        <f>'Special Assessment Analysis'!$V$8*'Special Assement by Unit'!B26</f>
        <v>52288.21</v>
      </c>
      <c r="F26" s="48">
        <f t="shared" si="2"/>
        <v>5809.8011111111109</v>
      </c>
      <c r="G26" s="48">
        <f t="shared" si="2"/>
        <v>8714.7016666666659</v>
      </c>
    </row>
    <row r="27" spans="1:7" x14ac:dyDescent="0.25">
      <c r="A27" s="28" t="s">
        <v>16</v>
      </c>
      <c r="B27">
        <v>5.3025000000000003E-2</v>
      </c>
      <c r="D27" s="23">
        <f>'Special Assessment Analysis'!$V$8*'Special Assement by Unit'!B27</f>
        <v>36534.224999999999</v>
      </c>
      <c r="F27" s="48">
        <f t="shared" si="2"/>
        <v>4059.3583333333331</v>
      </c>
      <c r="G27" s="48">
        <f t="shared" si="2"/>
        <v>6089.0374999999995</v>
      </c>
    </row>
    <row r="28" spans="1:7" x14ac:dyDescent="0.25">
      <c r="A28" s="28" t="s">
        <v>17</v>
      </c>
      <c r="B28">
        <v>7.8849000000000002E-2</v>
      </c>
      <c r="D28" s="23">
        <f>'Special Assessment Analysis'!$V$8*'Special Assement by Unit'!B28</f>
        <v>54326.961000000003</v>
      </c>
      <c r="F28" s="48">
        <f t="shared" si="2"/>
        <v>6036.3290000000006</v>
      </c>
      <c r="G28" s="48">
        <f t="shared" si="2"/>
        <v>9054.4935000000005</v>
      </c>
    </row>
    <row r="29" spans="1:7" x14ac:dyDescent="0.25">
      <c r="A29" s="28" t="s">
        <v>18</v>
      </c>
      <c r="B29">
        <v>5.2817999999999997E-2</v>
      </c>
      <c r="D29" s="23">
        <f>'Special Assessment Analysis'!$V$8*'Special Assement by Unit'!B29</f>
        <v>36391.601999999999</v>
      </c>
      <c r="F29" s="48">
        <f t="shared" si="2"/>
        <v>4043.5113333333334</v>
      </c>
      <c r="G29" s="48">
        <f t="shared" si="2"/>
        <v>6065.2669999999998</v>
      </c>
    </row>
    <row r="30" spans="1:7" x14ac:dyDescent="0.25">
      <c r="A30" s="28" t="s">
        <v>19</v>
      </c>
      <c r="B30">
        <v>5.3941000000000003E-2</v>
      </c>
      <c r="D30" s="23">
        <f>'Special Assessment Analysis'!$V$8*'Special Assement by Unit'!B30</f>
        <v>37165.349000000002</v>
      </c>
      <c r="F30" s="48">
        <f t="shared" si="2"/>
        <v>4129.4832222222221</v>
      </c>
      <c r="G30" s="48">
        <f t="shared" si="2"/>
        <v>6194.2248333333337</v>
      </c>
    </row>
    <row r="31" spans="1:7" x14ac:dyDescent="0.25">
      <c r="A31" s="28" t="s">
        <v>20</v>
      </c>
      <c r="B31">
        <v>5.3025000000000003E-2</v>
      </c>
      <c r="D31" s="23">
        <f>'Special Assessment Analysis'!$V$8*'Special Assement by Unit'!B31</f>
        <v>36534.224999999999</v>
      </c>
      <c r="F31" s="48">
        <f t="shared" si="2"/>
        <v>4059.3583333333331</v>
      </c>
      <c r="G31" s="48">
        <f t="shared" si="2"/>
        <v>6089.0374999999995</v>
      </c>
    </row>
    <row r="32" spans="1:7" x14ac:dyDescent="0.25">
      <c r="A32" s="28" t="s">
        <v>21</v>
      </c>
      <c r="B32">
        <v>5.2817999999999997E-2</v>
      </c>
      <c r="D32" s="23">
        <f>'Special Assessment Analysis'!$V$8*'Special Assement by Unit'!B32</f>
        <v>36391.601999999999</v>
      </c>
      <c r="F32" s="48">
        <f t="shared" si="2"/>
        <v>4043.5113333333334</v>
      </c>
      <c r="G32" s="48">
        <f t="shared" si="2"/>
        <v>6065.2669999999998</v>
      </c>
    </row>
    <row r="33" spans="1:7" x14ac:dyDescent="0.25">
      <c r="A33" s="28" t="s">
        <v>22</v>
      </c>
      <c r="B33">
        <v>5.3941000000000003E-2</v>
      </c>
      <c r="D33" s="23">
        <f>'Special Assessment Analysis'!$V$8*'Special Assement by Unit'!B33</f>
        <v>37165.349000000002</v>
      </c>
      <c r="F33" s="48">
        <f t="shared" si="2"/>
        <v>4129.4832222222221</v>
      </c>
      <c r="G33" s="48">
        <f t="shared" si="2"/>
        <v>6194.2248333333337</v>
      </c>
    </row>
    <row r="34" spans="1:7" x14ac:dyDescent="0.25">
      <c r="A34" s="28" t="s">
        <v>23</v>
      </c>
      <c r="B34">
        <v>7.0069000000000006E-2</v>
      </c>
      <c r="D34" s="23">
        <f>'Special Assessment Analysis'!$V$8*'Special Assement by Unit'!B34</f>
        <v>48277.541000000005</v>
      </c>
      <c r="F34" s="48">
        <f t="shared" si="2"/>
        <v>5364.1712222222232</v>
      </c>
      <c r="G34" s="48">
        <f t="shared" si="2"/>
        <v>8046.2568333333338</v>
      </c>
    </row>
    <row r="35" spans="1:7" x14ac:dyDescent="0.25">
      <c r="A35" s="28" t="s">
        <v>24</v>
      </c>
      <c r="B35">
        <v>6.8539000000000003E-2</v>
      </c>
      <c r="D35" s="23">
        <f>'Special Assessment Analysis'!$V$8*'Special Assement by Unit'!B35</f>
        <v>47223.370999999999</v>
      </c>
      <c r="F35" s="48">
        <f t="shared" si="2"/>
        <v>5247.0412222222221</v>
      </c>
      <c r="G35" s="48">
        <f t="shared" si="2"/>
        <v>7870.5618333333332</v>
      </c>
    </row>
    <row r="36" spans="1:7" x14ac:dyDescent="0.25">
      <c r="A36" s="28" t="s">
        <v>25</v>
      </c>
      <c r="B36">
        <v>7.2723999999999997E-2</v>
      </c>
      <c r="D36" s="23">
        <f>'Special Assessment Analysis'!$V$8*'Special Assement by Unit'!B36</f>
        <v>50106.835999999996</v>
      </c>
      <c r="F36" s="48">
        <f t="shared" si="2"/>
        <v>5567.4262222222214</v>
      </c>
      <c r="G36" s="48">
        <f t="shared" si="2"/>
        <v>8351.1393333333326</v>
      </c>
    </row>
    <row r="37" spans="1:7" x14ac:dyDescent="0.25">
      <c r="A37" s="28" t="s">
        <v>3</v>
      </c>
      <c r="B37" s="29">
        <f>SUM(B21:B36)</f>
        <v>1.0000010000000001</v>
      </c>
      <c r="D37" s="38">
        <f>SUM(D21:D36)</f>
        <v>689000.68900000001</v>
      </c>
    </row>
    <row r="38" spans="1:7" x14ac:dyDescent="0.25">
      <c r="A38" s="28"/>
      <c r="B38" s="30"/>
    </row>
    <row r="39" spans="1:7" x14ac:dyDescent="0.25">
      <c r="A39" s="28"/>
    </row>
    <row r="40" spans="1:7" x14ac:dyDescent="0.25">
      <c r="A40" s="28" t="s">
        <v>26</v>
      </c>
      <c r="B40">
        <v>7.8752000000000003E-2</v>
      </c>
      <c r="D40" s="23">
        <f>'Special Assessment Analysis'!$V$9*'Special Assement by Unit'!B40</f>
        <v>34887.135999999999</v>
      </c>
      <c r="F40" s="48">
        <f t="shared" ref="F40:G50" si="3">$D40/F$4</f>
        <v>3876.3484444444443</v>
      </c>
      <c r="G40" s="48">
        <f t="shared" si="3"/>
        <v>5814.5226666666667</v>
      </c>
    </row>
    <row r="41" spans="1:7" x14ac:dyDescent="0.25">
      <c r="A41" s="28" t="s">
        <v>27</v>
      </c>
      <c r="B41">
        <v>0.12601899999999999</v>
      </c>
      <c r="D41" s="23">
        <f>'Special Assessment Analysis'!$V$9*'Special Assement by Unit'!B41</f>
        <v>55826.416999999994</v>
      </c>
      <c r="F41" s="48">
        <f t="shared" si="3"/>
        <v>6202.9352222222215</v>
      </c>
      <c r="G41" s="48">
        <f t="shared" si="3"/>
        <v>9304.4028333333317</v>
      </c>
    </row>
    <row r="42" spans="1:7" x14ac:dyDescent="0.25">
      <c r="A42" s="28" t="s">
        <v>28</v>
      </c>
      <c r="B42">
        <v>8.1691E-2</v>
      </c>
      <c r="D42" s="23">
        <f>'Special Assessment Analysis'!$V$9*'Special Assement by Unit'!B42</f>
        <v>36189.112999999998</v>
      </c>
      <c r="F42" s="48">
        <f t="shared" si="3"/>
        <v>4021.0125555555551</v>
      </c>
      <c r="G42" s="48">
        <f t="shared" si="3"/>
        <v>6031.5188333333326</v>
      </c>
    </row>
    <row r="43" spans="1:7" x14ac:dyDescent="0.25">
      <c r="A43" s="28" t="s">
        <v>29</v>
      </c>
      <c r="B43">
        <v>7.8752000000000003E-2</v>
      </c>
      <c r="D43" s="23">
        <f>'Special Assessment Analysis'!$V$9*'Special Assement by Unit'!B43</f>
        <v>34887.135999999999</v>
      </c>
      <c r="F43" s="48">
        <f t="shared" si="3"/>
        <v>3876.3484444444443</v>
      </c>
      <c r="G43" s="48">
        <f t="shared" si="3"/>
        <v>5814.5226666666667</v>
      </c>
    </row>
    <row r="44" spans="1:7" x14ac:dyDescent="0.25">
      <c r="A44" s="28" t="s">
        <v>30</v>
      </c>
      <c r="B44">
        <v>7.8752000000000003E-2</v>
      </c>
      <c r="D44" s="23">
        <f>'Special Assessment Analysis'!$V$9*'Special Assement by Unit'!B44</f>
        <v>34887.135999999999</v>
      </c>
      <c r="F44" s="48">
        <f t="shared" si="3"/>
        <v>3876.3484444444443</v>
      </c>
      <c r="G44" s="48">
        <f t="shared" si="3"/>
        <v>5814.5226666666667</v>
      </c>
    </row>
    <row r="45" spans="1:7" x14ac:dyDescent="0.25">
      <c r="A45" s="28" t="s">
        <v>31</v>
      </c>
      <c r="B45">
        <v>8.1691E-2</v>
      </c>
      <c r="D45" s="23">
        <f>'Special Assessment Analysis'!$V$9*'Special Assement by Unit'!B45</f>
        <v>36189.112999999998</v>
      </c>
      <c r="F45" s="48">
        <f t="shared" si="3"/>
        <v>4021.0125555555551</v>
      </c>
      <c r="G45" s="48">
        <f t="shared" si="3"/>
        <v>6031.5188333333326</v>
      </c>
    </row>
    <row r="46" spans="1:7" x14ac:dyDescent="0.25">
      <c r="A46" s="28" t="s">
        <v>32</v>
      </c>
      <c r="B46">
        <v>7.8752000000000003E-2</v>
      </c>
      <c r="D46" s="23">
        <f>'Special Assessment Analysis'!$V$9*'Special Assement by Unit'!B46</f>
        <v>34887.135999999999</v>
      </c>
      <c r="F46" s="48">
        <f t="shared" si="3"/>
        <v>3876.3484444444443</v>
      </c>
      <c r="G46" s="48">
        <f t="shared" si="3"/>
        <v>5814.5226666666667</v>
      </c>
    </row>
    <row r="47" spans="1:7" x14ac:dyDescent="0.25">
      <c r="A47" s="28" t="s">
        <v>33</v>
      </c>
      <c r="B47">
        <v>0.104767</v>
      </c>
      <c r="D47" s="23">
        <f>'Special Assessment Analysis'!$V$9*'Special Assement by Unit'!B47</f>
        <v>46411.781000000003</v>
      </c>
      <c r="F47" s="48">
        <f t="shared" si="3"/>
        <v>5156.8645555555559</v>
      </c>
      <c r="G47" s="48">
        <f t="shared" si="3"/>
        <v>7735.2968333333338</v>
      </c>
    </row>
    <row r="48" spans="1:7" x14ac:dyDescent="0.25">
      <c r="A48" s="28" t="s">
        <v>34</v>
      </c>
      <c r="B48">
        <v>0.107304</v>
      </c>
      <c r="D48" s="23">
        <f>'Special Assessment Analysis'!$V$9*'Special Assement by Unit'!B48</f>
        <v>47535.671999999999</v>
      </c>
      <c r="F48" s="48">
        <f t="shared" si="3"/>
        <v>5281.7413333333334</v>
      </c>
      <c r="G48" s="48">
        <f t="shared" si="3"/>
        <v>7922.6120000000001</v>
      </c>
    </row>
    <row r="49" spans="1:7" x14ac:dyDescent="0.25">
      <c r="A49" s="28" t="s">
        <v>35</v>
      </c>
      <c r="B49">
        <v>7.8752000000000003E-2</v>
      </c>
      <c r="D49" s="23">
        <f>'Special Assessment Analysis'!$V$9*'Special Assement by Unit'!B49</f>
        <v>34887.135999999999</v>
      </c>
      <c r="F49" s="48">
        <f t="shared" si="3"/>
        <v>3876.3484444444443</v>
      </c>
      <c r="G49" s="48">
        <f t="shared" si="3"/>
        <v>5814.5226666666667</v>
      </c>
    </row>
    <row r="50" spans="1:7" x14ac:dyDescent="0.25">
      <c r="A50" s="28" t="s">
        <v>36</v>
      </c>
      <c r="B50">
        <v>0.104767</v>
      </c>
      <c r="D50" s="23">
        <f>'Special Assessment Analysis'!$V$9*'Special Assement by Unit'!B50</f>
        <v>46411.781000000003</v>
      </c>
      <c r="F50" s="48">
        <f t="shared" si="3"/>
        <v>5156.8645555555559</v>
      </c>
      <c r="G50" s="48">
        <f t="shared" si="3"/>
        <v>7735.2968333333338</v>
      </c>
    </row>
    <row r="51" spans="1:7" x14ac:dyDescent="0.25">
      <c r="A51" s="28" t="s">
        <v>3</v>
      </c>
      <c r="B51" s="29">
        <f>SUM(B40:B50)</f>
        <v>0.99999900000000008</v>
      </c>
      <c r="D51" s="38">
        <f>SUM(D40:D50)</f>
        <v>442999.55700000003</v>
      </c>
    </row>
    <row r="52" spans="1:7" x14ac:dyDescent="0.25">
      <c r="A52" s="28"/>
      <c r="B52" s="30"/>
    </row>
    <row r="53" spans="1:7" x14ac:dyDescent="0.25">
      <c r="A53" s="28"/>
    </row>
    <row r="54" spans="1:7" x14ac:dyDescent="0.25">
      <c r="A54" s="28" t="s">
        <v>52</v>
      </c>
      <c r="B54">
        <v>6.7068000000000003E-2</v>
      </c>
      <c r="D54" s="23">
        <f>'Special Assessment Analysis'!$V$10*'Special Assement by Unit'!B54</f>
        <v>36484.991999999998</v>
      </c>
      <c r="F54" s="48">
        <f t="shared" ref="F54:G68" si="4">$D54/F$4</f>
        <v>4053.8879999999999</v>
      </c>
      <c r="G54" s="48">
        <f t="shared" si="4"/>
        <v>6080.8319999999994</v>
      </c>
    </row>
    <row r="55" spans="1:7" x14ac:dyDescent="0.25">
      <c r="A55" s="28" t="s">
        <v>53</v>
      </c>
      <c r="B55">
        <v>6.7068000000000003E-2</v>
      </c>
      <c r="D55" s="23">
        <f>'Special Assessment Analysis'!$V$10*'Special Assement by Unit'!B55</f>
        <v>36484.991999999998</v>
      </c>
      <c r="F55" s="48">
        <f t="shared" si="4"/>
        <v>4053.8879999999999</v>
      </c>
      <c r="G55" s="48">
        <f t="shared" si="4"/>
        <v>6080.8319999999994</v>
      </c>
    </row>
    <row r="56" spans="1:7" x14ac:dyDescent="0.25">
      <c r="A56" s="28" t="s">
        <v>54</v>
      </c>
      <c r="B56">
        <v>8.8409000000000001E-2</v>
      </c>
      <c r="D56" s="23">
        <f>'Special Assessment Analysis'!$V$10*'Special Assement by Unit'!B56</f>
        <v>48094.495999999999</v>
      </c>
      <c r="F56" s="48">
        <f t="shared" si="4"/>
        <v>5343.8328888888891</v>
      </c>
      <c r="G56" s="48">
        <f t="shared" si="4"/>
        <v>8015.7493333333332</v>
      </c>
    </row>
    <row r="57" spans="1:7" x14ac:dyDescent="0.25">
      <c r="A57" s="28" t="s">
        <v>55</v>
      </c>
      <c r="B57">
        <v>4.4172000000000003E-2</v>
      </c>
      <c r="D57" s="23">
        <f>'Special Assessment Analysis'!$V$10*'Special Assement by Unit'!B57</f>
        <v>24029.568000000003</v>
      </c>
      <c r="F57" s="48">
        <f t="shared" si="4"/>
        <v>2669.9520000000002</v>
      </c>
      <c r="G57" s="48">
        <f t="shared" si="4"/>
        <v>4004.9280000000003</v>
      </c>
    </row>
    <row r="58" spans="1:7" x14ac:dyDescent="0.25">
      <c r="A58" s="28" t="s">
        <v>56</v>
      </c>
      <c r="B58">
        <v>5.5683000000000003E-2</v>
      </c>
      <c r="D58" s="23">
        <f>'Special Assessment Analysis'!$V$10*'Special Assement by Unit'!B58</f>
        <v>30291.552000000003</v>
      </c>
      <c r="F58" s="48">
        <f t="shared" si="4"/>
        <v>3365.7280000000005</v>
      </c>
      <c r="G58" s="48">
        <f t="shared" si="4"/>
        <v>5048.5920000000006</v>
      </c>
    </row>
    <row r="59" spans="1:7" x14ac:dyDescent="0.25">
      <c r="A59" s="28" t="s">
        <v>57</v>
      </c>
      <c r="B59">
        <v>6.5582000000000001E-2</v>
      </c>
      <c r="D59" s="23">
        <f>'Special Assessment Analysis'!$V$10*'Special Assement by Unit'!B59</f>
        <v>35676.608</v>
      </c>
      <c r="F59" s="48">
        <f t="shared" si="4"/>
        <v>3964.0675555555554</v>
      </c>
      <c r="G59" s="48">
        <f t="shared" si="4"/>
        <v>5946.1013333333331</v>
      </c>
    </row>
    <row r="60" spans="1:7" x14ac:dyDescent="0.25">
      <c r="A60" s="28" t="s">
        <v>58</v>
      </c>
      <c r="B60">
        <v>7.2236999999999996E-2</v>
      </c>
      <c r="D60" s="23">
        <f>'Special Assessment Analysis'!$V$10*'Special Assement by Unit'!B60</f>
        <v>39296.928</v>
      </c>
      <c r="F60" s="48">
        <f t="shared" si="4"/>
        <v>4366.3253333333332</v>
      </c>
      <c r="G60" s="48">
        <f t="shared" si="4"/>
        <v>6549.4880000000003</v>
      </c>
    </row>
    <row r="61" spans="1:7" x14ac:dyDescent="0.25">
      <c r="A61" s="28" t="s">
        <v>59</v>
      </c>
      <c r="B61">
        <v>2.3802E-2</v>
      </c>
      <c r="D61" s="23">
        <f>'Special Assessment Analysis'!$V$10*'Special Assement by Unit'!B61</f>
        <v>12948.288</v>
      </c>
      <c r="F61" s="48">
        <f t="shared" si="4"/>
        <v>1438.6986666666667</v>
      </c>
      <c r="G61" s="48">
        <f t="shared" si="4"/>
        <v>2158.0480000000002</v>
      </c>
    </row>
    <row r="62" spans="1:7" x14ac:dyDescent="0.25">
      <c r="A62" s="28" t="s">
        <v>60</v>
      </c>
      <c r="B62">
        <v>5.5683000000000003E-2</v>
      </c>
      <c r="D62" s="23">
        <f>'Special Assessment Analysis'!$V$10*'Special Assement by Unit'!B62</f>
        <v>30291.552000000003</v>
      </c>
      <c r="F62" s="48">
        <f t="shared" si="4"/>
        <v>3365.7280000000005</v>
      </c>
      <c r="G62" s="48">
        <f t="shared" si="4"/>
        <v>5048.5920000000006</v>
      </c>
    </row>
    <row r="63" spans="1:7" x14ac:dyDescent="0.25">
      <c r="A63" s="28" t="s">
        <v>61</v>
      </c>
      <c r="B63">
        <v>6.5582000000000001E-2</v>
      </c>
      <c r="D63" s="23">
        <f>'Special Assessment Analysis'!$V$10*'Special Assement by Unit'!B63</f>
        <v>35676.608</v>
      </c>
      <c r="F63" s="48">
        <f t="shared" si="4"/>
        <v>3964.0675555555554</v>
      </c>
      <c r="G63" s="48">
        <f t="shared" si="4"/>
        <v>5946.1013333333331</v>
      </c>
    </row>
    <row r="64" spans="1:7" x14ac:dyDescent="0.25">
      <c r="A64" s="28" t="s">
        <v>62</v>
      </c>
      <c r="B64">
        <v>9.4168000000000002E-2</v>
      </c>
      <c r="D64" s="23">
        <f>'Special Assessment Analysis'!$V$10*'Special Assement by Unit'!B64</f>
        <v>51227.392</v>
      </c>
      <c r="F64" s="48">
        <f t="shared" si="4"/>
        <v>5691.9324444444446</v>
      </c>
      <c r="G64" s="48">
        <f t="shared" si="4"/>
        <v>8537.898666666666</v>
      </c>
    </row>
    <row r="65" spans="1:7" x14ac:dyDescent="0.25">
      <c r="A65" s="28" t="s">
        <v>63</v>
      </c>
      <c r="B65">
        <v>2.3802E-2</v>
      </c>
      <c r="D65" s="23">
        <f>'Special Assessment Analysis'!$V$10*'Special Assement by Unit'!B65</f>
        <v>12948.288</v>
      </c>
      <c r="F65" s="48">
        <f t="shared" si="4"/>
        <v>1438.6986666666667</v>
      </c>
      <c r="G65" s="48">
        <f t="shared" si="4"/>
        <v>2158.0480000000002</v>
      </c>
    </row>
    <row r="66" spans="1:7" x14ac:dyDescent="0.25">
      <c r="A66" s="28" t="s">
        <v>64</v>
      </c>
      <c r="B66">
        <v>7.6575000000000004E-2</v>
      </c>
      <c r="D66" s="23">
        <f>'Special Assessment Analysis'!$V$10*'Special Assement by Unit'!B66</f>
        <v>41656.800000000003</v>
      </c>
      <c r="F66" s="48">
        <f t="shared" si="4"/>
        <v>4628.5333333333338</v>
      </c>
      <c r="G66" s="48">
        <f t="shared" si="4"/>
        <v>6942.8</v>
      </c>
    </row>
    <row r="67" spans="1:7" x14ac:dyDescent="0.25">
      <c r="A67" s="28" t="s">
        <v>65</v>
      </c>
      <c r="B67">
        <v>8.7958999999999996E-2</v>
      </c>
      <c r="D67" s="23">
        <f>'Special Assessment Analysis'!$V$10*'Special Assement by Unit'!B67</f>
        <v>47849.695999999996</v>
      </c>
      <c r="F67" s="48">
        <f t="shared" si="4"/>
        <v>5316.6328888888884</v>
      </c>
      <c r="G67" s="48">
        <f t="shared" si="4"/>
        <v>7974.949333333333</v>
      </c>
    </row>
    <row r="68" spans="1:7" x14ac:dyDescent="0.25">
      <c r="A68" s="28" t="s">
        <v>66</v>
      </c>
      <c r="B68">
        <v>0.11221100000000001</v>
      </c>
      <c r="D68" s="23">
        <f>'Special Assessment Analysis'!$V$10*'Special Assement by Unit'!B68</f>
        <v>61042.784</v>
      </c>
      <c r="F68" s="48">
        <f t="shared" si="4"/>
        <v>6782.5315555555553</v>
      </c>
      <c r="G68" s="48">
        <f t="shared" si="4"/>
        <v>10173.797333333334</v>
      </c>
    </row>
    <row r="69" spans="1:7" x14ac:dyDescent="0.25">
      <c r="A69" s="28" t="s">
        <v>3</v>
      </c>
      <c r="B69" s="29">
        <f>SUM(B53:B68)</f>
        <v>1.0000009999999999</v>
      </c>
      <c r="D69" s="38">
        <f>SUM(D54:D68)</f>
        <v>544000.54399999999</v>
      </c>
    </row>
    <row r="70" spans="1:7" x14ac:dyDescent="0.25">
      <c r="A70" s="28"/>
      <c r="B70" s="30"/>
    </row>
    <row r="71" spans="1:7" x14ac:dyDescent="0.25">
      <c r="A71" s="28" t="s">
        <v>67</v>
      </c>
    </row>
    <row r="72" spans="1:7" x14ac:dyDescent="0.25">
      <c r="A72" s="28" t="s">
        <v>68</v>
      </c>
      <c r="B72">
        <v>3.4483E-2</v>
      </c>
      <c r="D72" s="23">
        <f>'Special Assessment Analysis'!$V$11*'Special Assement by Unit'!B72</f>
        <v>3448.3</v>
      </c>
      <c r="F72" s="48">
        <f t="shared" ref="F72:G98" si="5">$D72/F$4</f>
        <v>383.14444444444445</v>
      </c>
      <c r="G72" s="48">
        <f t="shared" si="5"/>
        <v>574.7166666666667</v>
      </c>
    </row>
    <row r="73" spans="1:7" x14ac:dyDescent="0.25">
      <c r="A73" s="28" t="s">
        <v>40</v>
      </c>
      <c r="B73">
        <v>3.4483E-2</v>
      </c>
      <c r="D73" s="23">
        <f>'Special Assessment Analysis'!$V$11*'Special Assement by Unit'!B73</f>
        <v>3448.3</v>
      </c>
      <c r="F73" s="48">
        <f t="shared" si="5"/>
        <v>383.14444444444445</v>
      </c>
      <c r="G73" s="48">
        <f t="shared" si="5"/>
        <v>574.7166666666667</v>
      </c>
    </row>
    <row r="74" spans="1:7" x14ac:dyDescent="0.25">
      <c r="A74" s="28" t="s">
        <v>41</v>
      </c>
      <c r="B74">
        <v>-3.4483E-2</v>
      </c>
      <c r="D74" s="23">
        <f>'Special Assessment Analysis'!$V$11*'Special Assement by Unit'!B74</f>
        <v>-3448.3</v>
      </c>
      <c r="F74" s="48">
        <f t="shared" si="5"/>
        <v>-383.14444444444445</v>
      </c>
      <c r="G74" s="48">
        <f t="shared" si="5"/>
        <v>-574.7166666666667</v>
      </c>
    </row>
    <row r="75" spans="1:7" x14ac:dyDescent="0.25">
      <c r="A75" s="28" t="s">
        <v>42</v>
      </c>
      <c r="B75">
        <v>3.4483E-2</v>
      </c>
      <c r="D75" s="23">
        <f>'Special Assessment Analysis'!$V$11*'Special Assement by Unit'!B75</f>
        <v>3448.3</v>
      </c>
      <c r="F75" s="48">
        <f t="shared" si="5"/>
        <v>383.14444444444445</v>
      </c>
      <c r="G75" s="48">
        <f t="shared" si="5"/>
        <v>574.7166666666667</v>
      </c>
    </row>
    <row r="76" spans="1:7" x14ac:dyDescent="0.25">
      <c r="A76" s="28" t="s">
        <v>69</v>
      </c>
      <c r="B76">
        <v>3.4483E-2</v>
      </c>
      <c r="D76" s="23">
        <f>'Special Assessment Analysis'!$V$11*'Special Assement by Unit'!B76</f>
        <v>3448.3</v>
      </c>
      <c r="F76" s="48">
        <f t="shared" si="5"/>
        <v>383.14444444444445</v>
      </c>
      <c r="G76" s="48">
        <f t="shared" si="5"/>
        <v>574.7166666666667</v>
      </c>
    </row>
    <row r="77" spans="1:7" x14ac:dyDescent="0.25">
      <c r="A77" s="28" t="s">
        <v>70</v>
      </c>
      <c r="B77">
        <v>3.4483E-2</v>
      </c>
      <c r="D77" s="23">
        <f>'Special Assessment Analysis'!$V$11*'Special Assement by Unit'!B77</f>
        <v>3448.3</v>
      </c>
      <c r="F77" s="48">
        <f t="shared" si="5"/>
        <v>383.14444444444445</v>
      </c>
      <c r="G77" s="48">
        <f t="shared" si="5"/>
        <v>574.7166666666667</v>
      </c>
    </row>
    <row r="78" spans="1:7" x14ac:dyDescent="0.25">
      <c r="A78" s="28" t="s">
        <v>71</v>
      </c>
      <c r="B78">
        <v>3.4483E-2</v>
      </c>
      <c r="D78" s="23">
        <f>'Special Assessment Analysis'!$V$11*'Special Assement by Unit'!B78</f>
        <v>3448.3</v>
      </c>
      <c r="F78" s="48">
        <f t="shared" si="5"/>
        <v>383.14444444444445</v>
      </c>
      <c r="G78" s="48">
        <f t="shared" si="5"/>
        <v>574.7166666666667</v>
      </c>
    </row>
    <row r="79" spans="1:7" x14ac:dyDescent="0.25">
      <c r="A79" s="28" t="s">
        <v>10</v>
      </c>
      <c r="B79">
        <v>3.4483E-2</v>
      </c>
      <c r="D79" s="23">
        <f>'Special Assessment Analysis'!$V$11*'Special Assement by Unit'!B79</f>
        <v>3448.3</v>
      </c>
      <c r="F79" s="48">
        <f t="shared" si="5"/>
        <v>383.14444444444445</v>
      </c>
      <c r="G79" s="48">
        <f t="shared" si="5"/>
        <v>574.7166666666667</v>
      </c>
    </row>
    <row r="80" spans="1:7" x14ac:dyDescent="0.25">
      <c r="A80" s="28" t="s">
        <v>11</v>
      </c>
      <c r="B80">
        <v>3.4483E-2</v>
      </c>
      <c r="D80" s="23">
        <f>'Special Assessment Analysis'!$V$11*'Special Assement by Unit'!B80</f>
        <v>3448.3</v>
      </c>
      <c r="F80" s="48">
        <f t="shared" si="5"/>
        <v>383.14444444444445</v>
      </c>
      <c r="G80" s="48">
        <f t="shared" si="5"/>
        <v>574.7166666666667</v>
      </c>
    </row>
    <row r="81" spans="1:7" x14ac:dyDescent="0.25">
      <c r="A81" s="28" t="s">
        <v>12</v>
      </c>
      <c r="B81">
        <v>3.4483E-2</v>
      </c>
      <c r="D81" s="23">
        <f>'Special Assessment Analysis'!$V$11*'Special Assement by Unit'!B81</f>
        <v>3448.3</v>
      </c>
      <c r="F81" s="48">
        <f t="shared" si="5"/>
        <v>383.14444444444445</v>
      </c>
      <c r="G81" s="48">
        <f t="shared" si="5"/>
        <v>574.7166666666667</v>
      </c>
    </row>
    <row r="82" spans="1:7" x14ac:dyDescent="0.25">
      <c r="A82" s="28" t="s">
        <v>15</v>
      </c>
      <c r="B82">
        <v>3.4483E-2</v>
      </c>
      <c r="D82" s="23">
        <f>'Special Assessment Analysis'!$V$11*'Special Assement by Unit'!B82</f>
        <v>3448.3</v>
      </c>
      <c r="F82" s="48">
        <f t="shared" si="5"/>
        <v>383.14444444444445</v>
      </c>
      <c r="G82" s="48">
        <f t="shared" si="5"/>
        <v>574.7166666666667</v>
      </c>
    </row>
    <row r="83" spans="1:7" x14ac:dyDescent="0.25">
      <c r="A83" s="28" t="s">
        <v>16</v>
      </c>
      <c r="B83">
        <v>3.4483E-2</v>
      </c>
      <c r="D83" s="23">
        <f>'Special Assessment Analysis'!$V$11*'Special Assement by Unit'!B83</f>
        <v>3448.3</v>
      </c>
      <c r="F83" s="48">
        <f t="shared" si="5"/>
        <v>383.14444444444445</v>
      </c>
      <c r="G83" s="48">
        <f t="shared" si="5"/>
        <v>574.7166666666667</v>
      </c>
    </row>
    <row r="84" spans="1:7" x14ac:dyDescent="0.25">
      <c r="A84" s="28" t="s">
        <v>17</v>
      </c>
      <c r="B84">
        <v>3.4483E-2</v>
      </c>
      <c r="D84" s="23">
        <f>'Special Assessment Analysis'!$V$11*'Special Assement by Unit'!B84</f>
        <v>3448.3</v>
      </c>
      <c r="F84" s="48">
        <f t="shared" si="5"/>
        <v>383.14444444444445</v>
      </c>
      <c r="G84" s="48">
        <f t="shared" si="5"/>
        <v>574.7166666666667</v>
      </c>
    </row>
    <row r="85" spans="1:7" x14ac:dyDescent="0.25">
      <c r="A85" s="28" t="s">
        <v>20</v>
      </c>
      <c r="B85">
        <v>3.4483E-2</v>
      </c>
      <c r="D85" s="23">
        <f>'Special Assessment Analysis'!$V$11*'Special Assement by Unit'!B85</f>
        <v>3448.3</v>
      </c>
      <c r="F85" s="48">
        <f t="shared" si="5"/>
        <v>383.14444444444445</v>
      </c>
      <c r="G85" s="48">
        <f t="shared" si="5"/>
        <v>574.7166666666667</v>
      </c>
    </row>
    <row r="86" spans="1:7" x14ac:dyDescent="0.25">
      <c r="A86" s="28" t="s">
        <v>23</v>
      </c>
      <c r="B86">
        <v>3.4483E-2</v>
      </c>
      <c r="D86" s="23">
        <f>'Special Assessment Analysis'!$V$11*'Special Assement by Unit'!B86</f>
        <v>3448.3</v>
      </c>
      <c r="F86" s="48">
        <f t="shared" si="5"/>
        <v>383.14444444444445</v>
      </c>
      <c r="G86" s="48">
        <f t="shared" si="5"/>
        <v>574.7166666666667</v>
      </c>
    </row>
    <row r="87" spans="1:7" x14ac:dyDescent="0.25">
      <c r="A87" s="28" t="s">
        <v>24</v>
      </c>
      <c r="B87">
        <v>3.4483E-2</v>
      </c>
      <c r="D87" s="23">
        <f>'Special Assessment Analysis'!$V$11*'Special Assement by Unit'!B87</f>
        <v>3448.3</v>
      </c>
      <c r="F87" s="48">
        <f t="shared" si="5"/>
        <v>383.14444444444445</v>
      </c>
      <c r="G87" s="48">
        <f t="shared" si="5"/>
        <v>574.7166666666667</v>
      </c>
    </row>
    <row r="88" spans="1:7" x14ac:dyDescent="0.25">
      <c r="A88" s="28" t="s">
        <v>25</v>
      </c>
      <c r="B88">
        <v>3.4483E-2</v>
      </c>
      <c r="D88" s="23">
        <f>'Special Assessment Analysis'!$V$11*'Special Assement by Unit'!B88</f>
        <v>3448.3</v>
      </c>
      <c r="F88" s="48">
        <f t="shared" si="5"/>
        <v>383.14444444444445</v>
      </c>
      <c r="G88" s="48">
        <f t="shared" si="5"/>
        <v>574.7166666666667</v>
      </c>
    </row>
    <row r="89" spans="1:7" x14ac:dyDescent="0.25">
      <c r="A89" s="28" t="s">
        <v>33</v>
      </c>
      <c r="B89">
        <v>3.4483E-2</v>
      </c>
      <c r="D89" s="23">
        <f>'Special Assessment Analysis'!$V$11*'Special Assement by Unit'!B89</f>
        <v>3448.3</v>
      </c>
      <c r="F89" s="48">
        <f t="shared" si="5"/>
        <v>383.14444444444445</v>
      </c>
      <c r="G89" s="48">
        <f t="shared" si="5"/>
        <v>574.7166666666667</v>
      </c>
    </row>
    <row r="90" spans="1:7" x14ac:dyDescent="0.25">
      <c r="A90" s="28" t="s">
        <v>35</v>
      </c>
      <c r="B90">
        <v>3.4483E-2</v>
      </c>
      <c r="D90" s="23">
        <f>'Special Assessment Analysis'!$V$11*'Special Assement by Unit'!B90</f>
        <v>3448.3</v>
      </c>
      <c r="F90" s="48">
        <f t="shared" si="5"/>
        <v>383.14444444444445</v>
      </c>
      <c r="G90" s="48">
        <f t="shared" si="5"/>
        <v>574.7166666666667</v>
      </c>
    </row>
    <row r="91" spans="1:7" x14ac:dyDescent="0.25">
      <c r="A91" s="28" t="s">
        <v>36</v>
      </c>
      <c r="B91">
        <v>3.4483E-2</v>
      </c>
      <c r="D91" s="23">
        <f>'Special Assessment Analysis'!$V$11*'Special Assement by Unit'!B91</f>
        <v>3448.3</v>
      </c>
      <c r="F91" s="48">
        <f t="shared" si="5"/>
        <v>383.14444444444445</v>
      </c>
      <c r="G91" s="48">
        <f t="shared" si="5"/>
        <v>574.7166666666667</v>
      </c>
    </row>
    <row r="92" spans="1:7" x14ac:dyDescent="0.25">
      <c r="A92" s="28" t="s">
        <v>59</v>
      </c>
      <c r="B92">
        <v>3.4483E-2</v>
      </c>
      <c r="D92" s="23">
        <f>'Special Assessment Analysis'!$V$11*'Special Assement by Unit'!B92</f>
        <v>3448.3</v>
      </c>
      <c r="F92" s="48">
        <f t="shared" si="5"/>
        <v>383.14444444444445</v>
      </c>
      <c r="G92" s="48">
        <f t="shared" si="5"/>
        <v>574.7166666666667</v>
      </c>
    </row>
    <row r="93" spans="1:7" x14ac:dyDescent="0.25">
      <c r="A93" s="28" t="s">
        <v>60</v>
      </c>
      <c r="B93">
        <v>3.4483E-2</v>
      </c>
      <c r="D93" s="23">
        <f>'Special Assessment Analysis'!$V$11*'Special Assement by Unit'!B93</f>
        <v>3448.3</v>
      </c>
      <c r="F93" s="48">
        <f t="shared" si="5"/>
        <v>383.14444444444445</v>
      </c>
      <c r="G93" s="48">
        <f t="shared" si="5"/>
        <v>574.7166666666667</v>
      </c>
    </row>
    <row r="94" spans="1:7" x14ac:dyDescent="0.25">
      <c r="A94" s="28" t="s">
        <v>61</v>
      </c>
      <c r="B94">
        <v>3.4483E-2</v>
      </c>
      <c r="D94" s="23">
        <f>'Special Assessment Analysis'!$V$11*'Special Assement by Unit'!B94</f>
        <v>3448.3</v>
      </c>
      <c r="F94" s="48">
        <f t="shared" si="5"/>
        <v>383.14444444444445</v>
      </c>
      <c r="G94" s="48">
        <f t="shared" si="5"/>
        <v>574.7166666666667</v>
      </c>
    </row>
    <row r="95" spans="1:7" x14ac:dyDescent="0.25">
      <c r="A95" s="28" t="s">
        <v>63</v>
      </c>
      <c r="B95">
        <v>3.4483E-2</v>
      </c>
      <c r="C95" s="23" t="s">
        <v>72</v>
      </c>
      <c r="D95" s="23">
        <f>'Special Assessment Analysis'!$V$11*'Special Assement by Unit'!B95</f>
        <v>3448.3</v>
      </c>
      <c r="F95" s="48">
        <f t="shared" si="5"/>
        <v>383.14444444444445</v>
      </c>
      <c r="G95" s="48">
        <f t="shared" si="5"/>
        <v>574.7166666666667</v>
      </c>
    </row>
    <row r="96" spans="1:7" x14ac:dyDescent="0.25">
      <c r="A96" s="28" t="s">
        <v>66</v>
      </c>
      <c r="B96">
        <v>6.8966E-2</v>
      </c>
      <c r="D96" s="23">
        <f>'Special Assessment Analysis'!$V$11*'Special Assement by Unit'!B96</f>
        <v>6896.6</v>
      </c>
      <c r="F96" s="48">
        <f t="shared" si="5"/>
        <v>766.28888888888889</v>
      </c>
      <c r="G96" s="48">
        <f t="shared" si="5"/>
        <v>1149.4333333333334</v>
      </c>
    </row>
    <row r="97" spans="1:7" x14ac:dyDescent="0.25">
      <c r="A97" s="28" t="s">
        <v>73</v>
      </c>
      <c r="B97">
        <v>3.4483E-2</v>
      </c>
      <c r="D97" s="23">
        <f>'Special Assessment Analysis'!$V$11*'Special Assement by Unit'!B97</f>
        <v>3448.3</v>
      </c>
      <c r="F97" s="48">
        <f t="shared" si="5"/>
        <v>383.14444444444445</v>
      </c>
      <c r="G97" s="48">
        <f t="shared" si="5"/>
        <v>574.7166666666667</v>
      </c>
    </row>
    <row r="98" spans="1:7" x14ac:dyDescent="0.25">
      <c r="A98" s="28" t="s">
        <v>74</v>
      </c>
      <c r="B98">
        <v>0.137931</v>
      </c>
      <c r="D98" s="23">
        <f>'Special Assessment Analysis'!$V$11*'Special Assement by Unit'!B98</f>
        <v>13793.1</v>
      </c>
      <c r="F98" s="48">
        <f t="shared" si="5"/>
        <v>1532.5666666666666</v>
      </c>
      <c r="G98" s="48">
        <f t="shared" si="5"/>
        <v>2298.85</v>
      </c>
    </row>
    <row r="99" spans="1:7" x14ac:dyDescent="0.25">
      <c r="A99" s="28" t="s">
        <v>3</v>
      </c>
      <c r="B99" s="29">
        <f>SUM(B72:B98)</f>
        <v>1.0000060000000002</v>
      </c>
      <c r="D99" s="38">
        <f>SUM(D72:D98)</f>
        <v>100000.60000000005</v>
      </c>
      <c r="F99" s="51">
        <f t="shared" ref="F99:G99" si="6">SUM(F6:F98)</f>
        <v>250666.66111111123</v>
      </c>
      <c r="G99" s="51">
        <f t="shared" si="6"/>
        <v>375999.99166666687</v>
      </c>
    </row>
    <row r="100" spans="1:7" x14ac:dyDescent="0.25">
      <c r="A100" s="28"/>
      <c r="G100" s="48"/>
    </row>
    <row r="101" spans="1:7" x14ac:dyDescent="0.25">
      <c r="A101" s="28"/>
    </row>
    <row r="102" spans="1:7" x14ac:dyDescent="0.25">
      <c r="A102" s="28" t="s">
        <v>37</v>
      </c>
      <c r="D102" s="23">
        <f>D18+D37+D51+D69+D99</f>
        <v>2255999.9500000002</v>
      </c>
      <c r="F102" s="23">
        <f>(F18+F37+F51+F69+F99)*F4</f>
        <v>2255999.9500000011</v>
      </c>
      <c r="G102" s="23">
        <f>(G18+G37+G51+G69+G99)*G4</f>
        <v>2255999.9500000011</v>
      </c>
    </row>
    <row r="103" spans="1:7" x14ac:dyDescent="0.25">
      <c r="A103" s="28"/>
      <c r="G103" s="49"/>
    </row>
    <row r="104" spans="1:7" x14ac:dyDescent="0.25">
      <c r="G104" s="50"/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1FCA-1DB4-4090-B423-759396802EEA}">
  <dimension ref="A1:M10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8.85546875" customWidth="1"/>
    <col min="2" max="5" width="10.140625" bestFit="1" customWidth="1"/>
    <col min="6" max="7" width="9.140625" bestFit="1" customWidth="1"/>
    <col min="11" max="11" width="9.140625" bestFit="1" customWidth="1"/>
    <col min="13" max="13" width="11.140625" bestFit="1" customWidth="1"/>
  </cols>
  <sheetData>
    <row r="1" spans="1:13" x14ac:dyDescent="0.25">
      <c r="A1" t="s">
        <v>0</v>
      </c>
    </row>
    <row r="2" spans="1:13" x14ac:dyDescent="0.25">
      <c r="A2" t="s">
        <v>85</v>
      </c>
    </row>
    <row r="3" spans="1:13" x14ac:dyDescent="0.25">
      <c r="A3" s="54" t="s">
        <v>98</v>
      </c>
    </row>
    <row r="4" spans="1:13" x14ac:dyDescent="0.25">
      <c r="A4" s="24"/>
    </row>
    <row r="5" spans="1:13" ht="15.75" thickBot="1" x14ac:dyDescent="0.3">
      <c r="A5" s="25" t="s">
        <v>7</v>
      </c>
      <c r="B5" s="53">
        <v>45992</v>
      </c>
      <c r="C5" s="53">
        <v>46023</v>
      </c>
      <c r="D5" s="53">
        <v>46054</v>
      </c>
      <c r="E5" s="53">
        <v>46082</v>
      </c>
      <c r="F5" s="53">
        <v>46113</v>
      </c>
      <c r="G5" s="53">
        <v>46143</v>
      </c>
      <c r="H5" s="53">
        <v>46174</v>
      </c>
      <c r="I5" s="53">
        <v>46204</v>
      </c>
      <c r="J5" s="53">
        <v>46235</v>
      </c>
      <c r="K5" s="53">
        <v>46266</v>
      </c>
      <c r="M5" s="3" t="s">
        <v>3</v>
      </c>
    </row>
    <row r="6" spans="1:13" x14ac:dyDescent="0.25">
      <c r="A6" s="28" t="s">
        <v>40</v>
      </c>
      <c r="B6" s="49">
        <f>'[1]Special Assement by Unit'!$F6</f>
        <v>5844.6849999999995</v>
      </c>
      <c r="C6" s="49">
        <f>B6+'Special Assement by Unit'!$F6</f>
        <v>9634.5516666666663</v>
      </c>
      <c r="D6" s="49">
        <f>C6</f>
        <v>9634.5516666666663</v>
      </c>
      <c r="E6" s="49">
        <f>D6</f>
        <v>9634.5516666666663</v>
      </c>
      <c r="F6" s="49">
        <f>'Special Assement by Unit'!F6</f>
        <v>3789.8666666666663</v>
      </c>
      <c r="G6" s="49">
        <f>F6</f>
        <v>3789.8666666666663</v>
      </c>
      <c r="H6" s="49">
        <f t="shared" ref="H6:J6" si="0">G6</f>
        <v>3789.8666666666663</v>
      </c>
      <c r="I6" s="49">
        <f t="shared" si="0"/>
        <v>3789.8666666666663</v>
      </c>
      <c r="J6" s="49">
        <f t="shared" si="0"/>
        <v>3789.8666666666663</v>
      </c>
      <c r="K6" s="49">
        <f>J6</f>
        <v>3789.8666666666663</v>
      </c>
      <c r="M6" s="49">
        <f>SUM(B6:L6)</f>
        <v>57487.540000000008</v>
      </c>
    </row>
    <row r="7" spans="1:13" x14ac:dyDescent="0.25">
      <c r="A7" s="28" t="s">
        <v>41</v>
      </c>
      <c r="B7" s="49">
        <f>'[1]Special Assement by Unit'!$F7</f>
        <v>6717.1930000000002</v>
      </c>
      <c r="C7" s="49">
        <f>B7+'Special Assement by Unit'!$F7</f>
        <v>11072.819666666666</v>
      </c>
      <c r="D7" s="49">
        <f t="shared" ref="D7:E7" si="1">C7</f>
        <v>11072.819666666666</v>
      </c>
      <c r="E7" s="49">
        <f t="shared" si="1"/>
        <v>11072.819666666666</v>
      </c>
      <c r="F7" s="49">
        <f>'Special Assement by Unit'!F7</f>
        <v>4355.626666666667</v>
      </c>
      <c r="G7" s="49">
        <f t="shared" ref="G7:K7" si="2">F7</f>
        <v>4355.626666666667</v>
      </c>
      <c r="H7" s="49">
        <f t="shared" si="2"/>
        <v>4355.626666666667</v>
      </c>
      <c r="I7" s="49">
        <f t="shared" si="2"/>
        <v>4355.626666666667</v>
      </c>
      <c r="J7" s="49">
        <f t="shared" si="2"/>
        <v>4355.626666666667</v>
      </c>
      <c r="K7" s="49">
        <f t="shared" si="2"/>
        <v>4355.626666666667</v>
      </c>
      <c r="M7" s="49">
        <f t="shared" ref="M7:M17" si="3">SUM(B7:L7)</f>
        <v>66069.411999999982</v>
      </c>
    </row>
    <row r="8" spans="1:13" x14ac:dyDescent="0.25">
      <c r="A8" s="28" t="s">
        <v>42</v>
      </c>
      <c r="B8" s="49">
        <f>'[1]Special Assement by Unit'!$F8</f>
        <v>5844.6849999999995</v>
      </c>
      <c r="C8" s="49">
        <f>B8+'Special Assement by Unit'!$F8</f>
        <v>9634.5516666666663</v>
      </c>
      <c r="D8" s="49">
        <f t="shared" ref="D8:E8" si="4">C8</f>
        <v>9634.5516666666663</v>
      </c>
      <c r="E8" s="49">
        <f t="shared" si="4"/>
        <v>9634.5516666666663</v>
      </c>
      <c r="F8" s="49">
        <f>'Special Assement by Unit'!F8</f>
        <v>3789.8666666666663</v>
      </c>
      <c r="G8" s="49">
        <f t="shared" ref="G8:K8" si="5">F8</f>
        <v>3789.8666666666663</v>
      </c>
      <c r="H8" s="49">
        <f t="shared" si="5"/>
        <v>3789.8666666666663</v>
      </c>
      <c r="I8" s="49">
        <f t="shared" si="5"/>
        <v>3789.8666666666663</v>
      </c>
      <c r="J8" s="49">
        <f t="shared" si="5"/>
        <v>3789.8666666666663</v>
      </c>
      <c r="K8" s="49">
        <f t="shared" si="5"/>
        <v>3789.8666666666663</v>
      </c>
      <c r="M8" s="49">
        <f t="shared" si="3"/>
        <v>57487.540000000008</v>
      </c>
    </row>
    <row r="9" spans="1:13" x14ac:dyDescent="0.25">
      <c r="A9" s="28" t="s">
        <v>43</v>
      </c>
      <c r="B9" s="49">
        <f>'[1]Special Assement by Unit'!$F9</f>
        <v>5844.6849999999995</v>
      </c>
      <c r="C9" s="49">
        <f>B9+'Special Assement by Unit'!$F9</f>
        <v>9634.5516666666663</v>
      </c>
      <c r="D9" s="49">
        <f t="shared" ref="D9:E9" si="6">C9</f>
        <v>9634.5516666666663</v>
      </c>
      <c r="E9" s="49">
        <f t="shared" si="6"/>
        <v>9634.5516666666663</v>
      </c>
      <c r="F9" s="49">
        <f>'Special Assement by Unit'!F9</f>
        <v>3789.8666666666663</v>
      </c>
      <c r="G9" s="49">
        <f t="shared" ref="G9:K9" si="7">F9</f>
        <v>3789.8666666666663</v>
      </c>
      <c r="H9" s="49">
        <f t="shared" si="7"/>
        <v>3789.8666666666663</v>
      </c>
      <c r="I9" s="49">
        <f t="shared" si="7"/>
        <v>3789.8666666666663</v>
      </c>
      <c r="J9" s="49">
        <f t="shared" si="7"/>
        <v>3789.8666666666663</v>
      </c>
      <c r="K9" s="49">
        <f t="shared" si="7"/>
        <v>3789.8666666666663</v>
      </c>
      <c r="M9" s="49">
        <f t="shared" si="3"/>
        <v>57487.540000000008</v>
      </c>
    </row>
    <row r="10" spans="1:13" x14ac:dyDescent="0.25">
      <c r="A10" s="28" t="s">
        <v>44</v>
      </c>
      <c r="B10" s="49">
        <f>'[1]Special Assement by Unit'!$F10</f>
        <v>8437.040500000001</v>
      </c>
      <c r="C10" s="49">
        <f>B10+'Special Assement by Unit'!$F10</f>
        <v>13907.867166666667</v>
      </c>
      <c r="D10" s="49">
        <f t="shared" ref="D10:E10" si="8">C10</f>
        <v>13907.867166666667</v>
      </c>
      <c r="E10" s="49">
        <f t="shared" si="8"/>
        <v>13907.867166666667</v>
      </c>
      <c r="F10" s="49">
        <f>'Special Assement by Unit'!F10</f>
        <v>5470.8266666666668</v>
      </c>
      <c r="G10" s="49">
        <f t="shared" ref="G10:K10" si="9">F10</f>
        <v>5470.8266666666668</v>
      </c>
      <c r="H10" s="49">
        <f t="shared" si="9"/>
        <v>5470.8266666666668</v>
      </c>
      <c r="I10" s="49">
        <f t="shared" si="9"/>
        <v>5470.8266666666668</v>
      </c>
      <c r="J10" s="49">
        <f t="shared" si="9"/>
        <v>5470.8266666666668</v>
      </c>
      <c r="K10" s="49">
        <f t="shared" si="9"/>
        <v>5470.8266666666668</v>
      </c>
      <c r="M10" s="49">
        <f t="shared" si="3"/>
        <v>82985.60199999997</v>
      </c>
    </row>
    <row r="11" spans="1:13" x14ac:dyDescent="0.25">
      <c r="A11" s="28" t="s">
        <v>45</v>
      </c>
      <c r="B11" s="49">
        <f>'[1]Special Assement by Unit'!$F11</f>
        <v>8437.040500000001</v>
      </c>
      <c r="C11" s="49">
        <f>B11+'Special Assement by Unit'!$F11</f>
        <v>13907.867166666667</v>
      </c>
      <c r="D11" s="49">
        <f t="shared" ref="D11:E11" si="10">C11</f>
        <v>13907.867166666667</v>
      </c>
      <c r="E11" s="49">
        <f t="shared" si="10"/>
        <v>13907.867166666667</v>
      </c>
      <c r="F11" s="49">
        <f>'Special Assement by Unit'!F11</f>
        <v>5470.8266666666668</v>
      </c>
      <c r="G11" s="49">
        <f t="shared" ref="G11:K11" si="11">F11</f>
        <v>5470.8266666666668</v>
      </c>
      <c r="H11" s="49">
        <f t="shared" si="11"/>
        <v>5470.8266666666668</v>
      </c>
      <c r="I11" s="49">
        <f t="shared" si="11"/>
        <v>5470.8266666666668</v>
      </c>
      <c r="J11" s="49">
        <f t="shared" si="11"/>
        <v>5470.8266666666668</v>
      </c>
      <c r="K11" s="49">
        <f t="shared" si="11"/>
        <v>5470.8266666666668</v>
      </c>
      <c r="M11" s="49">
        <f t="shared" si="3"/>
        <v>82985.60199999997</v>
      </c>
    </row>
    <row r="12" spans="1:13" x14ac:dyDescent="0.25">
      <c r="A12" s="28" t="s">
        <v>46</v>
      </c>
      <c r="B12" s="49">
        <f>'[1]Special Assement by Unit'!$F12</f>
        <v>6280.7744999999995</v>
      </c>
      <c r="C12" s="49">
        <f>B12+'Special Assement by Unit'!$F12</f>
        <v>10353.414499999999</v>
      </c>
      <c r="D12" s="49">
        <f t="shared" ref="D12:E12" si="12">C12</f>
        <v>10353.414499999999</v>
      </c>
      <c r="E12" s="49">
        <f t="shared" si="12"/>
        <v>10353.414499999999</v>
      </c>
      <c r="F12" s="49">
        <f>'Special Assement by Unit'!F12</f>
        <v>4072.6400000000003</v>
      </c>
      <c r="G12" s="49">
        <f t="shared" ref="G12:K12" si="13">F12</f>
        <v>4072.6400000000003</v>
      </c>
      <c r="H12" s="49">
        <f t="shared" si="13"/>
        <v>4072.6400000000003</v>
      </c>
      <c r="I12" s="49">
        <f t="shared" si="13"/>
        <v>4072.6400000000003</v>
      </c>
      <c r="J12" s="49">
        <f t="shared" si="13"/>
        <v>4072.6400000000003</v>
      </c>
      <c r="K12" s="49">
        <f t="shared" si="13"/>
        <v>4072.6400000000003</v>
      </c>
      <c r="M12" s="49">
        <f t="shared" si="3"/>
        <v>61776.857999999993</v>
      </c>
    </row>
    <row r="13" spans="1:13" x14ac:dyDescent="0.25">
      <c r="A13" s="28" t="s">
        <v>47</v>
      </c>
      <c r="B13" s="49">
        <f>'[1]Special Assement by Unit'!$F13</f>
        <v>6280.7744999999995</v>
      </c>
      <c r="C13" s="49">
        <f>B13+'Special Assement by Unit'!$F13</f>
        <v>10353.414499999999</v>
      </c>
      <c r="D13" s="49">
        <f t="shared" ref="D13:E13" si="14">C13</f>
        <v>10353.414499999999</v>
      </c>
      <c r="E13" s="49">
        <f t="shared" si="14"/>
        <v>10353.414499999999</v>
      </c>
      <c r="F13" s="49">
        <f>'Special Assement by Unit'!F13</f>
        <v>4072.6400000000003</v>
      </c>
      <c r="G13" s="49">
        <f t="shared" ref="G13:K13" si="15">F13</f>
        <v>4072.6400000000003</v>
      </c>
      <c r="H13" s="49">
        <f t="shared" si="15"/>
        <v>4072.6400000000003</v>
      </c>
      <c r="I13" s="49">
        <f t="shared" si="15"/>
        <v>4072.6400000000003</v>
      </c>
      <c r="J13" s="49">
        <f t="shared" si="15"/>
        <v>4072.6400000000003</v>
      </c>
      <c r="K13" s="49">
        <f t="shared" si="15"/>
        <v>4072.6400000000003</v>
      </c>
      <c r="M13" s="49">
        <f t="shared" si="3"/>
        <v>61776.857999999993</v>
      </c>
    </row>
    <row r="14" spans="1:13" x14ac:dyDescent="0.25">
      <c r="A14" s="28" t="s">
        <v>48</v>
      </c>
      <c r="B14" s="49">
        <f>'[1]Special Assement by Unit'!$F14</f>
        <v>5844.6849999999995</v>
      </c>
      <c r="C14" s="49">
        <f>B14+'Special Assement by Unit'!$F14</f>
        <v>9634.5516666666663</v>
      </c>
      <c r="D14" s="49">
        <f t="shared" ref="D14:E14" si="16">C14</f>
        <v>9634.5516666666663</v>
      </c>
      <c r="E14" s="49">
        <f t="shared" si="16"/>
        <v>9634.5516666666663</v>
      </c>
      <c r="F14" s="49">
        <f>'Special Assement by Unit'!F14</f>
        <v>3789.8666666666663</v>
      </c>
      <c r="G14" s="49">
        <f t="shared" ref="G14:K14" si="17">F14</f>
        <v>3789.8666666666663</v>
      </c>
      <c r="H14" s="49">
        <f t="shared" si="17"/>
        <v>3789.8666666666663</v>
      </c>
      <c r="I14" s="49">
        <f t="shared" si="17"/>
        <v>3789.8666666666663</v>
      </c>
      <c r="J14" s="49">
        <f t="shared" si="17"/>
        <v>3789.8666666666663</v>
      </c>
      <c r="K14" s="49">
        <f t="shared" si="17"/>
        <v>3789.8666666666663</v>
      </c>
      <c r="M14" s="49">
        <f t="shared" si="3"/>
        <v>57487.540000000008</v>
      </c>
    </row>
    <row r="15" spans="1:13" x14ac:dyDescent="0.25">
      <c r="A15" s="28" t="s">
        <v>49</v>
      </c>
      <c r="B15" s="49">
        <f>'[1]Special Assement by Unit'!$F15</f>
        <v>6280.7744999999995</v>
      </c>
      <c r="C15" s="49">
        <f>B15+'Special Assement by Unit'!$F15</f>
        <v>10353.414499999999</v>
      </c>
      <c r="D15" s="49">
        <f t="shared" ref="D15:E15" si="18">C15</f>
        <v>10353.414499999999</v>
      </c>
      <c r="E15" s="49">
        <f t="shared" si="18"/>
        <v>10353.414499999999</v>
      </c>
      <c r="F15" s="49">
        <f>'Special Assement by Unit'!F15</f>
        <v>4072.6400000000003</v>
      </c>
      <c r="G15" s="49">
        <f t="shared" ref="G15:K15" si="19">F15</f>
        <v>4072.6400000000003</v>
      </c>
      <c r="H15" s="49">
        <f t="shared" si="19"/>
        <v>4072.6400000000003</v>
      </c>
      <c r="I15" s="49">
        <f t="shared" si="19"/>
        <v>4072.6400000000003</v>
      </c>
      <c r="J15" s="49">
        <f t="shared" si="19"/>
        <v>4072.6400000000003</v>
      </c>
      <c r="K15" s="49">
        <f t="shared" si="19"/>
        <v>4072.6400000000003</v>
      </c>
      <c r="M15" s="49">
        <f t="shared" si="3"/>
        <v>61776.857999999993</v>
      </c>
    </row>
    <row r="16" spans="1:13" x14ac:dyDescent="0.25">
      <c r="A16" s="28" t="s">
        <v>50</v>
      </c>
      <c r="B16" s="49">
        <f>'[1]Special Assement by Unit'!$F16</f>
        <v>8000.3752499999991</v>
      </c>
      <c r="C16" s="49">
        <f>B16+'Special Assement by Unit'!$F16</f>
        <v>13188.055249999998</v>
      </c>
      <c r="D16" s="49">
        <f t="shared" ref="D16:E16" si="20">C16</f>
        <v>13188.055249999998</v>
      </c>
      <c r="E16" s="49">
        <f t="shared" si="20"/>
        <v>13188.055249999998</v>
      </c>
      <c r="F16" s="49">
        <f>'Special Assement by Unit'!F16</f>
        <v>5187.6799999999994</v>
      </c>
      <c r="G16" s="49">
        <f t="shared" ref="G16:K16" si="21">F16</f>
        <v>5187.6799999999994</v>
      </c>
      <c r="H16" s="49">
        <f t="shared" si="21"/>
        <v>5187.6799999999994</v>
      </c>
      <c r="I16" s="49">
        <f t="shared" si="21"/>
        <v>5187.6799999999994</v>
      </c>
      <c r="J16" s="49">
        <f t="shared" si="21"/>
        <v>5187.6799999999994</v>
      </c>
      <c r="K16" s="49">
        <f t="shared" si="21"/>
        <v>5187.6799999999994</v>
      </c>
      <c r="M16" s="49">
        <f t="shared" si="3"/>
        <v>78690.62099999997</v>
      </c>
    </row>
    <row r="17" spans="1:13" x14ac:dyDescent="0.25">
      <c r="A17" s="28" t="s">
        <v>51</v>
      </c>
      <c r="B17" s="49">
        <f>'[1]Special Assement by Unit'!$F17</f>
        <v>8437.040500000001</v>
      </c>
      <c r="C17" s="49">
        <f>B17+'Special Assement by Unit'!$F17</f>
        <v>13907.867166666667</v>
      </c>
      <c r="D17" s="49">
        <f t="shared" ref="D17:E17" si="22">C17</f>
        <v>13907.867166666667</v>
      </c>
      <c r="E17" s="49">
        <f t="shared" si="22"/>
        <v>13907.867166666667</v>
      </c>
      <c r="F17" s="49">
        <f>'Special Assement by Unit'!F17</f>
        <v>5470.8266666666668</v>
      </c>
      <c r="G17" s="49">
        <f t="shared" ref="G17:K17" si="23">F17</f>
        <v>5470.8266666666668</v>
      </c>
      <c r="H17" s="49">
        <f t="shared" si="23"/>
        <v>5470.8266666666668</v>
      </c>
      <c r="I17" s="49">
        <f t="shared" si="23"/>
        <v>5470.8266666666668</v>
      </c>
      <c r="J17" s="49">
        <f t="shared" si="23"/>
        <v>5470.8266666666668</v>
      </c>
      <c r="K17" s="49">
        <f t="shared" si="23"/>
        <v>5470.8266666666668</v>
      </c>
      <c r="M17" s="49">
        <f t="shared" si="3"/>
        <v>82985.60199999997</v>
      </c>
    </row>
    <row r="18" spans="1:13" x14ac:dyDescent="0.25">
      <c r="A18" s="28" t="s">
        <v>3</v>
      </c>
    </row>
    <row r="19" spans="1:13" x14ac:dyDescent="0.25">
      <c r="A19" s="28"/>
    </row>
    <row r="20" spans="1:13" x14ac:dyDescent="0.25">
      <c r="A20" s="28"/>
    </row>
    <row r="21" spans="1:13" x14ac:dyDescent="0.25">
      <c r="A21" s="28" t="s">
        <v>10</v>
      </c>
      <c r="B21" s="49">
        <f>'[1]Special Assement by Unit'!$F21</f>
        <v>11930.36075</v>
      </c>
      <c r="C21" s="49">
        <f>B21+'Special Assement by Unit'!$F21</f>
        <v>19654.127305555554</v>
      </c>
      <c r="D21" s="49">
        <f t="shared" ref="D21:E21" si="24">C21</f>
        <v>19654.127305555554</v>
      </c>
      <c r="E21" s="49">
        <f t="shared" si="24"/>
        <v>19654.127305555554</v>
      </c>
      <c r="F21" s="49">
        <f>'Special Assement by Unit'!F21</f>
        <v>7723.7665555555541</v>
      </c>
      <c r="G21" s="49">
        <f t="shared" ref="G21:K21" si="25">F21</f>
        <v>7723.7665555555541</v>
      </c>
      <c r="H21" s="49">
        <f t="shared" si="25"/>
        <v>7723.7665555555541</v>
      </c>
      <c r="I21" s="49">
        <f t="shared" si="25"/>
        <v>7723.7665555555541</v>
      </c>
      <c r="J21" s="49">
        <f t="shared" si="25"/>
        <v>7723.7665555555541</v>
      </c>
      <c r="K21" s="49">
        <f t="shared" si="25"/>
        <v>7723.7665555555541</v>
      </c>
      <c r="M21" s="49">
        <f t="shared" ref="M21:M36" si="26">SUM(B21:L21)</f>
        <v>117235.342</v>
      </c>
    </row>
    <row r="22" spans="1:13" x14ac:dyDescent="0.25">
      <c r="A22" s="28" t="s">
        <v>11</v>
      </c>
      <c r="B22" s="49">
        <f>'[1]Special Assement by Unit'!$F22</f>
        <v>6891.3735000000006</v>
      </c>
      <c r="C22" s="49">
        <f>B22+'Special Assement by Unit'!$F22</f>
        <v>11352.878166666667</v>
      </c>
      <c r="D22" s="49">
        <f t="shared" ref="D22:E22" si="27">C22</f>
        <v>11352.878166666667</v>
      </c>
      <c r="E22" s="49">
        <f t="shared" si="27"/>
        <v>11352.878166666667</v>
      </c>
      <c r="F22" s="49">
        <f>'Special Assement by Unit'!F22</f>
        <v>4461.5046666666667</v>
      </c>
      <c r="G22" s="49">
        <f t="shared" ref="G22:K22" si="28">F22</f>
        <v>4461.5046666666667</v>
      </c>
      <c r="H22" s="49">
        <f t="shared" si="28"/>
        <v>4461.5046666666667</v>
      </c>
      <c r="I22" s="49">
        <f t="shared" si="28"/>
        <v>4461.5046666666667</v>
      </c>
      <c r="J22" s="49">
        <f t="shared" si="28"/>
        <v>4461.5046666666667</v>
      </c>
      <c r="K22" s="49">
        <f t="shared" si="28"/>
        <v>4461.5046666666667</v>
      </c>
      <c r="M22" s="49">
        <f t="shared" si="26"/>
        <v>67719.036000000007</v>
      </c>
    </row>
    <row r="23" spans="1:13" x14ac:dyDescent="0.25">
      <c r="A23" s="28" t="s">
        <v>12</v>
      </c>
      <c r="B23" s="49">
        <f>'[1]Special Assement by Unit'!$F23</f>
        <v>6270.2062500000002</v>
      </c>
      <c r="C23" s="49">
        <f>B23+'Special Assement by Unit'!$F23</f>
        <v>10329.564583333333</v>
      </c>
      <c r="D23" s="49">
        <f t="shared" ref="D23:E23" si="29">C23</f>
        <v>10329.564583333333</v>
      </c>
      <c r="E23" s="49">
        <f t="shared" si="29"/>
        <v>10329.564583333333</v>
      </c>
      <c r="F23" s="49">
        <f>'Special Assement by Unit'!F23</f>
        <v>4059.3583333333331</v>
      </c>
      <c r="G23" s="49">
        <f t="shared" ref="G23:K23" si="30">F23</f>
        <v>4059.3583333333331</v>
      </c>
      <c r="H23" s="49">
        <f t="shared" si="30"/>
        <v>4059.3583333333331</v>
      </c>
      <c r="I23" s="49">
        <f t="shared" si="30"/>
        <v>4059.3583333333331</v>
      </c>
      <c r="J23" s="49">
        <f t="shared" si="30"/>
        <v>4059.3583333333331</v>
      </c>
      <c r="K23" s="49">
        <f t="shared" si="30"/>
        <v>4059.3583333333331</v>
      </c>
      <c r="M23" s="49">
        <f t="shared" si="26"/>
        <v>61615.049999999974</v>
      </c>
    </row>
    <row r="24" spans="1:13" x14ac:dyDescent="0.25">
      <c r="A24" s="28" t="s">
        <v>13</v>
      </c>
      <c r="B24" s="49">
        <f>'[1]Special Assement by Unit'!$F24</f>
        <v>5835.6374999999998</v>
      </c>
      <c r="C24" s="49">
        <f>B24+'Special Assement by Unit'!$F24</f>
        <v>9613.6541666666672</v>
      </c>
      <c r="D24" s="49">
        <f t="shared" ref="D24:E24" si="31">C24</f>
        <v>9613.6541666666672</v>
      </c>
      <c r="E24" s="49">
        <f t="shared" si="31"/>
        <v>9613.6541666666672</v>
      </c>
      <c r="F24" s="49">
        <f>'Special Assement by Unit'!F24</f>
        <v>3778.0166666666669</v>
      </c>
      <c r="G24" s="49">
        <f t="shared" ref="G24:K24" si="32">F24</f>
        <v>3778.0166666666669</v>
      </c>
      <c r="H24" s="49">
        <f t="shared" si="32"/>
        <v>3778.0166666666669</v>
      </c>
      <c r="I24" s="49">
        <f t="shared" si="32"/>
        <v>3778.0166666666669</v>
      </c>
      <c r="J24" s="49">
        <f t="shared" si="32"/>
        <v>3778.0166666666669</v>
      </c>
      <c r="K24" s="49">
        <f t="shared" si="32"/>
        <v>3778.0166666666669</v>
      </c>
      <c r="M24" s="49">
        <f t="shared" si="26"/>
        <v>57344.700000000026</v>
      </c>
    </row>
    <row r="25" spans="1:13" x14ac:dyDescent="0.25">
      <c r="A25" s="28" t="s">
        <v>14</v>
      </c>
      <c r="B25" s="49">
        <f>'[1]Special Assement by Unit'!$F25</f>
        <v>6245.7284999999993</v>
      </c>
      <c r="C25" s="49">
        <f>B25+'Special Assement by Unit'!$F25</f>
        <v>10289.239833333333</v>
      </c>
      <c r="D25" s="49">
        <f t="shared" ref="D25:E25" si="33">C25</f>
        <v>10289.239833333333</v>
      </c>
      <c r="E25" s="49">
        <f t="shared" si="33"/>
        <v>10289.239833333333</v>
      </c>
      <c r="F25" s="49">
        <f>'Special Assement by Unit'!F25</f>
        <v>4043.5113333333334</v>
      </c>
      <c r="G25" s="49">
        <f t="shared" ref="G25:K25" si="34">F25</f>
        <v>4043.5113333333334</v>
      </c>
      <c r="H25" s="49">
        <f t="shared" si="34"/>
        <v>4043.5113333333334</v>
      </c>
      <c r="I25" s="49">
        <f t="shared" si="34"/>
        <v>4043.5113333333334</v>
      </c>
      <c r="J25" s="49">
        <f t="shared" si="34"/>
        <v>4043.5113333333334</v>
      </c>
      <c r="K25" s="49">
        <f t="shared" si="34"/>
        <v>4043.5113333333334</v>
      </c>
      <c r="M25" s="49">
        <f t="shared" si="26"/>
        <v>61374.516000000011</v>
      </c>
    </row>
    <row r="26" spans="1:13" x14ac:dyDescent="0.25">
      <c r="A26" s="28" t="s">
        <v>15</v>
      </c>
      <c r="B26" s="49">
        <f>'[1]Special Assement by Unit'!$F26</f>
        <v>8973.9925000000003</v>
      </c>
      <c r="C26" s="49">
        <f>B26+'Special Assement by Unit'!$F26</f>
        <v>14783.793611111112</v>
      </c>
      <c r="D26" s="49">
        <f t="shared" ref="D26:E26" si="35">C26</f>
        <v>14783.793611111112</v>
      </c>
      <c r="E26" s="49">
        <f t="shared" si="35"/>
        <v>14783.793611111112</v>
      </c>
      <c r="F26" s="49">
        <f>'Special Assement by Unit'!F26</f>
        <v>5809.8011111111109</v>
      </c>
      <c r="G26" s="49">
        <f t="shared" ref="G26:K26" si="36">F26</f>
        <v>5809.8011111111109</v>
      </c>
      <c r="H26" s="49">
        <f t="shared" si="36"/>
        <v>5809.8011111111109</v>
      </c>
      <c r="I26" s="49">
        <f t="shared" si="36"/>
        <v>5809.8011111111109</v>
      </c>
      <c r="J26" s="49">
        <f t="shared" si="36"/>
        <v>5809.8011111111109</v>
      </c>
      <c r="K26" s="49">
        <f t="shared" si="36"/>
        <v>5809.8011111111109</v>
      </c>
      <c r="M26" s="49">
        <f t="shared" si="26"/>
        <v>88184.180000000008</v>
      </c>
    </row>
    <row r="27" spans="1:13" x14ac:dyDescent="0.25">
      <c r="A27" s="28" t="s">
        <v>16</v>
      </c>
      <c r="B27" s="49">
        <f>'[1]Special Assement by Unit'!$F27</f>
        <v>6270.2062500000002</v>
      </c>
      <c r="C27" s="49">
        <f>B27+'Special Assement by Unit'!$F27</f>
        <v>10329.564583333333</v>
      </c>
      <c r="D27" s="49">
        <f t="shared" ref="D27:E27" si="37">C27</f>
        <v>10329.564583333333</v>
      </c>
      <c r="E27" s="49">
        <f t="shared" si="37"/>
        <v>10329.564583333333</v>
      </c>
      <c r="F27" s="49">
        <f>'Special Assement by Unit'!F27</f>
        <v>4059.3583333333331</v>
      </c>
      <c r="G27" s="49">
        <f t="shared" ref="G27:K27" si="38">F27</f>
        <v>4059.3583333333331</v>
      </c>
      <c r="H27" s="49">
        <f t="shared" si="38"/>
        <v>4059.3583333333331</v>
      </c>
      <c r="I27" s="49">
        <f t="shared" si="38"/>
        <v>4059.3583333333331</v>
      </c>
      <c r="J27" s="49">
        <f t="shared" si="38"/>
        <v>4059.3583333333331</v>
      </c>
      <c r="K27" s="49">
        <f t="shared" si="38"/>
        <v>4059.3583333333331</v>
      </c>
      <c r="M27" s="49">
        <f t="shared" si="26"/>
        <v>61615.049999999974</v>
      </c>
    </row>
    <row r="28" spans="1:13" x14ac:dyDescent="0.25">
      <c r="A28" s="28" t="s">
        <v>17</v>
      </c>
      <c r="B28" s="49">
        <f>'[1]Special Assement by Unit'!$F28</f>
        <v>9323.8942500000012</v>
      </c>
      <c r="C28" s="49">
        <f>B28+'Special Assement by Unit'!$F28</f>
        <v>15360.223250000003</v>
      </c>
      <c r="D28" s="49">
        <f t="shared" ref="D28:E28" si="39">C28</f>
        <v>15360.223250000003</v>
      </c>
      <c r="E28" s="49">
        <f t="shared" si="39"/>
        <v>15360.223250000003</v>
      </c>
      <c r="F28" s="49">
        <f>'Special Assement by Unit'!F28</f>
        <v>6036.3290000000006</v>
      </c>
      <c r="G28" s="49">
        <f t="shared" ref="G28:K28" si="40">F28</f>
        <v>6036.3290000000006</v>
      </c>
      <c r="H28" s="49">
        <f t="shared" si="40"/>
        <v>6036.3290000000006</v>
      </c>
      <c r="I28" s="49">
        <f t="shared" si="40"/>
        <v>6036.3290000000006</v>
      </c>
      <c r="J28" s="49">
        <f t="shared" si="40"/>
        <v>6036.3290000000006</v>
      </c>
      <c r="K28" s="49">
        <f t="shared" si="40"/>
        <v>6036.3290000000006</v>
      </c>
      <c r="M28" s="49">
        <f t="shared" si="26"/>
        <v>91622.538</v>
      </c>
    </row>
    <row r="29" spans="1:13" x14ac:dyDescent="0.25">
      <c r="A29" s="28" t="s">
        <v>18</v>
      </c>
      <c r="B29" s="49">
        <f>'[1]Special Assement by Unit'!$F29</f>
        <v>6245.7284999999993</v>
      </c>
      <c r="C29" s="49">
        <f>B29+'Special Assement by Unit'!$F29</f>
        <v>10289.239833333333</v>
      </c>
      <c r="D29" s="49">
        <f t="shared" ref="D29:E29" si="41">C29</f>
        <v>10289.239833333333</v>
      </c>
      <c r="E29" s="49">
        <f t="shared" si="41"/>
        <v>10289.239833333333</v>
      </c>
      <c r="F29" s="49">
        <f>'Special Assement by Unit'!F29</f>
        <v>4043.5113333333334</v>
      </c>
      <c r="G29" s="49">
        <f t="shared" ref="G29:K29" si="42">F29</f>
        <v>4043.5113333333334</v>
      </c>
      <c r="H29" s="49">
        <f t="shared" si="42"/>
        <v>4043.5113333333334</v>
      </c>
      <c r="I29" s="49">
        <f t="shared" si="42"/>
        <v>4043.5113333333334</v>
      </c>
      <c r="J29" s="49">
        <f t="shared" si="42"/>
        <v>4043.5113333333334</v>
      </c>
      <c r="K29" s="49">
        <f t="shared" si="42"/>
        <v>4043.5113333333334</v>
      </c>
      <c r="M29" s="49">
        <f t="shared" si="26"/>
        <v>61374.516000000011</v>
      </c>
    </row>
    <row r="30" spans="1:13" x14ac:dyDescent="0.25">
      <c r="A30" s="28" t="s">
        <v>19</v>
      </c>
      <c r="B30" s="49">
        <f>'[1]Special Assement by Unit'!$F30</f>
        <v>6378.5232500000002</v>
      </c>
      <c r="C30" s="49">
        <f>B30+'Special Assement by Unit'!$F30</f>
        <v>10508.006472222223</v>
      </c>
      <c r="D30" s="49">
        <f t="shared" ref="D30:E30" si="43">C30</f>
        <v>10508.006472222223</v>
      </c>
      <c r="E30" s="49">
        <f t="shared" si="43"/>
        <v>10508.006472222223</v>
      </c>
      <c r="F30" s="49">
        <f>'Special Assement by Unit'!F30</f>
        <v>4129.4832222222221</v>
      </c>
      <c r="G30" s="49">
        <f t="shared" ref="G30:K30" si="44">F30</f>
        <v>4129.4832222222221</v>
      </c>
      <c r="H30" s="49">
        <f t="shared" si="44"/>
        <v>4129.4832222222221</v>
      </c>
      <c r="I30" s="49">
        <f t="shared" si="44"/>
        <v>4129.4832222222221</v>
      </c>
      <c r="J30" s="49">
        <f t="shared" si="44"/>
        <v>4129.4832222222221</v>
      </c>
      <c r="K30" s="49">
        <f t="shared" si="44"/>
        <v>4129.4832222222221</v>
      </c>
      <c r="M30" s="49">
        <f t="shared" si="26"/>
        <v>62679.442000000017</v>
      </c>
    </row>
    <row r="31" spans="1:13" x14ac:dyDescent="0.25">
      <c r="A31" s="28" t="s">
        <v>20</v>
      </c>
      <c r="B31" s="49">
        <f>'[1]Special Assement by Unit'!$F31</f>
        <v>6270.2062500000002</v>
      </c>
      <c r="C31" s="49">
        <f>B31+'Special Assement by Unit'!$F31</f>
        <v>10329.564583333333</v>
      </c>
      <c r="D31" s="49">
        <f t="shared" ref="D31:E31" si="45">C31</f>
        <v>10329.564583333333</v>
      </c>
      <c r="E31" s="49">
        <f t="shared" si="45"/>
        <v>10329.564583333333</v>
      </c>
      <c r="F31" s="49">
        <f>'Special Assement by Unit'!F31</f>
        <v>4059.3583333333331</v>
      </c>
      <c r="G31" s="49">
        <f t="shared" ref="G31:K31" si="46">F31</f>
        <v>4059.3583333333331</v>
      </c>
      <c r="H31" s="49">
        <f t="shared" si="46"/>
        <v>4059.3583333333331</v>
      </c>
      <c r="I31" s="49">
        <f t="shared" si="46"/>
        <v>4059.3583333333331</v>
      </c>
      <c r="J31" s="49">
        <f t="shared" si="46"/>
        <v>4059.3583333333331</v>
      </c>
      <c r="K31" s="49">
        <f t="shared" si="46"/>
        <v>4059.3583333333331</v>
      </c>
      <c r="M31" s="49">
        <f t="shared" si="26"/>
        <v>61615.049999999974</v>
      </c>
    </row>
    <row r="32" spans="1:13" x14ac:dyDescent="0.25">
      <c r="A32" s="28" t="s">
        <v>21</v>
      </c>
      <c r="B32" s="49">
        <f>'[1]Special Assement by Unit'!$F32</f>
        <v>6245.7284999999993</v>
      </c>
      <c r="C32" s="49">
        <f>B32+'Special Assement by Unit'!$F32</f>
        <v>10289.239833333333</v>
      </c>
      <c r="D32" s="49">
        <f t="shared" ref="D32:E32" si="47">C32</f>
        <v>10289.239833333333</v>
      </c>
      <c r="E32" s="49">
        <f t="shared" si="47"/>
        <v>10289.239833333333</v>
      </c>
      <c r="F32" s="49">
        <f>'Special Assement by Unit'!F32</f>
        <v>4043.5113333333334</v>
      </c>
      <c r="G32" s="49">
        <f t="shared" ref="G32:K32" si="48">F32</f>
        <v>4043.5113333333334</v>
      </c>
      <c r="H32" s="49">
        <f t="shared" si="48"/>
        <v>4043.5113333333334</v>
      </c>
      <c r="I32" s="49">
        <f t="shared" si="48"/>
        <v>4043.5113333333334</v>
      </c>
      <c r="J32" s="49">
        <f t="shared" si="48"/>
        <v>4043.5113333333334</v>
      </c>
      <c r="K32" s="49">
        <f t="shared" si="48"/>
        <v>4043.5113333333334</v>
      </c>
      <c r="M32" s="49">
        <f t="shared" si="26"/>
        <v>61374.516000000011</v>
      </c>
    </row>
    <row r="33" spans="1:13" x14ac:dyDescent="0.25">
      <c r="A33" s="28" t="s">
        <v>22</v>
      </c>
      <c r="B33" s="49">
        <f>'[1]Special Assement by Unit'!$F33</f>
        <v>6378.5232500000002</v>
      </c>
      <c r="C33" s="49">
        <f>B33+'Special Assement by Unit'!$F33</f>
        <v>10508.006472222223</v>
      </c>
      <c r="D33" s="49">
        <f t="shared" ref="D33:E33" si="49">C33</f>
        <v>10508.006472222223</v>
      </c>
      <c r="E33" s="49">
        <f t="shared" si="49"/>
        <v>10508.006472222223</v>
      </c>
      <c r="F33" s="49">
        <f>'Special Assement by Unit'!F33</f>
        <v>4129.4832222222221</v>
      </c>
      <c r="G33" s="49">
        <f t="shared" ref="G33:K33" si="50">F33</f>
        <v>4129.4832222222221</v>
      </c>
      <c r="H33" s="49">
        <f t="shared" si="50"/>
        <v>4129.4832222222221</v>
      </c>
      <c r="I33" s="49">
        <f t="shared" si="50"/>
        <v>4129.4832222222221</v>
      </c>
      <c r="J33" s="49">
        <f t="shared" si="50"/>
        <v>4129.4832222222221</v>
      </c>
      <c r="K33" s="49">
        <f t="shared" si="50"/>
        <v>4129.4832222222221</v>
      </c>
      <c r="M33" s="49">
        <f t="shared" si="26"/>
        <v>62679.442000000017</v>
      </c>
    </row>
    <row r="34" spans="1:13" x14ac:dyDescent="0.25">
      <c r="A34" s="28" t="s">
        <v>23</v>
      </c>
      <c r="B34" s="49">
        <f>'[1]Special Assement by Unit'!$F34</f>
        <v>8285.6592500000006</v>
      </c>
      <c r="C34" s="49">
        <f>B34+'Special Assement by Unit'!$F34</f>
        <v>13649.830472222224</v>
      </c>
      <c r="D34" s="49">
        <f t="shared" ref="D34:E34" si="51">C34</f>
        <v>13649.830472222224</v>
      </c>
      <c r="E34" s="49">
        <f t="shared" si="51"/>
        <v>13649.830472222224</v>
      </c>
      <c r="F34" s="49">
        <f>'Special Assement by Unit'!F34</f>
        <v>5364.1712222222232</v>
      </c>
      <c r="G34" s="49">
        <f t="shared" ref="G34:K34" si="52">F34</f>
        <v>5364.1712222222232</v>
      </c>
      <c r="H34" s="49">
        <f t="shared" si="52"/>
        <v>5364.1712222222232</v>
      </c>
      <c r="I34" s="49">
        <f t="shared" si="52"/>
        <v>5364.1712222222232</v>
      </c>
      <c r="J34" s="49">
        <f t="shared" si="52"/>
        <v>5364.1712222222232</v>
      </c>
      <c r="K34" s="49">
        <f t="shared" si="52"/>
        <v>5364.1712222222232</v>
      </c>
      <c r="M34" s="49">
        <f t="shared" si="26"/>
        <v>81420.178000000029</v>
      </c>
    </row>
    <row r="35" spans="1:13" x14ac:dyDescent="0.25">
      <c r="A35" s="28" t="s">
        <v>24</v>
      </c>
      <c r="B35" s="49">
        <f>'[1]Special Assement by Unit'!$F35</f>
        <v>8104.73675</v>
      </c>
      <c r="C35" s="49">
        <f>B35+'Special Assement by Unit'!$F35</f>
        <v>13351.777972222222</v>
      </c>
      <c r="D35" s="49">
        <f t="shared" ref="D35:E35" si="53">C35</f>
        <v>13351.777972222222</v>
      </c>
      <c r="E35" s="49">
        <f t="shared" si="53"/>
        <v>13351.777972222222</v>
      </c>
      <c r="F35" s="49">
        <f>'Special Assement by Unit'!F35</f>
        <v>5247.0412222222221</v>
      </c>
      <c r="G35" s="49">
        <f t="shared" ref="G35:K35" si="54">F35</f>
        <v>5247.0412222222221</v>
      </c>
      <c r="H35" s="49">
        <f t="shared" si="54"/>
        <v>5247.0412222222221</v>
      </c>
      <c r="I35" s="49">
        <f t="shared" si="54"/>
        <v>5247.0412222222221</v>
      </c>
      <c r="J35" s="49">
        <f t="shared" si="54"/>
        <v>5247.0412222222221</v>
      </c>
      <c r="K35" s="49">
        <f t="shared" si="54"/>
        <v>5247.0412222222221</v>
      </c>
      <c r="M35" s="49">
        <f t="shared" si="26"/>
        <v>79642.317999999999</v>
      </c>
    </row>
    <row r="36" spans="1:13" x14ac:dyDescent="0.25">
      <c r="A36" s="28" t="s">
        <v>25</v>
      </c>
      <c r="B36" s="49">
        <f>'[1]Special Assement by Unit'!$F36</f>
        <v>8599.6129999999994</v>
      </c>
      <c r="C36" s="49">
        <f>B36+'Special Assement by Unit'!$F36</f>
        <v>14167.039222222222</v>
      </c>
      <c r="D36" s="49">
        <f t="shared" ref="D36:E36" si="55">C36</f>
        <v>14167.039222222222</v>
      </c>
      <c r="E36" s="49">
        <f t="shared" si="55"/>
        <v>14167.039222222222</v>
      </c>
      <c r="F36" s="49">
        <f>'Special Assement by Unit'!F36</f>
        <v>5567.4262222222214</v>
      </c>
      <c r="G36" s="49">
        <f t="shared" ref="G36:K36" si="56">F36</f>
        <v>5567.4262222222214</v>
      </c>
      <c r="H36" s="49">
        <f t="shared" si="56"/>
        <v>5567.4262222222214</v>
      </c>
      <c r="I36" s="49">
        <f t="shared" si="56"/>
        <v>5567.4262222222214</v>
      </c>
      <c r="J36" s="49">
        <f t="shared" si="56"/>
        <v>5567.4262222222214</v>
      </c>
      <c r="K36" s="49">
        <f t="shared" si="56"/>
        <v>5567.4262222222214</v>
      </c>
      <c r="M36" s="49">
        <f t="shared" si="26"/>
        <v>84505.287999999986</v>
      </c>
    </row>
    <row r="37" spans="1:13" x14ac:dyDescent="0.25">
      <c r="A37" s="28" t="s">
        <v>3</v>
      </c>
    </row>
    <row r="38" spans="1:13" x14ac:dyDescent="0.25">
      <c r="A38" s="28"/>
    </row>
    <row r="39" spans="1:13" x14ac:dyDescent="0.25">
      <c r="A39" s="28"/>
    </row>
    <row r="40" spans="1:13" x14ac:dyDescent="0.25">
      <c r="A40" s="28" t="s">
        <v>26</v>
      </c>
      <c r="B40" s="49">
        <f>'[1]Special Assement by Unit'!$F40</f>
        <v>5985.152</v>
      </c>
      <c r="C40" s="49">
        <f>B40+'Special Assement by Unit'!$F40</f>
        <v>9861.5004444444439</v>
      </c>
      <c r="D40" s="49">
        <f t="shared" ref="D40:E40" si="57">C40</f>
        <v>9861.5004444444439</v>
      </c>
      <c r="E40" s="49">
        <f t="shared" si="57"/>
        <v>9861.5004444444439</v>
      </c>
      <c r="F40" s="49">
        <f>'Special Assement by Unit'!F40</f>
        <v>3876.3484444444443</v>
      </c>
      <c r="G40" s="49">
        <f t="shared" ref="G40:K40" si="58">F40</f>
        <v>3876.3484444444443</v>
      </c>
      <c r="H40" s="49">
        <f t="shared" si="58"/>
        <v>3876.3484444444443</v>
      </c>
      <c r="I40" s="49">
        <f t="shared" si="58"/>
        <v>3876.3484444444443</v>
      </c>
      <c r="J40" s="49">
        <f t="shared" si="58"/>
        <v>3876.3484444444443</v>
      </c>
      <c r="K40" s="49">
        <f t="shared" si="58"/>
        <v>3876.3484444444443</v>
      </c>
      <c r="M40" s="49">
        <f t="shared" ref="M40:M50" si="59">SUM(B40:L40)</f>
        <v>58827.744000000013</v>
      </c>
    </row>
    <row r="41" spans="1:13" x14ac:dyDescent="0.25">
      <c r="A41" s="28" t="s">
        <v>27</v>
      </c>
      <c r="B41" s="49">
        <f>'[1]Special Assement by Unit'!$F41</f>
        <v>9577.4439999999995</v>
      </c>
      <c r="C41" s="49">
        <f>B41+'Special Assement by Unit'!$F41</f>
        <v>15780.379222222222</v>
      </c>
      <c r="D41" s="49">
        <f t="shared" ref="D41:E41" si="60">C41</f>
        <v>15780.379222222222</v>
      </c>
      <c r="E41" s="49">
        <f t="shared" si="60"/>
        <v>15780.379222222222</v>
      </c>
      <c r="F41" s="49">
        <f>'Special Assement by Unit'!F41</f>
        <v>6202.9352222222215</v>
      </c>
      <c r="G41" s="49">
        <f t="shared" ref="G41:K41" si="61">F41</f>
        <v>6202.9352222222215</v>
      </c>
      <c r="H41" s="49">
        <f t="shared" si="61"/>
        <v>6202.9352222222215</v>
      </c>
      <c r="I41" s="49">
        <f t="shared" si="61"/>
        <v>6202.9352222222215</v>
      </c>
      <c r="J41" s="49">
        <f t="shared" si="61"/>
        <v>6202.9352222222215</v>
      </c>
      <c r="K41" s="49">
        <f t="shared" si="61"/>
        <v>6202.9352222222215</v>
      </c>
      <c r="M41" s="49">
        <f t="shared" si="59"/>
        <v>94136.192999999999</v>
      </c>
    </row>
    <row r="42" spans="1:13" x14ac:dyDescent="0.25">
      <c r="A42" s="28" t="s">
        <v>28</v>
      </c>
      <c r="B42" s="49">
        <f>'[1]Special Assement by Unit'!$F42</f>
        <v>6208.5159999999996</v>
      </c>
      <c r="C42" s="49">
        <f>B42+'Special Assement by Unit'!$F42</f>
        <v>10229.528555555555</v>
      </c>
      <c r="D42" s="49">
        <f t="shared" ref="D42:E42" si="62">C42</f>
        <v>10229.528555555555</v>
      </c>
      <c r="E42" s="49">
        <f t="shared" si="62"/>
        <v>10229.528555555555</v>
      </c>
      <c r="F42" s="49">
        <f>'Special Assement by Unit'!F42</f>
        <v>4021.0125555555551</v>
      </c>
      <c r="G42" s="49">
        <f t="shared" ref="G42:K42" si="63">F42</f>
        <v>4021.0125555555551</v>
      </c>
      <c r="H42" s="49">
        <f t="shared" si="63"/>
        <v>4021.0125555555551</v>
      </c>
      <c r="I42" s="49">
        <f t="shared" si="63"/>
        <v>4021.0125555555551</v>
      </c>
      <c r="J42" s="49">
        <f t="shared" si="63"/>
        <v>4021.0125555555551</v>
      </c>
      <c r="K42" s="49">
        <f t="shared" si="63"/>
        <v>4021.0125555555551</v>
      </c>
      <c r="M42" s="49">
        <f t="shared" si="59"/>
        <v>61023.177000000003</v>
      </c>
    </row>
    <row r="43" spans="1:13" x14ac:dyDescent="0.25">
      <c r="A43" s="28" t="s">
        <v>29</v>
      </c>
      <c r="B43" s="49">
        <f>'[1]Special Assement by Unit'!$F43</f>
        <v>5985.152</v>
      </c>
      <c r="C43" s="49">
        <f>B43+'Special Assement by Unit'!$F43</f>
        <v>9861.5004444444439</v>
      </c>
      <c r="D43" s="49">
        <f t="shared" ref="D43:E43" si="64">C43</f>
        <v>9861.5004444444439</v>
      </c>
      <c r="E43" s="49">
        <f t="shared" si="64"/>
        <v>9861.5004444444439</v>
      </c>
      <c r="F43" s="49">
        <f>'Special Assement by Unit'!F43</f>
        <v>3876.3484444444443</v>
      </c>
      <c r="G43" s="49">
        <f t="shared" ref="G43:K43" si="65">F43</f>
        <v>3876.3484444444443</v>
      </c>
      <c r="H43" s="49">
        <f t="shared" si="65"/>
        <v>3876.3484444444443</v>
      </c>
      <c r="I43" s="49">
        <f t="shared" si="65"/>
        <v>3876.3484444444443</v>
      </c>
      <c r="J43" s="49">
        <f t="shared" si="65"/>
        <v>3876.3484444444443</v>
      </c>
      <c r="K43" s="49">
        <f t="shared" si="65"/>
        <v>3876.3484444444443</v>
      </c>
      <c r="M43" s="49">
        <f t="shared" si="59"/>
        <v>58827.744000000013</v>
      </c>
    </row>
    <row r="44" spans="1:13" x14ac:dyDescent="0.25">
      <c r="A44" s="28" t="s">
        <v>30</v>
      </c>
      <c r="B44" s="49">
        <f>'[1]Special Assement by Unit'!$F44</f>
        <v>5985.152</v>
      </c>
      <c r="C44" s="49">
        <f>B44+'Special Assement by Unit'!$F44</f>
        <v>9861.5004444444439</v>
      </c>
      <c r="D44" s="49">
        <f t="shared" ref="D44:E44" si="66">C44</f>
        <v>9861.5004444444439</v>
      </c>
      <c r="E44" s="49">
        <f t="shared" si="66"/>
        <v>9861.5004444444439</v>
      </c>
      <c r="F44" s="49">
        <f>'Special Assement by Unit'!F44</f>
        <v>3876.3484444444443</v>
      </c>
      <c r="G44" s="49">
        <f t="shared" ref="G44:K44" si="67">F44</f>
        <v>3876.3484444444443</v>
      </c>
      <c r="H44" s="49">
        <f t="shared" si="67"/>
        <v>3876.3484444444443</v>
      </c>
      <c r="I44" s="49">
        <f t="shared" si="67"/>
        <v>3876.3484444444443</v>
      </c>
      <c r="J44" s="49">
        <f t="shared" si="67"/>
        <v>3876.3484444444443</v>
      </c>
      <c r="K44" s="49">
        <f t="shared" si="67"/>
        <v>3876.3484444444443</v>
      </c>
      <c r="M44" s="49">
        <f t="shared" si="59"/>
        <v>58827.744000000013</v>
      </c>
    </row>
    <row r="45" spans="1:13" x14ac:dyDescent="0.25">
      <c r="A45" s="28" t="s">
        <v>31</v>
      </c>
      <c r="B45" s="49">
        <f>'[1]Special Assement by Unit'!$F45</f>
        <v>6208.5159999999996</v>
      </c>
      <c r="C45" s="49">
        <f>B45+'Special Assement by Unit'!$F45</f>
        <v>10229.528555555555</v>
      </c>
      <c r="D45" s="49">
        <f t="shared" ref="D45:E45" si="68">C45</f>
        <v>10229.528555555555</v>
      </c>
      <c r="E45" s="49">
        <f t="shared" si="68"/>
        <v>10229.528555555555</v>
      </c>
      <c r="F45" s="49">
        <f>'Special Assement by Unit'!F45</f>
        <v>4021.0125555555551</v>
      </c>
      <c r="G45" s="49">
        <f t="shared" ref="G45:K45" si="69">F45</f>
        <v>4021.0125555555551</v>
      </c>
      <c r="H45" s="49">
        <f t="shared" si="69"/>
        <v>4021.0125555555551</v>
      </c>
      <c r="I45" s="49">
        <f t="shared" si="69"/>
        <v>4021.0125555555551</v>
      </c>
      <c r="J45" s="49">
        <f t="shared" si="69"/>
        <v>4021.0125555555551</v>
      </c>
      <c r="K45" s="49">
        <f t="shared" si="69"/>
        <v>4021.0125555555551</v>
      </c>
      <c r="M45" s="49">
        <f t="shared" si="59"/>
        <v>61023.177000000003</v>
      </c>
    </row>
    <row r="46" spans="1:13" x14ac:dyDescent="0.25">
      <c r="A46" s="28" t="s">
        <v>32</v>
      </c>
      <c r="B46" s="49">
        <f>'[1]Special Assement by Unit'!$F46</f>
        <v>5985.152</v>
      </c>
      <c r="C46" s="49">
        <f>B46+'Special Assement by Unit'!$F46</f>
        <v>9861.5004444444439</v>
      </c>
      <c r="D46" s="49">
        <f t="shared" ref="D46:E46" si="70">C46</f>
        <v>9861.5004444444439</v>
      </c>
      <c r="E46" s="49">
        <f t="shared" si="70"/>
        <v>9861.5004444444439</v>
      </c>
      <c r="F46" s="49">
        <f>'Special Assement by Unit'!F46</f>
        <v>3876.3484444444443</v>
      </c>
      <c r="G46" s="49">
        <f t="shared" ref="G46:K46" si="71">F46</f>
        <v>3876.3484444444443</v>
      </c>
      <c r="H46" s="49">
        <f t="shared" si="71"/>
        <v>3876.3484444444443</v>
      </c>
      <c r="I46" s="49">
        <f t="shared" si="71"/>
        <v>3876.3484444444443</v>
      </c>
      <c r="J46" s="49">
        <f t="shared" si="71"/>
        <v>3876.3484444444443</v>
      </c>
      <c r="K46" s="49">
        <f t="shared" si="71"/>
        <v>3876.3484444444443</v>
      </c>
      <c r="M46" s="49">
        <f t="shared" si="59"/>
        <v>58827.744000000013</v>
      </c>
    </row>
    <row r="47" spans="1:13" x14ac:dyDescent="0.25">
      <c r="A47" s="28" t="s">
        <v>33</v>
      </c>
      <c r="B47" s="49">
        <f>'[1]Special Assement by Unit'!$F47</f>
        <v>7962.2920000000004</v>
      </c>
      <c r="C47" s="49">
        <f>B47+'Special Assement by Unit'!$F47</f>
        <v>13119.156555555557</v>
      </c>
      <c r="D47" s="49">
        <f t="shared" ref="D47:E47" si="72">C47</f>
        <v>13119.156555555557</v>
      </c>
      <c r="E47" s="49">
        <f t="shared" si="72"/>
        <v>13119.156555555557</v>
      </c>
      <c r="F47" s="49">
        <f>'Special Assement by Unit'!F47</f>
        <v>5156.8645555555559</v>
      </c>
      <c r="G47" s="49">
        <f t="shared" ref="G47:K47" si="73">F47</f>
        <v>5156.8645555555559</v>
      </c>
      <c r="H47" s="49">
        <f t="shared" si="73"/>
        <v>5156.8645555555559</v>
      </c>
      <c r="I47" s="49">
        <f t="shared" si="73"/>
        <v>5156.8645555555559</v>
      </c>
      <c r="J47" s="49">
        <f t="shared" si="73"/>
        <v>5156.8645555555559</v>
      </c>
      <c r="K47" s="49">
        <f t="shared" si="73"/>
        <v>5156.8645555555559</v>
      </c>
      <c r="M47" s="49">
        <f t="shared" si="59"/>
        <v>78260.949000000008</v>
      </c>
    </row>
    <row r="48" spans="1:13" x14ac:dyDescent="0.25">
      <c r="A48" s="28" t="s">
        <v>34</v>
      </c>
      <c r="B48" s="49">
        <f>'[1]Special Assement by Unit'!$F48</f>
        <v>8155.1039999999994</v>
      </c>
      <c r="C48" s="49">
        <f>B48+'Special Assement by Unit'!$F48</f>
        <v>13436.845333333333</v>
      </c>
      <c r="D48" s="49">
        <f t="shared" ref="D48:E48" si="74">C48</f>
        <v>13436.845333333333</v>
      </c>
      <c r="E48" s="49">
        <f t="shared" si="74"/>
        <v>13436.845333333333</v>
      </c>
      <c r="F48" s="49">
        <f>'Special Assement by Unit'!F48</f>
        <v>5281.7413333333334</v>
      </c>
      <c r="G48" s="49">
        <f t="shared" ref="G48:K48" si="75">F48</f>
        <v>5281.7413333333334</v>
      </c>
      <c r="H48" s="49">
        <f t="shared" si="75"/>
        <v>5281.7413333333334</v>
      </c>
      <c r="I48" s="49">
        <f t="shared" si="75"/>
        <v>5281.7413333333334</v>
      </c>
      <c r="J48" s="49">
        <f t="shared" si="75"/>
        <v>5281.7413333333334</v>
      </c>
      <c r="K48" s="49">
        <f t="shared" si="75"/>
        <v>5281.7413333333334</v>
      </c>
      <c r="M48" s="49">
        <f t="shared" si="59"/>
        <v>80156.088000000003</v>
      </c>
    </row>
    <row r="49" spans="1:13" x14ac:dyDescent="0.25">
      <c r="A49" s="28" t="s">
        <v>35</v>
      </c>
      <c r="B49" s="49">
        <f>'[1]Special Assement by Unit'!$F49</f>
        <v>5985.152</v>
      </c>
      <c r="C49" s="49">
        <f>B49+'Special Assement by Unit'!$F49</f>
        <v>9861.5004444444439</v>
      </c>
      <c r="D49" s="49">
        <f t="shared" ref="D49:E49" si="76">C49</f>
        <v>9861.5004444444439</v>
      </c>
      <c r="E49" s="49">
        <f t="shared" si="76"/>
        <v>9861.5004444444439</v>
      </c>
      <c r="F49" s="49">
        <f>'Special Assement by Unit'!F49</f>
        <v>3876.3484444444443</v>
      </c>
      <c r="G49" s="49">
        <f t="shared" ref="G49:K49" si="77">F49</f>
        <v>3876.3484444444443</v>
      </c>
      <c r="H49" s="49">
        <f t="shared" si="77"/>
        <v>3876.3484444444443</v>
      </c>
      <c r="I49" s="49">
        <f t="shared" si="77"/>
        <v>3876.3484444444443</v>
      </c>
      <c r="J49" s="49">
        <f t="shared" si="77"/>
        <v>3876.3484444444443</v>
      </c>
      <c r="K49" s="49">
        <f t="shared" si="77"/>
        <v>3876.3484444444443</v>
      </c>
      <c r="M49" s="49">
        <f t="shared" si="59"/>
        <v>58827.744000000013</v>
      </c>
    </row>
    <row r="50" spans="1:13" x14ac:dyDescent="0.25">
      <c r="A50" s="28" t="s">
        <v>36</v>
      </c>
      <c r="B50" s="49">
        <f>'[1]Special Assement by Unit'!$F50</f>
        <v>7962.2920000000004</v>
      </c>
      <c r="C50" s="49">
        <f>B50+'Special Assement by Unit'!$F50</f>
        <v>13119.156555555557</v>
      </c>
      <c r="D50" s="49">
        <f t="shared" ref="D50:E50" si="78">C50</f>
        <v>13119.156555555557</v>
      </c>
      <c r="E50" s="49">
        <f t="shared" si="78"/>
        <v>13119.156555555557</v>
      </c>
      <c r="F50" s="49">
        <f>'Special Assement by Unit'!F50</f>
        <v>5156.8645555555559</v>
      </c>
      <c r="G50" s="49">
        <f t="shared" ref="G50:K50" si="79">F50</f>
        <v>5156.8645555555559</v>
      </c>
      <c r="H50" s="49">
        <f t="shared" si="79"/>
        <v>5156.8645555555559</v>
      </c>
      <c r="I50" s="49">
        <f t="shared" si="79"/>
        <v>5156.8645555555559</v>
      </c>
      <c r="J50" s="49">
        <f t="shared" si="79"/>
        <v>5156.8645555555559</v>
      </c>
      <c r="K50" s="49">
        <f t="shared" si="79"/>
        <v>5156.8645555555559</v>
      </c>
      <c r="M50" s="49">
        <f t="shared" si="59"/>
        <v>78260.949000000008</v>
      </c>
    </row>
    <row r="51" spans="1:13" x14ac:dyDescent="0.25">
      <c r="A51" s="28" t="s">
        <v>3</v>
      </c>
    </row>
    <row r="52" spans="1:13" x14ac:dyDescent="0.25">
      <c r="A52" s="28"/>
    </row>
    <row r="53" spans="1:13" x14ac:dyDescent="0.25">
      <c r="A53" s="28"/>
    </row>
    <row r="54" spans="1:13" x14ac:dyDescent="0.25">
      <c r="A54" s="28" t="s">
        <v>52</v>
      </c>
      <c r="B54" s="49">
        <f>'[1]Special Assement by Unit'!$F54</f>
        <v>6254.0910000000003</v>
      </c>
      <c r="C54" s="49">
        <f>B54+'Special Assement by Unit'!$F54</f>
        <v>10307.978999999999</v>
      </c>
      <c r="D54" s="49">
        <f t="shared" ref="D54:E54" si="80">C54</f>
        <v>10307.978999999999</v>
      </c>
      <c r="E54" s="49">
        <f t="shared" si="80"/>
        <v>10307.978999999999</v>
      </c>
      <c r="F54" s="49">
        <f>'Special Assement by Unit'!F54</f>
        <v>4053.8879999999999</v>
      </c>
      <c r="G54" s="49">
        <f t="shared" ref="G54:K54" si="81">F54</f>
        <v>4053.8879999999999</v>
      </c>
      <c r="H54" s="49">
        <f t="shared" si="81"/>
        <v>4053.8879999999999</v>
      </c>
      <c r="I54" s="49">
        <f t="shared" si="81"/>
        <v>4053.8879999999999</v>
      </c>
      <c r="J54" s="49">
        <f t="shared" si="81"/>
        <v>4053.8879999999999</v>
      </c>
      <c r="K54" s="49">
        <f t="shared" si="81"/>
        <v>4053.8879999999999</v>
      </c>
      <c r="M54" s="49">
        <f t="shared" ref="M54:M68" si="82">SUM(B54:L54)</f>
        <v>61501.355999999992</v>
      </c>
    </row>
    <row r="55" spans="1:13" x14ac:dyDescent="0.25">
      <c r="A55" s="28" t="s">
        <v>53</v>
      </c>
      <c r="B55" s="49">
        <f>'[1]Special Assement by Unit'!$F55</f>
        <v>6254.0910000000003</v>
      </c>
      <c r="C55" s="49">
        <f>B55+'Special Assement by Unit'!$F55</f>
        <v>10307.978999999999</v>
      </c>
      <c r="D55" s="49">
        <f t="shared" ref="D55:E55" si="83">C55</f>
        <v>10307.978999999999</v>
      </c>
      <c r="E55" s="49">
        <f t="shared" si="83"/>
        <v>10307.978999999999</v>
      </c>
      <c r="F55" s="49">
        <f>'Special Assement by Unit'!F55</f>
        <v>4053.8879999999999</v>
      </c>
      <c r="G55" s="49">
        <f t="shared" ref="G55:K55" si="84">F55</f>
        <v>4053.8879999999999</v>
      </c>
      <c r="H55" s="49">
        <f t="shared" si="84"/>
        <v>4053.8879999999999</v>
      </c>
      <c r="I55" s="49">
        <f t="shared" si="84"/>
        <v>4053.8879999999999</v>
      </c>
      <c r="J55" s="49">
        <f t="shared" si="84"/>
        <v>4053.8879999999999</v>
      </c>
      <c r="K55" s="49">
        <f t="shared" si="84"/>
        <v>4053.8879999999999</v>
      </c>
      <c r="M55" s="49">
        <f t="shared" si="82"/>
        <v>61501.355999999992</v>
      </c>
    </row>
    <row r="56" spans="1:13" x14ac:dyDescent="0.25">
      <c r="A56" s="28" t="s">
        <v>54</v>
      </c>
      <c r="B56" s="49">
        <f>'[1]Special Assement by Unit'!$F56</f>
        <v>8244.1392500000002</v>
      </c>
      <c r="C56" s="49">
        <f>B56+'Special Assement by Unit'!$F56</f>
        <v>13587.97213888889</v>
      </c>
      <c r="D56" s="49">
        <f t="shared" ref="D56:E56" si="85">C56</f>
        <v>13587.97213888889</v>
      </c>
      <c r="E56" s="49">
        <f t="shared" si="85"/>
        <v>13587.97213888889</v>
      </c>
      <c r="F56" s="49">
        <f>'Special Assement by Unit'!F56</f>
        <v>5343.8328888888891</v>
      </c>
      <c r="G56" s="49">
        <f t="shared" ref="G56:K56" si="86">F56</f>
        <v>5343.8328888888891</v>
      </c>
      <c r="H56" s="49">
        <f t="shared" si="86"/>
        <v>5343.8328888888891</v>
      </c>
      <c r="I56" s="49">
        <f t="shared" si="86"/>
        <v>5343.8328888888891</v>
      </c>
      <c r="J56" s="49">
        <f t="shared" si="86"/>
        <v>5343.8328888888891</v>
      </c>
      <c r="K56" s="49">
        <f t="shared" si="86"/>
        <v>5343.8328888888891</v>
      </c>
      <c r="M56" s="49">
        <f t="shared" si="82"/>
        <v>81071.053</v>
      </c>
    </row>
    <row r="57" spans="1:13" x14ac:dyDescent="0.25">
      <c r="A57" s="28" t="s">
        <v>55</v>
      </c>
      <c r="B57" s="49">
        <f>'[1]Special Assement by Unit'!$F57</f>
        <v>4119.0390000000007</v>
      </c>
      <c r="C57" s="49">
        <f>B57+'Special Assement by Unit'!$F57</f>
        <v>6788.9910000000009</v>
      </c>
      <c r="D57" s="49">
        <f t="shared" ref="D57:E57" si="87">C57</f>
        <v>6788.9910000000009</v>
      </c>
      <c r="E57" s="49">
        <f t="shared" si="87"/>
        <v>6788.9910000000009</v>
      </c>
      <c r="F57" s="49">
        <f>'Special Assement by Unit'!F57</f>
        <v>2669.9520000000002</v>
      </c>
      <c r="G57" s="49">
        <f t="shared" ref="G57:K57" si="88">F57</f>
        <v>2669.9520000000002</v>
      </c>
      <c r="H57" s="49">
        <f t="shared" si="88"/>
        <v>2669.9520000000002</v>
      </c>
      <c r="I57" s="49">
        <f t="shared" si="88"/>
        <v>2669.9520000000002</v>
      </c>
      <c r="J57" s="49">
        <f t="shared" si="88"/>
        <v>2669.9520000000002</v>
      </c>
      <c r="K57" s="49">
        <f t="shared" si="88"/>
        <v>2669.9520000000002</v>
      </c>
      <c r="M57" s="49">
        <f t="shared" si="82"/>
        <v>40505.724000000002</v>
      </c>
    </row>
    <row r="58" spans="1:13" x14ac:dyDescent="0.25">
      <c r="A58" s="28" t="s">
        <v>56</v>
      </c>
      <c r="B58" s="49">
        <f>'[1]Special Assement by Unit'!$F58</f>
        <v>5192.4397500000005</v>
      </c>
      <c r="C58" s="49">
        <f>B58+'Special Assement by Unit'!$F58</f>
        <v>8558.1677500000005</v>
      </c>
      <c r="D58" s="49">
        <f t="shared" ref="D58:E58" si="89">C58</f>
        <v>8558.1677500000005</v>
      </c>
      <c r="E58" s="49">
        <f t="shared" si="89"/>
        <v>8558.1677500000005</v>
      </c>
      <c r="F58" s="49">
        <f>'Special Assement by Unit'!F58</f>
        <v>3365.7280000000005</v>
      </c>
      <c r="G58" s="49">
        <f t="shared" ref="G58:K58" si="90">F58</f>
        <v>3365.7280000000005</v>
      </c>
      <c r="H58" s="49">
        <f t="shared" si="90"/>
        <v>3365.7280000000005</v>
      </c>
      <c r="I58" s="49">
        <f t="shared" si="90"/>
        <v>3365.7280000000005</v>
      </c>
      <c r="J58" s="49">
        <f t="shared" si="90"/>
        <v>3365.7280000000005</v>
      </c>
      <c r="K58" s="49">
        <f t="shared" si="90"/>
        <v>3365.7280000000005</v>
      </c>
      <c r="M58" s="49">
        <f t="shared" si="82"/>
        <v>51061.311000000016</v>
      </c>
    </row>
    <row r="59" spans="1:13" x14ac:dyDescent="0.25">
      <c r="A59" s="28" t="s">
        <v>57</v>
      </c>
      <c r="B59" s="49">
        <f>'[1]Special Assement by Unit'!$F59</f>
        <v>6115.5214999999998</v>
      </c>
      <c r="C59" s="49">
        <f>B59+'Special Assement by Unit'!$F59</f>
        <v>10079.589055555556</v>
      </c>
      <c r="D59" s="49">
        <f t="shared" ref="D59:E59" si="91">C59</f>
        <v>10079.589055555556</v>
      </c>
      <c r="E59" s="49">
        <f t="shared" si="91"/>
        <v>10079.589055555556</v>
      </c>
      <c r="F59" s="49">
        <f>'Special Assement by Unit'!F59</f>
        <v>3964.0675555555554</v>
      </c>
      <c r="G59" s="49">
        <f t="shared" ref="G59:K59" si="92">F59</f>
        <v>3964.0675555555554</v>
      </c>
      <c r="H59" s="49">
        <f t="shared" si="92"/>
        <v>3964.0675555555554</v>
      </c>
      <c r="I59" s="49">
        <f t="shared" si="92"/>
        <v>3964.0675555555554</v>
      </c>
      <c r="J59" s="49">
        <f t="shared" si="92"/>
        <v>3964.0675555555554</v>
      </c>
      <c r="K59" s="49">
        <f t="shared" si="92"/>
        <v>3964.0675555555554</v>
      </c>
      <c r="M59" s="49">
        <f t="shared" si="82"/>
        <v>60138.69400000001</v>
      </c>
    </row>
    <row r="60" spans="1:13" x14ac:dyDescent="0.25">
      <c r="A60" s="28" t="s">
        <v>58</v>
      </c>
      <c r="B60" s="49">
        <f>'[1]Special Assement by Unit'!$F60</f>
        <v>6736.1002499999995</v>
      </c>
      <c r="C60" s="49">
        <f>B60+'Special Assement by Unit'!$F60</f>
        <v>11102.425583333334</v>
      </c>
      <c r="D60" s="49">
        <f t="shared" ref="D60:E60" si="93">C60</f>
        <v>11102.425583333334</v>
      </c>
      <c r="E60" s="49">
        <f t="shared" si="93"/>
        <v>11102.425583333334</v>
      </c>
      <c r="F60" s="49">
        <f>'Special Assement by Unit'!F60</f>
        <v>4366.3253333333332</v>
      </c>
      <c r="G60" s="49">
        <f t="shared" ref="G60:K60" si="94">F60</f>
        <v>4366.3253333333332</v>
      </c>
      <c r="H60" s="49">
        <f t="shared" si="94"/>
        <v>4366.3253333333332</v>
      </c>
      <c r="I60" s="49">
        <f t="shared" si="94"/>
        <v>4366.3253333333332</v>
      </c>
      <c r="J60" s="49">
        <f t="shared" si="94"/>
        <v>4366.3253333333332</v>
      </c>
      <c r="K60" s="49">
        <f t="shared" si="94"/>
        <v>4366.3253333333332</v>
      </c>
      <c r="M60" s="49">
        <f t="shared" si="82"/>
        <v>66241.328999999998</v>
      </c>
    </row>
    <row r="61" spans="1:13" x14ac:dyDescent="0.25">
      <c r="A61" s="28" t="s">
        <v>59</v>
      </c>
      <c r="B61" s="49">
        <f>'[1]Special Assement by Unit'!$F61</f>
        <v>2219.5365000000002</v>
      </c>
      <c r="C61" s="49">
        <f>B61+'Special Assement by Unit'!$F61</f>
        <v>3658.2351666666668</v>
      </c>
      <c r="D61" s="49">
        <f t="shared" ref="D61:E61" si="95">C61</f>
        <v>3658.2351666666668</v>
      </c>
      <c r="E61" s="49">
        <f t="shared" si="95"/>
        <v>3658.2351666666668</v>
      </c>
      <c r="F61" s="49">
        <f>'Special Assement by Unit'!F61</f>
        <v>1438.6986666666667</v>
      </c>
      <c r="G61" s="49">
        <f t="shared" ref="G61:K61" si="96">F61</f>
        <v>1438.6986666666667</v>
      </c>
      <c r="H61" s="49">
        <f t="shared" si="96"/>
        <v>1438.6986666666667</v>
      </c>
      <c r="I61" s="49">
        <f t="shared" si="96"/>
        <v>1438.6986666666667</v>
      </c>
      <c r="J61" s="49">
        <f t="shared" si="96"/>
        <v>1438.6986666666667</v>
      </c>
      <c r="K61" s="49">
        <f t="shared" si="96"/>
        <v>1438.6986666666667</v>
      </c>
      <c r="M61" s="49">
        <f t="shared" si="82"/>
        <v>21826.434000000005</v>
      </c>
    </row>
    <row r="62" spans="1:13" x14ac:dyDescent="0.25">
      <c r="A62" s="28" t="s">
        <v>60</v>
      </c>
      <c r="B62" s="49">
        <f>'[1]Special Assement by Unit'!$F62</f>
        <v>5192.4397500000005</v>
      </c>
      <c r="C62" s="49">
        <f>B62+'Special Assement by Unit'!$F62</f>
        <v>8558.1677500000005</v>
      </c>
      <c r="D62" s="49">
        <f t="shared" ref="D62:E62" si="97">C62</f>
        <v>8558.1677500000005</v>
      </c>
      <c r="E62" s="49">
        <f t="shared" si="97"/>
        <v>8558.1677500000005</v>
      </c>
      <c r="F62" s="49">
        <f>'Special Assement by Unit'!F62</f>
        <v>3365.7280000000005</v>
      </c>
      <c r="G62" s="49">
        <f t="shared" ref="G62:K62" si="98">F62</f>
        <v>3365.7280000000005</v>
      </c>
      <c r="H62" s="49">
        <f t="shared" si="98"/>
        <v>3365.7280000000005</v>
      </c>
      <c r="I62" s="49">
        <f t="shared" si="98"/>
        <v>3365.7280000000005</v>
      </c>
      <c r="J62" s="49">
        <f t="shared" si="98"/>
        <v>3365.7280000000005</v>
      </c>
      <c r="K62" s="49">
        <f t="shared" si="98"/>
        <v>3365.7280000000005</v>
      </c>
      <c r="M62" s="49">
        <f t="shared" si="82"/>
        <v>51061.311000000016</v>
      </c>
    </row>
    <row r="63" spans="1:13" x14ac:dyDescent="0.25">
      <c r="A63" s="28" t="s">
        <v>61</v>
      </c>
      <c r="B63" s="49">
        <f>'[1]Special Assement by Unit'!$F63</f>
        <v>6115.5214999999998</v>
      </c>
      <c r="C63" s="49">
        <f>B63+'Special Assement by Unit'!$F63</f>
        <v>10079.589055555556</v>
      </c>
      <c r="D63" s="49">
        <f t="shared" ref="D63:E63" si="99">C63</f>
        <v>10079.589055555556</v>
      </c>
      <c r="E63" s="49">
        <f t="shared" si="99"/>
        <v>10079.589055555556</v>
      </c>
      <c r="F63" s="49">
        <f>'Special Assement by Unit'!F63</f>
        <v>3964.0675555555554</v>
      </c>
      <c r="G63" s="49">
        <f t="shared" ref="G63:K63" si="100">F63</f>
        <v>3964.0675555555554</v>
      </c>
      <c r="H63" s="49">
        <f t="shared" si="100"/>
        <v>3964.0675555555554</v>
      </c>
      <c r="I63" s="49">
        <f t="shared" si="100"/>
        <v>3964.0675555555554</v>
      </c>
      <c r="J63" s="49">
        <f t="shared" si="100"/>
        <v>3964.0675555555554</v>
      </c>
      <c r="K63" s="49">
        <f t="shared" si="100"/>
        <v>3964.0675555555554</v>
      </c>
      <c r="M63" s="49">
        <f t="shared" si="82"/>
        <v>60138.69400000001</v>
      </c>
    </row>
    <row r="64" spans="1:13" x14ac:dyDescent="0.25">
      <c r="A64" s="28" t="s">
        <v>62</v>
      </c>
      <c r="B64" s="49">
        <f>'[1]Special Assement by Unit'!$F64</f>
        <v>8781.1659999999993</v>
      </c>
      <c r="C64" s="49">
        <f>B64+'Special Assement by Unit'!$F64</f>
        <v>14473.098444444444</v>
      </c>
      <c r="D64" s="49">
        <f t="shared" ref="D64:E64" si="101">C64</f>
        <v>14473.098444444444</v>
      </c>
      <c r="E64" s="49">
        <f t="shared" si="101"/>
        <v>14473.098444444444</v>
      </c>
      <c r="F64" s="49">
        <f>'Special Assement by Unit'!F64</f>
        <v>5691.9324444444446</v>
      </c>
      <c r="G64" s="49">
        <f t="shared" ref="G64:K64" si="102">F64</f>
        <v>5691.9324444444446</v>
      </c>
      <c r="H64" s="49">
        <f t="shared" si="102"/>
        <v>5691.9324444444446</v>
      </c>
      <c r="I64" s="49">
        <f t="shared" si="102"/>
        <v>5691.9324444444446</v>
      </c>
      <c r="J64" s="49">
        <f t="shared" si="102"/>
        <v>5691.9324444444446</v>
      </c>
      <c r="K64" s="49">
        <f t="shared" si="102"/>
        <v>5691.9324444444446</v>
      </c>
      <c r="M64" s="49">
        <f t="shared" si="82"/>
        <v>86352.056000000026</v>
      </c>
    </row>
    <row r="65" spans="1:13" x14ac:dyDescent="0.25">
      <c r="A65" s="28" t="s">
        <v>63</v>
      </c>
      <c r="B65" s="49">
        <f>'[1]Special Assement by Unit'!$F65</f>
        <v>2219.5365000000002</v>
      </c>
      <c r="C65" s="49">
        <f>B65+'Special Assement by Unit'!$F65</f>
        <v>3658.2351666666668</v>
      </c>
      <c r="D65" s="49">
        <f t="shared" ref="D65:E65" si="103">C65</f>
        <v>3658.2351666666668</v>
      </c>
      <c r="E65" s="49">
        <f t="shared" si="103"/>
        <v>3658.2351666666668</v>
      </c>
      <c r="F65" s="49">
        <f>'Special Assement by Unit'!F65</f>
        <v>1438.6986666666667</v>
      </c>
      <c r="G65" s="49">
        <f t="shared" ref="G65:K65" si="104">F65</f>
        <v>1438.6986666666667</v>
      </c>
      <c r="H65" s="49">
        <f t="shared" si="104"/>
        <v>1438.6986666666667</v>
      </c>
      <c r="I65" s="49">
        <f t="shared" si="104"/>
        <v>1438.6986666666667</v>
      </c>
      <c r="J65" s="49">
        <f t="shared" si="104"/>
        <v>1438.6986666666667</v>
      </c>
      <c r="K65" s="49">
        <f t="shared" si="104"/>
        <v>1438.6986666666667</v>
      </c>
      <c r="M65" s="49">
        <f t="shared" si="82"/>
        <v>21826.434000000005</v>
      </c>
    </row>
    <row r="66" spans="1:13" x14ac:dyDescent="0.25">
      <c r="A66" s="28" t="s">
        <v>64</v>
      </c>
      <c r="B66" s="49">
        <f>'[1]Special Assement by Unit'!$F66</f>
        <v>7140.6187500000005</v>
      </c>
      <c r="C66" s="49">
        <f>B66+'Special Assement by Unit'!$F66</f>
        <v>11769.152083333334</v>
      </c>
      <c r="D66" s="49">
        <f t="shared" ref="D66:E66" si="105">C66</f>
        <v>11769.152083333334</v>
      </c>
      <c r="E66" s="49">
        <f t="shared" si="105"/>
        <v>11769.152083333334</v>
      </c>
      <c r="F66" s="49">
        <f>'Special Assement by Unit'!F66</f>
        <v>4628.5333333333338</v>
      </c>
      <c r="G66" s="49">
        <f t="shared" ref="G66:K66" si="106">F66</f>
        <v>4628.5333333333338</v>
      </c>
      <c r="H66" s="49">
        <f t="shared" si="106"/>
        <v>4628.5333333333338</v>
      </c>
      <c r="I66" s="49">
        <f t="shared" si="106"/>
        <v>4628.5333333333338</v>
      </c>
      <c r="J66" s="49">
        <f t="shared" si="106"/>
        <v>4628.5333333333338</v>
      </c>
      <c r="K66" s="49">
        <f t="shared" si="106"/>
        <v>4628.5333333333338</v>
      </c>
      <c r="M66" s="49">
        <f t="shared" si="82"/>
        <v>70219.275000000009</v>
      </c>
    </row>
    <row r="67" spans="1:13" x14ac:dyDescent="0.25">
      <c r="A67" s="28" t="s">
        <v>65</v>
      </c>
      <c r="B67" s="49">
        <f>'[1]Special Assement by Unit'!$F67</f>
        <v>8202.1767499999987</v>
      </c>
      <c r="C67" s="49">
        <f>B67+'Special Assement by Unit'!$F67</f>
        <v>13518.809638888888</v>
      </c>
      <c r="D67" s="49">
        <f t="shared" ref="D67:E67" si="107">C67</f>
        <v>13518.809638888888</v>
      </c>
      <c r="E67" s="49">
        <f t="shared" si="107"/>
        <v>13518.809638888888</v>
      </c>
      <c r="F67" s="49">
        <f>'Special Assement by Unit'!F67</f>
        <v>5316.6328888888884</v>
      </c>
      <c r="G67" s="49">
        <f t="shared" ref="G67:K67" si="108">F67</f>
        <v>5316.6328888888884</v>
      </c>
      <c r="H67" s="49">
        <f t="shared" si="108"/>
        <v>5316.6328888888884</v>
      </c>
      <c r="I67" s="49">
        <f t="shared" si="108"/>
        <v>5316.6328888888884</v>
      </c>
      <c r="J67" s="49">
        <f t="shared" si="108"/>
        <v>5316.6328888888884</v>
      </c>
      <c r="K67" s="49">
        <f t="shared" si="108"/>
        <v>5316.6328888888884</v>
      </c>
      <c r="M67" s="49">
        <f t="shared" si="82"/>
        <v>80658.402999999977</v>
      </c>
    </row>
    <row r="68" spans="1:13" x14ac:dyDescent="0.25">
      <c r="A68" s="28" t="s">
        <v>66</v>
      </c>
      <c r="B68" s="49">
        <f>'[1]Special Assement by Unit'!$F68</f>
        <v>10463.67575</v>
      </c>
      <c r="C68" s="49">
        <f>B68+'Special Assement by Unit'!$F68</f>
        <v>17246.207305555556</v>
      </c>
      <c r="D68" s="49">
        <f t="shared" ref="D68:E68" si="109">C68</f>
        <v>17246.207305555556</v>
      </c>
      <c r="E68" s="49">
        <f t="shared" si="109"/>
        <v>17246.207305555556</v>
      </c>
      <c r="F68" s="49">
        <f>'Special Assement by Unit'!F68</f>
        <v>6782.5315555555553</v>
      </c>
      <c r="G68" s="49">
        <f t="shared" ref="G68:K68" si="110">F68</f>
        <v>6782.5315555555553</v>
      </c>
      <c r="H68" s="49">
        <f t="shared" si="110"/>
        <v>6782.5315555555553</v>
      </c>
      <c r="I68" s="49">
        <f t="shared" si="110"/>
        <v>6782.5315555555553</v>
      </c>
      <c r="J68" s="49">
        <f t="shared" si="110"/>
        <v>6782.5315555555553</v>
      </c>
      <c r="K68" s="49">
        <f t="shared" si="110"/>
        <v>6782.5315555555553</v>
      </c>
      <c r="M68" s="49">
        <f t="shared" si="82"/>
        <v>102897.48700000001</v>
      </c>
    </row>
    <row r="69" spans="1:13" x14ac:dyDescent="0.25">
      <c r="A69" s="28" t="s">
        <v>3</v>
      </c>
    </row>
    <row r="70" spans="1:13" x14ac:dyDescent="0.25">
      <c r="A70" s="28"/>
    </row>
    <row r="71" spans="1:13" x14ac:dyDescent="0.25">
      <c r="A71" s="28" t="s">
        <v>67</v>
      </c>
    </row>
    <row r="72" spans="1:13" x14ac:dyDescent="0.25">
      <c r="A72" s="28" t="s">
        <v>68</v>
      </c>
      <c r="B72" s="49">
        <f>'[1]Special Assement by Unit'!$F72</f>
        <v>405.17525000000001</v>
      </c>
      <c r="C72" s="49">
        <f>B72+'Special Assement by Unit'!$F72</f>
        <v>788.31969444444439</v>
      </c>
      <c r="D72" s="49">
        <f t="shared" ref="D72:E72" si="111">C72</f>
        <v>788.31969444444439</v>
      </c>
      <c r="E72" s="49">
        <f t="shared" si="111"/>
        <v>788.31969444444439</v>
      </c>
      <c r="F72" s="49">
        <f>'Special Assement by Unit'!F72</f>
        <v>383.14444444444445</v>
      </c>
      <c r="G72" s="49">
        <f t="shared" ref="G72:K72" si="112">F72</f>
        <v>383.14444444444445</v>
      </c>
      <c r="H72" s="49">
        <f t="shared" si="112"/>
        <v>383.14444444444445</v>
      </c>
      <c r="I72" s="49">
        <f t="shared" si="112"/>
        <v>383.14444444444445</v>
      </c>
      <c r="J72" s="49">
        <f t="shared" si="112"/>
        <v>383.14444444444445</v>
      </c>
      <c r="K72" s="49">
        <f t="shared" si="112"/>
        <v>383.14444444444445</v>
      </c>
      <c r="M72" s="49">
        <f t="shared" ref="M72:M98" si="113">SUM(B72:L72)</f>
        <v>5069.0010000000002</v>
      </c>
    </row>
    <row r="73" spans="1:13" x14ac:dyDescent="0.25">
      <c r="A73" s="28" t="s">
        <v>40</v>
      </c>
      <c r="B73" s="49">
        <f>'[1]Special Assement by Unit'!$F73</f>
        <v>405.17525000000001</v>
      </c>
      <c r="C73" s="49">
        <f>B73+'Special Assement by Unit'!$F73</f>
        <v>788.31969444444439</v>
      </c>
      <c r="D73" s="49">
        <f t="shared" ref="D73:E73" si="114">C73</f>
        <v>788.31969444444439</v>
      </c>
      <c r="E73" s="49">
        <f t="shared" si="114"/>
        <v>788.31969444444439</v>
      </c>
      <c r="F73" s="49">
        <f>'Special Assement by Unit'!F73</f>
        <v>383.14444444444445</v>
      </c>
      <c r="G73" s="49">
        <f t="shared" ref="G73:K73" si="115">F73</f>
        <v>383.14444444444445</v>
      </c>
      <c r="H73" s="49">
        <f t="shared" si="115"/>
        <v>383.14444444444445</v>
      </c>
      <c r="I73" s="49">
        <f t="shared" si="115"/>
        <v>383.14444444444445</v>
      </c>
      <c r="J73" s="49">
        <f t="shared" si="115"/>
        <v>383.14444444444445</v>
      </c>
      <c r="K73" s="49">
        <f t="shared" si="115"/>
        <v>383.14444444444445</v>
      </c>
      <c r="M73" s="49">
        <f t="shared" si="113"/>
        <v>5069.0010000000002</v>
      </c>
    </row>
    <row r="74" spans="1:13" x14ac:dyDescent="0.25">
      <c r="A74" s="28" t="s">
        <v>41</v>
      </c>
      <c r="B74" s="49">
        <f>'[1]Special Assement by Unit'!$F74</f>
        <v>-405.17525000000001</v>
      </c>
      <c r="C74" s="49">
        <f>B74+'Special Assement by Unit'!$F74</f>
        <v>-788.31969444444439</v>
      </c>
      <c r="D74" s="49">
        <f t="shared" ref="D74:E74" si="116">C74</f>
        <v>-788.31969444444439</v>
      </c>
      <c r="E74" s="49">
        <f t="shared" si="116"/>
        <v>-788.31969444444439</v>
      </c>
      <c r="F74" s="49">
        <f>'Special Assement by Unit'!F74</f>
        <v>-383.14444444444445</v>
      </c>
      <c r="G74" s="49">
        <f t="shared" ref="G74:K74" si="117">F74</f>
        <v>-383.14444444444445</v>
      </c>
      <c r="H74" s="49">
        <f t="shared" si="117"/>
        <v>-383.14444444444445</v>
      </c>
      <c r="I74" s="49">
        <f t="shared" si="117"/>
        <v>-383.14444444444445</v>
      </c>
      <c r="J74" s="49">
        <f t="shared" si="117"/>
        <v>-383.14444444444445</v>
      </c>
      <c r="K74" s="49">
        <f t="shared" si="117"/>
        <v>-383.14444444444445</v>
      </c>
      <c r="M74" s="49">
        <f t="shared" si="113"/>
        <v>-5069.0010000000002</v>
      </c>
    </row>
    <row r="75" spans="1:13" x14ac:dyDescent="0.25">
      <c r="A75" s="28" t="s">
        <v>42</v>
      </c>
      <c r="B75" s="49">
        <f>'[1]Special Assement by Unit'!$F75</f>
        <v>405.17525000000001</v>
      </c>
      <c r="C75" s="49">
        <f>B75+'Special Assement by Unit'!$F75</f>
        <v>788.31969444444439</v>
      </c>
      <c r="D75" s="49">
        <f t="shared" ref="D75:E75" si="118">C75</f>
        <v>788.31969444444439</v>
      </c>
      <c r="E75" s="49">
        <f t="shared" si="118"/>
        <v>788.31969444444439</v>
      </c>
      <c r="F75" s="49">
        <f>'Special Assement by Unit'!F75</f>
        <v>383.14444444444445</v>
      </c>
      <c r="G75" s="49">
        <f t="shared" ref="G75:K75" si="119">F75</f>
        <v>383.14444444444445</v>
      </c>
      <c r="H75" s="49">
        <f t="shared" si="119"/>
        <v>383.14444444444445</v>
      </c>
      <c r="I75" s="49">
        <f t="shared" si="119"/>
        <v>383.14444444444445</v>
      </c>
      <c r="J75" s="49">
        <f t="shared" si="119"/>
        <v>383.14444444444445</v>
      </c>
      <c r="K75" s="49">
        <f t="shared" si="119"/>
        <v>383.14444444444445</v>
      </c>
      <c r="M75" s="49">
        <f t="shared" si="113"/>
        <v>5069.0010000000002</v>
      </c>
    </row>
    <row r="76" spans="1:13" x14ac:dyDescent="0.25">
      <c r="A76" s="28" t="s">
        <v>69</v>
      </c>
      <c r="B76" s="49">
        <f>'[1]Special Assement by Unit'!$F76</f>
        <v>405.17525000000001</v>
      </c>
      <c r="C76" s="49">
        <f>B76+'Special Assement by Unit'!$F76</f>
        <v>788.31969444444439</v>
      </c>
      <c r="D76" s="49">
        <f t="shared" ref="D76:E76" si="120">C76</f>
        <v>788.31969444444439</v>
      </c>
      <c r="E76" s="49">
        <f t="shared" si="120"/>
        <v>788.31969444444439</v>
      </c>
      <c r="F76" s="49">
        <f>'Special Assement by Unit'!F76</f>
        <v>383.14444444444445</v>
      </c>
      <c r="G76" s="49">
        <f t="shared" ref="G76:K76" si="121">F76</f>
        <v>383.14444444444445</v>
      </c>
      <c r="H76" s="49">
        <f t="shared" si="121"/>
        <v>383.14444444444445</v>
      </c>
      <c r="I76" s="49">
        <f t="shared" si="121"/>
        <v>383.14444444444445</v>
      </c>
      <c r="J76" s="49">
        <f t="shared" si="121"/>
        <v>383.14444444444445</v>
      </c>
      <c r="K76" s="49">
        <f t="shared" si="121"/>
        <v>383.14444444444445</v>
      </c>
      <c r="M76" s="49">
        <f t="shared" si="113"/>
        <v>5069.0010000000002</v>
      </c>
    </row>
    <row r="77" spans="1:13" x14ac:dyDescent="0.25">
      <c r="A77" s="28" t="s">
        <v>70</v>
      </c>
      <c r="B77" s="49">
        <f>'[1]Special Assement by Unit'!$F77</f>
        <v>405.17525000000001</v>
      </c>
      <c r="C77" s="49">
        <f>B77+'Special Assement by Unit'!$F77</f>
        <v>788.31969444444439</v>
      </c>
      <c r="D77" s="49">
        <f t="shared" ref="D77:E77" si="122">C77</f>
        <v>788.31969444444439</v>
      </c>
      <c r="E77" s="49">
        <f t="shared" si="122"/>
        <v>788.31969444444439</v>
      </c>
      <c r="F77" s="49">
        <f>'Special Assement by Unit'!F77</f>
        <v>383.14444444444445</v>
      </c>
      <c r="G77" s="49">
        <f t="shared" ref="G77:K77" si="123">F77</f>
        <v>383.14444444444445</v>
      </c>
      <c r="H77" s="49">
        <f t="shared" si="123"/>
        <v>383.14444444444445</v>
      </c>
      <c r="I77" s="49">
        <f t="shared" si="123"/>
        <v>383.14444444444445</v>
      </c>
      <c r="J77" s="49">
        <f t="shared" si="123"/>
        <v>383.14444444444445</v>
      </c>
      <c r="K77" s="49">
        <f t="shared" si="123"/>
        <v>383.14444444444445</v>
      </c>
      <c r="M77" s="49">
        <f t="shared" si="113"/>
        <v>5069.0010000000002</v>
      </c>
    </row>
    <row r="78" spans="1:13" x14ac:dyDescent="0.25">
      <c r="A78" s="28" t="s">
        <v>71</v>
      </c>
      <c r="B78" s="49">
        <f>'[1]Special Assement by Unit'!$F78</f>
        <v>405.17525000000001</v>
      </c>
      <c r="C78" s="49">
        <f>B78+'Special Assement by Unit'!$F78</f>
        <v>788.31969444444439</v>
      </c>
      <c r="D78" s="49">
        <f t="shared" ref="D78:E78" si="124">C78</f>
        <v>788.31969444444439</v>
      </c>
      <c r="E78" s="49">
        <f t="shared" si="124"/>
        <v>788.31969444444439</v>
      </c>
      <c r="F78" s="49">
        <f>'Special Assement by Unit'!F78</f>
        <v>383.14444444444445</v>
      </c>
      <c r="G78" s="49">
        <f t="shared" ref="G78:K78" si="125">F78</f>
        <v>383.14444444444445</v>
      </c>
      <c r="H78" s="49">
        <f t="shared" si="125"/>
        <v>383.14444444444445</v>
      </c>
      <c r="I78" s="49">
        <f t="shared" si="125"/>
        <v>383.14444444444445</v>
      </c>
      <c r="J78" s="49">
        <f t="shared" si="125"/>
        <v>383.14444444444445</v>
      </c>
      <c r="K78" s="49">
        <f t="shared" si="125"/>
        <v>383.14444444444445</v>
      </c>
      <c r="M78" s="49">
        <f t="shared" si="113"/>
        <v>5069.0010000000002</v>
      </c>
    </row>
    <row r="79" spans="1:13" x14ac:dyDescent="0.25">
      <c r="A79" s="28" t="s">
        <v>10</v>
      </c>
      <c r="B79" s="49">
        <f>'[1]Special Assement by Unit'!$F79</f>
        <v>405.17525000000001</v>
      </c>
      <c r="C79" s="49">
        <f>B79+'Special Assement by Unit'!$F79</f>
        <v>788.31969444444439</v>
      </c>
      <c r="D79" s="49">
        <f t="shared" ref="D79:E79" si="126">C79</f>
        <v>788.31969444444439</v>
      </c>
      <c r="E79" s="49">
        <f t="shared" si="126"/>
        <v>788.31969444444439</v>
      </c>
      <c r="F79" s="49">
        <f>'Special Assement by Unit'!F79</f>
        <v>383.14444444444445</v>
      </c>
      <c r="G79" s="49">
        <f t="shared" ref="G79:K79" si="127">F79</f>
        <v>383.14444444444445</v>
      </c>
      <c r="H79" s="49">
        <f t="shared" si="127"/>
        <v>383.14444444444445</v>
      </c>
      <c r="I79" s="49">
        <f t="shared" si="127"/>
        <v>383.14444444444445</v>
      </c>
      <c r="J79" s="49">
        <f t="shared" si="127"/>
        <v>383.14444444444445</v>
      </c>
      <c r="K79" s="49">
        <f t="shared" si="127"/>
        <v>383.14444444444445</v>
      </c>
      <c r="M79" s="49">
        <f t="shared" si="113"/>
        <v>5069.0010000000002</v>
      </c>
    </row>
    <row r="80" spans="1:13" x14ac:dyDescent="0.25">
      <c r="A80" s="28" t="s">
        <v>11</v>
      </c>
      <c r="B80" s="49">
        <f>'[1]Special Assement by Unit'!$F80</f>
        <v>405.17525000000001</v>
      </c>
      <c r="C80" s="49">
        <f>B80+'Special Assement by Unit'!$F80</f>
        <v>788.31969444444439</v>
      </c>
      <c r="D80" s="49">
        <f t="shared" ref="D80:E80" si="128">C80</f>
        <v>788.31969444444439</v>
      </c>
      <c r="E80" s="49">
        <f t="shared" si="128"/>
        <v>788.31969444444439</v>
      </c>
      <c r="F80" s="49">
        <f>'Special Assement by Unit'!F80</f>
        <v>383.14444444444445</v>
      </c>
      <c r="G80" s="49">
        <f t="shared" ref="G80:K80" si="129">F80</f>
        <v>383.14444444444445</v>
      </c>
      <c r="H80" s="49">
        <f t="shared" si="129"/>
        <v>383.14444444444445</v>
      </c>
      <c r="I80" s="49">
        <f t="shared" si="129"/>
        <v>383.14444444444445</v>
      </c>
      <c r="J80" s="49">
        <f t="shared" si="129"/>
        <v>383.14444444444445</v>
      </c>
      <c r="K80" s="49">
        <f t="shared" si="129"/>
        <v>383.14444444444445</v>
      </c>
      <c r="M80" s="49">
        <f t="shared" si="113"/>
        <v>5069.0010000000002</v>
      </c>
    </row>
    <row r="81" spans="1:13" x14ac:dyDescent="0.25">
      <c r="A81" s="28" t="s">
        <v>12</v>
      </c>
      <c r="B81" s="49">
        <f>'[1]Special Assement by Unit'!$F81</f>
        <v>405.17525000000001</v>
      </c>
      <c r="C81" s="49">
        <f>B81+'Special Assement by Unit'!$F81</f>
        <v>788.31969444444439</v>
      </c>
      <c r="D81" s="49">
        <f t="shared" ref="D81:E81" si="130">C81</f>
        <v>788.31969444444439</v>
      </c>
      <c r="E81" s="49">
        <f t="shared" si="130"/>
        <v>788.31969444444439</v>
      </c>
      <c r="F81" s="49">
        <f>'Special Assement by Unit'!F81</f>
        <v>383.14444444444445</v>
      </c>
      <c r="G81" s="49">
        <f t="shared" ref="G81:K81" si="131">F81</f>
        <v>383.14444444444445</v>
      </c>
      <c r="H81" s="49">
        <f t="shared" si="131"/>
        <v>383.14444444444445</v>
      </c>
      <c r="I81" s="49">
        <f t="shared" si="131"/>
        <v>383.14444444444445</v>
      </c>
      <c r="J81" s="49">
        <f t="shared" si="131"/>
        <v>383.14444444444445</v>
      </c>
      <c r="K81" s="49">
        <f t="shared" si="131"/>
        <v>383.14444444444445</v>
      </c>
      <c r="M81" s="49">
        <f t="shared" si="113"/>
        <v>5069.0010000000002</v>
      </c>
    </row>
    <row r="82" spans="1:13" x14ac:dyDescent="0.25">
      <c r="A82" s="28" t="s">
        <v>15</v>
      </c>
      <c r="B82" s="49">
        <f>'[1]Special Assement by Unit'!$F82</f>
        <v>405.17525000000001</v>
      </c>
      <c r="C82" s="49">
        <f>B82+'Special Assement by Unit'!$F82</f>
        <v>788.31969444444439</v>
      </c>
      <c r="D82" s="49">
        <f t="shared" ref="D82:E82" si="132">C82</f>
        <v>788.31969444444439</v>
      </c>
      <c r="E82" s="49">
        <f t="shared" si="132"/>
        <v>788.31969444444439</v>
      </c>
      <c r="F82" s="49">
        <f>'Special Assement by Unit'!F82</f>
        <v>383.14444444444445</v>
      </c>
      <c r="G82" s="49">
        <f t="shared" ref="G82:K82" si="133">F82</f>
        <v>383.14444444444445</v>
      </c>
      <c r="H82" s="49">
        <f t="shared" si="133"/>
        <v>383.14444444444445</v>
      </c>
      <c r="I82" s="49">
        <f t="shared" si="133"/>
        <v>383.14444444444445</v>
      </c>
      <c r="J82" s="49">
        <f t="shared" si="133"/>
        <v>383.14444444444445</v>
      </c>
      <c r="K82" s="49">
        <f t="shared" si="133"/>
        <v>383.14444444444445</v>
      </c>
      <c r="M82" s="49">
        <f t="shared" si="113"/>
        <v>5069.0010000000002</v>
      </c>
    </row>
    <row r="83" spans="1:13" x14ac:dyDescent="0.25">
      <c r="A83" s="28" t="s">
        <v>16</v>
      </c>
      <c r="B83" s="49">
        <f>'[1]Special Assement by Unit'!$F83</f>
        <v>405.17525000000001</v>
      </c>
      <c r="C83" s="49">
        <f>B83+'Special Assement by Unit'!$F83</f>
        <v>788.31969444444439</v>
      </c>
      <c r="D83" s="49">
        <f t="shared" ref="D83:E83" si="134">C83</f>
        <v>788.31969444444439</v>
      </c>
      <c r="E83" s="49">
        <f t="shared" si="134"/>
        <v>788.31969444444439</v>
      </c>
      <c r="F83" s="49">
        <f>'Special Assement by Unit'!F83</f>
        <v>383.14444444444445</v>
      </c>
      <c r="G83" s="49">
        <f t="shared" ref="G83:K83" si="135">F83</f>
        <v>383.14444444444445</v>
      </c>
      <c r="H83" s="49">
        <f t="shared" si="135"/>
        <v>383.14444444444445</v>
      </c>
      <c r="I83" s="49">
        <f t="shared" si="135"/>
        <v>383.14444444444445</v>
      </c>
      <c r="J83" s="49">
        <f t="shared" si="135"/>
        <v>383.14444444444445</v>
      </c>
      <c r="K83" s="49">
        <f t="shared" si="135"/>
        <v>383.14444444444445</v>
      </c>
      <c r="M83" s="49">
        <f t="shared" si="113"/>
        <v>5069.0010000000002</v>
      </c>
    </row>
    <row r="84" spans="1:13" x14ac:dyDescent="0.25">
      <c r="A84" s="28" t="s">
        <v>17</v>
      </c>
      <c r="B84" s="49">
        <f>'[1]Special Assement by Unit'!$F84</f>
        <v>405.17525000000001</v>
      </c>
      <c r="C84" s="49">
        <f>B84+'Special Assement by Unit'!$F84</f>
        <v>788.31969444444439</v>
      </c>
      <c r="D84" s="49">
        <f t="shared" ref="D84:E84" si="136">C84</f>
        <v>788.31969444444439</v>
      </c>
      <c r="E84" s="49">
        <f t="shared" si="136"/>
        <v>788.31969444444439</v>
      </c>
      <c r="F84" s="49">
        <f>'Special Assement by Unit'!F84</f>
        <v>383.14444444444445</v>
      </c>
      <c r="G84" s="49">
        <f t="shared" ref="G84:K84" si="137">F84</f>
        <v>383.14444444444445</v>
      </c>
      <c r="H84" s="49">
        <f t="shared" si="137"/>
        <v>383.14444444444445</v>
      </c>
      <c r="I84" s="49">
        <f t="shared" si="137"/>
        <v>383.14444444444445</v>
      </c>
      <c r="J84" s="49">
        <f t="shared" si="137"/>
        <v>383.14444444444445</v>
      </c>
      <c r="K84" s="49">
        <f t="shared" si="137"/>
        <v>383.14444444444445</v>
      </c>
      <c r="M84" s="49">
        <f t="shared" si="113"/>
        <v>5069.0010000000002</v>
      </c>
    </row>
    <row r="85" spans="1:13" x14ac:dyDescent="0.25">
      <c r="A85" s="28" t="s">
        <v>20</v>
      </c>
      <c r="B85" s="49">
        <f>'[1]Special Assement by Unit'!$F85</f>
        <v>405.17525000000001</v>
      </c>
      <c r="C85" s="49">
        <f>B85+'Special Assement by Unit'!$F85</f>
        <v>788.31969444444439</v>
      </c>
      <c r="D85" s="49">
        <f t="shared" ref="D85:E85" si="138">C85</f>
        <v>788.31969444444439</v>
      </c>
      <c r="E85" s="49">
        <f t="shared" si="138"/>
        <v>788.31969444444439</v>
      </c>
      <c r="F85" s="49">
        <f>'Special Assement by Unit'!F85</f>
        <v>383.14444444444445</v>
      </c>
      <c r="G85" s="49">
        <f t="shared" ref="G85:K85" si="139">F85</f>
        <v>383.14444444444445</v>
      </c>
      <c r="H85" s="49">
        <f t="shared" si="139"/>
        <v>383.14444444444445</v>
      </c>
      <c r="I85" s="49">
        <f t="shared" si="139"/>
        <v>383.14444444444445</v>
      </c>
      <c r="J85" s="49">
        <f t="shared" si="139"/>
        <v>383.14444444444445</v>
      </c>
      <c r="K85" s="49">
        <f t="shared" si="139"/>
        <v>383.14444444444445</v>
      </c>
      <c r="M85" s="49">
        <f t="shared" si="113"/>
        <v>5069.0010000000002</v>
      </c>
    </row>
    <row r="86" spans="1:13" x14ac:dyDescent="0.25">
      <c r="A86" s="28" t="s">
        <v>23</v>
      </c>
      <c r="B86" s="49">
        <f>'[1]Special Assement by Unit'!$F86</f>
        <v>405.17525000000001</v>
      </c>
      <c r="C86" s="49">
        <f>B86+'Special Assement by Unit'!$F86</f>
        <v>788.31969444444439</v>
      </c>
      <c r="D86" s="49">
        <f t="shared" ref="D86:E86" si="140">C86</f>
        <v>788.31969444444439</v>
      </c>
      <c r="E86" s="49">
        <f t="shared" si="140"/>
        <v>788.31969444444439</v>
      </c>
      <c r="F86" s="49">
        <f>'Special Assement by Unit'!F86</f>
        <v>383.14444444444445</v>
      </c>
      <c r="G86" s="49">
        <f t="shared" ref="G86:K86" si="141">F86</f>
        <v>383.14444444444445</v>
      </c>
      <c r="H86" s="49">
        <f t="shared" si="141"/>
        <v>383.14444444444445</v>
      </c>
      <c r="I86" s="49">
        <f t="shared" si="141"/>
        <v>383.14444444444445</v>
      </c>
      <c r="J86" s="49">
        <f t="shared" si="141"/>
        <v>383.14444444444445</v>
      </c>
      <c r="K86" s="49">
        <f t="shared" si="141"/>
        <v>383.14444444444445</v>
      </c>
      <c r="M86" s="49">
        <f t="shared" si="113"/>
        <v>5069.0010000000002</v>
      </c>
    </row>
    <row r="87" spans="1:13" x14ac:dyDescent="0.25">
      <c r="A87" s="28" t="s">
        <v>24</v>
      </c>
      <c r="B87" s="49">
        <f>'[1]Special Assement by Unit'!$F87</f>
        <v>405.17525000000001</v>
      </c>
      <c r="C87" s="49">
        <f>B87+'Special Assement by Unit'!$F87</f>
        <v>788.31969444444439</v>
      </c>
      <c r="D87" s="49">
        <f t="shared" ref="D87:E87" si="142">C87</f>
        <v>788.31969444444439</v>
      </c>
      <c r="E87" s="49">
        <f t="shared" si="142"/>
        <v>788.31969444444439</v>
      </c>
      <c r="F87" s="49">
        <f>'Special Assement by Unit'!F87</f>
        <v>383.14444444444445</v>
      </c>
      <c r="G87" s="49">
        <f t="shared" ref="G87:K87" si="143">F87</f>
        <v>383.14444444444445</v>
      </c>
      <c r="H87" s="49">
        <f t="shared" si="143"/>
        <v>383.14444444444445</v>
      </c>
      <c r="I87" s="49">
        <f t="shared" si="143"/>
        <v>383.14444444444445</v>
      </c>
      <c r="J87" s="49">
        <f t="shared" si="143"/>
        <v>383.14444444444445</v>
      </c>
      <c r="K87" s="49">
        <f t="shared" si="143"/>
        <v>383.14444444444445</v>
      </c>
      <c r="M87" s="49">
        <f t="shared" si="113"/>
        <v>5069.0010000000002</v>
      </c>
    </row>
    <row r="88" spans="1:13" x14ac:dyDescent="0.25">
      <c r="A88" s="28" t="s">
        <v>25</v>
      </c>
      <c r="B88" s="49">
        <f>'[1]Special Assement by Unit'!$F88</f>
        <v>405.17525000000001</v>
      </c>
      <c r="C88" s="49">
        <f>B88+'Special Assement by Unit'!$F88</f>
        <v>788.31969444444439</v>
      </c>
      <c r="D88" s="49">
        <f t="shared" ref="D88:E88" si="144">C88</f>
        <v>788.31969444444439</v>
      </c>
      <c r="E88" s="49">
        <f t="shared" si="144"/>
        <v>788.31969444444439</v>
      </c>
      <c r="F88" s="49">
        <f>'Special Assement by Unit'!F88</f>
        <v>383.14444444444445</v>
      </c>
      <c r="G88" s="49">
        <f t="shared" ref="G88:K88" si="145">F88</f>
        <v>383.14444444444445</v>
      </c>
      <c r="H88" s="49">
        <f t="shared" si="145"/>
        <v>383.14444444444445</v>
      </c>
      <c r="I88" s="49">
        <f t="shared" si="145"/>
        <v>383.14444444444445</v>
      </c>
      <c r="J88" s="49">
        <f t="shared" si="145"/>
        <v>383.14444444444445</v>
      </c>
      <c r="K88" s="49">
        <f t="shared" si="145"/>
        <v>383.14444444444445</v>
      </c>
      <c r="M88" s="49">
        <f t="shared" si="113"/>
        <v>5069.0010000000002</v>
      </c>
    </row>
    <row r="89" spans="1:13" x14ac:dyDescent="0.25">
      <c r="A89" s="28" t="s">
        <v>33</v>
      </c>
      <c r="B89" s="49">
        <f>'[1]Special Assement by Unit'!$F89</f>
        <v>405.17525000000001</v>
      </c>
      <c r="C89" s="49">
        <f>B89+'Special Assement by Unit'!$F89</f>
        <v>788.31969444444439</v>
      </c>
      <c r="D89" s="49">
        <f t="shared" ref="D89:E89" si="146">C89</f>
        <v>788.31969444444439</v>
      </c>
      <c r="E89" s="49">
        <f t="shared" si="146"/>
        <v>788.31969444444439</v>
      </c>
      <c r="F89" s="49">
        <f>'Special Assement by Unit'!F89</f>
        <v>383.14444444444445</v>
      </c>
      <c r="G89" s="49">
        <f t="shared" ref="G89:K89" si="147">F89</f>
        <v>383.14444444444445</v>
      </c>
      <c r="H89" s="49">
        <f t="shared" si="147"/>
        <v>383.14444444444445</v>
      </c>
      <c r="I89" s="49">
        <f t="shared" si="147"/>
        <v>383.14444444444445</v>
      </c>
      <c r="J89" s="49">
        <f t="shared" si="147"/>
        <v>383.14444444444445</v>
      </c>
      <c r="K89" s="49">
        <f t="shared" si="147"/>
        <v>383.14444444444445</v>
      </c>
      <c r="M89" s="49">
        <f t="shared" si="113"/>
        <v>5069.0010000000002</v>
      </c>
    </row>
    <row r="90" spans="1:13" x14ac:dyDescent="0.25">
      <c r="A90" s="28" t="s">
        <v>35</v>
      </c>
      <c r="B90" s="49">
        <f>'[1]Special Assement by Unit'!$F90</f>
        <v>405.17525000000001</v>
      </c>
      <c r="C90" s="49">
        <f>B90+'Special Assement by Unit'!$F90</f>
        <v>788.31969444444439</v>
      </c>
      <c r="D90" s="49">
        <f t="shared" ref="D90:E90" si="148">C90</f>
        <v>788.31969444444439</v>
      </c>
      <c r="E90" s="49">
        <f t="shared" si="148"/>
        <v>788.31969444444439</v>
      </c>
      <c r="F90" s="49">
        <f>'Special Assement by Unit'!F90</f>
        <v>383.14444444444445</v>
      </c>
      <c r="G90" s="49">
        <f t="shared" ref="G90:K90" si="149">F90</f>
        <v>383.14444444444445</v>
      </c>
      <c r="H90" s="49">
        <f t="shared" si="149"/>
        <v>383.14444444444445</v>
      </c>
      <c r="I90" s="49">
        <f t="shared" si="149"/>
        <v>383.14444444444445</v>
      </c>
      <c r="J90" s="49">
        <f t="shared" si="149"/>
        <v>383.14444444444445</v>
      </c>
      <c r="K90" s="49">
        <f t="shared" si="149"/>
        <v>383.14444444444445</v>
      </c>
      <c r="M90" s="49">
        <f t="shared" si="113"/>
        <v>5069.0010000000002</v>
      </c>
    </row>
    <row r="91" spans="1:13" x14ac:dyDescent="0.25">
      <c r="A91" s="28" t="s">
        <v>36</v>
      </c>
      <c r="B91" s="49">
        <f>'[1]Special Assement by Unit'!$F91</f>
        <v>405.17525000000001</v>
      </c>
      <c r="C91" s="49">
        <f>B91+'Special Assement by Unit'!$F91</f>
        <v>788.31969444444439</v>
      </c>
      <c r="D91" s="49">
        <f t="shared" ref="D91:E91" si="150">C91</f>
        <v>788.31969444444439</v>
      </c>
      <c r="E91" s="49">
        <f t="shared" si="150"/>
        <v>788.31969444444439</v>
      </c>
      <c r="F91" s="49">
        <f>'Special Assement by Unit'!F91</f>
        <v>383.14444444444445</v>
      </c>
      <c r="G91" s="49">
        <f t="shared" ref="G91:K91" si="151">F91</f>
        <v>383.14444444444445</v>
      </c>
      <c r="H91" s="49">
        <f t="shared" si="151"/>
        <v>383.14444444444445</v>
      </c>
      <c r="I91" s="49">
        <f t="shared" si="151"/>
        <v>383.14444444444445</v>
      </c>
      <c r="J91" s="49">
        <f t="shared" si="151"/>
        <v>383.14444444444445</v>
      </c>
      <c r="K91" s="49">
        <f t="shared" si="151"/>
        <v>383.14444444444445</v>
      </c>
      <c r="M91" s="49">
        <f t="shared" si="113"/>
        <v>5069.0010000000002</v>
      </c>
    </row>
    <row r="92" spans="1:13" x14ac:dyDescent="0.25">
      <c r="A92" s="28" t="s">
        <v>59</v>
      </c>
      <c r="B92" s="49">
        <f>'[1]Special Assement by Unit'!$F92</f>
        <v>405.17525000000001</v>
      </c>
      <c r="C92" s="49">
        <f>B92+'Special Assement by Unit'!$F92</f>
        <v>788.31969444444439</v>
      </c>
      <c r="D92" s="49">
        <f t="shared" ref="D92:E92" si="152">C92</f>
        <v>788.31969444444439</v>
      </c>
      <c r="E92" s="49">
        <f t="shared" si="152"/>
        <v>788.31969444444439</v>
      </c>
      <c r="F92" s="49">
        <f>'Special Assement by Unit'!F92</f>
        <v>383.14444444444445</v>
      </c>
      <c r="G92" s="49">
        <f t="shared" ref="G92:K92" si="153">F92</f>
        <v>383.14444444444445</v>
      </c>
      <c r="H92" s="49">
        <f t="shared" si="153"/>
        <v>383.14444444444445</v>
      </c>
      <c r="I92" s="49">
        <f t="shared" si="153"/>
        <v>383.14444444444445</v>
      </c>
      <c r="J92" s="49">
        <f t="shared" si="153"/>
        <v>383.14444444444445</v>
      </c>
      <c r="K92" s="49">
        <f t="shared" si="153"/>
        <v>383.14444444444445</v>
      </c>
      <c r="M92" s="49">
        <f t="shared" si="113"/>
        <v>5069.0010000000002</v>
      </c>
    </row>
    <row r="93" spans="1:13" x14ac:dyDescent="0.25">
      <c r="A93" s="28" t="s">
        <v>60</v>
      </c>
      <c r="B93" s="49">
        <f>'[1]Special Assement by Unit'!$F93</f>
        <v>405.17525000000001</v>
      </c>
      <c r="C93" s="49">
        <f>B93+'Special Assement by Unit'!$F93</f>
        <v>788.31969444444439</v>
      </c>
      <c r="D93" s="49">
        <f t="shared" ref="D93:E93" si="154">C93</f>
        <v>788.31969444444439</v>
      </c>
      <c r="E93" s="49">
        <f t="shared" si="154"/>
        <v>788.31969444444439</v>
      </c>
      <c r="F93" s="49">
        <f>'Special Assement by Unit'!F93</f>
        <v>383.14444444444445</v>
      </c>
      <c r="G93" s="49">
        <f t="shared" ref="G93:K93" si="155">F93</f>
        <v>383.14444444444445</v>
      </c>
      <c r="H93" s="49">
        <f t="shared" si="155"/>
        <v>383.14444444444445</v>
      </c>
      <c r="I93" s="49">
        <f t="shared" si="155"/>
        <v>383.14444444444445</v>
      </c>
      <c r="J93" s="49">
        <f t="shared" si="155"/>
        <v>383.14444444444445</v>
      </c>
      <c r="K93" s="49">
        <f t="shared" si="155"/>
        <v>383.14444444444445</v>
      </c>
      <c r="M93" s="49">
        <f t="shared" si="113"/>
        <v>5069.0010000000002</v>
      </c>
    </row>
    <row r="94" spans="1:13" x14ac:dyDescent="0.25">
      <c r="A94" s="28" t="s">
        <v>61</v>
      </c>
      <c r="B94" s="49">
        <f>'[1]Special Assement by Unit'!$F94</f>
        <v>405.17525000000001</v>
      </c>
      <c r="C94" s="49">
        <f>B94+'Special Assement by Unit'!$F94</f>
        <v>788.31969444444439</v>
      </c>
      <c r="D94" s="49">
        <f t="shared" ref="D94:E94" si="156">C94</f>
        <v>788.31969444444439</v>
      </c>
      <c r="E94" s="49">
        <f t="shared" si="156"/>
        <v>788.31969444444439</v>
      </c>
      <c r="F94" s="49">
        <f>'Special Assement by Unit'!F94</f>
        <v>383.14444444444445</v>
      </c>
      <c r="G94" s="49">
        <f t="shared" ref="G94:K94" si="157">F94</f>
        <v>383.14444444444445</v>
      </c>
      <c r="H94" s="49">
        <f t="shared" si="157"/>
        <v>383.14444444444445</v>
      </c>
      <c r="I94" s="49">
        <f t="shared" si="157"/>
        <v>383.14444444444445</v>
      </c>
      <c r="J94" s="49">
        <f t="shared" si="157"/>
        <v>383.14444444444445</v>
      </c>
      <c r="K94" s="49">
        <f t="shared" si="157"/>
        <v>383.14444444444445</v>
      </c>
      <c r="M94" s="49">
        <f t="shared" si="113"/>
        <v>5069.0010000000002</v>
      </c>
    </row>
    <row r="95" spans="1:13" x14ac:dyDescent="0.25">
      <c r="A95" s="28" t="s">
        <v>63</v>
      </c>
      <c r="B95" s="49">
        <f>'[1]Special Assement by Unit'!$F95</f>
        <v>405.17525000000001</v>
      </c>
      <c r="C95" s="49">
        <f>B95+'Special Assement by Unit'!$F95</f>
        <v>788.31969444444439</v>
      </c>
      <c r="D95" s="49">
        <f t="shared" ref="D95:E95" si="158">C95</f>
        <v>788.31969444444439</v>
      </c>
      <c r="E95" s="49">
        <f t="shared" si="158"/>
        <v>788.31969444444439</v>
      </c>
      <c r="F95" s="49">
        <f>'Special Assement by Unit'!F95</f>
        <v>383.14444444444445</v>
      </c>
      <c r="G95" s="49">
        <f t="shared" ref="G95:K95" si="159">F95</f>
        <v>383.14444444444445</v>
      </c>
      <c r="H95" s="49">
        <f t="shared" si="159"/>
        <v>383.14444444444445</v>
      </c>
      <c r="I95" s="49">
        <f t="shared" si="159"/>
        <v>383.14444444444445</v>
      </c>
      <c r="J95" s="49">
        <f t="shared" si="159"/>
        <v>383.14444444444445</v>
      </c>
      <c r="K95" s="49">
        <f t="shared" si="159"/>
        <v>383.14444444444445</v>
      </c>
      <c r="M95" s="49">
        <f t="shared" si="113"/>
        <v>5069.0010000000002</v>
      </c>
    </row>
    <row r="96" spans="1:13" x14ac:dyDescent="0.25">
      <c r="A96" s="28" t="s">
        <v>66</v>
      </c>
      <c r="B96" s="49">
        <f>'[1]Special Assement by Unit'!$F96</f>
        <v>810.35050000000001</v>
      </c>
      <c r="C96" s="49">
        <f>B96+'Special Assement by Unit'!$F96</f>
        <v>1576.6393888888888</v>
      </c>
      <c r="D96" s="49">
        <f t="shared" ref="D96:E96" si="160">C96</f>
        <v>1576.6393888888888</v>
      </c>
      <c r="E96" s="49">
        <f t="shared" si="160"/>
        <v>1576.6393888888888</v>
      </c>
      <c r="F96" s="49">
        <f>'Special Assement by Unit'!F96</f>
        <v>766.28888888888889</v>
      </c>
      <c r="G96" s="49">
        <f t="shared" ref="G96:K96" si="161">F96</f>
        <v>766.28888888888889</v>
      </c>
      <c r="H96" s="49">
        <f t="shared" si="161"/>
        <v>766.28888888888889</v>
      </c>
      <c r="I96" s="49">
        <f t="shared" si="161"/>
        <v>766.28888888888889</v>
      </c>
      <c r="J96" s="49">
        <f t="shared" si="161"/>
        <v>766.28888888888889</v>
      </c>
      <c r="K96" s="49">
        <f t="shared" si="161"/>
        <v>766.28888888888889</v>
      </c>
      <c r="M96" s="49">
        <f t="shared" si="113"/>
        <v>10138.002</v>
      </c>
    </row>
    <row r="97" spans="1:13" x14ac:dyDescent="0.25">
      <c r="A97" s="28" t="s">
        <v>73</v>
      </c>
      <c r="B97" s="49">
        <f>'[1]Special Assement by Unit'!$F97</f>
        <v>405.17525000000001</v>
      </c>
      <c r="C97" s="49">
        <f>B97+'Special Assement by Unit'!$F97</f>
        <v>788.31969444444439</v>
      </c>
      <c r="D97" s="49">
        <f t="shared" ref="D97:E97" si="162">C97</f>
        <v>788.31969444444439</v>
      </c>
      <c r="E97" s="49">
        <f t="shared" si="162"/>
        <v>788.31969444444439</v>
      </c>
      <c r="F97" s="49">
        <f>'Special Assement by Unit'!F97</f>
        <v>383.14444444444445</v>
      </c>
      <c r="G97" s="49">
        <f t="shared" ref="G97:K97" si="163">F97</f>
        <v>383.14444444444445</v>
      </c>
      <c r="H97" s="49">
        <f t="shared" si="163"/>
        <v>383.14444444444445</v>
      </c>
      <c r="I97" s="49">
        <f t="shared" si="163"/>
        <v>383.14444444444445</v>
      </c>
      <c r="J97" s="49">
        <f t="shared" si="163"/>
        <v>383.14444444444445</v>
      </c>
      <c r="K97" s="49">
        <f t="shared" si="163"/>
        <v>383.14444444444445</v>
      </c>
      <c r="M97" s="49">
        <f t="shared" si="113"/>
        <v>5069.0010000000002</v>
      </c>
    </row>
    <row r="98" spans="1:13" x14ac:dyDescent="0.25">
      <c r="A98" s="28" t="s">
        <v>74</v>
      </c>
      <c r="B98" s="49">
        <f>'[1]Special Assement by Unit'!$F98</f>
        <v>1620.6892499999999</v>
      </c>
      <c r="C98" s="49">
        <f>B98+'Special Assement by Unit'!$F98</f>
        <v>3153.2559166666665</v>
      </c>
      <c r="D98" s="49">
        <f t="shared" ref="D98:E98" si="164">C98</f>
        <v>3153.2559166666665</v>
      </c>
      <c r="E98" s="49">
        <f t="shared" si="164"/>
        <v>3153.2559166666665</v>
      </c>
      <c r="F98" s="49">
        <f>'Special Assement by Unit'!F98</f>
        <v>1532.5666666666666</v>
      </c>
      <c r="G98" s="49">
        <f t="shared" ref="G98:K98" si="165">F98</f>
        <v>1532.5666666666666</v>
      </c>
      <c r="H98" s="49">
        <f t="shared" si="165"/>
        <v>1532.5666666666666</v>
      </c>
      <c r="I98" s="49">
        <f t="shared" si="165"/>
        <v>1532.5666666666666</v>
      </c>
      <c r="J98" s="49">
        <f t="shared" si="165"/>
        <v>1532.5666666666666</v>
      </c>
      <c r="K98" s="49">
        <f t="shared" si="165"/>
        <v>1532.5666666666666</v>
      </c>
      <c r="M98" s="49">
        <f t="shared" si="113"/>
        <v>20275.856999999996</v>
      </c>
    </row>
    <row r="99" spans="1:13" x14ac:dyDescent="0.25">
      <c r="A99" s="28" t="s">
        <v>3</v>
      </c>
    </row>
    <row r="100" spans="1:13" x14ac:dyDescent="0.25">
      <c r="A100" s="28"/>
    </row>
    <row r="101" spans="1:13" x14ac:dyDescent="0.25">
      <c r="A101" s="28"/>
    </row>
    <row r="102" spans="1:13" x14ac:dyDescent="0.25">
      <c r="A102" s="28" t="s">
        <v>37</v>
      </c>
      <c r="M102">
        <f>SUM(M5:M99)</f>
        <v>3781999.7870000037</v>
      </c>
    </row>
    <row r="103" spans="1:13" x14ac:dyDescent="0.25">
      <c r="A103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7A40-1FA8-4401-BA00-047443292931}">
  <dimension ref="A1:M103"/>
  <sheetViews>
    <sheetView workbookViewId="0">
      <pane xSplit="1" ySplit="5" topLeftCell="B6" activePane="bottomRight" state="frozen"/>
      <selection activeCell="J6" sqref="J6"/>
      <selection pane="topRight" activeCell="J6" sqref="J6"/>
      <selection pane="bottomLeft" activeCell="J6" sqref="J6"/>
      <selection pane="bottomRight" activeCell="B6" sqref="B6"/>
    </sheetView>
  </sheetViews>
  <sheetFormatPr defaultRowHeight="15" x14ac:dyDescent="0.25"/>
  <cols>
    <col min="1" max="1" width="18.85546875" customWidth="1"/>
    <col min="2" max="10" width="10.140625" bestFit="1" customWidth="1"/>
    <col min="11" max="11" width="10.140625" customWidth="1"/>
    <col min="13" max="13" width="11.140625" bestFit="1" customWidth="1"/>
  </cols>
  <sheetData>
    <row r="1" spans="1:13" x14ac:dyDescent="0.25">
      <c r="A1" t="s">
        <v>0</v>
      </c>
    </row>
    <row r="2" spans="1:13" x14ac:dyDescent="0.25">
      <c r="A2" t="s">
        <v>85</v>
      </c>
    </row>
    <row r="3" spans="1:13" x14ac:dyDescent="0.25">
      <c r="A3" s="54" t="s">
        <v>99</v>
      </c>
    </row>
    <row r="4" spans="1:13" x14ac:dyDescent="0.25">
      <c r="A4" s="24"/>
    </row>
    <row r="5" spans="1:13" ht="15.75" thickBot="1" x14ac:dyDescent="0.3">
      <c r="A5" s="25" t="s">
        <v>7</v>
      </c>
      <c r="B5" s="53">
        <v>45992</v>
      </c>
      <c r="C5" s="53">
        <v>46023</v>
      </c>
      <c r="D5" s="53">
        <v>46054</v>
      </c>
      <c r="E5" s="53">
        <v>46082</v>
      </c>
      <c r="F5" s="53">
        <v>46113</v>
      </c>
      <c r="G5" s="53">
        <v>46143</v>
      </c>
      <c r="H5" s="53">
        <v>46174</v>
      </c>
      <c r="I5" s="53">
        <v>46204</v>
      </c>
      <c r="J5" s="53">
        <v>46235</v>
      </c>
      <c r="K5" s="53">
        <v>46266</v>
      </c>
      <c r="M5" s="3" t="s">
        <v>3</v>
      </c>
    </row>
    <row r="6" spans="1:13" x14ac:dyDescent="0.25">
      <c r="A6" s="28" t="s">
        <v>40</v>
      </c>
      <c r="B6" s="49">
        <f>'[1]Special Assement by Unit'!$F6</f>
        <v>5844.6849999999995</v>
      </c>
      <c r="C6" s="49">
        <f>B6</f>
        <v>5844.6849999999995</v>
      </c>
      <c r="D6" s="49">
        <f t="shared" ref="D6:E6" si="0">C6</f>
        <v>5844.6849999999995</v>
      </c>
      <c r="E6" s="49">
        <f t="shared" si="0"/>
        <v>5844.6849999999995</v>
      </c>
      <c r="F6" s="49">
        <f>'Special Assement by Unit'!$G6</f>
        <v>5684.7999999999993</v>
      </c>
      <c r="G6" s="49">
        <f t="shared" ref="G6:K6" si="1">F6</f>
        <v>5684.7999999999993</v>
      </c>
      <c r="H6" s="49">
        <f t="shared" si="1"/>
        <v>5684.7999999999993</v>
      </c>
      <c r="I6" s="49">
        <f t="shared" si="1"/>
        <v>5684.7999999999993</v>
      </c>
      <c r="J6" s="49">
        <f t="shared" si="1"/>
        <v>5684.7999999999993</v>
      </c>
      <c r="K6" s="49">
        <f t="shared" si="1"/>
        <v>5684.7999999999993</v>
      </c>
      <c r="M6" s="49">
        <f>SUM(B6:L6)</f>
        <v>57487.540000000008</v>
      </c>
    </row>
    <row r="7" spans="1:13" x14ac:dyDescent="0.25">
      <c r="A7" s="28" t="s">
        <v>41</v>
      </c>
      <c r="B7" s="49">
        <f>'[1]Special Assement by Unit'!$F7</f>
        <v>6717.1930000000002</v>
      </c>
      <c r="C7" s="49">
        <f t="shared" ref="C7:K7" si="2">B7</f>
        <v>6717.1930000000002</v>
      </c>
      <c r="D7" s="49">
        <f t="shared" si="2"/>
        <v>6717.1930000000002</v>
      </c>
      <c r="E7" s="49">
        <f t="shared" si="2"/>
        <v>6717.1930000000002</v>
      </c>
      <c r="F7" s="49">
        <f>'Special Assement by Unit'!$G7</f>
        <v>6533.44</v>
      </c>
      <c r="G7" s="49">
        <f t="shared" si="2"/>
        <v>6533.44</v>
      </c>
      <c r="H7" s="49">
        <f t="shared" si="2"/>
        <v>6533.44</v>
      </c>
      <c r="I7" s="49">
        <f t="shared" si="2"/>
        <v>6533.44</v>
      </c>
      <c r="J7" s="49">
        <f t="shared" si="2"/>
        <v>6533.44</v>
      </c>
      <c r="K7" s="49">
        <f t="shared" si="2"/>
        <v>6533.44</v>
      </c>
      <c r="M7" s="49">
        <f t="shared" ref="M7:M17" si="3">SUM(B7:L7)</f>
        <v>66069.412000000011</v>
      </c>
    </row>
    <row r="8" spans="1:13" x14ac:dyDescent="0.25">
      <c r="A8" s="28" t="s">
        <v>42</v>
      </c>
      <c r="B8" s="49">
        <f>'[1]Special Assement by Unit'!$F8</f>
        <v>5844.6849999999995</v>
      </c>
      <c r="C8" s="49">
        <f t="shared" ref="C8:K8" si="4">B8</f>
        <v>5844.6849999999995</v>
      </c>
      <c r="D8" s="49">
        <f t="shared" si="4"/>
        <v>5844.6849999999995</v>
      </c>
      <c r="E8" s="49">
        <f t="shared" si="4"/>
        <v>5844.6849999999995</v>
      </c>
      <c r="F8" s="49">
        <f>'Special Assement by Unit'!$G8</f>
        <v>5684.7999999999993</v>
      </c>
      <c r="G8" s="49">
        <f t="shared" si="4"/>
        <v>5684.7999999999993</v>
      </c>
      <c r="H8" s="49">
        <f t="shared" si="4"/>
        <v>5684.7999999999993</v>
      </c>
      <c r="I8" s="49">
        <f t="shared" si="4"/>
        <v>5684.7999999999993</v>
      </c>
      <c r="J8" s="49">
        <f t="shared" si="4"/>
        <v>5684.7999999999993</v>
      </c>
      <c r="K8" s="49">
        <f t="shared" si="4"/>
        <v>5684.7999999999993</v>
      </c>
      <c r="M8" s="49">
        <f t="shared" si="3"/>
        <v>57487.540000000008</v>
      </c>
    </row>
    <row r="9" spans="1:13" x14ac:dyDescent="0.25">
      <c r="A9" s="28" t="s">
        <v>43</v>
      </c>
      <c r="B9" s="49">
        <f>'[1]Special Assement by Unit'!$F9</f>
        <v>5844.6849999999995</v>
      </c>
      <c r="C9" s="49">
        <f t="shared" ref="C9:K9" si="5">B9</f>
        <v>5844.6849999999995</v>
      </c>
      <c r="D9" s="49">
        <f t="shared" si="5"/>
        <v>5844.6849999999995</v>
      </c>
      <c r="E9" s="49">
        <f t="shared" si="5"/>
        <v>5844.6849999999995</v>
      </c>
      <c r="F9" s="49">
        <f>'Special Assement by Unit'!$G9</f>
        <v>5684.7999999999993</v>
      </c>
      <c r="G9" s="49">
        <f t="shared" si="5"/>
        <v>5684.7999999999993</v>
      </c>
      <c r="H9" s="49">
        <f t="shared" si="5"/>
        <v>5684.7999999999993</v>
      </c>
      <c r="I9" s="49">
        <f t="shared" si="5"/>
        <v>5684.7999999999993</v>
      </c>
      <c r="J9" s="49">
        <f t="shared" si="5"/>
        <v>5684.7999999999993</v>
      </c>
      <c r="K9" s="49">
        <f t="shared" si="5"/>
        <v>5684.7999999999993</v>
      </c>
      <c r="M9" s="49">
        <f t="shared" si="3"/>
        <v>57487.540000000008</v>
      </c>
    </row>
    <row r="10" spans="1:13" x14ac:dyDescent="0.25">
      <c r="A10" s="28" t="s">
        <v>44</v>
      </c>
      <c r="B10" s="49">
        <f>'[1]Special Assement by Unit'!$F10</f>
        <v>8437.040500000001</v>
      </c>
      <c r="C10" s="49">
        <f t="shared" ref="C10:K10" si="6">B10</f>
        <v>8437.040500000001</v>
      </c>
      <c r="D10" s="49">
        <f t="shared" si="6"/>
        <v>8437.040500000001</v>
      </c>
      <c r="E10" s="49">
        <f t="shared" si="6"/>
        <v>8437.040500000001</v>
      </c>
      <c r="F10" s="49">
        <f>'Special Assement by Unit'!$G10</f>
        <v>8206.24</v>
      </c>
      <c r="G10" s="49">
        <f t="shared" si="6"/>
        <v>8206.24</v>
      </c>
      <c r="H10" s="49">
        <f t="shared" si="6"/>
        <v>8206.24</v>
      </c>
      <c r="I10" s="49">
        <f t="shared" si="6"/>
        <v>8206.24</v>
      </c>
      <c r="J10" s="49">
        <f t="shared" si="6"/>
        <v>8206.24</v>
      </c>
      <c r="K10" s="49">
        <f t="shared" si="6"/>
        <v>8206.24</v>
      </c>
      <c r="M10" s="49">
        <f t="shared" si="3"/>
        <v>82985.602000000014</v>
      </c>
    </row>
    <row r="11" spans="1:13" x14ac:dyDescent="0.25">
      <c r="A11" s="28" t="s">
        <v>45</v>
      </c>
      <c r="B11" s="49">
        <f>'[1]Special Assement by Unit'!$F11</f>
        <v>8437.040500000001</v>
      </c>
      <c r="C11" s="49">
        <f t="shared" ref="C11:K11" si="7">B11</f>
        <v>8437.040500000001</v>
      </c>
      <c r="D11" s="49">
        <f t="shared" si="7"/>
        <v>8437.040500000001</v>
      </c>
      <c r="E11" s="49">
        <f t="shared" si="7"/>
        <v>8437.040500000001</v>
      </c>
      <c r="F11" s="49">
        <f>'Special Assement by Unit'!$G11</f>
        <v>8206.24</v>
      </c>
      <c r="G11" s="49">
        <f t="shared" si="7"/>
        <v>8206.24</v>
      </c>
      <c r="H11" s="49">
        <f t="shared" si="7"/>
        <v>8206.24</v>
      </c>
      <c r="I11" s="49">
        <f t="shared" si="7"/>
        <v>8206.24</v>
      </c>
      <c r="J11" s="49">
        <f t="shared" si="7"/>
        <v>8206.24</v>
      </c>
      <c r="K11" s="49">
        <f t="shared" si="7"/>
        <v>8206.24</v>
      </c>
      <c r="M11" s="49">
        <f t="shared" si="3"/>
        <v>82985.602000000014</v>
      </c>
    </row>
    <row r="12" spans="1:13" x14ac:dyDescent="0.25">
      <c r="A12" s="28" t="s">
        <v>46</v>
      </c>
      <c r="B12" s="49">
        <f>'[1]Special Assement by Unit'!$F12</f>
        <v>6280.7744999999995</v>
      </c>
      <c r="C12" s="49">
        <f t="shared" ref="C12:K12" si="8">B12</f>
        <v>6280.7744999999995</v>
      </c>
      <c r="D12" s="49">
        <f t="shared" si="8"/>
        <v>6280.7744999999995</v>
      </c>
      <c r="E12" s="49">
        <f t="shared" si="8"/>
        <v>6280.7744999999995</v>
      </c>
      <c r="F12" s="49">
        <f>'Special Assement by Unit'!$G12</f>
        <v>6108.96</v>
      </c>
      <c r="G12" s="49">
        <f t="shared" si="8"/>
        <v>6108.96</v>
      </c>
      <c r="H12" s="49">
        <f t="shared" si="8"/>
        <v>6108.96</v>
      </c>
      <c r="I12" s="49">
        <f t="shared" si="8"/>
        <v>6108.96</v>
      </c>
      <c r="J12" s="49">
        <f t="shared" si="8"/>
        <v>6108.96</v>
      </c>
      <c r="K12" s="49">
        <f t="shared" si="8"/>
        <v>6108.96</v>
      </c>
      <c r="M12" s="49">
        <f t="shared" si="3"/>
        <v>61776.857999999993</v>
      </c>
    </row>
    <row r="13" spans="1:13" x14ac:dyDescent="0.25">
      <c r="A13" s="28" t="s">
        <v>47</v>
      </c>
      <c r="B13" s="49">
        <f>'[1]Special Assement by Unit'!$F13</f>
        <v>6280.7744999999995</v>
      </c>
      <c r="C13" s="49">
        <f t="shared" ref="C13:K13" si="9">B13</f>
        <v>6280.7744999999995</v>
      </c>
      <c r="D13" s="49">
        <f t="shared" si="9"/>
        <v>6280.7744999999995</v>
      </c>
      <c r="E13" s="49">
        <f t="shared" si="9"/>
        <v>6280.7744999999995</v>
      </c>
      <c r="F13" s="49">
        <f>'Special Assement by Unit'!$G13</f>
        <v>6108.96</v>
      </c>
      <c r="G13" s="49">
        <f t="shared" si="9"/>
        <v>6108.96</v>
      </c>
      <c r="H13" s="49">
        <f t="shared" si="9"/>
        <v>6108.96</v>
      </c>
      <c r="I13" s="49">
        <f t="shared" si="9"/>
        <v>6108.96</v>
      </c>
      <c r="J13" s="49">
        <f t="shared" si="9"/>
        <v>6108.96</v>
      </c>
      <c r="K13" s="49">
        <f t="shared" si="9"/>
        <v>6108.96</v>
      </c>
      <c r="M13" s="49">
        <f t="shared" si="3"/>
        <v>61776.857999999993</v>
      </c>
    </row>
    <row r="14" spans="1:13" x14ac:dyDescent="0.25">
      <c r="A14" s="28" t="s">
        <v>48</v>
      </c>
      <c r="B14" s="49">
        <f>'[1]Special Assement by Unit'!$F14</f>
        <v>5844.6849999999995</v>
      </c>
      <c r="C14" s="49">
        <f t="shared" ref="C14:K14" si="10">B14</f>
        <v>5844.6849999999995</v>
      </c>
      <c r="D14" s="49">
        <f t="shared" si="10"/>
        <v>5844.6849999999995</v>
      </c>
      <c r="E14" s="49">
        <f t="shared" si="10"/>
        <v>5844.6849999999995</v>
      </c>
      <c r="F14" s="49">
        <f>'Special Assement by Unit'!$G14</f>
        <v>5684.7999999999993</v>
      </c>
      <c r="G14" s="49">
        <f t="shared" si="10"/>
        <v>5684.7999999999993</v>
      </c>
      <c r="H14" s="49">
        <f t="shared" si="10"/>
        <v>5684.7999999999993</v>
      </c>
      <c r="I14" s="49">
        <f t="shared" si="10"/>
        <v>5684.7999999999993</v>
      </c>
      <c r="J14" s="49">
        <f t="shared" si="10"/>
        <v>5684.7999999999993</v>
      </c>
      <c r="K14" s="49">
        <f t="shared" si="10"/>
        <v>5684.7999999999993</v>
      </c>
      <c r="M14" s="49">
        <f t="shared" si="3"/>
        <v>57487.540000000008</v>
      </c>
    </row>
    <row r="15" spans="1:13" x14ac:dyDescent="0.25">
      <c r="A15" s="28" t="s">
        <v>49</v>
      </c>
      <c r="B15" s="49">
        <f>'[1]Special Assement by Unit'!$F15</f>
        <v>6280.7744999999995</v>
      </c>
      <c r="C15" s="49">
        <f t="shared" ref="C15:K15" si="11">B15</f>
        <v>6280.7744999999995</v>
      </c>
      <c r="D15" s="49">
        <f t="shared" si="11"/>
        <v>6280.7744999999995</v>
      </c>
      <c r="E15" s="49">
        <f t="shared" si="11"/>
        <v>6280.7744999999995</v>
      </c>
      <c r="F15" s="49">
        <f>'Special Assement by Unit'!$G15</f>
        <v>6108.96</v>
      </c>
      <c r="G15" s="49">
        <f t="shared" si="11"/>
        <v>6108.96</v>
      </c>
      <c r="H15" s="49">
        <f t="shared" si="11"/>
        <v>6108.96</v>
      </c>
      <c r="I15" s="49">
        <f t="shared" si="11"/>
        <v>6108.96</v>
      </c>
      <c r="J15" s="49">
        <f t="shared" si="11"/>
        <v>6108.96</v>
      </c>
      <c r="K15" s="49">
        <f t="shared" si="11"/>
        <v>6108.96</v>
      </c>
      <c r="M15" s="49">
        <f t="shared" si="3"/>
        <v>61776.857999999993</v>
      </c>
    </row>
    <row r="16" spans="1:13" x14ac:dyDescent="0.25">
      <c r="A16" s="28" t="s">
        <v>50</v>
      </c>
      <c r="B16" s="49">
        <f>'[1]Special Assement by Unit'!$F16</f>
        <v>8000.3752499999991</v>
      </c>
      <c r="C16" s="49">
        <f t="shared" ref="C16:K16" si="12">B16</f>
        <v>8000.3752499999991</v>
      </c>
      <c r="D16" s="49">
        <f t="shared" si="12"/>
        <v>8000.3752499999991</v>
      </c>
      <c r="E16" s="49">
        <f t="shared" si="12"/>
        <v>8000.3752499999991</v>
      </c>
      <c r="F16" s="49">
        <f>'Special Assement by Unit'!$G16</f>
        <v>7781.5199999999995</v>
      </c>
      <c r="G16" s="49">
        <f t="shared" si="12"/>
        <v>7781.5199999999995</v>
      </c>
      <c r="H16" s="49">
        <f t="shared" si="12"/>
        <v>7781.5199999999995</v>
      </c>
      <c r="I16" s="49">
        <f t="shared" si="12"/>
        <v>7781.5199999999995</v>
      </c>
      <c r="J16" s="49">
        <f t="shared" si="12"/>
        <v>7781.5199999999995</v>
      </c>
      <c r="K16" s="49">
        <f t="shared" si="12"/>
        <v>7781.5199999999995</v>
      </c>
      <c r="M16" s="49">
        <f t="shared" si="3"/>
        <v>78690.620999999985</v>
      </c>
    </row>
    <row r="17" spans="1:13" x14ac:dyDescent="0.25">
      <c r="A17" s="28" t="s">
        <v>51</v>
      </c>
      <c r="B17" s="49">
        <f>'[1]Special Assement by Unit'!$F17</f>
        <v>8437.040500000001</v>
      </c>
      <c r="C17" s="49">
        <f t="shared" ref="C17:K17" si="13">B17</f>
        <v>8437.040500000001</v>
      </c>
      <c r="D17" s="49">
        <f t="shared" si="13"/>
        <v>8437.040500000001</v>
      </c>
      <c r="E17" s="49">
        <f t="shared" si="13"/>
        <v>8437.040500000001</v>
      </c>
      <c r="F17" s="49">
        <f>'Special Assement by Unit'!$G17</f>
        <v>8206.24</v>
      </c>
      <c r="G17" s="49">
        <f t="shared" si="13"/>
        <v>8206.24</v>
      </c>
      <c r="H17" s="49">
        <f t="shared" si="13"/>
        <v>8206.24</v>
      </c>
      <c r="I17" s="49">
        <f t="shared" si="13"/>
        <v>8206.24</v>
      </c>
      <c r="J17" s="49">
        <f t="shared" si="13"/>
        <v>8206.24</v>
      </c>
      <c r="K17" s="49">
        <f t="shared" si="13"/>
        <v>8206.24</v>
      </c>
      <c r="M17" s="49">
        <f t="shared" si="3"/>
        <v>82985.602000000014</v>
      </c>
    </row>
    <row r="18" spans="1:13" x14ac:dyDescent="0.25">
      <c r="A18" s="28" t="s">
        <v>3</v>
      </c>
    </row>
    <row r="19" spans="1:13" x14ac:dyDescent="0.25">
      <c r="A19" s="28"/>
    </row>
    <row r="20" spans="1:13" x14ac:dyDescent="0.25">
      <c r="A20" s="28"/>
    </row>
    <row r="21" spans="1:13" x14ac:dyDescent="0.25">
      <c r="A21" s="28" t="s">
        <v>10</v>
      </c>
      <c r="B21" s="49">
        <f>'[1]Special Assement by Unit'!$F21</f>
        <v>11930.36075</v>
      </c>
      <c r="C21" s="49">
        <f t="shared" ref="C21:K21" si="14">B21</f>
        <v>11930.36075</v>
      </c>
      <c r="D21" s="49">
        <f t="shared" si="14"/>
        <v>11930.36075</v>
      </c>
      <c r="E21" s="49">
        <f t="shared" si="14"/>
        <v>11930.36075</v>
      </c>
      <c r="F21" s="49">
        <f>'Special Assement by Unit'!$G21</f>
        <v>11585.649833333331</v>
      </c>
      <c r="G21" s="49">
        <f t="shared" si="14"/>
        <v>11585.649833333331</v>
      </c>
      <c r="H21" s="49">
        <f t="shared" si="14"/>
        <v>11585.649833333331</v>
      </c>
      <c r="I21" s="49">
        <f t="shared" si="14"/>
        <v>11585.649833333331</v>
      </c>
      <c r="J21" s="49">
        <f t="shared" si="14"/>
        <v>11585.649833333331</v>
      </c>
      <c r="K21" s="49">
        <f t="shared" si="14"/>
        <v>11585.649833333331</v>
      </c>
      <c r="M21" s="49">
        <f t="shared" ref="M21:M36" si="15">SUM(B21:L21)</f>
        <v>117235.34199999998</v>
      </c>
    </row>
    <row r="22" spans="1:13" x14ac:dyDescent="0.25">
      <c r="A22" s="28" t="s">
        <v>11</v>
      </c>
      <c r="B22" s="49">
        <f>'[1]Special Assement by Unit'!$F22</f>
        <v>6891.3735000000006</v>
      </c>
      <c r="C22" s="49">
        <f t="shared" ref="C22:K22" si="16">B22</f>
        <v>6891.3735000000006</v>
      </c>
      <c r="D22" s="49">
        <f t="shared" si="16"/>
        <v>6891.3735000000006</v>
      </c>
      <c r="E22" s="49">
        <f t="shared" si="16"/>
        <v>6891.3735000000006</v>
      </c>
      <c r="F22" s="49">
        <f>'Special Assement by Unit'!$G22</f>
        <v>6692.2570000000005</v>
      </c>
      <c r="G22" s="49">
        <f t="shared" si="16"/>
        <v>6692.2570000000005</v>
      </c>
      <c r="H22" s="49">
        <f t="shared" si="16"/>
        <v>6692.2570000000005</v>
      </c>
      <c r="I22" s="49">
        <f t="shared" si="16"/>
        <v>6692.2570000000005</v>
      </c>
      <c r="J22" s="49">
        <f t="shared" si="16"/>
        <v>6692.2570000000005</v>
      </c>
      <c r="K22" s="49">
        <f t="shared" si="16"/>
        <v>6692.2570000000005</v>
      </c>
      <c r="M22" s="49">
        <f t="shared" si="15"/>
        <v>67719.035999999993</v>
      </c>
    </row>
    <row r="23" spans="1:13" x14ac:dyDescent="0.25">
      <c r="A23" s="28" t="s">
        <v>12</v>
      </c>
      <c r="B23" s="49">
        <f>'[1]Special Assement by Unit'!$F23</f>
        <v>6270.2062500000002</v>
      </c>
      <c r="C23" s="49">
        <f t="shared" ref="C23:K23" si="17">B23</f>
        <v>6270.2062500000002</v>
      </c>
      <c r="D23" s="49">
        <f t="shared" si="17"/>
        <v>6270.2062500000002</v>
      </c>
      <c r="E23" s="49">
        <f t="shared" si="17"/>
        <v>6270.2062500000002</v>
      </c>
      <c r="F23" s="49">
        <f>'Special Assement by Unit'!$G23</f>
        <v>6089.0374999999995</v>
      </c>
      <c r="G23" s="49">
        <f t="shared" si="17"/>
        <v>6089.0374999999995</v>
      </c>
      <c r="H23" s="49">
        <f t="shared" si="17"/>
        <v>6089.0374999999995</v>
      </c>
      <c r="I23" s="49">
        <f t="shared" si="17"/>
        <v>6089.0374999999995</v>
      </c>
      <c r="J23" s="49">
        <f t="shared" si="17"/>
        <v>6089.0374999999995</v>
      </c>
      <c r="K23" s="49">
        <f t="shared" si="17"/>
        <v>6089.0374999999995</v>
      </c>
      <c r="M23" s="49">
        <f t="shared" si="15"/>
        <v>61615.049999999996</v>
      </c>
    </row>
    <row r="24" spans="1:13" x14ac:dyDescent="0.25">
      <c r="A24" s="28" t="s">
        <v>13</v>
      </c>
      <c r="B24" s="49">
        <f>'[1]Special Assement by Unit'!$F24</f>
        <v>5835.6374999999998</v>
      </c>
      <c r="C24" s="49">
        <f t="shared" ref="C24:K24" si="18">B24</f>
        <v>5835.6374999999998</v>
      </c>
      <c r="D24" s="49">
        <f t="shared" si="18"/>
        <v>5835.6374999999998</v>
      </c>
      <c r="E24" s="49">
        <f t="shared" si="18"/>
        <v>5835.6374999999998</v>
      </c>
      <c r="F24" s="49">
        <f>'Special Assement by Unit'!$G24</f>
        <v>5667.0250000000005</v>
      </c>
      <c r="G24" s="49">
        <f t="shared" si="18"/>
        <v>5667.0250000000005</v>
      </c>
      <c r="H24" s="49">
        <f t="shared" si="18"/>
        <v>5667.0250000000005</v>
      </c>
      <c r="I24" s="49">
        <f t="shared" si="18"/>
        <v>5667.0250000000005</v>
      </c>
      <c r="J24" s="49">
        <f t="shared" si="18"/>
        <v>5667.0250000000005</v>
      </c>
      <c r="K24" s="49">
        <f t="shared" si="18"/>
        <v>5667.0250000000005</v>
      </c>
      <c r="M24" s="49">
        <f t="shared" si="15"/>
        <v>57344.700000000004</v>
      </c>
    </row>
    <row r="25" spans="1:13" x14ac:dyDescent="0.25">
      <c r="A25" s="28" t="s">
        <v>14</v>
      </c>
      <c r="B25" s="49">
        <f>'[1]Special Assement by Unit'!$F25</f>
        <v>6245.7284999999993</v>
      </c>
      <c r="C25" s="49">
        <f t="shared" ref="C25:K25" si="19">B25</f>
        <v>6245.7284999999993</v>
      </c>
      <c r="D25" s="49">
        <f t="shared" si="19"/>
        <v>6245.7284999999993</v>
      </c>
      <c r="E25" s="49">
        <f t="shared" si="19"/>
        <v>6245.7284999999993</v>
      </c>
      <c r="F25" s="49">
        <f>'Special Assement by Unit'!$G25</f>
        <v>6065.2669999999998</v>
      </c>
      <c r="G25" s="49">
        <f t="shared" si="19"/>
        <v>6065.2669999999998</v>
      </c>
      <c r="H25" s="49">
        <f t="shared" si="19"/>
        <v>6065.2669999999998</v>
      </c>
      <c r="I25" s="49">
        <f t="shared" si="19"/>
        <v>6065.2669999999998</v>
      </c>
      <c r="J25" s="49">
        <f t="shared" si="19"/>
        <v>6065.2669999999998</v>
      </c>
      <c r="K25" s="49">
        <f t="shared" si="19"/>
        <v>6065.2669999999998</v>
      </c>
      <c r="M25" s="49">
        <f t="shared" si="15"/>
        <v>61374.515999999996</v>
      </c>
    </row>
    <row r="26" spans="1:13" x14ac:dyDescent="0.25">
      <c r="A26" s="28" t="s">
        <v>15</v>
      </c>
      <c r="B26" s="49">
        <f>'[1]Special Assement by Unit'!$F26</f>
        <v>8973.9925000000003</v>
      </c>
      <c r="C26" s="49">
        <f t="shared" ref="C26:K26" si="20">B26</f>
        <v>8973.9925000000003</v>
      </c>
      <c r="D26" s="49">
        <f t="shared" si="20"/>
        <v>8973.9925000000003</v>
      </c>
      <c r="E26" s="49">
        <f t="shared" si="20"/>
        <v>8973.9925000000003</v>
      </c>
      <c r="F26" s="49">
        <f>'Special Assement by Unit'!$G26</f>
        <v>8714.7016666666659</v>
      </c>
      <c r="G26" s="49">
        <f t="shared" si="20"/>
        <v>8714.7016666666659</v>
      </c>
      <c r="H26" s="49">
        <f t="shared" si="20"/>
        <v>8714.7016666666659</v>
      </c>
      <c r="I26" s="49">
        <f t="shared" si="20"/>
        <v>8714.7016666666659</v>
      </c>
      <c r="J26" s="49">
        <f t="shared" si="20"/>
        <v>8714.7016666666659</v>
      </c>
      <c r="K26" s="49">
        <f t="shared" si="20"/>
        <v>8714.7016666666659</v>
      </c>
      <c r="M26" s="49">
        <f t="shared" si="15"/>
        <v>88184.18</v>
      </c>
    </row>
    <row r="27" spans="1:13" x14ac:dyDescent="0.25">
      <c r="A27" s="28" t="s">
        <v>16</v>
      </c>
      <c r="B27" s="49">
        <f>'[1]Special Assement by Unit'!$F27</f>
        <v>6270.2062500000002</v>
      </c>
      <c r="C27" s="49">
        <f t="shared" ref="C27:K27" si="21">B27</f>
        <v>6270.2062500000002</v>
      </c>
      <c r="D27" s="49">
        <f t="shared" si="21"/>
        <v>6270.2062500000002</v>
      </c>
      <c r="E27" s="49">
        <f t="shared" si="21"/>
        <v>6270.2062500000002</v>
      </c>
      <c r="F27" s="49">
        <f>'Special Assement by Unit'!$G27</f>
        <v>6089.0374999999995</v>
      </c>
      <c r="G27" s="49">
        <f t="shared" si="21"/>
        <v>6089.0374999999995</v>
      </c>
      <c r="H27" s="49">
        <f t="shared" si="21"/>
        <v>6089.0374999999995</v>
      </c>
      <c r="I27" s="49">
        <f t="shared" si="21"/>
        <v>6089.0374999999995</v>
      </c>
      <c r="J27" s="49">
        <f t="shared" si="21"/>
        <v>6089.0374999999995</v>
      </c>
      <c r="K27" s="49">
        <f t="shared" si="21"/>
        <v>6089.0374999999995</v>
      </c>
      <c r="M27" s="49">
        <f t="shared" si="15"/>
        <v>61615.049999999996</v>
      </c>
    </row>
    <row r="28" spans="1:13" x14ac:dyDescent="0.25">
      <c r="A28" s="28" t="s">
        <v>17</v>
      </c>
      <c r="B28" s="49">
        <f>'[1]Special Assement by Unit'!$F28</f>
        <v>9323.8942500000012</v>
      </c>
      <c r="C28" s="49">
        <f t="shared" ref="C28:K28" si="22">B28</f>
        <v>9323.8942500000012</v>
      </c>
      <c r="D28" s="49">
        <f t="shared" si="22"/>
        <v>9323.8942500000012</v>
      </c>
      <c r="E28" s="49">
        <f t="shared" si="22"/>
        <v>9323.8942500000012</v>
      </c>
      <c r="F28" s="49">
        <f>'Special Assement by Unit'!$G28</f>
        <v>9054.4935000000005</v>
      </c>
      <c r="G28" s="49">
        <f t="shared" si="22"/>
        <v>9054.4935000000005</v>
      </c>
      <c r="H28" s="49">
        <f t="shared" si="22"/>
        <v>9054.4935000000005</v>
      </c>
      <c r="I28" s="49">
        <f t="shared" si="22"/>
        <v>9054.4935000000005</v>
      </c>
      <c r="J28" s="49">
        <f t="shared" si="22"/>
        <v>9054.4935000000005</v>
      </c>
      <c r="K28" s="49">
        <f t="shared" si="22"/>
        <v>9054.4935000000005</v>
      </c>
      <c r="M28" s="49">
        <f t="shared" si="15"/>
        <v>91622.537999999986</v>
      </c>
    </row>
    <row r="29" spans="1:13" x14ac:dyDescent="0.25">
      <c r="A29" s="28" t="s">
        <v>18</v>
      </c>
      <c r="B29" s="49">
        <f>'[1]Special Assement by Unit'!$F29</f>
        <v>6245.7284999999993</v>
      </c>
      <c r="C29" s="49">
        <f t="shared" ref="C29:K29" si="23">B29</f>
        <v>6245.7284999999993</v>
      </c>
      <c r="D29" s="49">
        <f t="shared" si="23"/>
        <v>6245.7284999999993</v>
      </c>
      <c r="E29" s="49">
        <f t="shared" si="23"/>
        <v>6245.7284999999993</v>
      </c>
      <c r="F29" s="49">
        <f>'Special Assement by Unit'!$G29</f>
        <v>6065.2669999999998</v>
      </c>
      <c r="G29" s="49">
        <f t="shared" si="23"/>
        <v>6065.2669999999998</v>
      </c>
      <c r="H29" s="49">
        <f t="shared" si="23"/>
        <v>6065.2669999999998</v>
      </c>
      <c r="I29" s="49">
        <f t="shared" si="23"/>
        <v>6065.2669999999998</v>
      </c>
      <c r="J29" s="49">
        <f t="shared" si="23"/>
        <v>6065.2669999999998</v>
      </c>
      <c r="K29" s="49">
        <f t="shared" si="23"/>
        <v>6065.2669999999998</v>
      </c>
      <c r="M29" s="49">
        <f t="shared" si="15"/>
        <v>61374.515999999996</v>
      </c>
    </row>
    <row r="30" spans="1:13" x14ac:dyDescent="0.25">
      <c r="A30" s="28" t="s">
        <v>19</v>
      </c>
      <c r="B30" s="49">
        <f>'[1]Special Assement by Unit'!$F30</f>
        <v>6378.5232500000002</v>
      </c>
      <c r="C30" s="49">
        <f t="shared" ref="C30:K30" si="24">B30</f>
        <v>6378.5232500000002</v>
      </c>
      <c r="D30" s="49">
        <f t="shared" si="24"/>
        <v>6378.5232500000002</v>
      </c>
      <c r="E30" s="49">
        <f t="shared" si="24"/>
        <v>6378.5232500000002</v>
      </c>
      <c r="F30" s="49">
        <f>'Special Assement by Unit'!$G30</f>
        <v>6194.2248333333337</v>
      </c>
      <c r="G30" s="49">
        <f t="shared" si="24"/>
        <v>6194.2248333333337</v>
      </c>
      <c r="H30" s="49">
        <f t="shared" si="24"/>
        <v>6194.2248333333337</v>
      </c>
      <c r="I30" s="49">
        <f t="shared" si="24"/>
        <v>6194.2248333333337</v>
      </c>
      <c r="J30" s="49">
        <f t="shared" si="24"/>
        <v>6194.2248333333337</v>
      </c>
      <c r="K30" s="49">
        <f t="shared" si="24"/>
        <v>6194.2248333333337</v>
      </c>
      <c r="M30" s="49">
        <f t="shared" si="15"/>
        <v>62679.442000000003</v>
      </c>
    </row>
    <row r="31" spans="1:13" x14ac:dyDescent="0.25">
      <c r="A31" s="28" t="s">
        <v>20</v>
      </c>
      <c r="B31" s="49">
        <f>'[1]Special Assement by Unit'!$F31</f>
        <v>6270.2062500000002</v>
      </c>
      <c r="C31" s="49">
        <f t="shared" ref="C31:K31" si="25">B31</f>
        <v>6270.2062500000002</v>
      </c>
      <c r="D31" s="49">
        <f t="shared" si="25"/>
        <v>6270.2062500000002</v>
      </c>
      <c r="E31" s="49">
        <f t="shared" si="25"/>
        <v>6270.2062500000002</v>
      </c>
      <c r="F31" s="49">
        <f>'Special Assement by Unit'!$G31</f>
        <v>6089.0374999999995</v>
      </c>
      <c r="G31" s="49">
        <f t="shared" si="25"/>
        <v>6089.0374999999995</v>
      </c>
      <c r="H31" s="49">
        <f t="shared" si="25"/>
        <v>6089.0374999999995</v>
      </c>
      <c r="I31" s="49">
        <f t="shared" si="25"/>
        <v>6089.0374999999995</v>
      </c>
      <c r="J31" s="49">
        <f t="shared" si="25"/>
        <v>6089.0374999999995</v>
      </c>
      <c r="K31" s="49">
        <f t="shared" si="25"/>
        <v>6089.0374999999995</v>
      </c>
      <c r="M31" s="49">
        <f t="shared" si="15"/>
        <v>61615.049999999996</v>
      </c>
    </row>
    <row r="32" spans="1:13" x14ac:dyDescent="0.25">
      <c r="A32" s="28" t="s">
        <v>21</v>
      </c>
      <c r="B32" s="49">
        <f>'[1]Special Assement by Unit'!$F32</f>
        <v>6245.7284999999993</v>
      </c>
      <c r="C32" s="49">
        <f t="shared" ref="C32:K32" si="26">B32</f>
        <v>6245.7284999999993</v>
      </c>
      <c r="D32" s="49">
        <f t="shared" si="26"/>
        <v>6245.7284999999993</v>
      </c>
      <c r="E32" s="49">
        <f t="shared" si="26"/>
        <v>6245.7284999999993</v>
      </c>
      <c r="F32" s="49">
        <f>'Special Assement by Unit'!$G32</f>
        <v>6065.2669999999998</v>
      </c>
      <c r="G32" s="49">
        <f t="shared" si="26"/>
        <v>6065.2669999999998</v>
      </c>
      <c r="H32" s="49">
        <f t="shared" si="26"/>
        <v>6065.2669999999998</v>
      </c>
      <c r="I32" s="49">
        <f t="shared" si="26"/>
        <v>6065.2669999999998</v>
      </c>
      <c r="J32" s="49">
        <f t="shared" si="26"/>
        <v>6065.2669999999998</v>
      </c>
      <c r="K32" s="49">
        <f t="shared" si="26"/>
        <v>6065.2669999999998</v>
      </c>
      <c r="M32" s="49">
        <f t="shared" si="15"/>
        <v>61374.515999999996</v>
      </c>
    </row>
    <row r="33" spans="1:13" x14ac:dyDescent="0.25">
      <c r="A33" s="28" t="s">
        <v>22</v>
      </c>
      <c r="B33" s="49">
        <f>'[1]Special Assement by Unit'!$F33</f>
        <v>6378.5232500000002</v>
      </c>
      <c r="C33" s="49">
        <f t="shared" ref="C33:K33" si="27">B33</f>
        <v>6378.5232500000002</v>
      </c>
      <c r="D33" s="49">
        <f t="shared" si="27"/>
        <v>6378.5232500000002</v>
      </c>
      <c r="E33" s="49">
        <f t="shared" si="27"/>
        <v>6378.5232500000002</v>
      </c>
      <c r="F33" s="49">
        <f>'Special Assement by Unit'!$G33</f>
        <v>6194.2248333333337</v>
      </c>
      <c r="G33" s="49">
        <f t="shared" si="27"/>
        <v>6194.2248333333337</v>
      </c>
      <c r="H33" s="49">
        <f t="shared" si="27"/>
        <v>6194.2248333333337</v>
      </c>
      <c r="I33" s="49">
        <f t="shared" si="27"/>
        <v>6194.2248333333337</v>
      </c>
      <c r="J33" s="49">
        <f t="shared" si="27"/>
        <v>6194.2248333333337</v>
      </c>
      <c r="K33" s="49">
        <f t="shared" si="27"/>
        <v>6194.2248333333337</v>
      </c>
      <c r="M33" s="49">
        <f t="shared" si="15"/>
        <v>62679.442000000003</v>
      </c>
    </row>
    <row r="34" spans="1:13" x14ac:dyDescent="0.25">
      <c r="A34" s="28" t="s">
        <v>23</v>
      </c>
      <c r="B34" s="49">
        <f>'[1]Special Assement by Unit'!$F34</f>
        <v>8285.6592500000006</v>
      </c>
      <c r="C34" s="49">
        <f t="shared" ref="C34:K34" si="28">B34</f>
        <v>8285.6592500000006</v>
      </c>
      <c r="D34" s="49">
        <f t="shared" si="28"/>
        <v>8285.6592500000006</v>
      </c>
      <c r="E34" s="49">
        <f t="shared" si="28"/>
        <v>8285.6592500000006</v>
      </c>
      <c r="F34" s="49">
        <f>'Special Assement by Unit'!$G34</f>
        <v>8046.2568333333338</v>
      </c>
      <c r="G34" s="49">
        <f t="shared" si="28"/>
        <v>8046.2568333333338</v>
      </c>
      <c r="H34" s="49">
        <f t="shared" si="28"/>
        <v>8046.2568333333338</v>
      </c>
      <c r="I34" s="49">
        <f t="shared" si="28"/>
        <v>8046.2568333333338</v>
      </c>
      <c r="J34" s="49">
        <f t="shared" si="28"/>
        <v>8046.2568333333338</v>
      </c>
      <c r="K34" s="49">
        <f t="shared" si="28"/>
        <v>8046.2568333333338</v>
      </c>
      <c r="M34" s="49">
        <f t="shared" si="15"/>
        <v>81420.178</v>
      </c>
    </row>
    <row r="35" spans="1:13" x14ac:dyDescent="0.25">
      <c r="A35" s="28" t="s">
        <v>24</v>
      </c>
      <c r="B35" s="49">
        <f>'[1]Special Assement by Unit'!$F35</f>
        <v>8104.73675</v>
      </c>
      <c r="C35" s="49">
        <f t="shared" ref="C35:K35" si="29">B35</f>
        <v>8104.73675</v>
      </c>
      <c r="D35" s="49">
        <f t="shared" si="29"/>
        <v>8104.73675</v>
      </c>
      <c r="E35" s="49">
        <f t="shared" si="29"/>
        <v>8104.73675</v>
      </c>
      <c r="F35" s="49">
        <f>'Special Assement by Unit'!$G35</f>
        <v>7870.5618333333332</v>
      </c>
      <c r="G35" s="49">
        <f t="shared" si="29"/>
        <v>7870.5618333333332</v>
      </c>
      <c r="H35" s="49">
        <f t="shared" si="29"/>
        <v>7870.5618333333332</v>
      </c>
      <c r="I35" s="49">
        <f t="shared" si="29"/>
        <v>7870.5618333333332</v>
      </c>
      <c r="J35" s="49">
        <f t="shared" si="29"/>
        <v>7870.5618333333332</v>
      </c>
      <c r="K35" s="49">
        <f t="shared" si="29"/>
        <v>7870.5618333333332</v>
      </c>
      <c r="M35" s="49">
        <f t="shared" si="15"/>
        <v>79642.317999999999</v>
      </c>
    </row>
    <row r="36" spans="1:13" x14ac:dyDescent="0.25">
      <c r="A36" s="28" t="s">
        <v>25</v>
      </c>
      <c r="B36" s="49">
        <f>'[1]Special Assement by Unit'!$F36</f>
        <v>8599.6129999999994</v>
      </c>
      <c r="C36" s="49">
        <f t="shared" ref="C36:K36" si="30">B36</f>
        <v>8599.6129999999994</v>
      </c>
      <c r="D36" s="49">
        <f t="shared" si="30"/>
        <v>8599.6129999999994</v>
      </c>
      <c r="E36" s="49">
        <f t="shared" si="30"/>
        <v>8599.6129999999994</v>
      </c>
      <c r="F36" s="49">
        <f>'Special Assement by Unit'!$G36</f>
        <v>8351.1393333333326</v>
      </c>
      <c r="G36" s="49">
        <f t="shared" si="30"/>
        <v>8351.1393333333326</v>
      </c>
      <c r="H36" s="49">
        <f t="shared" si="30"/>
        <v>8351.1393333333326</v>
      </c>
      <c r="I36" s="49">
        <f t="shared" si="30"/>
        <v>8351.1393333333326</v>
      </c>
      <c r="J36" s="49">
        <f t="shared" si="30"/>
        <v>8351.1393333333326</v>
      </c>
      <c r="K36" s="49">
        <f t="shared" si="30"/>
        <v>8351.1393333333326</v>
      </c>
      <c r="M36" s="49">
        <f t="shared" si="15"/>
        <v>84505.287999999971</v>
      </c>
    </row>
    <row r="37" spans="1:13" x14ac:dyDescent="0.25">
      <c r="A37" s="28" t="s">
        <v>3</v>
      </c>
    </row>
    <row r="38" spans="1:13" x14ac:dyDescent="0.25">
      <c r="A38" s="28"/>
    </row>
    <row r="39" spans="1:13" x14ac:dyDescent="0.25">
      <c r="A39" s="28"/>
    </row>
    <row r="40" spans="1:13" x14ac:dyDescent="0.25">
      <c r="A40" s="28" t="s">
        <v>26</v>
      </c>
      <c r="B40" s="49">
        <f>'[1]Special Assement by Unit'!$F40</f>
        <v>5985.152</v>
      </c>
      <c r="C40" s="49">
        <f t="shared" ref="C40:K40" si="31">B40</f>
        <v>5985.152</v>
      </c>
      <c r="D40" s="49">
        <f t="shared" si="31"/>
        <v>5985.152</v>
      </c>
      <c r="E40" s="49">
        <f t="shared" si="31"/>
        <v>5985.152</v>
      </c>
      <c r="F40" s="49">
        <f>'Special Assement by Unit'!$G40</f>
        <v>5814.5226666666667</v>
      </c>
      <c r="G40" s="49">
        <f t="shared" si="31"/>
        <v>5814.5226666666667</v>
      </c>
      <c r="H40" s="49">
        <f t="shared" si="31"/>
        <v>5814.5226666666667</v>
      </c>
      <c r="I40" s="49">
        <f t="shared" si="31"/>
        <v>5814.5226666666667</v>
      </c>
      <c r="J40" s="49">
        <f t="shared" si="31"/>
        <v>5814.5226666666667</v>
      </c>
      <c r="K40" s="49">
        <f t="shared" si="31"/>
        <v>5814.5226666666667</v>
      </c>
      <c r="M40" s="49">
        <f t="shared" ref="M40:M50" si="32">SUM(B40:L40)</f>
        <v>58827.743999999992</v>
      </c>
    </row>
    <row r="41" spans="1:13" x14ac:dyDescent="0.25">
      <c r="A41" s="28" t="s">
        <v>27</v>
      </c>
      <c r="B41" s="49">
        <f>'[1]Special Assement by Unit'!$F41</f>
        <v>9577.4439999999995</v>
      </c>
      <c r="C41" s="49">
        <f t="shared" ref="C41:K41" si="33">B41</f>
        <v>9577.4439999999995</v>
      </c>
      <c r="D41" s="49">
        <f t="shared" si="33"/>
        <v>9577.4439999999995</v>
      </c>
      <c r="E41" s="49">
        <f t="shared" si="33"/>
        <v>9577.4439999999995</v>
      </c>
      <c r="F41" s="49">
        <f>'Special Assement by Unit'!$G41</f>
        <v>9304.4028333333317</v>
      </c>
      <c r="G41" s="49">
        <f t="shared" si="33"/>
        <v>9304.4028333333317</v>
      </c>
      <c r="H41" s="49">
        <f t="shared" si="33"/>
        <v>9304.4028333333317</v>
      </c>
      <c r="I41" s="49">
        <f t="shared" si="33"/>
        <v>9304.4028333333317</v>
      </c>
      <c r="J41" s="49">
        <f t="shared" si="33"/>
        <v>9304.4028333333317</v>
      </c>
      <c r="K41" s="49">
        <f t="shared" si="33"/>
        <v>9304.4028333333317</v>
      </c>
      <c r="M41" s="49">
        <f t="shared" si="32"/>
        <v>94136.19299999997</v>
      </c>
    </row>
    <row r="42" spans="1:13" x14ac:dyDescent="0.25">
      <c r="A42" s="28" t="s">
        <v>28</v>
      </c>
      <c r="B42" s="49">
        <f>'[1]Special Assement by Unit'!$F42</f>
        <v>6208.5159999999996</v>
      </c>
      <c r="C42" s="49">
        <f t="shared" ref="C42:K42" si="34">B42</f>
        <v>6208.5159999999996</v>
      </c>
      <c r="D42" s="49">
        <f t="shared" si="34"/>
        <v>6208.5159999999996</v>
      </c>
      <c r="E42" s="49">
        <f t="shared" si="34"/>
        <v>6208.5159999999996</v>
      </c>
      <c r="F42" s="49">
        <f>'Special Assement by Unit'!$G42</f>
        <v>6031.5188333333326</v>
      </c>
      <c r="G42" s="49">
        <f t="shared" si="34"/>
        <v>6031.5188333333326</v>
      </c>
      <c r="H42" s="49">
        <f t="shared" si="34"/>
        <v>6031.5188333333326</v>
      </c>
      <c r="I42" s="49">
        <f t="shared" si="34"/>
        <v>6031.5188333333326</v>
      </c>
      <c r="J42" s="49">
        <f t="shared" si="34"/>
        <v>6031.5188333333326</v>
      </c>
      <c r="K42" s="49">
        <f t="shared" si="34"/>
        <v>6031.5188333333326</v>
      </c>
      <c r="M42" s="49">
        <f t="shared" si="32"/>
        <v>61023.177000000003</v>
      </c>
    </row>
    <row r="43" spans="1:13" x14ac:dyDescent="0.25">
      <c r="A43" s="28" t="s">
        <v>29</v>
      </c>
      <c r="B43" s="49">
        <f>'[1]Special Assement by Unit'!$F43</f>
        <v>5985.152</v>
      </c>
      <c r="C43" s="49">
        <f t="shared" ref="C43:K43" si="35">B43</f>
        <v>5985.152</v>
      </c>
      <c r="D43" s="49">
        <f t="shared" si="35"/>
        <v>5985.152</v>
      </c>
      <c r="E43" s="49">
        <f t="shared" si="35"/>
        <v>5985.152</v>
      </c>
      <c r="F43" s="49">
        <f>'Special Assement by Unit'!$G43</f>
        <v>5814.5226666666667</v>
      </c>
      <c r="G43" s="49">
        <f t="shared" si="35"/>
        <v>5814.5226666666667</v>
      </c>
      <c r="H43" s="49">
        <f t="shared" si="35"/>
        <v>5814.5226666666667</v>
      </c>
      <c r="I43" s="49">
        <f t="shared" si="35"/>
        <v>5814.5226666666667</v>
      </c>
      <c r="J43" s="49">
        <f t="shared" si="35"/>
        <v>5814.5226666666667</v>
      </c>
      <c r="K43" s="49">
        <f t="shared" si="35"/>
        <v>5814.5226666666667</v>
      </c>
      <c r="M43" s="49">
        <f t="shared" si="32"/>
        <v>58827.743999999992</v>
      </c>
    </row>
    <row r="44" spans="1:13" x14ac:dyDescent="0.25">
      <c r="A44" s="28" t="s">
        <v>30</v>
      </c>
      <c r="B44" s="49">
        <f>'[1]Special Assement by Unit'!$F44</f>
        <v>5985.152</v>
      </c>
      <c r="C44" s="49">
        <f t="shared" ref="C44:K44" si="36">B44</f>
        <v>5985.152</v>
      </c>
      <c r="D44" s="49">
        <f t="shared" si="36"/>
        <v>5985.152</v>
      </c>
      <c r="E44" s="49">
        <f t="shared" si="36"/>
        <v>5985.152</v>
      </c>
      <c r="F44" s="49">
        <f>'Special Assement by Unit'!$G44</f>
        <v>5814.5226666666667</v>
      </c>
      <c r="G44" s="49">
        <f t="shared" si="36"/>
        <v>5814.5226666666667</v>
      </c>
      <c r="H44" s="49">
        <f t="shared" si="36"/>
        <v>5814.5226666666667</v>
      </c>
      <c r="I44" s="49">
        <f t="shared" si="36"/>
        <v>5814.5226666666667</v>
      </c>
      <c r="J44" s="49">
        <f t="shared" si="36"/>
        <v>5814.5226666666667</v>
      </c>
      <c r="K44" s="49">
        <f t="shared" si="36"/>
        <v>5814.5226666666667</v>
      </c>
      <c r="M44" s="49">
        <f t="shared" si="32"/>
        <v>58827.743999999992</v>
      </c>
    </row>
    <row r="45" spans="1:13" x14ac:dyDescent="0.25">
      <c r="A45" s="28" t="s">
        <v>31</v>
      </c>
      <c r="B45" s="49">
        <f>'[1]Special Assement by Unit'!$F45</f>
        <v>6208.5159999999996</v>
      </c>
      <c r="C45" s="49">
        <f t="shared" ref="C45:K45" si="37">B45</f>
        <v>6208.5159999999996</v>
      </c>
      <c r="D45" s="49">
        <f t="shared" si="37"/>
        <v>6208.5159999999996</v>
      </c>
      <c r="E45" s="49">
        <f t="shared" si="37"/>
        <v>6208.5159999999996</v>
      </c>
      <c r="F45" s="49">
        <f>'Special Assement by Unit'!$G45</f>
        <v>6031.5188333333326</v>
      </c>
      <c r="G45" s="49">
        <f t="shared" si="37"/>
        <v>6031.5188333333326</v>
      </c>
      <c r="H45" s="49">
        <f t="shared" si="37"/>
        <v>6031.5188333333326</v>
      </c>
      <c r="I45" s="49">
        <f t="shared" si="37"/>
        <v>6031.5188333333326</v>
      </c>
      <c r="J45" s="49">
        <f t="shared" si="37"/>
        <v>6031.5188333333326</v>
      </c>
      <c r="K45" s="49">
        <f t="shared" si="37"/>
        <v>6031.5188333333326</v>
      </c>
      <c r="M45" s="49">
        <f t="shared" si="32"/>
        <v>61023.177000000003</v>
      </c>
    </row>
    <row r="46" spans="1:13" x14ac:dyDescent="0.25">
      <c r="A46" s="28" t="s">
        <v>32</v>
      </c>
      <c r="B46" s="49">
        <f>'[1]Special Assement by Unit'!$F46</f>
        <v>5985.152</v>
      </c>
      <c r="C46" s="49">
        <f t="shared" ref="C46:K46" si="38">B46</f>
        <v>5985.152</v>
      </c>
      <c r="D46" s="49">
        <f t="shared" si="38"/>
        <v>5985.152</v>
      </c>
      <c r="E46" s="49">
        <f t="shared" si="38"/>
        <v>5985.152</v>
      </c>
      <c r="F46" s="49">
        <f>'Special Assement by Unit'!$G46</f>
        <v>5814.5226666666667</v>
      </c>
      <c r="G46" s="49">
        <f t="shared" si="38"/>
        <v>5814.5226666666667</v>
      </c>
      <c r="H46" s="49">
        <f t="shared" si="38"/>
        <v>5814.5226666666667</v>
      </c>
      <c r="I46" s="49">
        <f t="shared" si="38"/>
        <v>5814.5226666666667</v>
      </c>
      <c r="J46" s="49">
        <f t="shared" si="38"/>
        <v>5814.5226666666667</v>
      </c>
      <c r="K46" s="49">
        <f t="shared" si="38"/>
        <v>5814.5226666666667</v>
      </c>
      <c r="M46" s="49">
        <f t="shared" si="32"/>
        <v>58827.743999999992</v>
      </c>
    </row>
    <row r="47" spans="1:13" x14ac:dyDescent="0.25">
      <c r="A47" s="28" t="s">
        <v>33</v>
      </c>
      <c r="B47" s="49">
        <f>'[1]Special Assement by Unit'!$F47</f>
        <v>7962.2920000000004</v>
      </c>
      <c r="C47" s="49">
        <f t="shared" ref="C47:K47" si="39">B47</f>
        <v>7962.2920000000004</v>
      </c>
      <c r="D47" s="49">
        <f t="shared" si="39"/>
        <v>7962.2920000000004</v>
      </c>
      <c r="E47" s="49">
        <f t="shared" si="39"/>
        <v>7962.2920000000004</v>
      </c>
      <c r="F47" s="49">
        <f>'Special Assement by Unit'!$G47</f>
        <v>7735.2968333333338</v>
      </c>
      <c r="G47" s="49">
        <f t="shared" si="39"/>
        <v>7735.2968333333338</v>
      </c>
      <c r="H47" s="49">
        <f t="shared" si="39"/>
        <v>7735.2968333333338</v>
      </c>
      <c r="I47" s="49">
        <f t="shared" si="39"/>
        <v>7735.2968333333338</v>
      </c>
      <c r="J47" s="49">
        <f t="shared" si="39"/>
        <v>7735.2968333333338</v>
      </c>
      <c r="K47" s="49">
        <f t="shared" si="39"/>
        <v>7735.2968333333338</v>
      </c>
      <c r="M47" s="49">
        <f t="shared" si="32"/>
        <v>78260.948999999993</v>
      </c>
    </row>
    <row r="48" spans="1:13" x14ac:dyDescent="0.25">
      <c r="A48" s="28" t="s">
        <v>34</v>
      </c>
      <c r="B48" s="49">
        <f>'[1]Special Assement by Unit'!$F48</f>
        <v>8155.1039999999994</v>
      </c>
      <c r="C48" s="49">
        <f t="shared" ref="C48:K48" si="40">B48</f>
        <v>8155.1039999999994</v>
      </c>
      <c r="D48" s="49">
        <f t="shared" si="40"/>
        <v>8155.1039999999994</v>
      </c>
      <c r="E48" s="49">
        <f t="shared" si="40"/>
        <v>8155.1039999999994</v>
      </c>
      <c r="F48" s="49">
        <f>'Special Assement by Unit'!$G48</f>
        <v>7922.6120000000001</v>
      </c>
      <c r="G48" s="49">
        <f t="shared" si="40"/>
        <v>7922.6120000000001</v>
      </c>
      <c r="H48" s="49">
        <f t="shared" si="40"/>
        <v>7922.6120000000001</v>
      </c>
      <c r="I48" s="49">
        <f t="shared" si="40"/>
        <v>7922.6120000000001</v>
      </c>
      <c r="J48" s="49">
        <f t="shared" si="40"/>
        <v>7922.6120000000001</v>
      </c>
      <c r="K48" s="49">
        <f t="shared" si="40"/>
        <v>7922.6120000000001</v>
      </c>
      <c r="M48" s="49">
        <f t="shared" si="32"/>
        <v>80156.087999999989</v>
      </c>
    </row>
    <row r="49" spans="1:13" x14ac:dyDescent="0.25">
      <c r="A49" s="28" t="s">
        <v>35</v>
      </c>
      <c r="B49" s="49">
        <f>'[1]Special Assement by Unit'!$F49</f>
        <v>5985.152</v>
      </c>
      <c r="C49" s="49">
        <f t="shared" ref="C49:K49" si="41">B49</f>
        <v>5985.152</v>
      </c>
      <c r="D49" s="49">
        <f t="shared" si="41"/>
        <v>5985.152</v>
      </c>
      <c r="E49" s="49">
        <f t="shared" si="41"/>
        <v>5985.152</v>
      </c>
      <c r="F49" s="49">
        <f>'Special Assement by Unit'!$G49</f>
        <v>5814.5226666666667</v>
      </c>
      <c r="G49" s="49">
        <f t="shared" si="41"/>
        <v>5814.5226666666667</v>
      </c>
      <c r="H49" s="49">
        <f t="shared" si="41"/>
        <v>5814.5226666666667</v>
      </c>
      <c r="I49" s="49">
        <f t="shared" si="41"/>
        <v>5814.5226666666667</v>
      </c>
      <c r="J49" s="49">
        <f t="shared" si="41"/>
        <v>5814.5226666666667</v>
      </c>
      <c r="K49" s="49">
        <f t="shared" si="41"/>
        <v>5814.5226666666667</v>
      </c>
      <c r="M49" s="49">
        <f t="shared" si="32"/>
        <v>58827.743999999992</v>
      </c>
    </row>
    <row r="50" spans="1:13" x14ac:dyDescent="0.25">
      <c r="A50" s="28" t="s">
        <v>36</v>
      </c>
      <c r="B50" s="49">
        <f>'[1]Special Assement by Unit'!$F50</f>
        <v>7962.2920000000004</v>
      </c>
      <c r="C50" s="49">
        <f t="shared" ref="C50:K50" si="42">B50</f>
        <v>7962.2920000000004</v>
      </c>
      <c r="D50" s="49">
        <f t="shared" si="42"/>
        <v>7962.2920000000004</v>
      </c>
      <c r="E50" s="49">
        <f t="shared" si="42"/>
        <v>7962.2920000000004</v>
      </c>
      <c r="F50" s="49">
        <f>'Special Assement by Unit'!$G50</f>
        <v>7735.2968333333338</v>
      </c>
      <c r="G50" s="49">
        <f t="shared" si="42"/>
        <v>7735.2968333333338</v>
      </c>
      <c r="H50" s="49">
        <f t="shared" si="42"/>
        <v>7735.2968333333338</v>
      </c>
      <c r="I50" s="49">
        <f t="shared" si="42"/>
        <v>7735.2968333333338</v>
      </c>
      <c r="J50" s="49">
        <f t="shared" si="42"/>
        <v>7735.2968333333338</v>
      </c>
      <c r="K50" s="49">
        <f t="shared" si="42"/>
        <v>7735.2968333333338</v>
      </c>
      <c r="M50" s="49">
        <f t="shared" si="32"/>
        <v>78260.948999999993</v>
      </c>
    </row>
    <row r="51" spans="1:13" x14ac:dyDescent="0.25">
      <c r="A51" s="28" t="s">
        <v>3</v>
      </c>
    </row>
    <row r="52" spans="1:13" x14ac:dyDescent="0.25">
      <c r="A52" s="28"/>
    </row>
    <row r="53" spans="1:13" x14ac:dyDescent="0.25">
      <c r="A53" s="28"/>
    </row>
    <row r="54" spans="1:13" x14ac:dyDescent="0.25">
      <c r="A54" s="28" t="s">
        <v>52</v>
      </c>
      <c r="B54" s="49">
        <f>'[1]Special Assement by Unit'!$F54</f>
        <v>6254.0910000000003</v>
      </c>
      <c r="C54" s="49">
        <f t="shared" ref="C54:K54" si="43">B54</f>
        <v>6254.0910000000003</v>
      </c>
      <c r="D54" s="49">
        <f t="shared" si="43"/>
        <v>6254.0910000000003</v>
      </c>
      <c r="E54" s="49">
        <f t="shared" si="43"/>
        <v>6254.0910000000003</v>
      </c>
      <c r="F54" s="49">
        <f>'Special Assement by Unit'!$G54</f>
        <v>6080.8319999999994</v>
      </c>
      <c r="G54" s="49">
        <f t="shared" si="43"/>
        <v>6080.8319999999994</v>
      </c>
      <c r="H54" s="49">
        <f t="shared" si="43"/>
        <v>6080.8319999999994</v>
      </c>
      <c r="I54" s="49">
        <f t="shared" si="43"/>
        <v>6080.8319999999994</v>
      </c>
      <c r="J54" s="49">
        <f t="shared" si="43"/>
        <v>6080.8319999999994</v>
      </c>
      <c r="K54" s="49">
        <f t="shared" si="43"/>
        <v>6080.8319999999994</v>
      </c>
      <c r="M54" s="49">
        <f t="shared" ref="M54:M68" si="44">SUM(B54:L54)</f>
        <v>61501.356000000007</v>
      </c>
    </row>
    <row r="55" spans="1:13" x14ac:dyDescent="0.25">
      <c r="A55" s="28" t="s">
        <v>53</v>
      </c>
      <c r="B55" s="49">
        <f>'[1]Special Assement by Unit'!$F55</f>
        <v>6254.0910000000003</v>
      </c>
      <c r="C55" s="49">
        <f t="shared" ref="C55:K55" si="45">B55</f>
        <v>6254.0910000000003</v>
      </c>
      <c r="D55" s="49">
        <f t="shared" si="45"/>
        <v>6254.0910000000003</v>
      </c>
      <c r="E55" s="49">
        <f t="shared" si="45"/>
        <v>6254.0910000000003</v>
      </c>
      <c r="F55" s="49">
        <f>'Special Assement by Unit'!$G55</f>
        <v>6080.8319999999994</v>
      </c>
      <c r="G55" s="49">
        <f t="shared" si="45"/>
        <v>6080.8319999999994</v>
      </c>
      <c r="H55" s="49">
        <f t="shared" si="45"/>
        <v>6080.8319999999994</v>
      </c>
      <c r="I55" s="49">
        <f t="shared" si="45"/>
        <v>6080.8319999999994</v>
      </c>
      <c r="J55" s="49">
        <f t="shared" si="45"/>
        <v>6080.8319999999994</v>
      </c>
      <c r="K55" s="49">
        <f t="shared" si="45"/>
        <v>6080.8319999999994</v>
      </c>
      <c r="M55" s="49">
        <f t="shared" si="44"/>
        <v>61501.356000000007</v>
      </c>
    </row>
    <row r="56" spans="1:13" x14ac:dyDescent="0.25">
      <c r="A56" s="28" t="s">
        <v>54</v>
      </c>
      <c r="B56" s="49">
        <f>'[1]Special Assement by Unit'!$F56</f>
        <v>8244.1392500000002</v>
      </c>
      <c r="C56" s="49">
        <f t="shared" ref="C56:K56" si="46">B56</f>
        <v>8244.1392500000002</v>
      </c>
      <c r="D56" s="49">
        <f t="shared" si="46"/>
        <v>8244.1392500000002</v>
      </c>
      <c r="E56" s="49">
        <f t="shared" si="46"/>
        <v>8244.1392500000002</v>
      </c>
      <c r="F56" s="49">
        <f>'Special Assement by Unit'!$G56</f>
        <v>8015.7493333333332</v>
      </c>
      <c r="G56" s="49">
        <f t="shared" si="46"/>
        <v>8015.7493333333332</v>
      </c>
      <c r="H56" s="49">
        <f t="shared" si="46"/>
        <v>8015.7493333333332</v>
      </c>
      <c r="I56" s="49">
        <f t="shared" si="46"/>
        <v>8015.7493333333332</v>
      </c>
      <c r="J56" s="49">
        <f t="shared" si="46"/>
        <v>8015.7493333333332</v>
      </c>
      <c r="K56" s="49">
        <f t="shared" si="46"/>
        <v>8015.7493333333332</v>
      </c>
      <c r="M56" s="49">
        <f t="shared" si="44"/>
        <v>81071.053000000014</v>
      </c>
    </row>
    <row r="57" spans="1:13" x14ac:dyDescent="0.25">
      <c r="A57" s="28" t="s">
        <v>55</v>
      </c>
      <c r="B57" s="49">
        <f>'[1]Special Assement by Unit'!$F57</f>
        <v>4119.0390000000007</v>
      </c>
      <c r="C57" s="49">
        <f t="shared" ref="C57:K57" si="47">B57</f>
        <v>4119.0390000000007</v>
      </c>
      <c r="D57" s="49">
        <f t="shared" si="47"/>
        <v>4119.0390000000007</v>
      </c>
      <c r="E57" s="49">
        <f t="shared" si="47"/>
        <v>4119.0390000000007</v>
      </c>
      <c r="F57" s="49">
        <f>'Special Assement by Unit'!$G57</f>
        <v>4004.9280000000003</v>
      </c>
      <c r="G57" s="49">
        <f t="shared" si="47"/>
        <v>4004.9280000000003</v>
      </c>
      <c r="H57" s="49">
        <f t="shared" si="47"/>
        <v>4004.9280000000003</v>
      </c>
      <c r="I57" s="49">
        <f t="shared" si="47"/>
        <v>4004.9280000000003</v>
      </c>
      <c r="J57" s="49">
        <f t="shared" si="47"/>
        <v>4004.9280000000003</v>
      </c>
      <c r="K57" s="49">
        <f t="shared" si="47"/>
        <v>4004.9280000000003</v>
      </c>
      <c r="M57" s="49">
        <f t="shared" si="44"/>
        <v>40505.724000000002</v>
      </c>
    </row>
    <row r="58" spans="1:13" x14ac:dyDescent="0.25">
      <c r="A58" s="28" t="s">
        <v>56</v>
      </c>
      <c r="B58" s="49">
        <f>'[1]Special Assement by Unit'!$F58</f>
        <v>5192.4397500000005</v>
      </c>
      <c r="C58" s="49">
        <f t="shared" ref="C58:K58" si="48">B58</f>
        <v>5192.4397500000005</v>
      </c>
      <c r="D58" s="49">
        <f t="shared" si="48"/>
        <v>5192.4397500000005</v>
      </c>
      <c r="E58" s="49">
        <f t="shared" si="48"/>
        <v>5192.4397500000005</v>
      </c>
      <c r="F58" s="49">
        <f>'Special Assement by Unit'!$G58</f>
        <v>5048.5920000000006</v>
      </c>
      <c r="G58" s="49">
        <f t="shared" si="48"/>
        <v>5048.5920000000006</v>
      </c>
      <c r="H58" s="49">
        <f t="shared" si="48"/>
        <v>5048.5920000000006</v>
      </c>
      <c r="I58" s="49">
        <f t="shared" si="48"/>
        <v>5048.5920000000006</v>
      </c>
      <c r="J58" s="49">
        <f t="shared" si="48"/>
        <v>5048.5920000000006</v>
      </c>
      <c r="K58" s="49">
        <f t="shared" si="48"/>
        <v>5048.5920000000006</v>
      </c>
      <c r="M58" s="49">
        <f t="shared" si="44"/>
        <v>51061.311000000016</v>
      </c>
    </row>
    <row r="59" spans="1:13" x14ac:dyDescent="0.25">
      <c r="A59" s="28" t="s">
        <v>57</v>
      </c>
      <c r="B59" s="49">
        <f>'[1]Special Assement by Unit'!$F59</f>
        <v>6115.5214999999998</v>
      </c>
      <c r="C59" s="49">
        <f t="shared" ref="C59:K59" si="49">B59</f>
        <v>6115.5214999999998</v>
      </c>
      <c r="D59" s="49">
        <f t="shared" si="49"/>
        <v>6115.5214999999998</v>
      </c>
      <c r="E59" s="49">
        <f t="shared" si="49"/>
        <v>6115.5214999999998</v>
      </c>
      <c r="F59" s="49">
        <f>'Special Assement by Unit'!$G59</f>
        <v>5946.1013333333331</v>
      </c>
      <c r="G59" s="49">
        <f t="shared" si="49"/>
        <v>5946.1013333333331</v>
      </c>
      <c r="H59" s="49">
        <f t="shared" si="49"/>
        <v>5946.1013333333331</v>
      </c>
      <c r="I59" s="49">
        <f t="shared" si="49"/>
        <v>5946.1013333333331</v>
      </c>
      <c r="J59" s="49">
        <f t="shared" si="49"/>
        <v>5946.1013333333331</v>
      </c>
      <c r="K59" s="49">
        <f t="shared" si="49"/>
        <v>5946.1013333333331</v>
      </c>
      <c r="M59" s="49">
        <f t="shared" si="44"/>
        <v>60138.693999999996</v>
      </c>
    </row>
    <row r="60" spans="1:13" x14ac:dyDescent="0.25">
      <c r="A60" s="28" t="s">
        <v>58</v>
      </c>
      <c r="B60" s="49">
        <f>'[1]Special Assement by Unit'!$F60</f>
        <v>6736.1002499999995</v>
      </c>
      <c r="C60" s="49">
        <f t="shared" ref="C60:K60" si="50">B60</f>
        <v>6736.1002499999995</v>
      </c>
      <c r="D60" s="49">
        <f t="shared" si="50"/>
        <v>6736.1002499999995</v>
      </c>
      <c r="E60" s="49">
        <f t="shared" si="50"/>
        <v>6736.1002499999995</v>
      </c>
      <c r="F60" s="49">
        <f>'Special Assement by Unit'!$G60</f>
        <v>6549.4880000000003</v>
      </c>
      <c r="G60" s="49">
        <f t="shared" si="50"/>
        <v>6549.4880000000003</v>
      </c>
      <c r="H60" s="49">
        <f t="shared" si="50"/>
        <v>6549.4880000000003</v>
      </c>
      <c r="I60" s="49">
        <f t="shared" si="50"/>
        <v>6549.4880000000003</v>
      </c>
      <c r="J60" s="49">
        <f t="shared" si="50"/>
        <v>6549.4880000000003</v>
      </c>
      <c r="K60" s="49">
        <f t="shared" si="50"/>
        <v>6549.4880000000003</v>
      </c>
      <c r="M60" s="49">
        <f t="shared" si="44"/>
        <v>66241.328999999983</v>
      </c>
    </row>
    <row r="61" spans="1:13" x14ac:dyDescent="0.25">
      <c r="A61" s="28" t="s">
        <v>59</v>
      </c>
      <c r="B61" s="49">
        <f>'[1]Special Assement by Unit'!$F61</f>
        <v>2219.5365000000002</v>
      </c>
      <c r="C61" s="49">
        <f t="shared" ref="C61:K61" si="51">B61</f>
        <v>2219.5365000000002</v>
      </c>
      <c r="D61" s="49">
        <f t="shared" si="51"/>
        <v>2219.5365000000002</v>
      </c>
      <c r="E61" s="49">
        <f t="shared" si="51"/>
        <v>2219.5365000000002</v>
      </c>
      <c r="F61" s="49">
        <f>'Special Assement by Unit'!$G61</f>
        <v>2158.0480000000002</v>
      </c>
      <c r="G61" s="49">
        <f t="shared" si="51"/>
        <v>2158.0480000000002</v>
      </c>
      <c r="H61" s="49">
        <f t="shared" si="51"/>
        <v>2158.0480000000002</v>
      </c>
      <c r="I61" s="49">
        <f t="shared" si="51"/>
        <v>2158.0480000000002</v>
      </c>
      <c r="J61" s="49">
        <f t="shared" si="51"/>
        <v>2158.0480000000002</v>
      </c>
      <c r="K61" s="49">
        <f t="shared" si="51"/>
        <v>2158.0480000000002</v>
      </c>
      <c r="M61" s="49">
        <f t="shared" si="44"/>
        <v>21826.434000000001</v>
      </c>
    </row>
    <row r="62" spans="1:13" x14ac:dyDescent="0.25">
      <c r="A62" s="28" t="s">
        <v>60</v>
      </c>
      <c r="B62" s="49">
        <f>'[1]Special Assement by Unit'!$F62</f>
        <v>5192.4397500000005</v>
      </c>
      <c r="C62" s="49">
        <f t="shared" ref="C62:K62" si="52">B62</f>
        <v>5192.4397500000005</v>
      </c>
      <c r="D62" s="49">
        <f t="shared" si="52"/>
        <v>5192.4397500000005</v>
      </c>
      <c r="E62" s="49">
        <f t="shared" si="52"/>
        <v>5192.4397500000005</v>
      </c>
      <c r="F62" s="49">
        <f>'Special Assement by Unit'!$G62</f>
        <v>5048.5920000000006</v>
      </c>
      <c r="G62" s="49">
        <f t="shared" si="52"/>
        <v>5048.5920000000006</v>
      </c>
      <c r="H62" s="49">
        <f t="shared" si="52"/>
        <v>5048.5920000000006</v>
      </c>
      <c r="I62" s="49">
        <f t="shared" si="52"/>
        <v>5048.5920000000006</v>
      </c>
      <c r="J62" s="49">
        <f t="shared" si="52"/>
        <v>5048.5920000000006</v>
      </c>
      <c r="K62" s="49">
        <f t="shared" si="52"/>
        <v>5048.5920000000006</v>
      </c>
      <c r="M62" s="49">
        <f t="shared" si="44"/>
        <v>51061.311000000016</v>
      </c>
    </row>
    <row r="63" spans="1:13" x14ac:dyDescent="0.25">
      <c r="A63" s="28" t="s">
        <v>61</v>
      </c>
      <c r="B63" s="49">
        <f>'[1]Special Assement by Unit'!$F63</f>
        <v>6115.5214999999998</v>
      </c>
      <c r="C63" s="49">
        <f t="shared" ref="C63:K63" si="53">B63</f>
        <v>6115.5214999999998</v>
      </c>
      <c r="D63" s="49">
        <f t="shared" si="53"/>
        <v>6115.5214999999998</v>
      </c>
      <c r="E63" s="49">
        <f t="shared" si="53"/>
        <v>6115.5214999999998</v>
      </c>
      <c r="F63" s="49">
        <f>'Special Assement by Unit'!$G63</f>
        <v>5946.1013333333331</v>
      </c>
      <c r="G63" s="49">
        <f t="shared" si="53"/>
        <v>5946.1013333333331</v>
      </c>
      <c r="H63" s="49">
        <f t="shared" si="53"/>
        <v>5946.1013333333331</v>
      </c>
      <c r="I63" s="49">
        <f t="shared" si="53"/>
        <v>5946.1013333333331</v>
      </c>
      <c r="J63" s="49">
        <f t="shared" si="53"/>
        <v>5946.1013333333331</v>
      </c>
      <c r="K63" s="49">
        <f t="shared" si="53"/>
        <v>5946.1013333333331</v>
      </c>
      <c r="M63" s="49">
        <f t="shared" si="44"/>
        <v>60138.693999999996</v>
      </c>
    </row>
    <row r="64" spans="1:13" x14ac:dyDescent="0.25">
      <c r="A64" s="28" t="s">
        <v>62</v>
      </c>
      <c r="B64" s="49">
        <f>'[1]Special Assement by Unit'!$F64</f>
        <v>8781.1659999999993</v>
      </c>
      <c r="C64" s="49">
        <f t="shared" ref="C64:K64" si="54">B64</f>
        <v>8781.1659999999993</v>
      </c>
      <c r="D64" s="49">
        <f t="shared" si="54"/>
        <v>8781.1659999999993</v>
      </c>
      <c r="E64" s="49">
        <f t="shared" si="54"/>
        <v>8781.1659999999993</v>
      </c>
      <c r="F64" s="49">
        <f>'Special Assement by Unit'!$G64</f>
        <v>8537.898666666666</v>
      </c>
      <c r="G64" s="49">
        <f t="shared" si="54"/>
        <v>8537.898666666666</v>
      </c>
      <c r="H64" s="49">
        <f t="shared" si="54"/>
        <v>8537.898666666666</v>
      </c>
      <c r="I64" s="49">
        <f t="shared" si="54"/>
        <v>8537.898666666666</v>
      </c>
      <c r="J64" s="49">
        <f t="shared" si="54"/>
        <v>8537.898666666666</v>
      </c>
      <c r="K64" s="49">
        <f t="shared" si="54"/>
        <v>8537.898666666666</v>
      </c>
      <c r="M64" s="49">
        <f t="shared" si="44"/>
        <v>86352.055999999982</v>
      </c>
    </row>
    <row r="65" spans="1:13" x14ac:dyDescent="0.25">
      <c r="A65" s="28" t="s">
        <v>63</v>
      </c>
      <c r="B65" s="49">
        <f>'[1]Special Assement by Unit'!$F65</f>
        <v>2219.5365000000002</v>
      </c>
      <c r="C65" s="49">
        <f t="shared" ref="C65:K65" si="55">B65</f>
        <v>2219.5365000000002</v>
      </c>
      <c r="D65" s="49">
        <f t="shared" si="55"/>
        <v>2219.5365000000002</v>
      </c>
      <c r="E65" s="49">
        <f t="shared" si="55"/>
        <v>2219.5365000000002</v>
      </c>
      <c r="F65" s="49">
        <f>'Special Assement by Unit'!$G65</f>
        <v>2158.0480000000002</v>
      </c>
      <c r="G65" s="49">
        <f t="shared" si="55"/>
        <v>2158.0480000000002</v>
      </c>
      <c r="H65" s="49">
        <f t="shared" si="55"/>
        <v>2158.0480000000002</v>
      </c>
      <c r="I65" s="49">
        <f t="shared" si="55"/>
        <v>2158.0480000000002</v>
      </c>
      <c r="J65" s="49">
        <f t="shared" si="55"/>
        <v>2158.0480000000002</v>
      </c>
      <c r="K65" s="49">
        <f t="shared" si="55"/>
        <v>2158.0480000000002</v>
      </c>
      <c r="M65" s="49">
        <f t="shared" si="44"/>
        <v>21826.434000000001</v>
      </c>
    </row>
    <row r="66" spans="1:13" x14ac:dyDescent="0.25">
      <c r="A66" s="28" t="s">
        <v>64</v>
      </c>
      <c r="B66" s="49">
        <f>'[1]Special Assement by Unit'!$F66</f>
        <v>7140.6187500000005</v>
      </c>
      <c r="C66" s="49">
        <f t="shared" ref="C66:K66" si="56">B66</f>
        <v>7140.6187500000005</v>
      </c>
      <c r="D66" s="49">
        <f t="shared" si="56"/>
        <v>7140.6187500000005</v>
      </c>
      <c r="E66" s="49">
        <f t="shared" si="56"/>
        <v>7140.6187500000005</v>
      </c>
      <c r="F66" s="49">
        <f>'Special Assement by Unit'!$G66</f>
        <v>6942.8</v>
      </c>
      <c r="G66" s="49">
        <f t="shared" si="56"/>
        <v>6942.8</v>
      </c>
      <c r="H66" s="49">
        <f t="shared" si="56"/>
        <v>6942.8</v>
      </c>
      <c r="I66" s="49">
        <f t="shared" si="56"/>
        <v>6942.8</v>
      </c>
      <c r="J66" s="49">
        <f t="shared" si="56"/>
        <v>6942.8</v>
      </c>
      <c r="K66" s="49">
        <f t="shared" si="56"/>
        <v>6942.8</v>
      </c>
      <c r="M66" s="49">
        <f t="shared" si="44"/>
        <v>70219.275000000009</v>
      </c>
    </row>
    <row r="67" spans="1:13" x14ac:dyDescent="0.25">
      <c r="A67" s="28" t="s">
        <v>65</v>
      </c>
      <c r="B67" s="49">
        <f>'[1]Special Assement by Unit'!$F67</f>
        <v>8202.1767499999987</v>
      </c>
      <c r="C67" s="49">
        <f t="shared" ref="C67:K67" si="57">B67</f>
        <v>8202.1767499999987</v>
      </c>
      <c r="D67" s="49">
        <f t="shared" si="57"/>
        <v>8202.1767499999987</v>
      </c>
      <c r="E67" s="49">
        <f t="shared" si="57"/>
        <v>8202.1767499999987</v>
      </c>
      <c r="F67" s="49">
        <f>'Special Assement by Unit'!$G67</f>
        <v>7974.949333333333</v>
      </c>
      <c r="G67" s="49">
        <f t="shared" si="57"/>
        <v>7974.949333333333</v>
      </c>
      <c r="H67" s="49">
        <f t="shared" si="57"/>
        <v>7974.949333333333</v>
      </c>
      <c r="I67" s="49">
        <f t="shared" si="57"/>
        <v>7974.949333333333</v>
      </c>
      <c r="J67" s="49">
        <f t="shared" si="57"/>
        <v>7974.949333333333</v>
      </c>
      <c r="K67" s="49">
        <f t="shared" si="57"/>
        <v>7974.949333333333</v>
      </c>
      <c r="M67" s="49">
        <f t="shared" si="44"/>
        <v>80658.402999999991</v>
      </c>
    </row>
    <row r="68" spans="1:13" x14ac:dyDescent="0.25">
      <c r="A68" s="28" t="s">
        <v>66</v>
      </c>
      <c r="B68" s="49">
        <f>'[1]Special Assement by Unit'!$F68</f>
        <v>10463.67575</v>
      </c>
      <c r="C68" s="49">
        <f t="shared" ref="C68:K68" si="58">B68</f>
        <v>10463.67575</v>
      </c>
      <c r="D68" s="49">
        <f t="shared" si="58"/>
        <v>10463.67575</v>
      </c>
      <c r="E68" s="49">
        <f t="shared" si="58"/>
        <v>10463.67575</v>
      </c>
      <c r="F68" s="49">
        <f>'Special Assement by Unit'!$G68</f>
        <v>10173.797333333334</v>
      </c>
      <c r="G68" s="49">
        <f t="shared" si="58"/>
        <v>10173.797333333334</v>
      </c>
      <c r="H68" s="49">
        <f t="shared" si="58"/>
        <v>10173.797333333334</v>
      </c>
      <c r="I68" s="49">
        <f t="shared" si="58"/>
        <v>10173.797333333334</v>
      </c>
      <c r="J68" s="49">
        <f t="shared" si="58"/>
        <v>10173.797333333334</v>
      </c>
      <c r="K68" s="49">
        <f t="shared" si="58"/>
        <v>10173.797333333334</v>
      </c>
      <c r="M68" s="49">
        <f t="shared" si="44"/>
        <v>102897.48700000001</v>
      </c>
    </row>
    <row r="69" spans="1:13" x14ac:dyDescent="0.25">
      <c r="A69" s="28" t="s">
        <v>3</v>
      </c>
    </row>
    <row r="70" spans="1:13" x14ac:dyDescent="0.25">
      <c r="A70" s="28"/>
    </row>
    <row r="71" spans="1:13" x14ac:dyDescent="0.25">
      <c r="A71" s="28" t="s">
        <v>67</v>
      </c>
    </row>
    <row r="72" spans="1:13" x14ac:dyDescent="0.25">
      <c r="A72" s="28" t="s">
        <v>68</v>
      </c>
      <c r="B72" s="49">
        <f>'[1]Special Assement by Unit'!$F72</f>
        <v>405.17525000000001</v>
      </c>
      <c r="C72" s="49">
        <f t="shared" ref="C72:K72" si="59">B72</f>
        <v>405.17525000000001</v>
      </c>
      <c r="D72" s="49">
        <f t="shared" si="59"/>
        <v>405.17525000000001</v>
      </c>
      <c r="E72" s="49">
        <f t="shared" si="59"/>
        <v>405.17525000000001</v>
      </c>
      <c r="F72" s="49">
        <f>'Special Assement by Unit'!$G72</f>
        <v>574.7166666666667</v>
      </c>
      <c r="G72" s="49">
        <f t="shared" si="59"/>
        <v>574.7166666666667</v>
      </c>
      <c r="H72" s="49">
        <f t="shared" si="59"/>
        <v>574.7166666666667</v>
      </c>
      <c r="I72" s="49">
        <f t="shared" si="59"/>
        <v>574.7166666666667</v>
      </c>
      <c r="J72" s="49">
        <f t="shared" si="59"/>
        <v>574.7166666666667</v>
      </c>
      <c r="K72" s="49">
        <f t="shared" si="59"/>
        <v>574.7166666666667</v>
      </c>
      <c r="M72" s="49">
        <f t="shared" ref="M72:M98" si="60">SUM(B72:L72)</f>
        <v>5069.0010000000002</v>
      </c>
    </row>
    <row r="73" spans="1:13" x14ac:dyDescent="0.25">
      <c r="A73" s="28" t="s">
        <v>40</v>
      </c>
      <c r="B73" s="49">
        <f>'[1]Special Assement by Unit'!$F73</f>
        <v>405.17525000000001</v>
      </c>
      <c r="C73" s="49">
        <f t="shared" ref="C73:K73" si="61">B73</f>
        <v>405.17525000000001</v>
      </c>
      <c r="D73" s="49">
        <f t="shared" si="61"/>
        <v>405.17525000000001</v>
      </c>
      <c r="E73" s="49">
        <f t="shared" si="61"/>
        <v>405.17525000000001</v>
      </c>
      <c r="F73" s="49">
        <f>'Special Assement by Unit'!$G73</f>
        <v>574.7166666666667</v>
      </c>
      <c r="G73" s="49">
        <f t="shared" si="61"/>
        <v>574.7166666666667</v>
      </c>
      <c r="H73" s="49">
        <f t="shared" si="61"/>
        <v>574.7166666666667</v>
      </c>
      <c r="I73" s="49">
        <f t="shared" si="61"/>
        <v>574.7166666666667</v>
      </c>
      <c r="J73" s="49">
        <f t="shared" si="61"/>
        <v>574.7166666666667</v>
      </c>
      <c r="K73" s="49">
        <f t="shared" si="61"/>
        <v>574.7166666666667</v>
      </c>
      <c r="M73" s="49">
        <f t="shared" si="60"/>
        <v>5069.0010000000002</v>
      </c>
    </row>
    <row r="74" spans="1:13" x14ac:dyDescent="0.25">
      <c r="A74" s="28" t="s">
        <v>41</v>
      </c>
      <c r="B74" s="49">
        <f>'[1]Special Assement by Unit'!$F74</f>
        <v>-405.17525000000001</v>
      </c>
      <c r="C74" s="49">
        <f t="shared" ref="C74:K74" si="62">B74</f>
        <v>-405.17525000000001</v>
      </c>
      <c r="D74" s="49">
        <f t="shared" si="62"/>
        <v>-405.17525000000001</v>
      </c>
      <c r="E74" s="49">
        <f t="shared" si="62"/>
        <v>-405.17525000000001</v>
      </c>
      <c r="F74" s="49">
        <f>'Special Assement by Unit'!$G74</f>
        <v>-574.7166666666667</v>
      </c>
      <c r="G74" s="49">
        <f t="shared" si="62"/>
        <v>-574.7166666666667</v>
      </c>
      <c r="H74" s="49">
        <f t="shared" si="62"/>
        <v>-574.7166666666667</v>
      </c>
      <c r="I74" s="49">
        <f t="shared" si="62"/>
        <v>-574.7166666666667</v>
      </c>
      <c r="J74" s="49">
        <f t="shared" si="62"/>
        <v>-574.7166666666667</v>
      </c>
      <c r="K74" s="49">
        <f t="shared" si="62"/>
        <v>-574.7166666666667</v>
      </c>
      <c r="M74" s="49">
        <f t="shared" si="60"/>
        <v>-5069.0010000000002</v>
      </c>
    </row>
    <row r="75" spans="1:13" x14ac:dyDescent="0.25">
      <c r="A75" s="28" t="s">
        <v>42</v>
      </c>
      <c r="B75" s="49">
        <f>'[1]Special Assement by Unit'!$F75</f>
        <v>405.17525000000001</v>
      </c>
      <c r="C75" s="49">
        <f t="shared" ref="C75:K75" si="63">B75</f>
        <v>405.17525000000001</v>
      </c>
      <c r="D75" s="49">
        <f t="shared" si="63"/>
        <v>405.17525000000001</v>
      </c>
      <c r="E75" s="49">
        <f t="shared" si="63"/>
        <v>405.17525000000001</v>
      </c>
      <c r="F75" s="49">
        <f>'Special Assement by Unit'!$G75</f>
        <v>574.7166666666667</v>
      </c>
      <c r="G75" s="49">
        <f t="shared" si="63"/>
        <v>574.7166666666667</v>
      </c>
      <c r="H75" s="49">
        <f t="shared" si="63"/>
        <v>574.7166666666667</v>
      </c>
      <c r="I75" s="49">
        <f t="shared" si="63"/>
        <v>574.7166666666667</v>
      </c>
      <c r="J75" s="49">
        <f t="shared" si="63"/>
        <v>574.7166666666667</v>
      </c>
      <c r="K75" s="49">
        <f t="shared" si="63"/>
        <v>574.7166666666667</v>
      </c>
      <c r="M75" s="49">
        <f t="shared" si="60"/>
        <v>5069.0010000000002</v>
      </c>
    </row>
    <row r="76" spans="1:13" x14ac:dyDescent="0.25">
      <c r="A76" s="28" t="s">
        <v>69</v>
      </c>
      <c r="B76" s="49">
        <f>'[1]Special Assement by Unit'!$F76</f>
        <v>405.17525000000001</v>
      </c>
      <c r="C76" s="49">
        <f t="shared" ref="C76:K76" si="64">B76</f>
        <v>405.17525000000001</v>
      </c>
      <c r="D76" s="49">
        <f t="shared" si="64"/>
        <v>405.17525000000001</v>
      </c>
      <c r="E76" s="49">
        <f t="shared" si="64"/>
        <v>405.17525000000001</v>
      </c>
      <c r="F76" s="49">
        <f>'Special Assement by Unit'!$G76</f>
        <v>574.7166666666667</v>
      </c>
      <c r="G76" s="49">
        <f t="shared" si="64"/>
        <v>574.7166666666667</v>
      </c>
      <c r="H76" s="49">
        <f t="shared" si="64"/>
        <v>574.7166666666667</v>
      </c>
      <c r="I76" s="49">
        <f t="shared" si="64"/>
        <v>574.7166666666667</v>
      </c>
      <c r="J76" s="49">
        <f t="shared" si="64"/>
        <v>574.7166666666667</v>
      </c>
      <c r="K76" s="49">
        <f t="shared" si="64"/>
        <v>574.7166666666667</v>
      </c>
      <c r="M76" s="49">
        <f t="shared" si="60"/>
        <v>5069.0010000000002</v>
      </c>
    </row>
    <row r="77" spans="1:13" x14ac:dyDescent="0.25">
      <c r="A77" s="28" t="s">
        <v>70</v>
      </c>
      <c r="B77" s="49">
        <f>'[1]Special Assement by Unit'!$F77</f>
        <v>405.17525000000001</v>
      </c>
      <c r="C77" s="49">
        <f t="shared" ref="C77:K77" si="65">B77</f>
        <v>405.17525000000001</v>
      </c>
      <c r="D77" s="49">
        <f t="shared" si="65"/>
        <v>405.17525000000001</v>
      </c>
      <c r="E77" s="49">
        <f t="shared" si="65"/>
        <v>405.17525000000001</v>
      </c>
      <c r="F77" s="49">
        <f>'Special Assement by Unit'!$G77</f>
        <v>574.7166666666667</v>
      </c>
      <c r="G77" s="49">
        <f t="shared" si="65"/>
        <v>574.7166666666667</v>
      </c>
      <c r="H77" s="49">
        <f t="shared" si="65"/>
        <v>574.7166666666667</v>
      </c>
      <c r="I77" s="49">
        <f t="shared" si="65"/>
        <v>574.7166666666667</v>
      </c>
      <c r="J77" s="49">
        <f t="shared" si="65"/>
        <v>574.7166666666667</v>
      </c>
      <c r="K77" s="49">
        <f t="shared" si="65"/>
        <v>574.7166666666667</v>
      </c>
      <c r="M77" s="49">
        <f t="shared" si="60"/>
        <v>5069.0010000000002</v>
      </c>
    </row>
    <row r="78" spans="1:13" x14ac:dyDescent="0.25">
      <c r="A78" s="28" t="s">
        <v>71</v>
      </c>
      <c r="B78" s="49">
        <f>'[1]Special Assement by Unit'!$F78</f>
        <v>405.17525000000001</v>
      </c>
      <c r="C78" s="49">
        <f t="shared" ref="C78:K78" si="66">B78</f>
        <v>405.17525000000001</v>
      </c>
      <c r="D78" s="49">
        <f t="shared" si="66"/>
        <v>405.17525000000001</v>
      </c>
      <c r="E78" s="49">
        <f t="shared" si="66"/>
        <v>405.17525000000001</v>
      </c>
      <c r="F78" s="49">
        <f>'Special Assement by Unit'!$G78</f>
        <v>574.7166666666667</v>
      </c>
      <c r="G78" s="49">
        <f t="shared" si="66"/>
        <v>574.7166666666667</v>
      </c>
      <c r="H78" s="49">
        <f t="shared" si="66"/>
        <v>574.7166666666667</v>
      </c>
      <c r="I78" s="49">
        <f t="shared" si="66"/>
        <v>574.7166666666667</v>
      </c>
      <c r="J78" s="49">
        <f t="shared" si="66"/>
        <v>574.7166666666667</v>
      </c>
      <c r="K78" s="49">
        <f t="shared" si="66"/>
        <v>574.7166666666667</v>
      </c>
      <c r="M78" s="49">
        <f t="shared" si="60"/>
        <v>5069.0010000000002</v>
      </c>
    </row>
    <row r="79" spans="1:13" x14ac:dyDescent="0.25">
      <c r="A79" s="28" t="s">
        <v>10</v>
      </c>
      <c r="B79" s="49">
        <f>'[1]Special Assement by Unit'!$F79</f>
        <v>405.17525000000001</v>
      </c>
      <c r="C79" s="49">
        <f t="shared" ref="C79:K79" si="67">B79</f>
        <v>405.17525000000001</v>
      </c>
      <c r="D79" s="49">
        <f t="shared" si="67"/>
        <v>405.17525000000001</v>
      </c>
      <c r="E79" s="49">
        <f t="shared" si="67"/>
        <v>405.17525000000001</v>
      </c>
      <c r="F79" s="49">
        <f>'Special Assement by Unit'!$G79</f>
        <v>574.7166666666667</v>
      </c>
      <c r="G79" s="49">
        <f t="shared" si="67"/>
        <v>574.7166666666667</v>
      </c>
      <c r="H79" s="49">
        <f t="shared" si="67"/>
        <v>574.7166666666667</v>
      </c>
      <c r="I79" s="49">
        <f t="shared" si="67"/>
        <v>574.7166666666667</v>
      </c>
      <c r="J79" s="49">
        <f t="shared" si="67"/>
        <v>574.7166666666667</v>
      </c>
      <c r="K79" s="49">
        <f t="shared" si="67"/>
        <v>574.7166666666667</v>
      </c>
      <c r="M79" s="49">
        <f t="shared" si="60"/>
        <v>5069.0010000000002</v>
      </c>
    </row>
    <row r="80" spans="1:13" x14ac:dyDescent="0.25">
      <c r="A80" s="28" t="s">
        <v>11</v>
      </c>
      <c r="B80" s="49">
        <f>'[1]Special Assement by Unit'!$F80</f>
        <v>405.17525000000001</v>
      </c>
      <c r="C80" s="49">
        <f t="shared" ref="C80:K80" si="68">B80</f>
        <v>405.17525000000001</v>
      </c>
      <c r="D80" s="49">
        <f t="shared" si="68"/>
        <v>405.17525000000001</v>
      </c>
      <c r="E80" s="49">
        <f t="shared" si="68"/>
        <v>405.17525000000001</v>
      </c>
      <c r="F80" s="49">
        <f>'Special Assement by Unit'!$G80</f>
        <v>574.7166666666667</v>
      </c>
      <c r="G80" s="49">
        <f t="shared" si="68"/>
        <v>574.7166666666667</v>
      </c>
      <c r="H80" s="49">
        <f t="shared" si="68"/>
        <v>574.7166666666667</v>
      </c>
      <c r="I80" s="49">
        <f t="shared" si="68"/>
        <v>574.7166666666667</v>
      </c>
      <c r="J80" s="49">
        <f t="shared" si="68"/>
        <v>574.7166666666667</v>
      </c>
      <c r="K80" s="49">
        <f t="shared" si="68"/>
        <v>574.7166666666667</v>
      </c>
      <c r="M80" s="49">
        <f t="shared" si="60"/>
        <v>5069.0010000000002</v>
      </c>
    </row>
    <row r="81" spans="1:13" x14ac:dyDescent="0.25">
      <c r="A81" s="28" t="s">
        <v>12</v>
      </c>
      <c r="B81" s="49">
        <f>'[1]Special Assement by Unit'!$F81</f>
        <v>405.17525000000001</v>
      </c>
      <c r="C81" s="49">
        <f t="shared" ref="C81:K81" si="69">B81</f>
        <v>405.17525000000001</v>
      </c>
      <c r="D81" s="49">
        <f t="shared" si="69"/>
        <v>405.17525000000001</v>
      </c>
      <c r="E81" s="49">
        <f t="shared" si="69"/>
        <v>405.17525000000001</v>
      </c>
      <c r="F81" s="49">
        <f>'Special Assement by Unit'!$G81</f>
        <v>574.7166666666667</v>
      </c>
      <c r="G81" s="49">
        <f t="shared" si="69"/>
        <v>574.7166666666667</v>
      </c>
      <c r="H81" s="49">
        <f t="shared" si="69"/>
        <v>574.7166666666667</v>
      </c>
      <c r="I81" s="49">
        <f t="shared" si="69"/>
        <v>574.7166666666667</v>
      </c>
      <c r="J81" s="49">
        <f t="shared" si="69"/>
        <v>574.7166666666667</v>
      </c>
      <c r="K81" s="49">
        <f t="shared" si="69"/>
        <v>574.7166666666667</v>
      </c>
      <c r="M81" s="49">
        <f t="shared" si="60"/>
        <v>5069.0010000000002</v>
      </c>
    </row>
    <row r="82" spans="1:13" x14ac:dyDescent="0.25">
      <c r="A82" s="28" t="s">
        <v>15</v>
      </c>
      <c r="B82" s="49">
        <f>'[1]Special Assement by Unit'!$F82</f>
        <v>405.17525000000001</v>
      </c>
      <c r="C82" s="49">
        <f t="shared" ref="C82:K82" si="70">B82</f>
        <v>405.17525000000001</v>
      </c>
      <c r="D82" s="49">
        <f t="shared" si="70"/>
        <v>405.17525000000001</v>
      </c>
      <c r="E82" s="49">
        <f t="shared" si="70"/>
        <v>405.17525000000001</v>
      </c>
      <c r="F82" s="49">
        <f>'Special Assement by Unit'!$G82</f>
        <v>574.7166666666667</v>
      </c>
      <c r="G82" s="49">
        <f t="shared" si="70"/>
        <v>574.7166666666667</v>
      </c>
      <c r="H82" s="49">
        <f t="shared" si="70"/>
        <v>574.7166666666667</v>
      </c>
      <c r="I82" s="49">
        <f t="shared" si="70"/>
        <v>574.7166666666667</v>
      </c>
      <c r="J82" s="49">
        <f t="shared" si="70"/>
        <v>574.7166666666667</v>
      </c>
      <c r="K82" s="49">
        <f t="shared" si="70"/>
        <v>574.7166666666667</v>
      </c>
      <c r="M82" s="49">
        <f t="shared" si="60"/>
        <v>5069.0010000000002</v>
      </c>
    </row>
    <row r="83" spans="1:13" x14ac:dyDescent="0.25">
      <c r="A83" s="28" t="s">
        <v>16</v>
      </c>
      <c r="B83" s="49">
        <f>'[1]Special Assement by Unit'!$F83</f>
        <v>405.17525000000001</v>
      </c>
      <c r="C83" s="49">
        <f t="shared" ref="C83:K83" si="71">B83</f>
        <v>405.17525000000001</v>
      </c>
      <c r="D83" s="49">
        <f t="shared" si="71"/>
        <v>405.17525000000001</v>
      </c>
      <c r="E83" s="49">
        <f t="shared" si="71"/>
        <v>405.17525000000001</v>
      </c>
      <c r="F83" s="49">
        <f>'Special Assement by Unit'!$G83</f>
        <v>574.7166666666667</v>
      </c>
      <c r="G83" s="49">
        <f t="shared" si="71"/>
        <v>574.7166666666667</v>
      </c>
      <c r="H83" s="49">
        <f t="shared" si="71"/>
        <v>574.7166666666667</v>
      </c>
      <c r="I83" s="49">
        <f t="shared" si="71"/>
        <v>574.7166666666667</v>
      </c>
      <c r="J83" s="49">
        <f t="shared" si="71"/>
        <v>574.7166666666667</v>
      </c>
      <c r="K83" s="49">
        <f t="shared" si="71"/>
        <v>574.7166666666667</v>
      </c>
      <c r="M83" s="49">
        <f t="shared" si="60"/>
        <v>5069.0010000000002</v>
      </c>
    </row>
    <row r="84" spans="1:13" x14ac:dyDescent="0.25">
      <c r="A84" s="28" t="s">
        <v>17</v>
      </c>
      <c r="B84" s="49">
        <f>'[1]Special Assement by Unit'!$F84</f>
        <v>405.17525000000001</v>
      </c>
      <c r="C84" s="49">
        <f t="shared" ref="C84:K84" si="72">B84</f>
        <v>405.17525000000001</v>
      </c>
      <c r="D84" s="49">
        <f t="shared" si="72"/>
        <v>405.17525000000001</v>
      </c>
      <c r="E84" s="49">
        <f t="shared" si="72"/>
        <v>405.17525000000001</v>
      </c>
      <c r="F84" s="49">
        <f>'Special Assement by Unit'!$G84</f>
        <v>574.7166666666667</v>
      </c>
      <c r="G84" s="49">
        <f t="shared" si="72"/>
        <v>574.7166666666667</v>
      </c>
      <c r="H84" s="49">
        <f t="shared" si="72"/>
        <v>574.7166666666667</v>
      </c>
      <c r="I84" s="49">
        <f t="shared" si="72"/>
        <v>574.7166666666667</v>
      </c>
      <c r="J84" s="49">
        <f t="shared" si="72"/>
        <v>574.7166666666667</v>
      </c>
      <c r="K84" s="49">
        <f t="shared" si="72"/>
        <v>574.7166666666667</v>
      </c>
      <c r="M84" s="49">
        <f t="shared" si="60"/>
        <v>5069.0010000000002</v>
      </c>
    </row>
    <row r="85" spans="1:13" x14ac:dyDescent="0.25">
      <c r="A85" s="28" t="s">
        <v>20</v>
      </c>
      <c r="B85" s="49">
        <f>'[1]Special Assement by Unit'!$F85</f>
        <v>405.17525000000001</v>
      </c>
      <c r="C85" s="49">
        <f t="shared" ref="C85:K85" si="73">B85</f>
        <v>405.17525000000001</v>
      </c>
      <c r="D85" s="49">
        <f t="shared" si="73"/>
        <v>405.17525000000001</v>
      </c>
      <c r="E85" s="49">
        <f t="shared" si="73"/>
        <v>405.17525000000001</v>
      </c>
      <c r="F85" s="49">
        <f>'Special Assement by Unit'!$G85</f>
        <v>574.7166666666667</v>
      </c>
      <c r="G85" s="49">
        <f t="shared" si="73"/>
        <v>574.7166666666667</v>
      </c>
      <c r="H85" s="49">
        <f t="shared" si="73"/>
        <v>574.7166666666667</v>
      </c>
      <c r="I85" s="49">
        <f t="shared" si="73"/>
        <v>574.7166666666667</v>
      </c>
      <c r="J85" s="49">
        <f t="shared" si="73"/>
        <v>574.7166666666667</v>
      </c>
      <c r="K85" s="49">
        <f t="shared" si="73"/>
        <v>574.7166666666667</v>
      </c>
      <c r="M85" s="49">
        <f t="shared" si="60"/>
        <v>5069.0010000000002</v>
      </c>
    </row>
    <row r="86" spans="1:13" x14ac:dyDescent="0.25">
      <c r="A86" s="28" t="s">
        <v>23</v>
      </c>
      <c r="B86" s="49">
        <f>'[1]Special Assement by Unit'!$F86</f>
        <v>405.17525000000001</v>
      </c>
      <c r="C86" s="49">
        <f t="shared" ref="C86:K86" si="74">B86</f>
        <v>405.17525000000001</v>
      </c>
      <c r="D86" s="49">
        <f t="shared" si="74"/>
        <v>405.17525000000001</v>
      </c>
      <c r="E86" s="49">
        <f t="shared" si="74"/>
        <v>405.17525000000001</v>
      </c>
      <c r="F86" s="49">
        <f>'Special Assement by Unit'!$G86</f>
        <v>574.7166666666667</v>
      </c>
      <c r="G86" s="49">
        <f t="shared" si="74"/>
        <v>574.7166666666667</v>
      </c>
      <c r="H86" s="49">
        <f t="shared" si="74"/>
        <v>574.7166666666667</v>
      </c>
      <c r="I86" s="49">
        <f t="shared" si="74"/>
        <v>574.7166666666667</v>
      </c>
      <c r="J86" s="49">
        <f t="shared" si="74"/>
        <v>574.7166666666667</v>
      </c>
      <c r="K86" s="49">
        <f t="shared" si="74"/>
        <v>574.7166666666667</v>
      </c>
      <c r="M86" s="49">
        <f t="shared" si="60"/>
        <v>5069.0010000000002</v>
      </c>
    </row>
    <row r="87" spans="1:13" x14ac:dyDescent="0.25">
      <c r="A87" s="28" t="s">
        <v>24</v>
      </c>
      <c r="B87" s="49">
        <f>'[1]Special Assement by Unit'!$F87</f>
        <v>405.17525000000001</v>
      </c>
      <c r="C87" s="49">
        <f t="shared" ref="C87:K87" si="75">B87</f>
        <v>405.17525000000001</v>
      </c>
      <c r="D87" s="49">
        <f t="shared" si="75"/>
        <v>405.17525000000001</v>
      </c>
      <c r="E87" s="49">
        <f t="shared" si="75"/>
        <v>405.17525000000001</v>
      </c>
      <c r="F87" s="49">
        <f>'Special Assement by Unit'!$G87</f>
        <v>574.7166666666667</v>
      </c>
      <c r="G87" s="49">
        <f t="shared" si="75"/>
        <v>574.7166666666667</v>
      </c>
      <c r="H87" s="49">
        <f t="shared" si="75"/>
        <v>574.7166666666667</v>
      </c>
      <c r="I87" s="49">
        <f t="shared" si="75"/>
        <v>574.7166666666667</v>
      </c>
      <c r="J87" s="49">
        <f t="shared" si="75"/>
        <v>574.7166666666667</v>
      </c>
      <c r="K87" s="49">
        <f t="shared" si="75"/>
        <v>574.7166666666667</v>
      </c>
      <c r="M87" s="49">
        <f t="shared" si="60"/>
        <v>5069.0010000000002</v>
      </c>
    </row>
    <row r="88" spans="1:13" x14ac:dyDescent="0.25">
      <c r="A88" s="28" t="s">
        <v>25</v>
      </c>
      <c r="B88" s="49">
        <f>'[1]Special Assement by Unit'!$F88</f>
        <v>405.17525000000001</v>
      </c>
      <c r="C88" s="49">
        <f t="shared" ref="C88:K88" si="76">B88</f>
        <v>405.17525000000001</v>
      </c>
      <c r="D88" s="49">
        <f t="shared" si="76"/>
        <v>405.17525000000001</v>
      </c>
      <c r="E88" s="49">
        <f t="shared" si="76"/>
        <v>405.17525000000001</v>
      </c>
      <c r="F88" s="49">
        <f>'Special Assement by Unit'!$G88</f>
        <v>574.7166666666667</v>
      </c>
      <c r="G88" s="49">
        <f t="shared" si="76"/>
        <v>574.7166666666667</v>
      </c>
      <c r="H88" s="49">
        <f t="shared" si="76"/>
        <v>574.7166666666667</v>
      </c>
      <c r="I88" s="49">
        <f t="shared" si="76"/>
        <v>574.7166666666667</v>
      </c>
      <c r="J88" s="49">
        <f t="shared" si="76"/>
        <v>574.7166666666667</v>
      </c>
      <c r="K88" s="49">
        <f t="shared" si="76"/>
        <v>574.7166666666667</v>
      </c>
      <c r="M88" s="49">
        <f t="shared" si="60"/>
        <v>5069.0010000000002</v>
      </c>
    </row>
    <row r="89" spans="1:13" x14ac:dyDescent="0.25">
      <c r="A89" s="28" t="s">
        <v>33</v>
      </c>
      <c r="B89" s="49">
        <f>'[1]Special Assement by Unit'!$F89</f>
        <v>405.17525000000001</v>
      </c>
      <c r="C89" s="49">
        <f t="shared" ref="C89:K89" si="77">B89</f>
        <v>405.17525000000001</v>
      </c>
      <c r="D89" s="49">
        <f t="shared" si="77"/>
        <v>405.17525000000001</v>
      </c>
      <c r="E89" s="49">
        <f t="shared" si="77"/>
        <v>405.17525000000001</v>
      </c>
      <c r="F89" s="49">
        <f>'Special Assement by Unit'!$G89</f>
        <v>574.7166666666667</v>
      </c>
      <c r="G89" s="49">
        <f t="shared" si="77"/>
        <v>574.7166666666667</v>
      </c>
      <c r="H89" s="49">
        <f t="shared" si="77"/>
        <v>574.7166666666667</v>
      </c>
      <c r="I89" s="49">
        <f t="shared" si="77"/>
        <v>574.7166666666667</v>
      </c>
      <c r="J89" s="49">
        <f t="shared" si="77"/>
        <v>574.7166666666667</v>
      </c>
      <c r="K89" s="49">
        <f t="shared" si="77"/>
        <v>574.7166666666667</v>
      </c>
      <c r="M89" s="49">
        <f t="shared" si="60"/>
        <v>5069.0010000000002</v>
      </c>
    </row>
    <row r="90" spans="1:13" x14ac:dyDescent="0.25">
      <c r="A90" s="28" t="s">
        <v>35</v>
      </c>
      <c r="B90" s="49">
        <f>'[1]Special Assement by Unit'!$F90</f>
        <v>405.17525000000001</v>
      </c>
      <c r="C90" s="49">
        <f t="shared" ref="C90:K90" si="78">B90</f>
        <v>405.17525000000001</v>
      </c>
      <c r="D90" s="49">
        <f t="shared" si="78"/>
        <v>405.17525000000001</v>
      </c>
      <c r="E90" s="49">
        <f t="shared" si="78"/>
        <v>405.17525000000001</v>
      </c>
      <c r="F90" s="49">
        <f>'Special Assement by Unit'!$G90</f>
        <v>574.7166666666667</v>
      </c>
      <c r="G90" s="49">
        <f t="shared" si="78"/>
        <v>574.7166666666667</v>
      </c>
      <c r="H90" s="49">
        <f t="shared" si="78"/>
        <v>574.7166666666667</v>
      </c>
      <c r="I90" s="49">
        <f t="shared" si="78"/>
        <v>574.7166666666667</v>
      </c>
      <c r="J90" s="49">
        <f t="shared" si="78"/>
        <v>574.7166666666667</v>
      </c>
      <c r="K90" s="49">
        <f t="shared" si="78"/>
        <v>574.7166666666667</v>
      </c>
      <c r="M90" s="49">
        <f t="shared" si="60"/>
        <v>5069.0010000000002</v>
      </c>
    </row>
    <row r="91" spans="1:13" x14ac:dyDescent="0.25">
      <c r="A91" s="28" t="s">
        <v>36</v>
      </c>
      <c r="B91" s="49">
        <f>'[1]Special Assement by Unit'!$F91</f>
        <v>405.17525000000001</v>
      </c>
      <c r="C91" s="49">
        <f t="shared" ref="C91:K91" si="79">B91</f>
        <v>405.17525000000001</v>
      </c>
      <c r="D91" s="49">
        <f t="shared" si="79"/>
        <v>405.17525000000001</v>
      </c>
      <c r="E91" s="49">
        <f t="shared" si="79"/>
        <v>405.17525000000001</v>
      </c>
      <c r="F91" s="49">
        <f>'Special Assement by Unit'!$G91</f>
        <v>574.7166666666667</v>
      </c>
      <c r="G91" s="49">
        <f t="shared" si="79"/>
        <v>574.7166666666667</v>
      </c>
      <c r="H91" s="49">
        <f t="shared" si="79"/>
        <v>574.7166666666667</v>
      </c>
      <c r="I91" s="49">
        <f t="shared" si="79"/>
        <v>574.7166666666667</v>
      </c>
      <c r="J91" s="49">
        <f t="shared" si="79"/>
        <v>574.7166666666667</v>
      </c>
      <c r="K91" s="49">
        <f t="shared" si="79"/>
        <v>574.7166666666667</v>
      </c>
      <c r="M91" s="49">
        <f t="shared" si="60"/>
        <v>5069.0010000000002</v>
      </c>
    </row>
    <row r="92" spans="1:13" x14ac:dyDescent="0.25">
      <c r="A92" s="28" t="s">
        <v>59</v>
      </c>
      <c r="B92" s="49">
        <f>'[1]Special Assement by Unit'!$F92</f>
        <v>405.17525000000001</v>
      </c>
      <c r="C92" s="49">
        <f t="shared" ref="C92:K92" si="80">B92</f>
        <v>405.17525000000001</v>
      </c>
      <c r="D92" s="49">
        <f t="shared" si="80"/>
        <v>405.17525000000001</v>
      </c>
      <c r="E92" s="49">
        <f t="shared" si="80"/>
        <v>405.17525000000001</v>
      </c>
      <c r="F92" s="49">
        <f>'Special Assement by Unit'!$G92</f>
        <v>574.7166666666667</v>
      </c>
      <c r="G92" s="49">
        <f t="shared" si="80"/>
        <v>574.7166666666667</v>
      </c>
      <c r="H92" s="49">
        <f t="shared" si="80"/>
        <v>574.7166666666667</v>
      </c>
      <c r="I92" s="49">
        <f t="shared" si="80"/>
        <v>574.7166666666667</v>
      </c>
      <c r="J92" s="49">
        <f t="shared" si="80"/>
        <v>574.7166666666667</v>
      </c>
      <c r="K92" s="49">
        <f t="shared" si="80"/>
        <v>574.7166666666667</v>
      </c>
      <c r="M92" s="49">
        <f t="shared" si="60"/>
        <v>5069.0010000000002</v>
      </c>
    </row>
    <row r="93" spans="1:13" x14ac:dyDescent="0.25">
      <c r="A93" s="28" t="s">
        <v>60</v>
      </c>
      <c r="B93" s="49">
        <f>'[1]Special Assement by Unit'!$F93</f>
        <v>405.17525000000001</v>
      </c>
      <c r="C93" s="49">
        <f t="shared" ref="C93:K93" si="81">B93</f>
        <v>405.17525000000001</v>
      </c>
      <c r="D93" s="49">
        <f t="shared" si="81"/>
        <v>405.17525000000001</v>
      </c>
      <c r="E93" s="49">
        <f t="shared" si="81"/>
        <v>405.17525000000001</v>
      </c>
      <c r="F93" s="49">
        <f>'Special Assement by Unit'!$G93</f>
        <v>574.7166666666667</v>
      </c>
      <c r="G93" s="49">
        <f t="shared" si="81"/>
        <v>574.7166666666667</v>
      </c>
      <c r="H93" s="49">
        <f t="shared" si="81"/>
        <v>574.7166666666667</v>
      </c>
      <c r="I93" s="49">
        <f t="shared" si="81"/>
        <v>574.7166666666667</v>
      </c>
      <c r="J93" s="49">
        <f t="shared" si="81"/>
        <v>574.7166666666667</v>
      </c>
      <c r="K93" s="49">
        <f t="shared" si="81"/>
        <v>574.7166666666667</v>
      </c>
      <c r="M93" s="49">
        <f t="shared" si="60"/>
        <v>5069.0010000000002</v>
      </c>
    </row>
    <row r="94" spans="1:13" x14ac:dyDescent="0.25">
      <c r="A94" s="28" t="s">
        <v>61</v>
      </c>
      <c r="B94" s="49">
        <f>'[1]Special Assement by Unit'!$F94</f>
        <v>405.17525000000001</v>
      </c>
      <c r="C94" s="49">
        <f t="shared" ref="C94:K94" si="82">B94</f>
        <v>405.17525000000001</v>
      </c>
      <c r="D94" s="49">
        <f t="shared" si="82"/>
        <v>405.17525000000001</v>
      </c>
      <c r="E94" s="49">
        <f t="shared" si="82"/>
        <v>405.17525000000001</v>
      </c>
      <c r="F94" s="49">
        <f>'Special Assement by Unit'!$G94</f>
        <v>574.7166666666667</v>
      </c>
      <c r="G94" s="49">
        <f t="shared" si="82"/>
        <v>574.7166666666667</v>
      </c>
      <c r="H94" s="49">
        <f t="shared" si="82"/>
        <v>574.7166666666667</v>
      </c>
      <c r="I94" s="49">
        <f t="shared" si="82"/>
        <v>574.7166666666667</v>
      </c>
      <c r="J94" s="49">
        <f t="shared" si="82"/>
        <v>574.7166666666667</v>
      </c>
      <c r="K94" s="49">
        <f t="shared" si="82"/>
        <v>574.7166666666667</v>
      </c>
      <c r="M94" s="49">
        <f t="shared" si="60"/>
        <v>5069.0010000000002</v>
      </c>
    </row>
    <row r="95" spans="1:13" x14ac:dyDescent="0.25">
      <c r="A95" s="28" t="s">
        <v>63</v>
      </c>
      <c r="B95" s="49">
        <f>'[1]Special Assement by Unit'!$F95</f>
        <v>405.17525000000001</v>
      </c>
      <c r="C95" s="49">
        <f t="shared" ref="C95:K95" si="83">B95</f>
        <v>405.17525000000001</v>
      </c>
      <c r="D95" s="49">
        <f t="shared" si="83"/>
        <v>405.17525000000001</v>
      </c>
      <c r="E95" s="49">
        <f t="shared" si="83"/>
        <v>405.17525000000001</v>
      </c>
      <c r="F95" s="49">
        <f>'Special Assement by Unit'!$G95</f>
        <v>574.7166666666667</v>
      </c>
      <c r="G95" s="49">
        <f t="shared" si="83"/>
        <v>574.7166666666667</v>
      </c>
      <c r="H95" s="49">
        <f t="shared" si="83"/>
        <v>574.7166666666667</v>
      </c>
      <c r="I95" s="49">
        <f t="shared" si="83"/>
        <v>574.7166666666667</v>
      </c>
      <c r="J95" s="49">
        <f t="shared" si="83"/>
        <v>574.7166666666667</v>
      </c>
      <c r="K95" s="49">
        <f t="shared" si="83"/>
        <v>574.7166666666667</v>
      </c>
      <c r="M95" s="49">
        <f t="shared" si="60"/>
        <v>5069.0010000000002</v>
      </c>
    </row>
    <row r="96" spans="1:13" x14ac:dyDescent="0.25">
      <c r="A96" s="28" t="s">
        <v>66</v>
      </c>
      <c r="B96" s="49">
        <f>'[1]Special Assement by Unit'!$F96</f>
        <v>810.35050000000001</v>
      </c>
      <c r="C96" s="49">
        <f t="shared" ref="C96:K96" si="84">B96</f>
        <v>810.35050000000001</v>
      </c>
      <c r="D96" s="49">
        <f t="shared" si="84"/>
        <v>810.35050000000001</v>
      </c>
      <c r="E96" s="49">
        <f t="shared" si="84"/>
        <v>810.35050000000001</v>
      </c>
      <c r="F96" s="49">
        <f>'Special Assement by Unit'!$G96</f>
        <v>1149.4333333333334</v>
      </c>
      <c r="G96" s="49">
        <f t="shared" si="84"/>
        <v>1149.4333333333334</v>
      </c>
      <c r="H96" s="49">
        <f t="shared" si="84"/>
        <v>1149.4333333333334</v>
      </c>
      <c r="I96" s="49">
        <f t="shared" si="84"/>
        <v>1149.4333333333334</v>
      </c>
      <c r="J96" s="49">
        <f t="shared" si="84"/>
        <v>1149.4333333333334</v>
      </c>
      <c r="K96" s="49">
        <f t="shared" si="84"/>
        <v>1149.4333333333334</v>
      </c>
      <c r="M96" s="49">
        <f t="shared" si="60"/>
        <v>10138.002</v>
      </c>
    </row>
    <row r="97" spans="1:13" x14ac:dyDescent="0.25">
      <c r="A97" s="28" t="s">
        <v>73</v>
      </c>
      <c r="B97" s="49">
        <f>'[1]Special Assement by Unit'!$F97</f>
        <v>405.17525000000001</v>
      </c>
      <c r="C97" s="49">
        <f t="shared" ref="C97:K97" si="85">B97</f>
        <v>405.17525000000001</v>
      </c>
      <c r="D97" s="49">
        <f t="shared" si="85"/>
        <v>405.17525000000001</v>
      </c>
      <c r="E97" s="49">
        <f t="shared" si="85"/>
        <v>405.17525000000001</v>
      </c>
      <c r="F97" s="49">
        <f>'Special Assement by Unit'!$G97</f>
        <v>574.7166666666667</v>
      </c>
      <c r="G97" s="49">
        <f t="shared" si="85"/>
        <v>574.7166666666667</v>
      </c>
      <c r="H97" s="49">
        <f t="shared" si="85"/>
        <v>574.7166666666667</v>
      </c>
      <c r="I97" s="49">
        <f t="shared" si="85"/>
        <v>574.7166666666667</v>
      </c>
      <c r="J97" s="49">
        <f t="shared" si="85"/>
        <v>574.7166666666667</v>
      </c>
      <c r="K97" s="49">
        <f t="shared" si="85"/>
        <v>574.7166666666667</v>
      </c>
      <c r="M97" s="49">
        <f t="shared" si="60"/>
        <v>5069.0010000000002</v>
      </c>
    </row>
    <row r="98" spans="1:13" x14ac:dyDescent="0.25">
      <c r="A98" s="28" t="s">
        <v>74</v>
      </c>
      <c r="B98" s="49">
        <f>'[1]Special Assement by Unit'!$F98</f>
        <v>1620.6892499999999</v>
      </c>
      <c r="C98" s="49">
        <f t="shared" ref="C98:K98" si="86">B98</f>
        <v>1620.6892499999999</v>
      </c>
      <c r="D98" s="49">
        <f t="shared" si="86"/>
        <v>1620.6892499999999</v>
      </c>
      <c r="E98" s="49">
        <f t="shared" si="86"/>
        <v>1620.6892499999999</v>
      </c>
      <c r="F98" s="49">
        <f>'Special Assement by Unit'!$G98</f>
        <v>2298.85</v>
      </c>
      <c r="G98" s="49">
        <f t="shared" si="86"/>
        <v>2298.85</v>
      </c>
      <c r="H98" s="49">
        <f t="shared" si="86"/>
        <v>2298.85</v>
      </c>
      <c r="I98" s="49">
        <f t="shared" si="86"/>
        <v>2298.85</v>
      </c>
      <c r="J98" s="49">
        <f t="shared" si="86"/>
        <v>2298.85</v>
      </c>
      <c r="K98" s="49">
        <f t="shared" si="86"/>
        <v>2298.85</v>
      </c>
      <c r="M98" s="49">
        <f t="shared" si="60"/>
        <v>20275.857</v>
      </c>
    </row>
    <row r="99" spans="1:13" x14ac:dyDescent="0.25">
      <c r="A99" s="28" t="s">
        <v>3</v>
      </c>
    </row>
    <row r="100" spans="1:13" x14ac:dyDescent="0.25">
      <c r="A100" s="28"/>
    </row>
    <row r="101" spans="1:13" x14ac:dyDescent="0.25">
      <c r="A101" s="28"/>
    </row>
    <row r="102" spans="1:13" x14ac:dyDescent="0.25">
      <c r="A102" s="28" t="s">
        <v>37</v>
      </c>
      <c r="M102">
        <f>SUM(M5:M99)</f>
        <v>3781999.7870000042</v>
      </c>
    </row>
    <row r="103" spans="1:13" x14ac:dyDescent="0.25">
      <c r="A103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0C5-84B4-42AF-B1D1-2FEA3CE5542D}">
  <dimension ref="A1:K16"/>
  <sheetViews>
    <sheetView workbookViewId="0"/>
  </sheetViews>
  <sheetFormatPr defaultColWidth="9" defaultRowHeight="15" x14ac:dyDescent="0.25"/>
  <cols>
    <col min="2" max="2" width="11.5703125" customWidth="1"/>
    <col min="3" max="5" width="16.85546875" customWidth="1"/>
    <col min="6" max="6" width="11.7109375" customWidth="1"/>
    <col min="7" max="7" width="12.7109375" customWidth="1"/>
    <col min="8" max="8" width="15.42578125" customWidth="1"/>
    <col min="9" max="9" width="14.42578125" customWidth="1"/>
    <col min="10" max="10" width="10.7109375" bestFit="1" customWidth="1"/>
  </cols>
  <sheetData>
    <row r="1" spans="1:11" x14ac:dyDescent="0.25">
      <c r="A1" t="s">
        <v>0</v>
      </c>
    </row>
    <row r="2" spans="1:11" x14ac:dyDescent="0.25">
      <c r="A2" t="s">
        <v>4</v>
      </c>
    </row>
    <row r="4" spans="1:11" s="3" customFormat="1" x14ac:dyDescent="0.25">
      <c r="A4" s="3" t="s">
        <v>75</v>
      </c>
      <c r="B4" s="3" t="s">
        <v>76</v>
      </c>
      <c r="G4"/>
      <c r="H4"/>
      <c r="I4"/>
      <c r="J4"/>
    </row>
    <row r="5" spans="1:11" s="3" customFormat="1" ht="30" x14ac:dyDescent="0.25">
      <c r="A5" s="3" t="s">
        <v>1</v>
      </c>
      <c r="B5" s="40" t="s">
        <v>77</v>
      </c>
      <c r="C5" s="4"/>
      <c r="D5" s="4"/>
      <c r="E5" s="4"/>
      <c r="F5" s="4"/>
      <c r="G5"/>
      <c r="H5"/>
      <c r="I5"/>
      <c r="J5"/>
      <c r="K5" s="41"/>
    </row>
    <row r="6" spans="1:11" x14ac:dyDescent="0.25">
      <c r="B6" s="42"/>
    </row>
    <row r="7" spans="1:11" x14ac:dyDescent="0.25">
      <c r="B7" s="42"/>
    </row>
    <row r="8" spans="1:11" x14ac:dyDescent="0.25">
      <c r="A8" s="43" t="s">
        <v>2</v>
      </c>
      <c r="B8" s="42">
        <v>0.21579999999999999</v>
      </c>
      <c r="C8" s="23"/>
      <c r="D8" s="23"/>
      <c r="E8" s="23"/>
      <c r="F8" s="23"/>
    </row>
    <row r="9" spans="1:11" x14ac:dyDescent="0.25">
      <c r="A9" s="43">
        <v>300</v>
      </c>
      <c r="B9" s="42">
        <v>0.30980000000000002</v>
      </c>
      <c r="C9" s="23"/>
      <c r="D9" s="23"/>
      <c r="E9" s="23"/>
      <c r="F9" s="23"/>
    </row>
    <row r="10" spans="1:11" x14ac:dyDescent="0.25">
      <c r="A10" s="43">
        <v>400</v>
      </c>
      <c r="B10" s="42">
        <v>0.1993</v>
      </c>
      <c r="C10" s="23"/>
      <c r="D10" s="23"/>
      <c r="E10" s="23"/>
      <c r="F10" s="23"/>
    </row>
    <row r="11" spans="1:11" x14ac:dyDescent="0.25">
      <c r="A11" s="43">
        <v>500</v>
      </c>
      <c r="B11" s="42">
        <v>0.24440000000000001</v>
      </c>
      <c r="C11" s="23"/>
      <c r="D11" s="23"/>
      <c r="E11" s="23"/>
      <c r="F11" s="23"/>
    </row>
    <row r="12" spans="1:11" x14ac:dyDescent="0.25">
      <c r="A12" s="43" t="s">
        <v>67</v>
      </c>
      <c r="B12" s="42">
        <v>3.0700000000000002E-2</v>
      </c>
      <c r="C12" s="23"/>
      <c r="D12" s="23"/>
      <c r="E12" s="23"/>
      <c r="F12" s="23"/>
    </row>
    <row r="13" spans="1:11" x14ac:dyDescent="0.25">
      <c r="B13" s="42"/>
    </row>
    <row r="14" spans="1:11" x14ac:dyDescent="0.25">
      <c r="B14" s="42">
        <f>SUM(B8:B12)</f>
        <v>1</v>
      </c>
      <c r="C14" s="23"/>
      <c r="D14" s="23"/>
      <c r="E14" s="23"/>
      <c r="F14" s="23"/>
    </row>
    <row r="16" spans="1:11" x14ac:dyDescent="0.25">
      <c r="D16" s="23"/>
      <c r="E16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3696-174D-4333-87E8-544F99C67473}">
  <sheetPr>
    <pageSetUpPr fitToPage="1"/>
  </sheetPr>
  <dimension ref="A1:E43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18.85546875" customWidth="1"/>
    <col min="2" max="2" width="10.42578125" bestFit="1" customWidth="1"/>
    <col min="3" max="3" width="15.42578125" style="23" customWidth="1"/>
    <col min="4" max="5" width="9.140625" style="23"/>
  </cols>
  <sheetData>
    <row r="1" spans="1:3" x14ac:dyDescent="0.25">
      <c r="A1" t="s">
        <v>0</v>
      </c>
    </row>
    <row r="2" spans="1:3" x14ac:dyDescent="0.25">
      <c r="A2" t="s">
        <v>6</v>
      </c>
    </row>
    <row r="3" spans="1:3" x14ac:dyDescent="0.25">
      <c r="A3" t="s">
        <v>38</v>
      </c>
    </row>
    <row r="5" spans="1:3" x14ac:dyDescent="0.25">
      <c r="A5" s="24"/>
    </row>
    <row r="6" spans="1:3" ht="45.75" thickBot="1" x14ac:dyDescent="0.3">
      <c r="A6" s="25" t="s">
        <v>7</v>
      </c>
      <c r="B6" s="26" t="s">
        <v>8</v>
      </c>
      <c r="C6" s="27" t="s">
        <v>9</v>
      </c>
    </row>
    <row r="7" spans="1:3" x14ac:dyDescent="0.25">
      <c r="A7" s="28" t="s">
        <v>10</v>
      </c>
      <c r="B7">
        <v>0.10089099999999999</v>
      </c>
      <c r="C7" s="23" t="e">
        <f>ROUND('Special Assessment Analysis'!$T$8*B7,2)</f>
        <v>#REF!</v>
      </c>
    </row>
    <row r="8" spans="1:3" x14ac:dyDescent="0.25">
      <c r="A8" s="28" t="s">
        <v>11</v>
      </c>
      <c r="B8">
        <v>5.8278000000000003E-2</v>
      </c>
      <c r="C8" s="23" t="e">
        <f>ROUND('Special Assessment Analysis'!$T$8*B8,2)</f>
        <v>#REF!</v>
      </c>
    </row>
    <row r="9" spans="1:3" x14ac:dyDescent="0.25">
      <c r="A9" s="28" t="s">
        <v>12</v>
      </c>
      <c r="B9">
        <v>5.3025000000000003E-2</v>
      </c>
      <c r="C9" s="23" t="e">
        <f>ROUND('Special Assessment Analysis'!$T$8*B9,2)</f>
        <v>#REF!</v>
      </c>
    </row>
    <row r="10" spans="1:3" x14ac:dyDescent="0.25">
      <c r="A10" s="28" t="s">
        <v>13</v>
      </c>
      <c r="B10">
        <v>4.9349999999999998E-2</v>
      </c>
      <c r="C10" s="23" t="e">
        <f>ROUND('Special Assessment Analysis'!$T$8*B10,2)</f>
        <v>#REF!</v>
      </c>
    </row>
    <row r="11" spans="1:3" x14ac:dyDescent="0.25">
      <c r="A11" s="28" t="s">
        <v>14</v>
      </c>
      <c r="B11">
        <v>5.2817999999999997E-2</v>
      </c>
      <c r="C11" s="23" t="e">
        <f>ROUND('Special Assessment Analysis'!$T$8*B11,2)</f>
        <v>#REF!</v>
      </c>
    </row>
    <row r="12" spans="1:3" x14ac:dyDescent="0.25">
      <c r="A12" s="28" t="s">
        <v>15</v>
      </c>
      <c r="B12">
        <v>7.5889999999999999E-2</v>
      </c>
      <c r="C12" s="23" t="e">
        <f>ROUND('Special Assessment Analysis'!$T$8*B12,2)</f>
        <v>#REF!</v>
      </c>
    </row>
    <row r="13" spans="1:3" x14ac:dyDescent="0.25">
      <c r="A13" s="28" t="s">
        <v>16</v>
      </c>
      <c r="B13">
        <v>5.3025000000000003E-2</v>
      </c>
      <c r="C13" s="23" t="e">
        <f>ROUND('Special Assessment Analysis'!$T$8*B13,2)</f>
        <v>#REF!</v>
      </c>
    </row>
    <row r="14" spans="1:3" x14ac:dyDescent="0.25">
      <c r="A14" s="28" t="s">
        <v>17</v>
      </c>
      <c r="B14">
        <v>7.8849000000000002E-2</v>
      </c>
      <c r="C14" s="23" t="e">
        <f>ROUND('Special Assessment Analysis'!$T$8*B14,2)</f>
        <v>#REF!</v>
      </c>
    </row>
    <row r="15" spans="1:3" x14ac:dyDescent="0.25">
      <c r="A15" s="28" t="s">
        <v>18</v>
      </c>
      <c r="B15">
        <v>5.2817999999999997E-2</v>
      </c>
      <c r="C15" s="23" t="e">
        <f>ROUND('Special Assessment Analysis'!$T$8*B15,2)</f>
        <v>#REF!</v>
      </c>
    </row>
    <row r="16" spans="1:3" x14ac:dyDescent="0.25">
      <c r="A16" s="28" t="s">
        <v>19</v>
      </c>
      <c r="B16">
        <v>5.3941000000000003E-2</v>
      </c>
      <c r="C16" s="23" t="e">
        <f>ROUND('Special Assessment Analysis'!$T$8*B16,2)</f>
        <v>#REF!</v>
      </c>
    </row>
    <row r="17" spans="1:3" x14ac:dyDescent="0.25">
      <c r="A17" s="28" t="s">
        <v>20</v>
      </c>
      <c r="B17">
        <v>5.3025000000000003E-2</v>
      </c>
      <c r="C17" s="23" t="e">
        <f>ROUND('Special Assessment Analysis'!$T$8*B17,2)</f>
        <v>#REF!</v>
      </c>
    </row>
    <row r="18" spans="1:3" x14ac:dyDescent="0.25">
      <c r="A18" s="28" t="s">
        <v>21</v>
      </c>
      <c r="B18">
        <v>5.2817999999999997E-2</v>
      </c>
      <c r="C18" s="23" t="e">
        <f>ROUND('Special Assessment Analysis'!$T$8*B18,2)</f>
        <v>#REF!</v>
      </c>
    </row>
    <row r="19" spans="1:3" x14ac:dyDescent="0.25">
      <c r="A19" s="28" t="s">
        <v>22</v>
      </c>
      <c r="B19">
        <v>5.3941000000000003E-2</v>
      </c>
      <c r="C19" s="23" t="e">
        <f>ROUND('Special Assessment Analysis'!$T$8*B19,2)</f>
        <v>#REF!</v>
      </c>
    </row>
    <row r="20" spans="1:3" x14ac:dyDescent="0.25">
      <c r="A20" s="28" t="s">
        <v>23</v>
      </c>
      <c r="B20">
        <v>7.0069000000000006E-2</v>
      </c>
      <c r="C20" s="23" t="e">
        <f>ROUND('Special Assessment Analysis'!$T$8*B20,2)</f>
        <v>#REF!</v>
      </c>
    </row>
    <row r="21" spans="1:3" x14ac:dyDescent="0.25">
      <c r="A21" s="28" t="s">
        <v>24</v>
      </c>
      <c r="B21">
        <v>6.8539000000000003E-2</v>
      </c>
      <c r="C21" s="23" t="e">
        <f>ROUND('Special Assessment Analysis'!$T$8*B21,2)</f>
        <v>#REF!</v>
      </c>
    </row>
    <row r="22" spans="1:3" x14ac:dyDescent="0.25">
      <c r="A22" s="28" t="s">
        <v>25</v>
      </c>
      <c r="B22">
        <v>7.2723999999999997E-2</v>
      </c>
      <c r="C22" s="23" t="e">
        <f>ROUND('Special Assessment Analysis'!$T$8*B22,2)</f>
        <v>#REF!</v>
      </c>
    </row>
    <row r="23" spans="1:3" x14ac:dyDescent="0.25">
      <c r="A23" s="28" t="s">
        <v>3</v>
      </c>
      <c r="B23" s="29">
        <f>SUM(B7:B22)</f>
        <v>1.0000010000000001</v>
      </c>
      <c r="C23" s="29" t="e">
        <f>SUM(C7:C22)</f>
        <v>#REF!</v>
      </c>
    </row>
    <row r="24" spans="1:3" x14ac:dyDescent="0.25">
      <c r="A24" s="28"/>
      <c r="B24" s="30"/>
    </row>
    <row r="25" spans="1:3" x14ac:dyDescent="0.25">
      <c r="A25" s="28"/>
    </row>
    <row r="26" spans="1:3" x14ac:dyDescent="0.25">
      <c r="A26" s="28" t="s">
        <v>26</v>
      </c>
      <c r="B26">
        <v>7.8752000000000003E-2</v>
      </c>
      <c r="C26" s="23" t="e">
        <f>ROUND('Special Assessment Analysis'!$T$9*B26,2)</f>
        <v>#REF!</v>
      </c>
    </row>
    <row r="27" spans="1:3" x14ac:dyDescent="0.25">
      <c r="A27" s="28" t="s">
        <v>27</v>
      </c>
      <c r="B27">
        <v>0.12601899999999999</v>
      </c>
      <c r="C27" s="23" t="e">
        <f>ROUND('Special Assessment Analysis'!$T$9*B27,2)</f>
        <v>#REF!</v>
      </c>
    </row>
    <row r="28" spans="1:3" x14ac:dyDescent="0.25">
      <c r="A28" s="28" t="s">
        <v>28</v>
      </c>
      <c r="B28">
        <v>8.1691E-2</v>
      </c>
      <c r="C28" s="23" t="e">
        <f>ROUND('Special Assessment Analysis'!$T$9*B28,2)</f>
        <v>#REF!</v>
      </c>
    </row>
    <row r="29" spans="1:3" x14ac:dyDescent="0.25">
      <c r="A29" s="28" t="s">
        <v>29</v>
      </c>
      <c r="B29">
        <v>7.8752000000000003E-2</v>
      </c>
      <c r="C29" s="23" t="e">
        <f>ROUND('Special Assessment Analysis'!$T$9*B29,2)</f>
        <v>#REF!</v>
      </c>
    </row>
    <row r="30" spans="1:3" x14ac:dyDescent="0.25">
      <c r="A30" s="28" t="s">
        <v>30</v>
      </c>
      <c r="B30">
        <v>7.8752000000000003E-2</v>
      </c>
      <c r="C30" s="23" t="e">
        <f>ROUND('Special Assessment Analysis'!$T$9*B30,2)</f>
        <v>#REF!</v>
      </c>
    </row>
    <row r="31" spans="1:3" x14ac:dyDescent="0.25">
      <c r="A31" s="28" t="s">
        <v>31</v>
      </c>
      <c r="B31">
        <v>8.1691E-2</v>
      </c>
      <c r="C31" s="23" t="e">
        <f>ROUND('Special Assessment Analysis'!$T$9*B31,2)</f>
        <v>#REF!</v>
      </c>
    </row>
    <row r="32" spans="1:3" x14ac:dyDescent="0.25">
      <c r="A32" s="28" t="s">
        <v>32</v>
      </c>
      <c r="B32">
        <v>7.8752000000000003E-2</v>
      </c>
      <c r="C32" s="23" t="e">
        <f>ROUND('Special Assessment Analysis'!$T$9*B32,2)</f>
        <v>#REF!</v>
      </c>
    </row>
    <row r="33" spans="1:3" x14ac:dyDescent="0.25">
      <c r="A33" s="28" t="s">
        <v>33</v>
      </c>
      <c r="B33">
        <v>0.104767</v>
      </c>
      <c r="C33" s="23" t="e">
        <f>ROUND('Special Assessment Analysis'!$T$9*B33,2)</f>
        <v>#REF!</v>
      </c>
    </row>
    <row r="34" spans="1:3" x14ac:dyDescent="0.25">
      <c r="A34" s="28" t="s">
        <v>34</v>
      </c>
      <c r="B34">
        <v>0.107304</v>
      </c>
      <c r="C34" s="23" t="e">
        <f>ROUND('Special Assessment Analysis'!$T$9*B34,2)</f>
        <v>#REF!</v>
      </c>
    </row>
    <row r="35" spans="1:3" x14ac:dyDescent="0.25">
      <c r="A35" s="28" t="s">
        <v>35</v>
      </c>
      <c r="B35">
        <v>7.8752000000000003E-2</v>
      </c>
      <c r="C35" s="23" t="e">
        <f>ROUND('Special Assessment Analysis'!$T$9*B35,2)</f>
        <v>#REF!</v>
      </c>
    </row>
    <row r="36" spans="1:3" x14ac:dyDescent="0.25">
      <c r="A36" s="28" t="s">
        <v>36</v>
      </c>
      <c r="B36">
        <v>0.104767</v>
      </c>
      <c r="C36" s="23" t="e">
        <f>ROUND('Special Assessment Analysis'!$T$9*B36,2)</f>
        <v>#REF!</v>
      </c>
    </row>
    <row r="37" spans="1:3" x14ac:dyDescent="0.25">
      <c r="A37" s="28" t="s">
        <v>3</v>
      </c>
      <c r="B37" s="29">
        <f>SUM(B26:B36)</f>
        <v>0.99999900000000008</v>
      </c>
      <c r="C37" s="29" t="e">
        <f>SUM(C26:C36)</f>
        <v>#REF!</v>
      </c>
    </row>
    <row r="38" spans="1:3" x14ac:dyDescent="0.25">
      <c r="A38" s="28"/>
      <c r="B38" s="30"/>
    </row>
    <row r="39" spans="1:3" x14ac:dyDescent="0.25">
      <c r="A39" s="28"/>
    </row>
    <row r="40" spans="1:3" x14ac:dyDescent="0.25">
      <c r="A40" s="28"/>
    </row>
    <row r="41" spans="1:3" x14ac:dyDescent="0.25">
      <c r="A41" s="28"/>
    </row>
    <row r="42" spans="1:3" x14ac:dyDescent="0.25">
      <c r="A42" s="28" t="s">
        <v>37</v>
      </c>
      <c r="C42" s="23" t="e">
        <f>C23+C37</f>
        <v>#REF!</v>
      </c>
    </row>
    <row r="43" spans="1:3" x14ac:dyDescent="0.25">
      <c r="A43" s="28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Special Assessment Analysis</vt:lpstr>
      <vt:lpstr>Special Assement by Unit</vt:lpstr>
      <vt:lpstr>Payment Option 1 by Unit</vt:lpstr>
      <vt:lpstr>Payment Option 2 by Unit</vt:lpstr>
      <vt:lpstr>Building Percentages</vt:lpstr>
      <vt:lpstr>Waterproof Spec Assmt</vt:lpstr>
    </vt:vector>
  </TitlesOfParts>
  <Company>Tri-State G&amp;T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Payant, Scott</dc:creator>
  <cp:lastModifiedBy>Amy Ross</cp:lastModifiedBy>
  <cp:lastPrinted>2019-01-31T03:06:11Z</cp:lastPrinted>
  <dcterms:created xsi:type="dcterms:W3CDTF">2019-01-30T18:39:49Z</dcterms:created>
  <dcterms:modified xsi:type="dcterms:W3CDTF">2026-03-25T23:26:59Z</dcterms:modified>
</cp:coreProperties>
</file>