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lanner" sheetId="1" r:id="rId1"/>
    <sheet name="Instructions" sheetId="2" r:id="rId2"/>
  </sheets>
  <definedNames>
    <definedName name="BAT_EFF">Planner!$B$13</definedName>
    <definedName name="BAT_V">Planner!$B$11</definedName>
    <definedName name="DAILY_WH">Planner!$F$60</definedName>
    <definedName name="DAYS_AUTON">Planner!$B$10</definedName>
    <definedName name="DOD">Planner!$B$12</definedName>
    <definedName name="INV_HEAD">Planner!$B$14</definedName>
    <definedName name="PANEL_W">Planner!$B$16</definedName>
    <definedName name="PEAK_W">Planner!$H$60</definedName>
    <definedName name="PSH">Planner!$B$8</definedName>
    <definedName name="SURGE_F">Planner!$B$15</definedName>
    <definedName name="SYS_EFF">Planner!$B$9</definedName>
  </definedNames>
  <calcPr calcId="124519" fullCalcOnLoad="1"/>
</workbook>
</file>

<file path=xl/sharedStrings.xml><?xml version="1.0" encoding="utf-8"?>
<sst xmlns="http://schemas.openxmlformats.org/spreadsheetml/2006/main" count="56" uniqueCount="56">
  <si>
    <t>RV Solar + Inverter Planner</t>
  </si>
  <si>
    <t>1) Enter your assumptions (edit the yellow cells).</t>
  </si>
  <si>
    <t>2) List appliances below (add rows as needed).</t>
  </si>
  <si>
    <t>3) Read the recommendations on the right.</t>
  </si>
  <si>
    <t>Inputs</t>
  </si>
  <si>
    <t>Peak Sun Hours (PSH):</t>
  </si>
  <si>
    <t>System Efficiency (panels→battery):</t>
  </si>
  <si>
    <t>Days of Autonomy:</t>
  </si>
  <si>
    <t>Battery Voltage (V):</t>
  </si>
  <si>
    <t>Battery Depth of Discharge (usable):</t>
  </si>
  <si>
    <t>Battery Round-trip Efficiency:</t>
  </si>
  <si>
    <t>Inverter Headroom Factor:</t>
  </si>
  <si>
    <t>Surge Factor (x inverter):</t>
  </si>
  <si>
    <t>Typical Panel Wattage:</t>
  </si>
  <si>
    <t>Appliance/Load</t>
  </si>
  <si>
    <t>Watts (nameplate)</t>
  </si>
  <si>
    <t>Quantity</t>
  </si>
  <si>
    <t>Hours / day</t>
  </si>
  <si>
    <t>Duty Cycle (0–1)</t>
  </si>
  <si>
    <t>Daily Wh (calc)</t>
  </si>
  <si>
    <t>Include in Peak? (1/0)</t>
  </si>
  <si>
    <t>Notes</t>
  </si>
  <si>
    <t>LED Lights</t>
  </si>
  <si>
    <t>Water Pump</t>
  </si>
  <si>
    <t>Laptop Charger</t>
  </si>
  <si>
    <t>Microwave</t>
  </si>
  <si>
    <t>12V Fridge</t>
  </si>
  <si>
    <t>Average duty cycle ~35%</t>
  </si>
  <si>
    <t>TOTALS</t>
  </si>
  <si>
    <t>Peak W (sum of included)</t>
  </si>
  <si>
    <t>Recommendations (Auto-calculated)</t>
  </si>
  <si>
    <t>Daily Energy Use (Wh/day):</t>
  </si>
  <si>
    <t>Recommended Array Size (W):</t>
  </si>
  <si>
    <t>Est. Panel Count:</t>
  </si>
  <si>
    <t>Inverter Continuous Rating (W):</t>
  </si>
  <si>
    <t>Recommended Surge Rating (W):</t>
  </si>
  <si>
    <t>Battery Capacity Needed (Wh):</t>
  </si>
  <si>
    <t>Battery Bank Size (Ah):</t>
  </si>
  <si>
    <t>Charge Controller Output (A):</t>
  </si>
  <si>
    <t>Suggested Controller Size:</t>
  </si>
  <si>
    <t>Notes:</t>
  </si>
  <si>
    <t>• Edit yellow inputs.
• Duty Cycle example: fridge 0.35 means 35% of the time on.
• Include in Peak = 1 for devices that may run simultaneously.
• System Efficiency lumps wiring, controller, and inverter losses.
• Increase Days of Autonomy for cloudy periods.</t>
  </si>
  <si>
    <t>How to Use This Planner</t>
  </si>
  <si>
    <t>1) On the Planner sheet, adjust Inputs (yellow cells) to match your scenario.</t>
  </si>
  <si>
    <t>2) Fill the appliance table: Watts, Quantity, Hours/day, Duty Cycle, and mark peak items with 1.</t>
  </si>
  <si>
    <t>3) Read the Recommendations block for array wattage, panel count, inverter size, surge rating, battery bank size, and controller amps.</t>
  </si>
  <si>
    <t>4) Expand the appliance list as needed—formulas copy down to 40 rows by default.</t>
  </si>
  <si>
    <t>Tips:</t>
  </si>
  <si>
    <t>• If you use a 24V or 48V battery bank, update Battery Voltage—controller amps will change accordingly.</t>
  </si>
  <si>
    <t>• For lithium batteries, a DOD of 0.8 is typical; for AGM, use ~0.5.</t>
  </si>
  <si>
    <t>• Peak Sun Hours vary by location/season: winter values can be much lower than summer.</t>
  </si>
  <si>
    <t>• Inverter headroom of 1.25–1.5 is common to reduce nuisance trips.</t>
  </si>
  <si>
    <t>• Surge factor ~2× is typical for motor loads; check your appliances.</t>
  </si>
  <si>
    <t>• System Efficiency of 0.7–0.8 is a reasonable starting point (wiring/controller/inverter losses).</t>
  </si>
  <si>
    <t>Safety:</t>
  </si>
  <si>
    <t>Always fuse major DC runs, size cables correctly, provide ventilation for batteries, and follow local electrical codes.</t>
  </si>
</sst>
</file>

<file path=xl/styles.xml><?xml version="1.0" encoding="utf-8"?>
<styleSheet xmlns="http://schemas.openxmlformats.org/spreadsheetml/2006/main">
  <numFmts count="3">
    <numFmt numFmtId="164" formatCode="0 &quot;Wh&quot;"/>
    <numFmt numFmtId="165" formatCode="0 &quot;W&quot;"/>
    <numFmt numFmtId="166" formatCode="0.0"/>
  </numFmts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66666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0" fillId="3" borderId="1" xfId="0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3" fillId="4" borderId="1" xfId="0" applyFont="1" applyFill="1" applyBorder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pane ySplit="20" topLeftCell="A21" activePane="bottomLeft" state="frozen"/>
      <selection pane="bottomLeft"/>
    </sheetView>
  </sheetViews>
  <sheetFormatPr defaultRowHeight="15"/>
  <cols>
    <col min="1" max="1" width="26.7109375" customWidth="1"/>
    <col min="2" max="2" width="18.7109375" customWidth="1"/>
    <col min="3" max="6" width="16.7109375" customWidth="1"/>
    <col min="7" max="7" width="20.7109375" customWidth="1"/>
    <col min="8" max="9" width="16.7109375" customWidth="1"/>
    <col min="10" max="13" width="28.7109375" customWidth="1"/>
  </cols>
  <sheetData>
    <row r="1" spans="1:11">
      <c r="A1" s="1" t="s">
        <v>0</v>
      </c>
    </row>
    <row r="3" spans="1:11">
      <c r="A3" s="2" t="s">
        <v>1</v>
      </c>
    </row>
    <row r="4" spans="1:11">
      <c r="A4" s="2" t="s">
        <v>2</v>
      </c>
    </row>
    <row r="5" spans="1:11">
      <c r="A5" s="2" t="s">
        <v>3</v>
      </c>
    </row>
    <row r="7" spans="1:11">
      <c r="A7" s="3" t="s">
        <v>4</v>
      </c>
    </row>
    <row r="8" spans="1:11">
      <c r="A8" t="s">
        <v>5</v>
      </c>
      <c r="B8" s="4">
        <v>5</v>
      </c>
      <c r="J8" s="3" t="s">
        <v>30</v>
      </c>
    </row>
    <row r="9" spans="1:11">
      <c r="A9" t="s">
        <v>6</v>
      </c>
      <c r="B9" s="4">
        <v>0.75</v>
      </c>
    </row>
    <row r="10" spans="1:11">
      <c r="A10" t="s">
        <v>7</v>
      </c>
      <c r="B10" s="4">
        <v>1.5</v>
      </c>
    </row>
    <row r="11" spans="1:11">
      <c r="A11" t="s">
        <v>8</v>
      </c>
      <c r="B11" s="4">
        <v>12</v>
      </c>
      <c r="J11" t="s">
        <v>31</v>
      </c>
      <c r="K11" s="5">
        <f>DAILY_WH</f>
        <v>0</v>
      </c>
    </row>
    <row r="12" spans="1:11">
      <c r="A12" t="s">
        <v>9</v>
      </c>
      <c r="B12" s="4">
        <v>0.8</v>
      </c>
      <c r="J12" t="s">
        <v>32</v>
      </c>
      <c r="K12" s="6">
        <f>ROUNDUP(DAILY_WH/(PSH*SYS_EFF),50)</f>
        <v>0</v>
      </c>
    </row>
    <row r="13" spans="1:11">
      <c r="A13" t="s">
        <v>10</v>
      </c>
      <c r="B13" s="4">
        <v>0.9</v>
      </c>
      <c r="J13" t="s">
        <v>33</v>
      </c>
      <c r="K13" s="7">
        <f>CEILING( (DAILY_WH/(PSH*SYS_EFF))/PANEL_W ,1)</f>
        <v>0</v>
      </c>
    </row>
    <row r="14" spans="1:11">
      <c r="A14" t="s">
        <v>11</v>
      </c>
      <c r="B14" s="4">
        <v>1.25</v>
      </c>
      <c r="J14" t="s">
        <v>34</v>
      </c>
      <c r="K14" s="6">
        <f>ROUNDUP(PEAK_W*INV_HEAD,100)</f>
        <v>0</v>
      </c>
    </row>
    <row r="15" spans="1:11">
      <c r="A15" t="s">
        <v>12</v>
      </c>
      <c r="B15" s="4">
        <v>2</v>
      </c>
      <c r="J15" t="s">
        <v>35</v>
      </c>
      <c r="K15" s="6">
        <f>ROUNDUP((PEAK_W*INV_HEAD)*SURGE_F,100)</f>
        <v>0</v>
      </c>
    </row>
    <row r="16" spans="1:11">
      <c r="A16" t="s">
        <v>13</v>
      </c>
      <c r="B16" s="4">
        <v>200</v>
      </c>
      <c r="J16" t="s">
        <v>36</v>
      </c>
      <c r="K16" s="5">
        <f>ROUNDUP((DAILY_WH*DAYS_AUTON)/BAT_EFF,10)</f>
        <v>0</v>
      </c>
    </row>
    <row r="17" spans="1:11">
      <c r="J17" t="s">
        <v>37</v>
      </c>
      <c r="K17" s="8">
        <f>ROUNDUP(((DAILY_WH*DAYS_AUTON)/BAT_EFF)/(BAT_V*DOD),1)</f>
        <v>0</v>
      </c>
    </row>
    <row r="18" spans="1:11">
      <c r="J18" t="s">
        <v>38</v>
      </c>
      <c r="K18" s="8">
        <f>ROUNDUP((DAILY_WH/(PSH*SYS_EFF))/(BAT_V*0.9),1)</f>
        <v>0</v>
      </c>
    </row>
    <row r="19" spans="1:11">
      <c r="A19" s="9" t="s">
        <v>14</v>
      </c>
      <c r="B19" s="9" t="s">
        <v>15</v>
      </c>
      <c r="C19" s="9" t="s">
        <v>16</v>
      </c>
      <c r="D19" s="9" t="s">
        <v>17</v>
      </c>
      <c r="E19" s="9" t="s">
        <v>18</v>
      </c>
      <c r="F19" s="9" t="s">
        <v>19</v>
      </c>
      <c r="G19" s="9" t="s">
        <v>20</v>
      </c>
      <c r="H19" s="9" t="s">
        <v>21</v>
      </c>
      <c r="J19" t="s">
        <v>39</v>
      </c>
      <c r="K19" s="10">
        <f>IF(J19&lt;=30,"30 A",IF(J19&lt;=40,"40 A",IF(J19&lt;=60,"60 A",IF(J19&lt;=100,"100 A","&gt;100 A"))))</f>
        <v>0</v>
      </c>
    </row>
    <row r="20" spans="1:11">
      <c r="A20" s="10" t="s">
        <v>22</v>
      </c>
      <c r="B20" s="10">
        <v>20</v>
      </c>
      <c r="C20" s="10">
        <v>1</v>
      </c>
      <c r="D20" s="10">
        <v>5</v>
      </c>
      <c r="E20" s="10">
        <v>1</v>
      </c>
      <c r="F20" s="5">
        <f>B20*C20*D20*E20</f>
        <v>0</v>
      </c>
      <c r="G20" s="10">
        <v>1</v>
      </c>
      <c r="H20" s="10"/>
    </row>
    <row r="21" spans="1:11">
      <c r="A21" s="10" t="s">
        <v>23</v>
      </c>
      <c r="B21" s="10">
        <v>60</v>
      </c>
      <c r="C21" s="10">
        <v>1</v>
      </c>
      <c r="D21" s="10">
        <v>0.5</v>
      </c>
      <c r="E21" s="10">
        <v>0.5</v>
      </c>
      <c r="F21" s="5">
        <f>B21*C21*D21*E21</f>
        <v>0</v>
      </c>
      <c r="G21" s="10">
        <v>0</v>
      </c>
      <c r="H21" s="10"/>
      <c r="J21" s="9" t="s">
        <v>40</v>
      </c>
    </row>
    <row r="22" spans="1:11">
      <c r="A22" s="10" t="s">
        <v>24</v>
      </c>
      <c r="B22" s="10">
        <v>90</v>
      </c>
      <c r="C22" s="10">
        <v>1</v>
      </c>
      <c r="D22" s="10">
        <v>2</v>
      </c>
      <c r="E22" s="10">
        <v>0.6</v>
      </c>
      <c r="F22" s="5">
        <f>B22*C22*D22*E22</f>
        <v>0</v>
      </c>
      <c r="G22" s="10">
        <v>1</v>
      </c>
      <c r="H22" s="10"/>
      <c r="J22" s="2" t="s">
        <v>41</v>
      </c>
    </row>
    <row r="23" spans="1:11">
      <c r="A23" s="10" t="s">
        <v>25</v>
      </c>
      <c r="B23" s="10">
        <v>1200</v>
      </c>
      <c r="C23" s="10">
        <v>1</v>
      </c>
      <c r="D23" s="10">
        <v>0.2</v>
      </c>
      <c r="E23" s="10">
        <v>1</v>
      </c>
      <c r="F23" s="5">
        <f>B23*C23*D23*E23</f>
        <v>0</v>
      </c>
      <c r="G23" s="10">
        <v>1</v>
      </c>
      <c r="H23" s="10"/>
    </row>
    <row r="24" spans="1:11">
      <c r="A24" s="10" t="s">
        <v>26</v>
      </c>
      <c r="B24" s="10">
        <v>60</v>
      </c>
      <c r="C24" s="10">
        <v>1</v>
      </c>
      <c r="D24" s="10">
        <v>24</v>
      </c>
      <c r="E24" s="10">
        <v>0.35</v>
      </c>
      <c r="F24" s="5">
        <f>B24*C24*D24*E24</f>
        <v>0</v>
      </c>
      <c r="G24" s="10">
        <v>0</v>
      </c>
      <c r="H24" s="10" t="s">
        <v>27</v>
      </c>
    </row>
    <row r="25" spans="1:11">
      <c r="F25" s="5">
        <f>B25*C25*D25*E25</f>
        <v>0</v>
      </c>
    </row>
    <row r="26" spans="1:11">
      <c r="F26" s="5">
        <f>B26*C26*D26*E26</f>
        <v>0</v>
      </c>
    </row>
    <row r="27" spans="1:11">
      <c r="F27" s="5">
        <f>B27*C27*D27*E27</f>
        <v>0</v>
      </c>
    </row>
    <row r="28" spans="1:11">
      <c r="F28" s="5">
        <f>B28*C28*D28*E28</f>
        <v>0</v>
      </c>
    </row>
    <row r="29" spans="1:11">
      <c r="F29" s="5">
        <f>B29*C29*D29*E29</f>
        <v>0</v>
      </c>
    </row>
    <row r="30" spans="1:11">
      <c r="F30" s="5">
        <f>B30*C30*D30*E30</f>
        <v>0</v>
      </c>
    </row>
    <row r="31" spans="1:11">
      <c r="F31" s="5">
        <f>B31*C31*D31*E31</f>
        <v>0</v>
      </c>
    </row>
    <row r="32" spans="1:11">
      <c r="F32" s="5">
        <f>B32*C32*D32*E32</f>
        <v>0</v>
      </c>
    </row>
    <row r="33" spans="6:6">
      <c r="F33" s="5">
        <f>B33*C33*D33*E33</f>
        <v>0</v>
      </c>
    </row>
    <row r="34" spans="6:6">
      <c r="F34" s="5">
        <f>B34*C34*D34*E34</f>
        <v>0</v>
      </c>
    </row>
    <row r="35" spans="6:6">
      <c r="F35" s="5">
        <f>B35*C35*D35*E35</f>
        <v>0</v>
      </c>
    </row>
    <row r="36" spans="6:6">
      <c r="F36" s="5">
        <f>B36*C36*D36*E36</f>
        <v>0</v>
      </c>
    </row>
    <row r="37" spans="6:6">
      <c r="F37" s="5">
        <f>B37*C37*D37*E37</f>
        <v>0</v>
      </c>
    </row>
    <row r="38" spans="6:6">
      <c r="F38" s="5">
        <f>B38*C38*D38*E38</f>
        <v>0</v>
      </c>
    </row>
    <row r="39" spans="6:6">
      <c r="F39" s="5">
        <f>B39*C39*D39*E39</f>
        <v>0</v>
      </c>
    </row>
    <row r="40" spans="6:6">
      <c r="F40" s="5">
        <f>B40*C40*D40*E40</f>
        <v>0</v>
      </c>
    </row>
    <row r="41" spans="6:6">
      <c r="F41" s="5">
        <f>B41*C41*D41*E41</f>
        <v>0</v>
      </c>
    </row>
    <row r="42" spans="6:6">
      <c r="F42" s="5">
        <f>B42*C42*D42*E42</f>
        <v>0</v>
      </c>
    </row>
    <row r="43" spans="6:6">
      <c r="F43" s="5">
        <f>B43*C43*D43*E43</f>
        <v>0</v>
      </c>
    </row>
    <row r="44" spans="6:6">
      <c r="F44" s="5">
        <f>B44*C44*D44*E44</f>
        <v>0</v>
      </c>
    </row>
    <row r="45" spans="6:6">
      <c r="F45" s="5">
        <f>B45*C45*D45*E45</f>
        <v>0</v>
      </c>
    </row>
    <row r="46" spans="6:6">
      <c r="F46" s="5">
        <f>B46*C46*D46*E46</f>
        <v>0</v>
      </c>
    </row>
    <row r="47" spans="6:6">
      <c r="F47" s="5">
        <f>B47*C47*D47*E47</f>
        <v>0</v>
      </c>
    </row>
    <row r="48" spans="6:6">
      <c r="F48" s="5">
        <f>B48*C48*D48*E48</f>
        <v>0</v>
      </c>
    </row>
    <row r="49" spans="1:8">
      <c r="F49" s="5">
        <f>B49*C49*D49*E49</f>
        <v>0</v>
      </c>
    </row>
    <row r="50" spans="1:8">
      <c r="F50" s="5">
        <f>B50*C50*D50*E50</f>
        <v>0</v>
      </c>
    </row>
    <row r="51" spans="1:8">
      <c r="F51" s="5">
        <f>B51*C51*D51*E51</f>
        <v>0</v>
      </c>
    </row>
    <row r="52" spans="1:8">
      <c r="F52" s="5">
        <f>B52*C52*D52*E52</f>
        <v>0</v>
      </c>
    </row>
    <row r="53" spans="1:8">
      <c r="F53" s="5">
        <f>B53*C53*D53*E53</f>
        <v>0</v>
      </c>
    </row>
    <row r="54" spans="1:8">
      <c r="F54" s="5">
        <f>B54*C54*D54*E54</f>
        <v>0</v>
      </c>
    </row>
    <row r="55" spans="1:8">
      <c r="F55" s="5">
        <f>B55*C55*D55*E55</f>
        <v>0</v>
      </c>
    </row>
    <row r="56" spans="1:8">
      <c r="F56" s="5">
        <f>B56*C56*D56*E56</f>
        <v>0</v>
      </c>
    </row>
    <row r="57" spans="1:8">
      <c r="F57" s="5">
        <f>B57*C57*D57*E57</f>
        <v>0</v>
      </c>
    </row>
    <row r="58" spans="1:8">
      <c r="F58" s="5">
        <f>B58*C58*D58*E58</f>
        <v>0</v>
      </c>
    </row>
    <row r="60" spans="1:8" s="11" customFormat="1">
      <c r="A60" s="9" t="s">
        <v>28</v>
      </c>
      <c r="F60" s="5">
        <f>SUM(F20:F58)</f>
        <v>0</v>
      </c>
      <c r="G60" s="9" t="s">
        <v>29</v>
      </c>
      <c r="H60" s="6">
        <f>SUMPRODUCT(B20:B58,C20:C58,G20:G58)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RowHeight="15"/>
  <cols>
    <col min="1" max="1" width="90.7109375" customWidth="1"/>
  </cols>
  <sheetData>
    <row r="1" spans="1:1">
      <c r="A1" s="1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8" spans="1:1">
      <c r="A8" s="9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6" spans="1:1">
      <c r="A16" s="9" t="s">
        <v>54</v>
      </c>
    </row>
    <row r="17" spans="1:1">
      <c r="A1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Planner</vt:lpstr>
      <vt:lpstr>Instructions</vt:lpstr>
      <vt:lpstr>BAT_EFF</vt:lpstr>
      <vt:lpstr>BAT_V</vt:lpstr>
      <vt:lpstr>DAILY_WH</vt:lpstr>
      <vt:lpstr>DAYS_AUTON</vt:lpstr>
      <vt:lpstr>DOD</vt:lpstr>
      <vt:lpstr>INV_HEAD</vt:lpstr>
      <vt:lpstr>PANEL_W</vt:lpstr>
      <vt:lpstr>PEAK_W</vt:lpstr>
      <vt:lpstr>PSH</vt:lpstr>
      <vt:lpstr>SURGE_F</vt:lpstr>
      <vt:lpstr>SYS_EFF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2025-08-13T01:35:48Z</dcterms:created>
  <dcterms:modified xsi:type="dcterms:W3CDTF">2025-08-13T01:35:48Z</dcterms:modified>
</cp:coreProperties>
</file>