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chormanagers.sharepoint.com/sites/AssociationsA-L/Shared Documents/Indian Wells/BUDGET/2026 Budget/"/>
    </mc:Choice>
  </mc:AlternateContent>
  <xr:revisionPtr revIDLastSave="0" documentId="8_{44726E47-4B67-4C31-847C-D690CFB21622}" xr6:coauthVersionLast="47" xr6:coauthVersionMax="47" xr10:uidLastSave="{00000000-0000-0000-0000-000000000000}"/>
  <bookViews>
    <workbookView xWindow="-108" yWindow="-108" windowWidth="23256" windowHeight="12576" firstSheet="2" activeTab="4" xr2:uid="{00000000-000D-0000-FFFF-FFFF00000000}"/>
  </bookViews>
  <sheets>
    <sheet name="2022 Approved Budget" sheetId="12" r:id="rId1"/>
    <sheet name="2023 APPROVED Budget" sheetId="13" r:id="rId2"/>
    <sheet name="2024 APPROVED Budget" sheetId="14" r:id="rId3"/>
    <sheet name="2025 APPROVED Budget " sheetId="15" r:id="rId4"/>
    <sheet name="2026 PROPOSED Budget" sheetId="16" r:id="rId5"/>
  </sheets>
  <definedNames>
    <definedName name="_xlnm.Print_Area" localSheetId="0">'2022 Approved Budget'!$A$1:$H$49</definedName>
    <definedName name="_xlnm.Print_Area" localSheetId="1">'2023 APPROVED Budget'!$A$1:$H$51</definedName>
    <definedName name="_xlnm.Print_Area" localSheetId="2">'2024 APPROVED Budget'!$A$1:$G$48</definedName>
    <definedName name="_xlnm.Print_Area" localSheetId="3">'2025 APPROVED Budget '!$A$1:$G$46</definedName>
    <definedName name="_xlnm.Print_Area" localSheetId="4">'2026 PROPOSED Budget'!$A$1:$G$46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8" i="16" l="1"/>
  <c r="D38" i="16"/>
  <c r="G37" i="16"/>
  <c r="G36" i="16"/>
  <c r="G38" i="16" s="1"/>
  <c r="E36" i="16"/>
  <c r="E38" i="16" s="1"/>
  <c r="F34" i="16"/>
  <c r="D34" i="16"/>
  <c r="G33" i="16"/>
  <c r="E33" i="16"/>
  <c r="G31" i="16"/>
  <c r="E31" i="16"/>
  <c r="G30" i="16"/>
  <c r="E30" i="16"/>
  <c r="G28" i="16"/>
  <c r="E28" i="16"/>
  <c r="G27" i="16"/>
  <c r="E27" i="16"/>
  <c r="G26" i="16"/>
  <c r="E26" i="16"/>
  <c r="G25" i="16"/>
  <c r="E25" i="16"/>
  <c r="G24" i="16"/>
  <c r="E24" i="16"/>
  <c r="G23" i="16"/>
  <c r="E23" i="16"/>
  <c r="G22" i="16"/>
  <c r="E22" i="16"/>
  <c r="G21" i="16"/>
  <c r="E21" i="16"/>
  <c r="G20" i="16"/>
  <c r="E20" i="16"/>
  <c r="G19" i="16"/>
  <c r="G18" i="16"/>
  <c r="E18" i="16"/>
  <c r="G17" i="16"/>
  <c r="E17" i="16"/>
  <c r="G16" i="16"/>
  <c r="E16" i="16"/>
  <c r="G15" i="16"/>
  <c r="E15" i="16"/>
  <c r="G14" i="16"/>
  <c r="E14" i="16"/>
  <c r="G13" i="16"/>
  <c r="E13" i="16"/>
  <c r="G12" i="16"/>
  <c r="G34" i="16" s="1"/>
  <c r="E12" i="16"/>
  <c r="D8" i="16"/>
  <c r="G7" i="16"/>
  <c r="E7" i="16"/>
  <c r="G6" i="16"/>
  <c r="E6" i="16"/>
  <c r="G5" i="16"/>
  <c r="E5" i="16"/>
  <c r="F4" i="16"/>
  <c r="G4" i="16" s="1"/>
  <c r="E3" i="16"/>
  <c r="D39" i="15"/>
  <c r="G38" i="15"/>
  <c r="F38" i="15"/>
  <c r="D38" i="15"/>
  <c r="G37" i="15"/>
  <c r="G36" i="15"/>
  <c r="E36" i="15"/>
  <c r="E38" i="15" s="1"/>
  <c r="F34" i="15"/>
  <c r="F39" i="15" s="1"/>
  <c r="D34" i="15"/>
  <c r="G33" i="15"/>
  <c r="E33" i="15"/>
  <c r="G31" i="15"/>
  <c r="E31" i="15"/>
  <c r="G30" i="15"/>
  <c r="E30" i="15"/>
  <c r="G28" i="15"/>
  <c r="E28" i="15"/>
  <c r="G27" i="15"/>
  <c r="E27" i="15"/>
  <c r="G26" i="15"/>
  <c r="E26" i="15"/>
  <c r="G25" i="15"/>
  <c r="E25" i="15"/>
  <c r="G24" i="15"/>
  <c r="E24" i="15"/>
  <c r="G23" i="15"/>
  <c r="E23" i="15"/>
  <c r="G22" i="15"/>
  <c r="E22" i="15"/>
  <c r="G21" i="15"/>
  <c r="E21" i="15"/>
  <c r="G20" i="15"/>
  <c r="E20" i="15"/>
  <c r="G19" i="15"/>
  <c r="G18" i="15"/>
  <c r="E18" i="15"/>
  <c r="G17" i="15"/>
  <c r="E17" i="15"/>
  <c r="G16" i="15"/>
  <c r="E16" i="15"/>
  <c r="G15" i="15"/>
  <c r="E15" i="15"/>
  <c r="G14" i="15"/>
  <c r="E14" i="15"/>
  <c r="G13" i="15"/>
  <c r="E13" i="15"/>
  <c r="G12" i="15"/>
  <c r="E12" i="15"/>
  <c r="D8" i="15"/>
  <c r="G7" i="15"/>
  <c r="E7" i="15"/>
  <c r="G6" i="15"/>
  <c r="E6" i="15"/>
  <c r="G5" i="15"/>
  <c r="E5" i="15"/>
  <c r="F4" i="15"/>
  <c r="G4" i="15" s="1"/>
  <c r="E3" i="15"/>
  <c r="G8" i="14"/>
  <c r="F40" i="14"/>
  <c r="F4" i="14"/>
  <c r="G4" i="14" s="1"/>
  <c r="D40" i="14"/>
  <c r="E39" i="14"/>
  <c r="G38" i="14"/>
  <c r="G40" i="14" s="1"/>
  <c r="E38" i="14"/>
  <c r="F36" i="14"/>
  <c r="D36" i="14"/>
  <c r="G35" i="14"/>
  <c r="E35" i="14"/>
  <c r="G33" i="14"/>
  <c r="E33" i="14"/>
  <c r="G32" i="14"/>
  <c r="E32" i="14"/>
  <c r="G30" i="14"/>
  <c r="E30" i="14"/>
  <c r="G29" i="14"/>
  <c r="E29" i="14"/>
  <c r="G28" i="14"/>
  <c r="E28" i="14"/>
  <c r="G27" i="14"/>
  <c r="E27" i="14"/>
  <c r="G26" i="14"/>
  <c r="E26" i="14"/>
  <c r="G25" i="14"/>
  <c r="E25" i="14"/>
  <c r="G24" i="14"/>
  <c r="E24" i="14"/>
  <c r="G23" i="14"/>
  <c r="E23" i="14"/>
  <c r="G22" i="14"/>
  <c r="E22" i="14"/>
  <c r="G21" i="14"/>
  <c r="G20" i="14"/>
  <c r="E20" i="14"/>
  <c r="G19" i="14"/>
  <c r="E19" i="14"/>
  <c r="G18" i="14"/>
  <c r="E18" i="14"/>
  <c r="G17" i="14"/>
  <c r="E17" i="14"/>
  <c r="G16" i="14"/>
  <c r="E16" i="14"/>
  <c r="G15" i="14"/>
  <c r="E15" i="14"/>
  <c r="G14" i="14"/>
  <c r="E14" i="14"/>
  <c r="D10" i="14"/>
  <c r="E9" i="14"/>
  <c r="E8" i="14"/>
  <c r="E7" i="14"/>
  <c r="G6" i="14"/>
  <c r="E6" i="14"/>
  <c r="G5" i="14"/>
  <c r="E5" i="14"/>
  <c r="H27" i="13"/>
  <c r="F27" i="13"/>
  <c r="F29" i="13"/>
  <c r="C43" i="13"/>
  <c r="C5" i="13" s="1"/>
  <c r="C39" i="13"/>
  <c r="G43" i="13"/>
  <c r="E43" i="13"/>
  <c r="D43" i="13"/>
  <c r="F42" i="13"/>
  <c r="H41" i="13"/>
  <c r="H43" i="13" s="1"/>
  <c r="F41" i="13"/>
  <c r="G39" i="13"/>
  <c r="E39" i="13"/>
  <c r="D39" i="13"/>
  <c r="D44" i="13" s="1"/>
  <c r="D46" i="13" s="1"/>
  <c r="H38" i="13"/>
  <c r="F38" i="13"/>
  <c r="H36" i="13"/>
  <c r="F36" i="13"/>
  <c r="H35" i="13"/>
  <c r="F35" i="13"/>
  <c r="H33" i="13"/>
  <c r="F33" i="13"/>
  <c r="H32" i="13"/>
  <c r="F32" i="13"/>
  <c r="H31" i="13"/>
  <c r="F31" i="13"/>
  <c r="H30" i="13"/>
  <c r="F30" i="13"/>
  <c r="H28" i="13"/>
  <c r="F28" i="13"/>
  <c r="H26" i="13"/>
  <c r="F26" i="13"/>
  <c r="H25" i="13"/>
  <c r="F25" i="13"/>
  <c r="H24" i="13"/>
  <c r="F24" i="13"/>
  <c r="H23" i="13"/>
  <c r="F23" i="13"/>
  <c r="H22" i="13"/>
  <c r="H21" i="13"/>
  <c r="F21" i="13"/>
  <c r="H20" i="13"/>
  <c r="F20" i="13"/>
  <c r="H19" i="13"/>
  <c r="F19" i="13"/>
  <c r="H18" i="13"/>
  <c r="F18" i="13"/>
  <c r="H17" i="13"/>
  <c r="F17" i="13"/>
  <c r="H16" i="13"/>
  <c r="F16" i="13"/>
  <c r="H15" i="13"/>
  <c r="F15" i="13"/>
  <c r="E11" i="13"/>
  <c r="F10" i="13"/>
  <c r="D10" i="13"/>
  <c r="D11" i="13" s="1"/>
  <c r="F9" i="13"/>
  <c r="F8" i="13"/>
  <c r="H7" i="13"/>
  <c r="F7" i="13"/>
  <c r="H6" i="13"/>
  <c r="F6" i="13"/>
  <c r="G5" i="13"/>
  <c r="H5" i="13" s="1"/>
  <c r="G11" i="12"/>
  <c r="G37" i="12"/>
  <c r="G42" i="12"/>
  <c r="E37" i="12"/>
  <c r="E42" i="12"/>
  <c r="E41" i="12"/>
  <c r="G41" i="12"/>
  <c r="G5" i="12"/>
  <c r="H5" i="12" s="1"/>
  <c r="H41" i="12"/>
  <c r="D41" i="12"/>
  <c r="F40" i="12"/>
  <c r="H39" i="12"/>
  <c r="F39" i="12"/>
  <c r="D37" i="12"/>
  <c r="D42" i="12" s="1"/>
  <c r="D44" i="12" s="1"/>
  <c r="H36" i="12"/>
  <c r="F36" i="12"/>
  <c r="H34" i="12"/>
  <c r="F34" i="12"/>
  <c r="H33" i="12"/>
  <c r="F33" i="12"/>
  <c r="H31" i="12"/>
  <c r="F31" i="12"/>
  <c r="H30" i="12"/>
  <c r="F30" i="12"/>
  <c r="H29" i="12"/>
  <c r="F29" i="12"/>
  <c r="H28" i="12"/>
  <c r="F28" i="12"/>
  <c r="H27" i="12"/>
  <c r="F27" i="12"/>
  <c r="H26" i="12"/>
  <c r="F26" i="12"/>
  <c r="H25" i="12"/>
  <c r="F25" i="12"/>
  <c r="H24" i="12"/>
  <c r="F24" i="12"/>
  <c r="H23" i="12"/>
  <c r="F23" i="12"/>
  <c r="H22" i="12"/>
  <c r="H21" i="12"/>
  <c r="F21" i="12"/>
  <c r="H20" i="12"/>
  <c r="F20" i="12"/>
  <c r="H19" i="12"/>
  <c r="F19" i="12"/>
  <c r="H18" i="12"/>
  <c r="F18" i="12"/>
  <c r="H17" i="12"/>
  <c r="F17" i="12"/>
  <c r="H16" i="12"/>
  <c r="F16" i="12"/>
  <c r="H15" i="12"/>
  <c r="F15" i="12"/>
  <c r="E11" i="12"/>
  <c r="F10" i="12"/>
  <c r="D10" i="12"/>
  <c r="D11" i="12" s="1"/>
  <c r="F9" i="12"/>
  <c r="F8" i="12"/>
  <c r="H7" i="12"/>
  <c r="F7" i="12"/>
  <c r="H6" i="12"/>
  <c r="F6" i="12"/>
  <c r="F4" i="12"/>
  <c r="D39" i="16" l="1"/>
  <c r="F39" i="16"/>
  <c r="E8" i="16"/>
  <c r="E34" i="16"/>
  <c r="E39" i="16" s="1"/>
  <c r="E41" i="16" s="1"/>
  <c r="G39" i="16"/>
  <c r="F3" i="16"/>
  <c r="F41" i="16"/>
  <c r="F44" i="16" s="1"/>
  <c r="F45" i="16" s="1"/>
  <c r="E8" i="15"/>
  <c r="F3" i="15"/>
  <c r="F8" i="15" s="1"/>
  <c r="G34" i="15"/>
  <c r="G39" i="15" s="1"/>
  <c r="E34" i="15"/>
  <c r="E39" i="15" s="1"/>
  <c r="E41" i="15" s="1"/>
  <c r="E42" i="15" s="1"/>
  <c r="F41" i="15"/>
  <c r="F44" i="15" s="1"/>
  <c r="F45" i="15" s="1"/>
  <c r="F41" i="14"/>
  <c r="E40" i="14"/>
  <c r="G36" i="14"/>
  <c r="G41" i="14" s="1"/>
  <c r="D41" i="14"/>
  <c r="E36" i="14"/>
  <c r="E44" i="13"/>
  <c r="G44" i="13"/>
  <c r="G4" i="13" s="1"/>
  <c r="F43" i="13"/>
  <c r="H39" i="13"/>
  <c r="H44" i="13" s="1"/>
  <c r="C44" i="13"/>
  <c r="C4" i="13"/>
  <c r="C46" i="13"/>
  <c r="C49" i="13" s="1"/>
  <c r="C50" i="13" s="1"/>
  <c r="F39" i="13"/>
  <c r="F44" i="13" s="1"/>
  <c r="F46" i="13" s="1"/>
  <c r="D47" i="13"/>
  <c r="G4" i="12"/>
  <c r="H37" i="12"/>
  <c r="H42" i="12" s="1"/>
  <c r="F41" i="12"/>
  <c r="F37" i="12"/>
  <c r="F11" i="12"/>
  <c r="D45" i="12"/>
  <c r="E42" i="16" l="1"/>
  <c r="F8" i="16"/>
  <c r="G3" i="16"/>
  <c r="G8" i="16" s="1"/>
  <c r="G3" i="15"/>
  <c r="G8" i="15" s="1"/>
  <c r="E41" i="14"/>
  <c r="E43" i="14" s="1"/>
  <c r="F43" i="14"/>
  <c r="F46" i="14" s="1"/>
  <c r="F47" i="14" s="1"/>
  <c r="F3" i="14"/>
  <c r="F10" i="14" s="1"/>
  <c r="E3" i="14"/>
  <c r="E10" i="14" s="1"/>
  <c r="G46" i="13"/>
  <c r="G49" i="13" s="1"/>
  <c r="G50" i="13" s="1"/>
  <c r="F4" i="13"/>
  <c r="F11" i="13" s="1"/>
  <c r="F47" i="13" s="1"/>
  <c r="C11" i="13"/>
  <c r="H4" i="13"/>
  <c r="H11" i="13" s="1"/>
  <c r="G11" i="13"/>
  <c r="G44" i="12"/>
  <c r="G47" i="12" s="1"/>
  <c r="G48" i="12" s="1"/>
  <c r="F42" i="12"/>
  <c r="F44" i="12" s="1"/>
  <c r="F45" i="12" s="1"/>
  <c r="H4" i="12"/>
  <c r="H11" i="12" s="1"/>
  <c r="E44" i="14" l="1"/>
  <c r="G3" i="14"/>
  <c r="G10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Kilduff</author>
    <author>Paul Harvey</author>
  </authors>
  <commentList>
    <comment ref="G15" authorId="0" shapeId="0" xr:uid="{FA64AFEB-6370-410A-A723-0BB449017D60}">
      <text>
        <r>
          <rPr>
            <sz val="10"/>
            <rFont val="Arial"/>
            <family val="2"/>
          </rPr>
          <t>Sara Kilduff:
last increase was 2 yrs ago</t>
        </r>
      </text>
    </comment>
    <comment ref="G19" authorId="0" shapeId="0" xr:uid="{C80CD92B-3184-44E5-B0B0-82D938840355}">
      <text>
        <r>
          <rPr>
            <b/>
            <sz val="9"/>
            <color indexed="81"/>
            <rFont val="Tahoma"/>
            <family val="2"/>
          </rPr>
          <t>Sara Kilduff:</t>
        </r>
        <r>
          <rPr>
            <sz val="9"/>
            <color indexed="81"/>
            <rFont val="Tahoma"/>
            <family val="2"/>
          </rPr>
          <t xml:space="preserve">
1/15/2019: The annual cost now from GoDaddy for everything is $226.28.  or $5.14 per home. </t>
        </r>
      </text>
    </comment>
    <comment ref="E20" authorId="0" shapeId="0" xr:uid="{976B66C8-EF78-4F2F-AC57-91DAB9696A24}">
      <text>
        <r>
          <rPr>
            <b/>
            <sz val="9"/>
            <color indexed="81"/>
            <rFont val="Tahoma"/>
            <family val="2"/>
          </rPr>
          <t>Sara Kilduff:</t>
        </r>
        <r>
          <rPr>
            <sz val="9"/>
            <color indexed="81"/>
            <rFont val="Tahoma"/>
            <family val="2"/>
          </rPr>
          <t xml:space="preserve">
2020:
Property: $2,225 (includes Wind, GL &amp; Bond)
D&amp;O: $1,110
Umbrella: $993
W/C: $630
Total: $4,958</t>
        </r>
      </text>
    </comment>
    <comment ref="G20" authorId="0" shapeId="0" xr:uid="{2EF44A47-C2FC-4C09-A6E2-BD0CE42A89F8}">
      <text>
        <r>
          <rPr>
            <b/>
            <sz val="9"/>
            <color indexed="81"/>
            <rFont val="Tahoma"/>
            <family val="2"/>
          </rPr>
          <t>Sara Kilduff:</t>
        </r>
        <r>
          <rPr>
            <sz val="9"/>
            <color indexed="81"/>
            <rFont val="Tahoma"/>
            <family val="2"/>
          </rPr>
          <t xml:space="preserve">
2021:
Property: $2,950 (includes Wind, GL &amp; Bond)
D&amp;O: $1,250
Umbrella: $1,025
W/C: $630
Total: $5,855
</t>
        </r>
      </text>
    </comment>
    <comment ref="D21" authorId="1" shapeId="0" xr:uid="{CFDA2257-F775-40B7-B598-88D7320CBF69}">
      <text>
        <r>
          <rPr>
            <b/>
            <sz val="10"/>
            <color rgb="FF000000"/>
            <rFont val="Tahoma"/>
            <family val="2"/>
          </rPr>
          <t>Paul Harvey: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Needs to be updated
</t>
        </r>
      </text>
    </comment>
    <comment ref="G24" authorId="0" shapeId="0" xr:uid="{4E2B3A9D-2BAF-4F72-8688-9D0042D671AB}">
      <text>
        <r>
          <rPr>
            <b/>
            <sz val="9"/>
            <color rgb="FF000000"/>
            <rFont val="Tahoma"/>
            <family val="2"/>
          </rPr>
          <t>Sara Kilduff: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New IQ Annual Maintenance Contract: $1,080 plus some maintenance calls</t>
        </r>
      </text>
    </comment>
    <comment ref="D25" authorId="1" shapeId="0" xr:uid="{444F64EE-0128-4178-99A4-DA09E5CCCF54}">
      <text>
        <r>
          <rPr>
            <b/>
            <sz val="10"/>
            <color rgb="FF000000"/>
            <rFont val="Tahoma"/>
            <family val="2"/>
          </rPr>
          <t>Paul Harvey: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Needs to be updated and Pest control moved to correct line item</t>
        </r>
      </text>
    </comment>
    <comment ref="E25" authorId="0" shapeId="0" xr:uid="{5CCAE0EF-F36A-4EB3-ACA7-34C4B2AA764A}">
      <text>
        <r>
          <rPr>
            <b/>
            <sz val="9"/>
            <color indexed="81"/>
            <rFont val="Tahoma"/>
            <family val="2"/>
          </rPr>
          <t>Sara Kilduff:</t>
        </r>
        <r>
          <rPr>
            <sz val="9"/>
            <color indexed="81"/>
            <rFont val="Tahoma"/>
            <family val="2"/>
          </rPr>
          <t xml:space="preserve">
Add $390 for another Coconut Trimming this year.</t>
        </r>
      </text>
    </comment>
    <comment ref="E29" authorId="0" shapeId="0" xr:uid="{F3801DF6-DF10-42C8-95FA-50A7E553973A}">
      <text>
        <r>
          <rPr>
            <b/>
            <sz val="9"/>
            <color indexed="81"/>
            <rFont val="Tahoma"/>
            <family val="2"/>
          </rPr>
          <t>Sara Kilduff:</t>
        </r>
        <r>
          <rPr>
            <sz val="9"/>
            <color indexed="81"/>
            <rFont val="Tahoma"/>
            <family val="2"/>
          </rPr>
          <t xml:space="preserve">
Total if we trim again before the end of the year.</t>
        </r>
      </text>
    </comment>
    <comment ref="D30" authorId="1" shapeId="0" xr:uid="{ECE3D293-F0D8-4FA3-8BF2-B60DC3A08F5B}">
      <text>
        <r>
          <rPr>
            <b/>
            <sz val="10"/>
            <color rgb="FF000000"/>
            <rFont val="Tahoma"/>
            <family val="2"/>
          </rPr>
          <t>Paul Harvey: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Add Yr to Date Pest Control spend
</t>
        </r>
      </text>
    </comment>
    <comment ref="E30" authorId="0" shapeId="0" xr:uid="{D993B4BB-A2BA-494D-8C26-072FE99335A9}">
      <text>
        <r>
          <rPr>
            <b/>
            <sz val="9"/>
            <color indexed="81"/>
            <rFont val="Tahoma"/>
            <family val="2"/>
          </rPr>
          <t>Sara Kilduff:</t>
        </r>
        <r>
          <rPr>
            <sz val="9"/>
            <color indexed="81"/>
            <rFont val="Tahoma"/>
            <family val="2"/>
          </rPr>
          <t xml:space="preserve">
$590 white fly palm is 4x's a yr.
$550 white fly hardwood 1x's a yr.</t>
        </r>
      </text>
    </comment>
    <comment ref="G34" authorId="0" shapeId="0" xr:uid="{D8906993-AE58-4AD8-9A94-DB072E466B9E}">
      <text>
        <r>
          <rPr>
            <b/>
            <sz val="9"/>
            <color rgb="FF000000"/>
            <rFont val="Tahoma"/>
            <family val="2"/>
          </rPr>
          <t>Sara Kilduff: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Century Link: $79.99/mo plus tax for 2 years.  Then $99.99 plus tax starting 10/2020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Sara Kilduff</author>
    <author>Anchor Guest</author>
    <author>Paul Harvey</author>
    <author>Tracy Masse</author>
  </authors>
  <commentList>
    <comment ref="C15" authorId="0" shapeId="0" xr:uid="{F4D4B1C0-1142-4C9B-9322-136A3A7CF2AB}">
      <text>
        <r>
          <rPr>
            <sz val="10"/>
            <rFont val="Arial"/>
            <family val="2"/>
          </rPr>
          <t>Sara Kilduff:
last increase was 2 yrs ago</t>
        </r>
      </text>
    </comment>
    <comment ref="G15" authorId="1" shapeId="0" xr:uid="{16782EBA-851C-40C5-A587-C90B08CDEFF0}">
      <text>
        <r>
          <rPr>
            <sz val="9"/>
            <color indexed="81"/>
            <rFont val="Tahoma"/>
            <family val="2"/>
          </rPr>
          <t>3% increase</t>
        </r>
      </text>
    </comment>
    <comment ref="C19" authorId="0" shapeId="0" xr:uid="{FBD25CDA-47EC-4100-8B07-73DAD5F7161C}">
      <text>
        <r>
          <rPr>
            <b/>
            <sz val="9"/>
            <color indexed="81"/>
            <rFont val="Tahoma"/>
            <family val="2"/>
          </rPr>
          <t>Sara Kilduff:</t>
        </r>
        <r>
          <rPr>
            <sz val="9"/>
            <color indexed="81"/>
            <rFont val="Tahoma"/>
            <family val="2"/>
          </rPr>
          <t xml:space="preserve">
1/15/2019: The annual cost now from GoDaddy for everything is $226.28.  or $5.14 per home. </t>
        </r>
      </text>
    </comment>
    <comment ref="C20" authorId="0" shapeId="0" xr:uid="{2733F32D-2A90-4220-B253-8E7FF11D7189}">
      <text>
        <r>
          <rPr>
            <b/>
            <sz val="9"/>
            <color indexed="81"/>
            <rFont val="Tahoma"/>
            <family val="2"/>
          </rPr>
          <t>Sara Kilduff:</t>
        </r>
        <r>
          <rPr>
            <sz val="9"/>
            <color indexed="81"/>
            <rFont val="Tahoma"/>
            <family val="2"/>
          </rPr>
          <t xml:space="preserve">
2021:
Property: $2,950 (includes Wind, GL &amp; Bond)
D&amp;O: $1,250
Umbrella: $1,025
W/C: $630
Total: $5,855
</t>
        </r>
      </text>
    </comment>
    <comment ref="E20" authorId="0" shapeId="0" xr:uid="{426E54FD-FF30-4CFF-AC35-7F41DA6FD6F0}">
      <text>
        <r>
          <rPr>
            <b/>
            <sz val="9"/>
            <color indexed="81"/>
            <rFont val="Tahoma"/>
            <family val="2"/>
          </rPr>
          <t>Sara Kilduff:</t>
        </r>
        <r>
          <rPr>
            <sz val="9"/>
            <color indexed="81"/>
            <rFont val="Tahoma"/>
            <family val="2"/>
          </rPr>
          <t xml:space="preserve">
2020:
Property: $2,225 (includes Wind, GL &amp; Bond)
D&amp;O: $1,110
Umbrella: $993
W/C: $630
Total: $4,958</t>
        </r>
      </text>
    </comment>
    <comment ref="D21" authorId="2" shapeId="0" xr:uid="{D5FF84A9-181F-49FB-B798-650B9BD03F80}">
      <text>
        <r>
          <rPr>
            <b/>
            <sz val="10"/>
            <color rgb="FF000000"/>
            <rFont val="Tahoma"/>
            <family val="2"/>
          </rPr>
          <t>Paul Harvey: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Needs to be updated
</t>
        </r>
      </text>
    </comment>
    <comment ref="C24" authorId="0" shapeId="0" xr:uid="{2D65A8F1-F37D-4ABC-8CFD-8B3D9BA2D100}">
      <text>
        <r>
          <rPr>
            <b/>
            <sz val="9"/>
            <color rgb="FF000000"/>
            <rFont val="Tahoma"/>
            <family val="2"/>
          </rPr>
          <t>Sara Kilduff: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>New IQ Annual Maintenance Contract: $1,080 plus some maintenance calls</t>
        </r>
      </text>
    </comment>
    <comment ref="D25" authorId="2" shapeId="0" xr:uid="{3880218B-059A-454C-A9AC-7DB3BDB7DE76}">
      <text>
        <r>
          <rPr>
            <b/>
            <sz val="10"/>
            <color rgb="FF000000"/>
            <rFont val="Tahoma"/>
            <family val="2"/>
          </rPr>
          <t>Paul Harvey: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>Needs to be updated and Pest control moved to correct line item</t>
        </r>
      </text>
    </comment>
    <comment ref="E31" authorId="3" shapeId="0" xr:uid="{0F5AE074-6FAA-40A5-8803-31E5C427C0FB}">
      <text>
        <r>
          <rPr>
            <b/>
            <sz val="9"/>
            <color indexed="81"/>
            <rFont val="Tahoma"/>
            <family val="2"/>
          </rPr>
          <t>Tracy Masse:</t>
        </r>
        <r>
          <rPr>
            <sz val="9"/>
            <color indexed="81"/>
            <rFont val="Tahoma"/>
            <family val="2"/>
          </rPr>
          <t xml:space="preserve">
palm trimming</t>
        </r>
      </text>
    </comment>
    <comment ref="D32" authorId="2" shapeId="0" xr:uid="{E015CF57-B88C-43E5-8583-1F327C4EFD99}">
      <text>
        <r>
          <rPr>
            <b/>
            <sz val="10"/>
            <color rgb="FF000000"/>
            <rFont val="Tahoma"/>
            <family val="2"/>
          </rPr>
          <t>Paul Harvey:</t>
        </r>
        <r>
          <rPr>
            <sz val="10"/>
            <color rgb="FF000000"/>
            <rFont val="Tahoma"/>
            <family val="2"/>
          </rPr>
          <t xml:space="preserve">
</t>
        </r>
        <r>
          <rPr>
            <sz val="10"/>
            <color rgb="FF000000"/>
            <rFont val="Tahoma"/>
            <family val="2"/>
          </rPr>
          <t xml:space="preserve">Add Yr to Date Pest Control spend
</t>
        </r>
      </text>
    </comment>
    <comment ref="C36" authorId="0" shapeId="0" xr:uid="{45ED898C-11DB-423E-8A6E-128CC3D80696}">
      <text>
        <r>
          <rPr>
            <b/>
            <sz val="9"/>
            <color rgb="FF000000"/>
            <rFont val="Tahoma"/>
            <family val="2"/>
          </rPr>
          <t>Sara Kilduff: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Century Link: $79.99/mo plus tax for 2 years.  Then $99.99 plus tax starting 10/2020
</t>
        </r>
        <r>
          <rPr>
            <sz val="9"/>
            <color rgb="FF000000"/>
            <rFont val="Tahoma"/>
            <family val="2"/>
          </rPr>
          <t xml:space="preserve">
</t>
        </r>
        <r>
          <rPr>
            <sz val="9"/>
            <color rgb="FF000000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Michael Cohen</author>
  </authors>
  <commentList>
    <comment ref="D19" authorId="0" shapeId="0" xr:uid="{C054E894-5DDB-46BF-A196-53D8F0C1F95E}">
      <text>
        <r>
          <rPr>
            <sz val="10"/>
            <rFont val="Arial"/>
            <family val="2"/>
          </rPr>
          <t>Michael Cohen:
Missing D&amp;O?</t>
        </r>
      </text>
    </comment>
    <comment ref="D25" authorId="0" shapeId="0" xr:uid="{1461FB7F-61F7-4E8C-BB14-20D528E06F85}">
      <text>
        <r>
          <rPr>
            <sz val="10"/>
            <rFont val="Arial"/>
            <family val="2"/>
          </rPr>
          <t>Michael Cohen:
3% increase 2024 &amp; 2025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Kathy Frost</author>
  </authors>
  <commentList>
    <comment ref="D7" authorId="0" shapeId="0" xr:uid="{76A907A5-4B93-4FC5-8EBC-36034D432580}">
      <text>
        <r>
          <rPr>
            <b/>
            <sz val="9"/>
            <color indexed="81"/>
            <rFont val="Tahoma"/>
            <charset val="1"/>
          </rPr>
          <t>Kathy Frost:</t>
        </r>
        <r>
          <rPr>
            <sz val="9"/>
            <color indexed="81"/>
            <rFont val="Tahoma"/>
            <charset val="1"/>
          </rPr>
          <t xml:space="preserve">
Includes $700 fine for lease renewal</t>
        </r>
      </text>
    </comment>
    <comment ref="F12" authorId="0" shapeId="0" xr:uid="{9C3B8429-AC02-4141-8F9A-3273584297F9}">
      <text>
        <r>
          <rPr>
            <b/>
            <sz val="9"/>
            <color indexed="81"/>
            <rFont val="Tahoma"/>
            <charset val="1"/>
          </rPr>
          <t>Kathy Frost:</t>
        </r>
        <r>
          <rPr>
            <sz val="9"/>
            <color indexed="81"/>
            <rFont val="Tahoma"/>
            <charset val="1"/>
          </rPr>
          <t xml:space="preserve">
5% increase</t>
        </r>
      </text>
    </comment>
    <comment ref="F13" authorId="0" shapeId="0" xr:uid="{40CE3127-B7BC-48A2-9E0E-C00BCAE70F0E}">
      <text>
        <r>
          <rPr>
            <b/>
            <sz val="9"/>
            <color indexed="81"/>
            <rFont val="Tahoma"/>
            <charset val="1"/>
          </rPr>
          <t>Kathy Frost:</t>
        </r>
        <r>
          <rPr>
            <sz val="9"/>
            <color indexed="81"/>
            <rFont val="Tahoma"/>
            <charset val="1"/>
          </rPr>
          <t xml:space="preserve">
Anchor Flat Fee $75 to $80 copies .15 to .25</t>
        </r>
      </text>
    </comment>
    <comment ref="D21" authorId="0" shapeId="0" xr:uid="{59ADD6A3-B23D-4DFC-9123-1C7D4F449EFC}">
      <text>
        <r>
          <rPr>
            <b/>
            <sz val="9"/>
            <color indexed="81"/>
            <rFont val="Tahoma"/>
            <charset val="1"/>
          </rPr>
          <t>Kathy Frost:</t>
        </r>
        <r>
          <rPr>
            <sz val="9"/>
            <color indexed="81"/>
            <rFont val="Tahoma"/>
            <charset val="1"/>
          </rPr>
          <t xml:space="preserve">
Current bal $610</t>
        </r>
      </text>
    </comment>
    <comment ref="D22" authorId="0" shapeId="0" xr:uid="{E0BCA965-1434-4BF9-BC34-9A683AD0C6E1}">
      <text>
        <r>
          <rPr>
            <b/>
            <sz val="9"/>
            <color indexed="81"/>
            <rFont val="Tahoma"/>
            <charset val="1"/>
          </rPr>
          <t>Kathy Frost:</t>
        </r>
        <r>
          <rPr>
            <sz val="9"/>
            <color indexed="81"/>
            <rFont val="Tahoma"/>
            <charset val="1"/>
          </rPr>
          <t xml:space="preserve">
Current Bal $698</t>
        </r>
      </text>
    </comment>
    <comment ref="D25" authorId="0" shapeId="0" xr:uid="{D48C90E6-D14C-4A15-B7E8-57A24B80C19D}">
      <text>
        <r>
          <rPr>
            <b/>
            <sz val="9"/>
            <color indexed="81"/>
            <rFont val="Tahoma"/>
            <charset val="1"/>
          </rPr>
          <t>Kathy Frost:</t>
        </r>
        <r>
          <rPr>
            <sz val="9"/>
            <color indexed="81"/>
            <rFont val="Tahoma"/>
            <charset val="1"/>
          </rPr>
          <t xml:space="preserve">
current $4,109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Kathy Frost</author>
  </authors>
  <commentList>
    <comment ref="F18" authorId="0" shapeId="0" xr:uid="{7560745E-2879-4EE7-AA74-A65FCC1E9A24}">
      <text>
        <r>
          <rPr>
            <b/>
            <sz val="9"/>
            <color indexed="81"/>
            <rFont val="Tahoma"/>
            <charset val="1"/>
          </rPr>
          <t>Kathy Frost:</t>
        </r>
        <r>
          <rPr>
            <sz val="9"/>
            <color indexed="81"/>
            <rFont val="Tahoma"/>
            <charset val="1"/>
          </rPr>
          <t xml:space="preserve">
waiting for number from Lely
</t>
        </r>
      </text>
    </comment>
    <comment ref="D22" authorId="0" shapeId="0" xr:uid="{9D273B7F-831D-43F2-B038-C675A9EBFA12}">
      <text>
        <r>
          <rPr>
            <b/>
            <sz val="9"/>
            <color indexed="81"/>
            <rFont val="Tahoma"/>
            <charset val="1"/>
          </rPr>
          <t>Kathy Frost:</t>
        </r>
        <r>
          <rPr>
            <sz val="9"/>
            <color indexed="81"/>
            <rFont val="Tahoma"/>
            <charset val="1"/>
          </rPr>
          <t xml:space="preserve">
$450 as of 9/17</t>
        </r>
      </text>
    </comment>
    <comment ref="D33" authorId="0" shapeId="0" xr:uid="{CB5D7CAE-F58B-44AC-83DB-3F3629A82EA1}">
      <text>
        <r>
          <rPr>
            <b/>
            <sz val="9"/>
            <color indexed="81"/>
            <rFont val="Tahoma"/>
            <charset val="1"/>
          </rPr>
          <t>Kathy Frost:</t>
        </r>
        <r>
          <rPr>
            <sz val="9"/>
            <color indexed="81"/>
            <rFont val="Tahoma"/>
            <charset val="1"/>
          </rPr>
          <t xml:space="preserve">
Zero as of 9/17</t>
        </r>
      </text>
    </comment>
  </commentList>
</comments>
</file>

<file path=xl/sharedStrings.xml><?xml version="1.0" encoding="utf-8"?>
<sst xmlns="http://schemas.openxmlformats.org/spreadsheetml/2006/main" count="304" uniqueCount="73">
  <si>
    <t>Acct.</t>
  </si>
  <si>
    <t>CODE</t>
  </si>
  <si>
    <t>DESCRIPTION</t>
  </si>
  <si>
    <t>Budget</t>
  </si>
  <si>
    <t>Quarterly</t>
  </si>
  <si>
    <t>REVENUE:</t>
  </si>
  <si>
    <t xml:space="preserve">Maintenance Fees             </t>
  </si>
  <si>
    <t xml:space="preserve">Reserve Contribution         </t>
  </si>
  <si>
    <t xml:space="preserve">Reserve Interest             </t>
  </si>
  <si>
    <t xml:space="preserve">Late Fees/Interest           </t>
  </si>
  <si>
    <t xml:space="preserve">Sales/ Rental Applications   </t>
  </si>
  <si>
    <t>TOTAL REVENUE:</t>
  </si>
  <si>
    <t>EXPENSES:</t>
  </si>
  <si>
    <t>General &amp; Administrative</t>
  </si>
  <si>
    <t xml:space="preserve">Management                   </t>
  </si>
  <si>
    <t xml:space="preserve">Office Expenses/Postage      </t>
  </si>
  <si>
    <t xml:space="preserve">Tax Return Review &amp; Prep     </t>
  </si>
  <si>
    <t xml:space="preserve">Professional Fees            </t>
  </si>
  <si>
    <t xml:space="preserve">Annual Fees &amp; Licenses       </t>
  </si>
  <si>
    <t xml:space="preserve">Insurance-Liability/Property </t>
  </si>
  <si>
    <t>Lely Resort Master Associatio</t>
  </si>
  <si>
    <t>Grounds Maintenance</t>
  </si>
  <si>
    <t xml:space="preserve">Holiday Decorations          </t>
  </si>
  <si>
    <t xml:space="preserve">Entrance &amp; Gate Maintenance             </t>
  </si>
  <si>
    <t xml:space="preserve">Landscape-Commons            </t>
  </si>
  <si>
    <t xml:space="preserve">Lawn Maintenance-Homes       </t>
  </si>
  <si>
    <t>Street Light Maintenance</t>
  </si>
  <si>
    <t xml:space="preserve">Sprinkler Maintenance-Commons        </t>
  </si>
  <si>
    <t xml:space="preserve">Tree Trimming                </t>
  </si>
  <si>
    <t>Pest Control - Commons</t>
  </si>
  <si>
    <t>Wall Maint./Pressure Cleaning</t>
  </si>
  <si>
    <t>Utilities</t>
  </si>
  <si>
    <t xml:space="preserve">Electricity                  </t>
  </si>
  <si>
    <t xml:space="preserve">Telephone Expense            </t>
  </si>
  <si>
    <t>Hurricane</t>
  </si>
  <si>
    <t>Contingency</t>
  </si>
  <si>
    <t xml:space="preserve"> </t>
  </si>
  <si>
    <t>RESERVES</t>
  </si>
  <si>
    <t>TOTAL EXPENSES</t>
  </si>
  <si>
    <t>ADJUSTED EXPENSE BALANCE</t>
  </si>
  <si>
    <t>Annual Maintenance Per Unit</t>
  </si>
  <si>
    <t xml:space="preserve">Quarterly Maintenance Per Unit </t>
  </si>
  <si>
    <t>Year-To-Date             As of 9-30-18</t>
  </si>
  <si>
    <t>2018 Yearend Variance</t>
  </si>
  <si>
    <t>Other Income (Remotes)</t>
  </si>
  <si>
    <t>Special Assessment</t>
  </si>
  <si>
    <t>Expenses Subtotal</t>
  </si>
  <si>
    <t>Reserve Interest</t>
  </si>
  <si>
    <t>Total Reserve Contributions</t>
  </si>
  <si>
    <t>CURRENT SURPLUS(DEF)</t>
  </si>
  <si>
    <t>Reserve Income</t>
  </si>
  <si>
    <t xml:space="preserve">Projected </t>
  </si>
  <si>
    <t xml:space="preserve">Professional Fees </t>
  </si>
  <si>
    <t xml:space="preserve">Insurance - GL/Property </t>
  </si>
  <si>
    <t xml:space="preserve">Landscape - Commons            </t>
  </si>
  <si>
    <t xml:space="preserve">Lawn Maintenance - Homes       </t>
  </si>
  <si>
    <t>Mulching</t>
  </si>
  <si>
    <t>2022 Hurricane Ian</t>
  </si>
  <si>
    <t xml:space="preserve">Sprinkler Maintenance -  Commons        </t>
  </si>
  <si>
    <t>ACCT. CODE</t>
  </si>
  <si>
    <t>2023 BUDGET</t>
  </si>
  <si>
    <t>2023 PROJECTED</t>
  </si>
  <si>
    <t>2024 BUDGET</t>
  </si>
  <si>
    <t>2024 QUARTERLY</t>
  </si>
  <si>
    <t>VARIANCE</t>
  </si>
  <si>
    <t>2024 PROJECTED</t>
  </si>
  <si>
    <t>2025 BUDGET</t>
  </si>
  <si>
    <t>2025 QUARTERLY</t>
  </si>
  <si>
    <t>Lely Resort Master Association</t>
  </si>
  <si>
    <t>Reclass Interest Income</t>
  </si>
  <si>
    <t>2025 PROJECTED</t>
  </si>
  <si>
    <t>2026 BUDGET</t>
  </si>
  <si>
    <t>2026 QUARTERLY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</si>
</sst>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</numFmts>
  <fonts count="17"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9"/>
      <color rgb="FF000000"/>
      <name val="Tahoma"/>
      <family val="2"/>
    </font>
    <font>
      <sz val="9"/>
      <color rgb="FF000000"/>
      <name val="Tahoma"/>
      <family val="2"/>
    </font>
    <font>
      <sz val="10"/>
      <name val="Calibri (Body)"/>
    </font>
    <font>
      <sz val="10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sz val="12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7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0" xfId="0" applyFont="1"/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7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3" xfId="0" applyFont="1" applyBorder="1" applyAlignment="1">
      <alignment horizontal="center"/>
    </xf>
    <xf numFmtId="0" fontId="3" fillId="0" borderId="14" xfId="0" applyFont="1" applyBorder="1"/>
    <xf numFmtId="164" fontId="3" fillId="0" borderId="14" xfId="1" applyNumberFormat="1" applyFont="1" applyBorder="1"/>
    <xf numFmtId="0" fontId="3" fillId="0" borderId="16" xfId="0" applyFont="1" applyBorder="1" applyAlignment="1">
      <alignment horizontal="center"/>
    </xf>
    <xf numFmtId="43" fontId="3" fillId="0" borderId="0" xfId="1" applyFont="1" applyBorder="1"/>
    <xf numFmtId="43" fontId="3" fillId="0" borderId="17" xfId="1" applyFont="1" applyBorder="1"/>
    <xf numFmtId="0" fontId="3" fillId="2" borderId="7" xfId="0" applyFont="1" applyFill="1" applyBorder="1" applyAlignment="1">
      <alignment horizontal="center"/>
    </xf>
    <xf numFmtId="0" fontId="2" fillId="2" borderId="8" xfId="0" applyFont="1" applyFill="1" applyBorder="1"/>
    <xf numFmtId="164" fontId="3" fillId="0" borderId="0" xfId="1" applyNumberFormat="1" applyFont="1" applyBorder="1"/>
    <xf numFmtId="0" fontId="3" fillId="2" borderId="7" xfId="0" applyFont="1" applyFill="1" applyBorder="1" applyAlignment="1">
      <alignment horizontal="center" vertical="center"/>
    </xf>
    <xf numFmtId="164" fontId="3" fillId="2" borderId="8" xfId="1" applyNumberFormat="1" applyFont="1" applyFill="1" applyBorder="1" applyAlignment="1">
      <alignment vertical="center"/>
    </xf>
    <xf numFmtId="43" fontId="3" fillId="2" borderId="8" xfId="1" applyFont="1" applyFill="1" applyBorder="1" applyAlignment="1">
      <alignment vertical="center"/>
    </xf>
    <xf numFmtId="43" fontId="3" fillId="2" borderId="9" xfId="1" applyFont="1" applyFill="1" applyBorder="1" applyAlignment="1">
      <alignment vertical="center"/>
    </xf>
    <xf numFmtId="164" fontId="3" fillId="0" borderId="15" xfId="1" applyNumberFormat="1" applyFont="1" applyBorder="1"/>
    <xf numFmtId="164" fontId="3" fillId="0" borderId="14" xfId="1" applyNumberFormat="1" applyFont="1" applyFill="1" applyBorder="1"/>
    <xf numFmtId="164" fontId="3" fillId="0" borderId="15" xfId="1" applyNumberFormat="1" applyFont="1" applyFill="1" applyBorder="1"/>
    <xf numFmtId="0" fontId="3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/>
    <xf numFmtId="4" fontId="2" fillId="0" borderId="0" xfId="0" applyNumberFormat="1" applyFont="1"/>
    <xf numFmtId="0" fontId="3" fillId="2" borderId="13" xfId="0" applyFont="1" applyFill="1" applyBorder="1"/>
    <xf numFmtId="164" fontId="2" fillId="2" borderId="14" xfId="0" applyNumberFormat="1" applyFont="1" applyFill="1" applyBorder="1"/>
    <xf numFmtId="4" fontId="2" fillId="2" borderId="14" xfId="0" applyNumberFormat="1" applyFont="1" applyFill="1" applyBorder="1"/>
    <xf numFmtId="164" fontId="2" fillId="2" borderId="15" xfId="0" applyNumberFormat="1" applyFont="1" applyFill="1" applyBorder="1"/>
    <xf numFmtId="0" fontId="2" fillId="0" borderId="13" xfId="0" applyFont="1" applyBorder="1"/>
    <xf numFmtId="164" fontId="2" fillId="0" borderId="14" xfId="2" applyNumberFormat="1" applyFont="1" applyBorder="1"/>
    <xf numFmtId="164" fontId="2" fillId="0" borderId="15" xfId="2" applyNumberFormat="1" applyFont="1" applyBorder="1"/>
    <xf numFmtId="4" fontId="3" fillId="0" borderId="0" xfId="0" applyNumberFormat="1" applyFont="1"/>
    <xf numFmtId="164" fontId="2" fillId="0" borderId="14" xfId="2" applyNumberFormat="1" applyFont="1" applyFill="1" applyBorder="1"/>
    <xf numFmtId="0" fontId="2" fillId="0" borderId="18" xfId="0" applyFont="1" applyBorder="1"/>
    <xf numFmtId="164" fontId="2" fillId="0" borderId="19" xfId="2" applyNumberFormat="1" applyFont="1" applyFill="1" applyBorder="1"/>
    <xf numFmtId="164" fontId="2" fillId="0" borderId="20" xfId="2" applyNumberFormat="1" applyFont="1" applyFill="1" applyBorder="1"/>
    <xf numFmtId="164" fontId="3" fillId="3" borderId="14" xfId="1" applyNumberFormat="1" applyFont="1" applyFill="1" applyBorder="1"/>
    <xf numFmtId="164" fontId="2" fillId="2" borderId="9" xfId="2" applyNumberFormat="1" applyFont="1" applyFill="1" applyBorder="1"/>
    <xf numFmtId="164" fontId="2" fillId="2" borderId="8" xfId="1" applyNumberFormat="1" applyFont="1" applyFill="1" applyBorder="1"/>
    <xf numFmtId="0" fontId="3" fillId="2" borderId="13" xfId="0" applyFont="1" applyFill="1" applyBorder="1" applyAlignment="1">
      <alignment horizontal="center"/>
    </xf>
    <xf numFmtId="164" fontId="3" fillId="2" borderId="14" xfId="1" applyNumberFormat="1" applyFont="1" applyFill="1" applyBorder="1"/>
    <xf numFmtId="164" fontId="3" fillId="2" borderId="15" xfId="1" applyNumberFormat="1" applyFont="1" applyFill="1" applyBorder="1"/>
    <xf numFmtId="0" fontId="2" fillId="2" borderId="14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left"/>
    </xf>
    <xf numFmtId="164" fontId="3" fillId="2" borderId="11" xfId="1" applyNumberFormat="1" applyFont="1" applyFill="1" applyBorder="1"/>
    <xf numFmtId="164" fontId="3" fillId="2" borderId="12" xfId="1" applyNumberFormat="1" applyFont="1" applyFill="1" applyBorder="1"/>
    <xf numFmtId="0" fontId="3" fillId="0" borderId="21" xfId="0" applyFont="1" applyBorder="1" applyAlignment="1">
      <alignment horizontal="center"/>
    </xf>
    <xf numFmtId="0" fontId="3" fillId="0" borderId="22" xfId="0" applyFont="1" applyBorder="1"/>
    <xf numFmtId="164" fontId="3" fillId="0" borderId="22" xfId="1" applyNumberFormat="1" applyFont="1" applyFill="1" applyBorder="1"/>
    <xf numFmtId="164" fontId="3" fillId="0" borderId="23" xfId="1" applyNumberFormat="1" applyFont="1" applyFill="1" applyBorder="1"/>
    <xf numFmtId="44" fontId="3" fillId="0" borderId="14" xfId="2" applyFont="1" applyBorder="1"/>
    <xf numFmtId="164" fontId="3" fillId="0" borderId="11" xfId="2" applyNumberFormat="1" applyFont="1" applyFill="1" applyBorder="1"/>
    <xf numFmtId="164" fontId="3" fillId="0" borderId="14" xfId="2" applyNumberFormat="1" applyFont="1" applyFill="1" applyBorder="1"/>
    <xf numFmtId="164" fontId="3" fillId="0" borderId="14" xfId="2" applyNumberFormat="1" applyFont="1" applyBorder="1"/>
    <xf numFmtId="164" fontId="3" fillId="0" borderId="11" xfId="2" applyNumberFormat="1" applyFont="1" applyBorder="1"/>
    <xf numFmtId="164" fontId="3" fillId="0" borderId="12" xfId="2" applyNumberFormat="1" applyFont="1" applyBorder="1"/>
    <xf numFmtId="164" fontId="3" fillId="0" borderId="15" xfId="2" applyNumberFormat="1" applyFont="1" applyBorder="1"/>
    <xf numFmtId="44" fontId="3" fillId="0" borderId="0" xfId="2" applyFont="1" applyBorder="1"/>
    <xf numFmtId="164" fontId="3" fillId="0" borderId="0" xfId="2" applyNumberFormat="1" applyFont="1" applyBorder="1"/>
    <xf numFmtId="164" fontId="3" fillId="0" borderId="0" xfId="2" applyNumberFormat="1" applyFont="1" applyFill="1" applyBorder="1"/>
    <xf numFmtId="164" fontId="3" fillId="0" borderId="17" xfId="2" applyNumberFormat="1" applyFont="1" applyBorder="1"/>
    <xf numFmtId="44" fontId="2" fillId="0" borderId="14" xfId="2" applyFont="1" applyFill="1" applyBorder="1"/>
    <xf numFmtId="0" fontId="9" fillId="0" borderId="0" xfId="0" applyFont="1"/>
    <xf numFmtId="0" fontId="8" fillId="0" borderId="0" xfId="0" applyFont="1"/>
    <xf numFmtId="0" fontId="2" fillId="0" borderId="2" xfId="0" quotePrefix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3" xfId="0" quotePrefix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/>
    </xf>
    <xf numFmtId="0" fontId="3" fillId="0" borderId="25" xfId="0" applyFont="1" applyBorder="1"/>
    <xf numFmtId="164" fontId="3" fillId="0" borderId="25" xfId="1" applyNumberFormat="1" applyFont="1" applyFill="1" applyBorder="1"/>
    <xf numFmtId="164" fontId="3" fillId="0" borderId="26" xfId="1" applyNumberFormat="1" applyFont="1" applyFill="1" applyBorder="1"/>
    <xf numFmtId="164" fontId="9" fillId="0" borderId="0" xfId="0" applyNumberFormat="1" applyFont="1"/>
    <xf numFmtId="164" fontId="3" fillId="0" borderId="22" xfId="2" applyNumberFormat="1" applyFont="1" applyBorder="1"/>
    <xf numFmtId="164" fontId="3" fillId="0" borderId="22" xfId="2" applyNumberFormat="1" applyFont="1" applyFill="1" applyBorder="1"/>
    <xf numFmtId="164" fontId="3" fillId="0" borderId="23" xfId="2" applyNumberFormat="1" applyFont="1" applyBorder="1"/>
    <xf numFmtId="42" fontId="2" fillId="0" borderId="15" xfId="2" applyNumberFormat="1" applyFont="1" applyFill="1" applyBorder="1"/>
    <xf numFmtId="0" fontId="2" fillId="0" borderId="25" xfId="0" applyFont="1" applyBorder="1"/>
    <xf numFmtId="164" fontId="2" fillId="0" borderId="25" xfId="1" applyNumberFormat="1" applyFont="1" applyFill="1" applyBorder="1"/>
    <xf numFmtId="164" fontId="2" fillId="0" borderId="26" xfId="1" applyNumberFormat="1" applyFont="1" applyFill="1" applyBorder="1"/>
    <xf numFmtId="0" fontId="2" fillId="2" borderId="14" xfId="0" applyFont="1" applyFill="1" applyBorder="1"/>
    <xf numFmtId="0" fontId="2" fillId="0" borderId="24" xfId="0" applyFont="1" applyBorder="1" applyAlignment="1">
      <alignment horizontal="center"/>
    </xf>
    <xf numFmtId="164" fontId="2" fillId="2" borderId="8" xfId="2" applyNumberFormat="1" applyFont="1" applyFill="1" applyBorder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164" fontId="9" fillId="0" borderId="0" xfId="0" applyNumberFormat="1" applyFont="1" applyAlignment="1">
      <alignment vertical="center"/>
    </xf>
    <xf numFmtId="4" fontId="3" fillId="0" borderId="0" xfId="0" applyNumberFormat="1" applyFont="1" applyAlignment="1">
      <alignment vertical="center"/>
    </xf>
    <xf numFmtId="0" fontId="14" fillId="0" borderId="10" xfId="0" applyFont="1" applyBorder="1" applyAlignment="1">
      <alignment horizontal="center" vertical="center"/>
    </xf>
    <xf numFmtId="0" fontId="14" fillId="0" borderId="11" xfId="0" applyFont="1" applyBorder="1" applyAlignment="1">
      <alignment vertical="center"/>
    </xf>
    <xf numFmtId="164" fontId="14" fillId="0" borderId="11" xfId="2" applyNumberFormat="1" applyFont="1" applyFill="1" applyBorder="1" applyAlignment="1">
      <alignment vertical="center"/>
    </xf>
    <xf numFmtId="164" fontId="14" fillId="0" borderId="11" xfId="2" applyNumberFormat="1" applyFont="1" applyBorder="1" applyAlignment="1">
      <alignment vertical="center"/>
    </xf>
    <xf numFmtId="164" fontId="14" fillId="0" borderId="12" xfId="2" applyNumberFormat="1" applyFont="1" applyBorder="1" applyAlignment="1">
      <alignment vertical="center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vertical="center"/>
    </xf>
    <xf numFmtId="164" fontId="14" fillId="0" borderId="22" xfId="2" applyNumberFormat="1" applyFont="1" applyFill="1" applyBorder="1" applyAlignment="1">
      <alignment vertical="center"/>
    </xf>
    <xf numFmtId="164" fontId="14" fillId="0" borderId="22" xfId="2" applyNumberFormat="1" applyFont="1" applyBorder="1" applyAlignment="1">
      <alignment vertical="center"/>
    </xf>
    <xf numFmtId="164" fontId="14" fillId="0" borderId="23" xfId="2" applyNumberFormat="1" applyFont="1" applyBorder="1" applyAlignment="1">
      <alignment vertical="center"/>
    </xf>
    <xf numFmtId="0" fontId="14" fillId="0" borderId="13" xfId="0" applyFont="1" applyBorder="1" applyAlignment="1">
      <alignment horizontal="center" vertical="center"/>
    </xf>
    <xf numFmtId="0" fontId="14" fillId="0" borderId="14" xfId="0" applyFont="1" applyBorder="1" applyAlignment="1">
      <alignment vertical="center"/>
    </xf>
    <xf numFmtId="164" fontId="14" fillId="0" borderId="14" xfId="2" applyNumberFormat="1" applyFont="1" applyBorder="1" applyAlignment="1">
      <alignment vertical="center"/>
    </xf>
    <xf numFmtId="164" fontId="14" fillId="0" borderId="15" xfId="2" applyNumberFormat="1" applyFont="1" applyBorder="1" applyAlignment="1">
      <alignment vertical="center"/>
    </xf>
    <xf numFmtId="164" fontId="14" fillId="0" borderId="14" xfId="2" applyNumberFormat="1" applyFont="1" applyFill="1" applyBorder="1" applyAlignment="1">
      <alignment vertical="center"/>
    </xf>
    <xf numFmtId="0" fontId="14" fillId="0" borderId="16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14" fillId="0" borderId="0" xfId="2" applyNumberFormat="1" applyFont="1" applyFill="1" applyBorder="1" applyAlignment="1">
      <alignment vertical="center"/>
    </xf>
    <xf numFmtId="164" fontId="14" fillId="0" borderId="0" xfId="2" applyNumberFormat="1" applyFont="1" applyBorder="1" applyAlignment="1">
      <alignment vertical="center"/>
    </xf>
    <xf numFmtId="164" fontId="14" fillId="0" borderId="17" xfId="2" applyNumberFormat="1" applyFont="1" applyBorder="1" applyAlignment="1">
      <alignment vertical="center"/>
    </xf>
    <xf numFmtId="0" fontId="14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vertical="center"/>
    </xf>
    <xf numFmtId="164" fontId="12" fillId="2" borderId="8" xfId="1" applyNumberFormat="1" applyFont="1" applyFill="1" applyBorder="1" applyAlignment="1">
      <alignment vertical="center"/>
    </xf>
    <xf numFmtId="164" fontId="12" fillId="2" borderId="9" xfId="2" applyNumberFormat="1" applyFont="1" applyFill="1" applyBorder="1" applyAlignment="1">
      <alignment vertical="center"/>
    </xf>
    <xf numFmtId="43" fontId="14" fillId="0" borderId="0" xfId="1" applyFont="1" applyBorder="1" applyAlignment="1">
      <alignment vertical="center"/>
    </xf>
    <xf numFmtId="43" fontId="14" fillId="0" borderId="17" xfId="1" applyFont="1" applyBorder="1" applyAlignment="1">
      <alignment vertical="center"/>
    </xf>
    <xf numFmtId="43" fontId="14" fillId="2" borderId="8" xfId="1" applyFont="1" applyFill="1" applyBorder="1" applyAlignment="1">
      <alignment vertical="center"/>
    </xf>
    <xf numFmtId="43" fontId="14" fillId="2" borderId="9" xfId="1" applyFont="1" applyFill="1" applyBorder="1" applyAlignment="1">
      <alignment vertical="center"/>
    </xf>
    <xf numFmtId="0" fontId="14" fillId="2" borderId="10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left" vertical="center"/>
    </xf>
    <xf numFmtId="164" fontId="14" fillId="2" borderId="11" xfId="1" applyNumberFormat="1" applyFont="1" applyFill="1" applyBorder="1" applyAlignment="1">
      <alignment vertical="center"/>
    </xf>
    <xf numFmtId="164" fontId="14" fillId="2" borderId="12" xfId="1" applyNumberFormat="1" applyFont="1" applyFill="1" applyBorder="1" applyAlignment="1">
      <alignment vertical="center"/>
    </xf>
    <xf numFmtId="164" fontId="14" fillId="0" borderId="14" xfId="1" applyNumberFormat="1" applyFont="1" applyFill="1" applyBorder="1" applyAlignment="1">
      <alignment vertical="center"/>
    </xf>
    <xf numFmtId="164" fontId="14" fillId="0" borderId="14" xfId="1" applyNumberFormat="1" applyFont="1" applyBorder="1" applyAlignment="1">
      <alignment vertical="center"/>
    </xf>
    <xf numFmtId="164" fontId="14" fillId="0" borderId="15" xfId="1" applyNumberFormat="1" applyFont="1" applyBorder="1" applyAlignment="1">
      <alignment vertical="center"/>
    </xf>
    <xf numFmtId="164" fontId="14" fillId="0" borderId="15" xfId="1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horizontal="center" vertical="center"/>
    </xf>
    <xf numFmtId="0" fontId="12" fillId="2" borderId="14" xfId="0" applyFont="1" applyFill="1" applyBorder="1" applyAlignment="1">
      <alignment horizontal="left" vertical="center"/>
    </xf>
    <xf numFmtId="164" fontId="14" fillId="2" borderId="14" xfId="1" applyNumberFormat="1" applyFont="1" applyFill="1" applyBorder="1" applyAlignment="1">
      <alignment vertical="center"/>
    </xf>
    <xf numFmtId="164" fontId="14" fillId="2" borderId="15" xfId="1" applyNumberFormat="1" applyFont="1" applyFill="1" applyBorder="1" applyAlignment="1">
      <alignment vertical="center"/>
    </xf>
    <xf numFmtId="164" fontId="14" fillId="3" borderId="14" xfId="1" applyNumberFormat="1" applyFont="1" applyFill="1" applyBorder="1" applyAlignment="1">
      <alignment vertical="center"/>
    </xf>
    <xf numFmtId="0" fontId="14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vertical="center"/>
    </xf>
    <xf numFmtId="164" fontId="12" fillId="0" borderId="25" xfId="1" applyNumberFormat="1" applyFont="1" applyFill="1" applyBorder="1" applyAlignment="1">
      <alignment vertical="center"/>
    </xf>
    <xf numFmtId="164" fontId="12" fillId="0" borderId="26" xfId="1" applyNumberFormat="1" applyFont="1" applyFill="1" applyBorder="1" applyAlignment="1">
      <alignment vertical="center"/>
    </xf>
    <xf numFmtId="0" fontId="12" fillId="2" borderId="14" xfId="0" applyFont="1" applyFill="1" applyBorder="1" applyAlignment="1">
      <alignment vertical="center"/>
    </xf>
    <xf numFmtId="164" fontId="14" fillId="0" borderId="22" xfId="1" applyNumberFormat="1" applyFont="1" applyFill="1" applyBorder="1" applyAlignment="1">
      <alignment vertical="center"/>
    </xf>
    <xf numFmtId="164" fontId="14" fillId="0" borderId="23" xfId="1" applyNumberFormat="1" applyFont="1" applyFill="1" applyBorder="1" applyAlignment="1">
      <alignment vertical="center"/>
    </xf>
    <xf numFmtId="0" fontId="14" fillId="0" borderId="25" xfId="0" applyFont="1" applyBorder="1" applyAlignment="1">
      <alignment vertical="center"/>
    </xf>
    <xf numFmtId="164" fontId="14" fillId="0" borderId="25" xfId="1" applyNumberFormat="1" applyFont="1" applyFill="1" applyBorder="1" applyAlignment="1">
      <alignment vertical="center"/>
    </xf>
    <xf numFmtId="164" fontId="14" fillId="0" borderId="26" xfId="1" applyNumberFormat="1" applyFont="1" applyFill="1" applyBorder="1" applyAlignment="1">
      <alignment vertical="center"/>
    </xf>
    <xf numFmtId="0" fontId="12" fillId="0" borderId="24" xfId="0" applyFont="1" applyBorder="1" applyAlignment="1">
      <alignment horizontal="center" vertical="center"/>
    </xf>
    <xf numFmtId="164" fontId="12" fillId="2" borderId="8" xfId="2" applyNumberFormat="1" applyFont="1" applyFill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2" fillId="0" borderId="0" xfId="0" applyFont="1" applyAlignment="1">
      <alignment vertical="center"/>
    </xf>
    <xf numFmtId="4" fontId="12" fillId="0" borderId="0" xfId="0" applyNumberFormat="1" applyFont="1" applyAlignment="1">
      <alignment vertical="center"/>
    </xf>
    <xf numFmtId="0" fontId="12" fillId="0" borderId="13" xfId="0" applyFont="1" applyBorder="1" applyAlignment="1">
      <alignment vertical="center"/>
    </xf>
    <xf numFmtId="164" fontId="12" fillId="0" borderId="15" xfId="2" applyNumberFormat="1" applyFont="1" applyBorder="1" applyAlignment="1">
      <alignment vertical="center"/>
    </xf>
    <xf numFmtId="164" fontId="12" fillId="0" borderId="14" xfId="2" applyNumberFormat="1" applyFont="1" applyBorder="1" applyAlignment="1">
      <alignment vertical="center"/>
    </xf>
    <xf numFmtId="164" fontId="12" fillId="0" borderId="0" xfId="0" applyNumberFormat="1" applyFont="1" applyAlignment="1">
      <alignment vertical="center"/>
    </xf>
    <xf numFmtId="164" fontId="12" fillId="0" borderId="14" xfId="2" applyNumberFormat="1" applyFont="1" applyFill="1" applyBorder="1" applyAlignment="1">
      <alignment vertical="center"/>
    </xf>
    <xf numFmtId="0" fontId="14" fillId="2" borderId="13" xfId="0" applyFont="1" applyFill="1" applyBorder="1" applyAlignment="1">
      <alignment vertical="center"/>
    </xf>
    <xf numFmtId="164" fontId="12" fillId="2" borderId="15" xfId="0" applyNumberFormat="1" applyFont="1" applyFill="1" applyBorder="1" applyAlignment="1">
      <alignment vertical="center"/>
    </xf>
    <xf numFmtId="4" fontId="12" fillId="2" borderId="14" xfId="0" applyNumberFormat="1" applyFont="1" applyFill="1" applyBorder="1" applyAlignment="1">
      <alignment vertical="center"/>
    </xf>
    <xf numFmtId="42" fontId="12" fillId="0" borderId="15" xfId="2" applyNumberFormat="1" applyFont="1" applyFill="1" applyBorder="1" applyAlignment="1">
      <alignment vertical="center"/>
    </xf>
    <xf numFmtId="44" fontId="12" fillId="0" borderId="14" xfId="2" applyFont="1" applyFill="1" applyBorder="1" applyAlignment="1">
      <alignment vertical="center"/>
    </xf>
    <xf numFmtId="0" fontId="12" fillId="0" borderId="18" xfId="0" applyFont="1" applyBorder="1" applyAlignment="1">
      <alignment vertical="center"/>
    </xf>
    <xf numFmtId="164" fontId="12" fillId="0" borderId="20" xfId="2" applyNumberFormat="1" applyFont="1" applyFill="1" applyBorder="1" applyAlignment="1">
      <alignment vertical="center"/>
    </xf>
    <xf numFmtId="164" fontId="12" fillId="0" borderId="19" xfId="2" applyNumberFormat="1" applyFont="1" applyFill="1" applyBorder="1" applyAlignment="1">
      <alignment vertical="center"/>
    </xf>
    <xf numFmtId="0" fontId="13" fillId="0" borderId="7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right" vertical="center" wrapText="1"/>
    </xf>
    <xf numFmtId="0" fontId="13" fillId="0" borderId="9" xfId="0" applyFont="1" applyBorder="1" applyAlignment="1">
      <alignment horizontal="right" vertical="center" wrapText="1"/>
    </xf>
    <xf numFmtId="164" fontId="14" fillId="0" borderId="0" xfId="1" applyNumberFormat="1" applyFont="1" applyFill="1" applyBorder="1" applyAlignment="1">
      <alignment vertical="center"/>
    </xf>
    <xf numFmtId="164" fontId="12" fillId="0" borderId="20" xfId="1" applyNumberFormat="1" applyFont="1" applyFill="1" applyBorder="1" applyAlignment="1">
      <alignment vertical="center"/>
    </xf>
    <xf numFmtId="164" fontId="14" fillId="3" borderId="22" xfId="1" applyNumberFormat="1" applyFont="1" applyFill="1" applyBorder="1" applyAlignment="1">
      <alignment vertical="center"/>
    </xf>
    <xf numFmtId="164" fontId="12" fillId="4" borderId="14" xfId="2" applyNumberFormat="1" applyFont="1" applyFill="1" applyBorder="1" applyAlignment="1">
      <alignment vertical="center"/>
    </xf>
    <xf numFmtId="4" fontId="12" fillId="4" borderId="14" xfId="0" applyNumberFormat="1" applyFont="1" applyFill="1" applyBorder="1" applyAlignment="1">
      <alignment vertical="center"/>
    </xf>
    <xf numFmtId="44" fontId="12" fillId="4" borderId="14" xfId="2" applyFont="1" applyFill="1" applyBorder="1" applyAlignment="1">
      <alignment vertical="center"/>
    </xf>
    <xf numFmtId="164" fontId="12" fillId="4" borderId="19" xfId="2" applyNumberFormat="1" applyFont="1" applyFill="1" applyBorder="1" applyAlignment="1">
      <alignment vertical="center"/>
    </xf>
    <xf numFmtId="164" fontId="14" fillId="5" borderId="14" xfId="1" applyNumberFormat="1" applyFont="1" applyFill="1" applyBorder="1" applyAlignment="1">
      <alignment vertic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4BDE6-CBC9-4521-A010-690D0F9D6569}">
  <sheetPr>
    <tabColor rgb="FFFF0000"/>
  </sheetPr>
  <dimension ref="A1:S78"/>
  <sheetViews>
    <sheetView topLeftCell="A17" zoomScale="110" zoomScaleNormal="110" workbookViewId="0">
      <selection activeCell="A40" sqref="A40"/>
    </sheetView>
  </sheetViews>
  <sheetFormatPr defaultColWidth="9.21875" defaultRowHeight="14.4"/>
  <cols>
    <col min="1" max="1" width="9.21875" style="3"/>
    <col min="2" max="2" width="34.44140625" style="3" customWidth="1"/>
    <col min="3" max="3" width="17.21875" style="3" customWidth="1"/>
    <col min="4" max="4" width="17.21875" style="3" hidden="1" customWidth="1"/>
    <col min="5" max="5" width="17.21875" style="3" customWidth="1"/>
    <col min="6" max="6" width="17.21875" style="3" hidden="1" customWidth="1"/>
    <col min="7" max="7" width="17.21875" style="3" customWidth="1"/>
    <col min="8" max="8" width="17" style="3" customWidth="1"/>
    <col min="9" max="16384" width="9.21875" style="3"/>
  </cols>
  <sheetData>
    <row r="1" spans="1:19">
      <c r="A1" s="1" t="s">
        <v>0</v>
      </c>
      <c r="B1" s="2"/>
      <c r="C1" s="73">
        <v>2021</v>
      </c>
      <c r="D1" s="73">
        <v>2018</v>
      </c>
      <c r="E1" s="73">
        <v>2021</v>
      </c>
      <c r="F1" s="73"/>
      <c r="G1" s="73">
        <v>2022</v>
      </c>
      <c r="H1" s="75">
        <v>2022</v>
      </c>
    </row>
    <row r="2" spans="1:19" ht="29.4" thickBot="1">
      <c r="A2" s="4" t="s">
        <v>1</v>
      </c>
      <c r="B2" s="5" t="s">
        <v>2</v>
      </c>
      <c r="C2" s="5" t="s">
        <v>3</v>
      </c>
      <c r="D2" s="74" t="s">
        <v>42</v>
      </c>
      <c r="E2" s="74" t="s">
        <v>51</v>
      </c>
      <c r="F2" s="74" t="s">
        <v>43</v>
      </c>
      <c r="G2" s="5" t="s">
        <v>3</v>
      </c>
      <c r="H2" s="76" t="s">
        <v>4</v>
      </c>
    </row>
    <row r="3" spans="1:19" ht="15" thickBot="1">
      <c r="A3" s="6"/>
      <c r="B3" s="7" t="s">
        <v>5</v>
      </c>
      <c r="C3" s="8"/>
      <c r="D3" s="8"/>
      <c r="E3" s="8"/>
      <c r="F3" s="8"/>
      <c r="G3" s="8"/>
      <c r="H3" s="9"/>
    </row>
    <row r="4" spans="1:19">
      <c r="A4" s="10">
        <v>6310</v>
      </c>
      <c r="B4" s="11" t="s">
        <v>6</v>
      </c>
      <c r="C4" s="63">
        <v>92920.45</v>
      </c>
      <c r="D4" s="60">
        <v>63871</v>
      </c>
      <c r="E4" s="63">
        <v>92920</v>
      </c>
      <c r="F4" s="63">
        <f t="shared" ref="F4:F10" si="0">+E4-C4</f>
        <v>-0.44999999999708962</v>
      </c>
      <c r="G4" s="60">
        <f>G42-G5</f>
        <v>94989.45</v>
      </c>
      <c r="H4" s="64">
        <f>G4/4</f>
        <v>23747.362499999999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19">
      <c r="A5" s="55">
        <v>6311</v>
      </c>
      <c r="B5" s="56" t="s">
        <v>50</v>
      </c>
      <c r="C5" s="82">
        <v>3000</v>
      </c>
      <c r="D5" s="83"/>
      <c r="E5" s="82">
        <v>3000</v>
      </c>
      <c r="F5" s="82"/>
      <c r="G5" s="83">
        <f>G41</f>
        <v>3000</v>
      </c>
      <c r="H5" s="84">
        <f>G5/4</f>
        <v>750</v>
      </c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19">
      <c r="A6" s="12">
        <v>6390</v>
      </c>
      <c r="B6" s="13" t="s">
        <v>8</v>
      </c>
      <c r="C6" s="59"/>
      <c r="D6" s="62">
        <v>22.14</v>
      </c>
      <c r="E6" s="62">
        <v>8</v>
      </c>
      <c r="F6" s="62">
        <f t="shared" si="0"/>
        <v>8</v>
      </c>
      <c r="G6" s="62"/>
      <c r="H6" s="65">
        <f t="shared" ref="H6:H7" si="1">G6/4</f>
        <v>0</v>
      </c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pans="1:19" hidden="1">
      <c r="A7" s="12">
        <v>6410</v>
      </c>
      <c r="B7" s="13" t="s">
        <v>9</v>
      </c>
      <c r="C7" s="59"/>
      <c r="D7" s="62">
        <v>114.69</v>
      </c>
      <c r="E7" s="62">
        <v>0</v>
      </c>
      <c r="F7" s="62">
        <f t="shared" si="0"/>
        <v>0</v>
      </c>
      <c r="G7" s="61"/>
      <c r="H7" s="65">
        <f t="shared" si="1"/>
        <v>0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hidden="1">
      <c r="A8" s="12">
        <v>6510</v>
      </c>
      <c r="B8" s="13" t="s">
        <v>10</v>
      </c>
      <c r="C8" s="59"/>
      <c r="D8" s="62" t="s">
        <v>36</v>
      </c>
      <c r="E8" s="62">
        <v>0</v>
      </c>
      <c r="F8" s="62">
        <f t="shared" si="0"/>
        <v>0</v>
      </c>
      <c r="G8" s="61"/>
      <c r="H8" s="65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spans="1:19" ht="15" thickBot="1">
      <c r="A9" s="12">
        <v>6920</v>
      </c>
      <c r="B9" s="13" t="s">
        <v>44</v>
      </c>
      <c r="C9" s="59"/>
      <c r="D9" s="62">
        <v>40</v>
      </c>
      <c r="E9" s="62">
        <v>55</v>
      </c>
      <c r="F9" s="62">
        <f t="shared" si="0"/>
        <v>55</v>
      </c>
      <c r="G9" s="61"/>
      <c r="H9" s="65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  <row r="10" spans="1:19" ht="15" hidden="1" thickBot="1">
      <c r="A10" s="15">
        <v>6930</v>
      </c>
      <c r="B10" s="3" t="s">
        <v>45</v>
      </c>
      <c r="C10" s="66"/>
      <c r="D10" s="62">
        <f>35200-3600</f>
        <v>31600</v>
      </c>
      <c r="E10" s="67">
        <v>0</v>
      </c>
      <c r="F10" s="67">
        <f t="shared" si="0"/>
        <v>0</v>
      </c>
      <c r="G10" s="68"/>
      <c r="H10" s="69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</row>
    <row r="11" spans="1:19" ht="15" thickBot="1">
      <c r="A11" s="18"/>
      <c r="B11" s="19" t="s">
        <v>11</v>
      </c>
      <c r="C11" s="46">
        <v>95920.45</v>
      </c>
      <c r="D11" s="46">
        <f>SUM(D4:D10)</f>
        <v>95647.83</v>
      </c>
      <c r="E11" s="46">
        <f>SUM(E4:E10)</f>
        <v>95983</v>
      </c>
      <c r="F11" s="46">
        <f>SUM(F4:F10)</f>
        <v>62.55000000000291</v>
      </c>
      <c r="G11" s="46">
        <f>SUM(G4:G8)</f>
        <v>97989.45</v>
      </c>
      <c r="H11" s="45">
        <f>SUM(H4:H8)</f>
        <v>24497.362499999999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</row>
    <row r="12" spans="1:19" ht="11.25" customHeight="1" thickBot="1">
      <c r="A12" s="15"/>
      <c r="C12" s="20"/>
      <c r="D12" s="16"/>
      <c r="E12" s="16"/>
      <c r="F12" s="16" t="s">
        <v>36</v>
      </c>
      <c r="G12" s="16"/>
      <c r="H12" s="17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19" ht="15" thickBot="1">
      <c r="A13" s="21"/>
      <c r="B13" s="7" t="s">
        <v>12</v>
      </c>
      <c r="C13" s="22"/>
      <c r="D13" s="23"/>
      <c r="E13" s="23"/>
      <c r="F13" s="23"/>
      <c r="G13" s="23"/>
      <c r="H13" s="24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pans="1:19">
      <c r="A14" s="51"/>
      <c r="B14" s="52" t="s">
        <v>13</v>
      </c>
      <c r="C14" s="53"/>
      <c r="D14" s="53"/>
      <c r="E14" s="53"/>
      <c r="F14" s="53"/>
      <c r="G14" s="53"/>
      <c r="H14" s="54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</row>
    <row r="15" spans="1:19">
      <c r="A15" s="12">
        <v>7010</v>
      </c>
      <c r="B15" s="13" t="s">
        <v>14</v>
      </c>
      <c r="C15" s="14">
        <v>9060</v>
      </c>
      <c r="D15" s="14">
        <v>6175.58</v>
      </c>
      <c r="E15" s="14">
        <v>9060</v>
      </c>
      <c r="F15" s="14">
        <f t="shared" ref="F15:F21" si="2">+C15-E15</f>
        <v>0</v>
      </c>
      <c r="G15" s="26">
        <v>9840</v>
      </c>
      <c r="H15" s="25">
        <f>G15/4</f>
        <v>2460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1:19">
      <c r="A16" s="12">
        <v>7140</v>
      </c>
      <c r="B16" s="13" t="s">
        <v>15</v>
      </c>
      <c r="C16" s="14">
        <v>2000</v>
      </c>
      <c r="D16" s="14">
        <v>2596.81</v>
      </c>
      <c r="E16" s="14">
        <v>2000</v>
      </c>
      <c r="F16" s="14">
        <f t="shared" si="2"/>
        <v>0</v>
      </c>
      <c r="G16" s="26">
        <v>2000</v>
      </c>
      <c r="H16" s="25">
        <f>G16/4</f>
        <v>500</v>
      </c>
      <c r="I16" s="72"/>
      <c r="J16" s="71"/>
      <c r="K16" s="71"/>
      <c r="L16" s="71"/>
      <c r="M16" s="71"/>
      <c r="N16" s="71"/>
      <c r="O16" s="71"/>
      <c r="P16" s="71"/>
      <c r="Q16" s="71"/>
      <c r="R16" s="71"/>
      <c r="S16" s="71"/>
    </row>
    <row r="17" spans="1:19">
      <c r="A17" s="12">
        <v>7150</v>
      </c>
      <c r="B17" s="13" t="s">
        <v>16</v>
      </c>
      <c r="C17" s="14">
        <v>280</v>
      </c>
      <c r="D17" s="14">
        <v>250</v>
      </c>
      <c r="E17" s="14">
        <v>280</v>
      </c>
      <c r="F17" s="14">
        <f t="shared" si="2"/>
        <v>0</v>
      </c>
      <c r="G17" s="14">
        <v>280</v>
      </c>
      <c r="H17" s="25">
        <f t="shared" ref="H17:H36" si="3">G17/4</f>
        <v>70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19">
      <c r="A18" s="12">
        <v>7160</v>
      </c>
      <c r="B18" s="13" t="s">
        <v>17</v>
      </c>
      <c r="C18" s="14">
        <v>2000</v>
      </c>
      <c r="D18" s="14">
        <v>7953.5</v>
      </c>
      <c r="E18" s="14">
        <v>1077</v>
      </c>
      <c r="F18" s="14">
        <f t="shared" si="2"/>
        <v>923</v>
      </c>
      <c r="G18" s="26">
        <v>2000</v>
      </c>
      <c r="H18" s="25">
        <f t="shared" si="3"/>
        <v>500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>
      <c r="A19" s="12">
        <v>7250</v>
      </c>
      <c r="B19" s="13" t="s">
        <v>18</v>
      </c>
      <c r="C19" s="14">
        <v>62</v>
      </c>
      <c r="D19" s="14">
        <v>61.25</v>
      </c>
      <c r="E19" s="14">
        <v>62</v>
      </c>
      <c r="F19" s="14">
        <f t="shared" si="2"/>
        <v>0</v>
      </c>
      <c r="G19" s="26">
        <v>62</v>
      </c>
      <c r="H19" s="27">
        <f t="shared" si="3"/>
        <v>15.5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1:19">
      <c r="A20" s="12">
        <v>7810</v>
      </c>
      <c r="B20" s="13" t="s">
        <v>19</v>
      </c>
      <c r="C20" s="14">
        <v>5900</v>
      </c>
      <c r="D20" s="44">
        <v>2540.1999999999998</v>
      </c>
      <c r="E20" s="26">
        <v>5057</v>
      </c>
      <c r="F20" s="26">
        <f t="shared" si="2"/>
        <v>843</v>
      </c>
      <c r="G20" s="26">
        <v>5900</v>
      </c>
      <c r="H20" s="25">
        <f t="shared" si="3"/>
        <v>1475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>
      <c r="A21" s="12">
        <v>7910</v>
      </c>
      <c r="B21" s="13" t="s">
        <v>20</v>
      </c>
      <c r="C21" s="14">
        <v>3364.45</v>
      </c>
      <c r="D21" s="26">
        <v>2244</v>
      </c>
      <c r="E21" s="26">
        <v>3364</v>
      </c>
      <c r="F21" s="26">
        <f t="shared" si="2"/>
        <v>0.4499999999998181</v>
      </c>
      <c r="G21" s="26">
        <v>3364.45</v>
      </c>
      <c r="H21" s="25">
        <f t="shared" si="3"/>
        <v>841.11249999999995</v>
      </c>
      <c r="I21" s="72" t="s">
        <v>36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19">
      <c r="A22" s="47"/>
      <c r="B22" s="50" t="s">
        <v>21</v>
      </c>
      <c r="C22" s="48"/>
      <c r="D22" s="48"/>
      <c r="E22" s="48"/>
      <c r="F22" s="48"/>
      <c r="G22" s="48"/>
      <c r="H22" s="49">
        <f t="shared" si="3"/>
        <v>0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19">
      <c r="A23" s="12">
        <v>8010</v>
      </c>
      <c r="B23" s="13" t="s">
        <v>22</v>
      </c>
      <c r="C23" s="14">
        <v>800</v>
      </c>
      <c r="D23" s="26">
        <v>0</v>
      </c>
      <c r="E23" s="26">
        <v>700</v>
      </c>
      <c r="F23" s="26">
        <f t="shared" ref="F23:F31" si="4">+C23-E23</f>
        <v>100</v>
      </c>
      <c r="G23" s="26">
        <v>800</v>
      </c>
      <c r="H23" s="25">
        <f t="shared" si="3"/>
        <v>200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1:19">
      <c r="A24" s="12">
        <v>8030</v>
      </c>
      <c r="B24" s="13" t="s">
        <v>23</v>
      </c>
      <c r="C24" s="14">
        <v>1200</v>
      </c>
      <c r="D24" s="26">
        <v>220</v>
      </c>
      <c r="E24" s="14">
        <v>400</v>
      </c>
      <c r="F24" s="14">
        <f t="shared" si="4"/>
        <v>800</v>
      </c>
      <c r="G24" s="26">
        <v>1200</v>
      </c>
      <c r="H24" s="25">
        <f t="shared" si="3"/>
        <v>300</v>
      </c>
      <c r="I24" s="72" t="s">
        <v>36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>
      <c r="A25" s="12">
        <v>8040</v>
      </c>
      <c r="B25" s="13" t="s">
        <v>24</v>
      </c>
      <c r="C25" s="14">
        <v>1500</v>
      </c>
      <c r="D25" s="26">
        <v>175</v>
      </c>
      <c r="E25" s="26">
        <v>0</v>
      </c>
      <c r="F25" s="14">
        <f t="shared" si="4"/>
        <v>1500</v>
      </c>
      <c r="G25" s="26">
        <v>1500</v>
      </c>
      <c r="H25" s="25">
        <f t="shared" si="3"/>
        <v>375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>
      <c r="A26" s="12">
        <v>8050</v>
      </c>
      <c r="B26" s="13" t="s">
        <v>25</v>
      </c>
      <c r="C26" s="26">
        <v>51960</v>
      </c>
      <c r="D26" s="26">
        <v>38970</v>
      </c>
      <c r="E26" s="26">
        <v>51960</v>
      </c>
      <c r="F26" s="14">
        <f t="shared" si="4"/>
        <v>0</v>
      </c>
      <c r="G26" s="26">
        <v>53519</v>
      </c>
      <c r="H26" s="27">
        <f t="shared" si="3"/>
        <v>13379.75</v>
      </c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>
      <c r="A27" s="12">
        <v>8061</v>
      </c>
      <c r="B27" s="13" t="s">
        <v>26</v>
      </c>
      <c r="C27" s="26">
        <v>2000</v>
      </c>
      <c r="D27" s="26">
        <v>0</v>
      </c>
      <c r="E27" s="26">
        <v>0</v>
      </c>
      <c r="F27" s="26">
        <f t="shared" si="4"/>
        <v>2000</v>
      </c>
      <c r="G27" s="26">
        <v>0</v>
      </c>
      <c r="H27" s="27">
        <f t="shared" si="3"/>
        <v>0</v>
      </c>
      <c r="I27" s="72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>
      <c r="A28" s="12">
        <v>8070</v>
      </c>
      <c r="B28" s="13" t="s">
        <v>27</v>
      </c>
      <c r="C28" s="26">
        <v>2000</v>
      </c>
      <c r="D28" s="26">
        <v>1130</v>
      </c>
      <c r="E28" s="26">
        <v>300</v>
      </c>
      <c r="F28" s="26">
        <f t="shared" si="4"/>
        <v>1700</v>
      </c>
      <c r="G28" s="26">
        <v>2000</v>
      </c>
      <c r="H28" s="27">
        <f t="shared" si="3"/>
        <v>500</v>
      </c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>
      <c r="A29" s="12">
        <v>8090</v>
      </c>
      <c r="B29" s="13" t="s">
        <v>28</v>
      </c>
      <c r="C29" s="26">
        <v>2400</v>
      </c>
      <c r="D29" s="26">
        <v>1610</v>
      </c>
      <c r="E29" s="26">
        <v>2080</v>
      </c>
      <c r="F29" s="26">
        <f t="shared" si="4"/>
        <v>320</v>
      </c>
      <c r="G29" s="26">
        <v>2400</v>
      </c>
      <c r="H29" s="27">
        <f t="shared" si="3"/>
        <v>600</v>
      </c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>
      <c r="A30" s="12">
        <v>8091</v>
      </c>
      <c r="B30" s="13" t="s">
        <v>29</v>
      </c>
      <c r="C30" s="26">
        <v>2870</v>
      </c>
      <c r="D30" s="26">
        <v>1730</v>
      </c>
      <c r="E30" s="26">
        <v>2910</v>
      </c>
      <c r="F30" s="26">
        <f t="shared" si="4"/>
        <v>-40</v>
      </c>
      <c r="G30" s="26">
        <v>2910</v>
      </c>
      <c r="H30" s="27">
        <f t="shared" si="3"/>
        <v>727.5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>
      <c r="A31" s="12">
        <v>8110</v>
      </c>
      <c r="B31" s="13" t="s">
        <v>30</v>
      </c>
      <c r="C31" s="26">
        <v>1000</v>
      </c>
      <c r="D31" s="26">
        <v>0</v>
      </c>
      <c r="E31" s="26">
        <v>1000</v>
      </c>
      <c r="F31" s="26">
        <f t="shared" si="4"/>
        <v>0</v>
      </c>
      <c r="G31" s="26">
        <v>2000</v>
      </c>
      <c r="H31" s="27">
        <f t="shared" si="3"/>
        <v>500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>
      <c r="A32" s="47"/>
      <c r="B32" s="50" t="s">
        <v>31</v>
      </c>
      <c r="C32" s="48"/>
      <c r="D32" s="48"/>
      <c r="E32" s="48"/>
      <c r="F32" s="48"/>
      <c r="G32" s="48"/>
      <c r="H32" s="49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19">
      <c r="A33" s="12">
        <v>8930</v>
      </c>
      <c r="B33" s="13" t="s">
        <v>32</v>
      </c>
      <c r="C33" s="14">
        <v>500</v>
      </c>
      <c r="D33" s="26">
        <v>473.21</v>
      </c>
      <c r="E33" s="26">
        <v>300</v>
      </c>
      <c r="F33" s="26">
        <f>+C33-E33</f>
        <v>200</v>
      </c>
      <c r="G33" s="26">
        <v>1050</v>
      </c>
      <c r="H33" s="25">
        <f t="shared" si="3"/>
        <v>262.5</v>
      </c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1:19">
      <c r="A34" s="12">
        <v>8950</v>
      </c>
      <c r="B34" s="13" t="s">
        <v>33</v>
      </c>
      <c r="C34" s="26">
        <v>1700</v>
      </c>
      <c r="D34" s="26">
        <v>98.33</v>
      </c>
      <c r="E34" s="26">
        <v>1840</v>
      </c>
      <c r="F34" s="26">
        <f>+C34-E34</f>
        <v>-140</v>
      </c>
      <c r="G34" s="26">
        <v>1840</v>
      </c>
      <c r="H34" s="27">
        <f t="shared" si="3"/>
        <v>460</v>
      </c>
      <c r="I34" s="71" t="s">
        <v>36</v>
      </c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1:19">
      <c r="A35" s="47"/>
      <c r="B35" s="50" t="s">
        <v>34</v>
      </c>
      <c r="C35" s="48"/>
      <c r="D35" s="48"/>
      <c r="E35" s="48"/>
      <c r="F35" s="48"/>
      <c r="G35" s="48"/>
      <c r="H35" s="49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:19">
      <c r="A36" s="12">
        <v>9011</v>
      </c>
      <c r="B36" s="13" t="s">
        <v>35</v>
      </c>
      <c r="C36" s="26">
        <v>2324</v>
      </c>
      <c r="D36" s="26">
        <v>0</v>
      </c>
      <c r="E36" s="26">
        <v>2324</v>
      </c>
      <c r="F36" s="26">
        <f>+C36-E36</f>
        <v>0</v>
      </c>
      <c r="G36" s="26">
        <v>2324</v>
      </c>
      <c r="H36" s="27">
        <f t="shared" si="3"/>
        <v>581</v>
      </c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>
      <c r="A37" s="77"/>
      <c r="B37" s="86" t="s">
        <v>46</v>
      </c>
      <c r="C37" s="87">
        <v>92920.45</v>
      </c>
      <c r="D37" s="87">
        <f t="shared" ref="D37:H37" si="5">SUM(D15:D36)</f>
        <v>66227.88</v>
      </c>
      <c r="E37" s="87">
        <f>SUM(E15:E36)</f>
        <v>84714</v>
      </c>
      <c r="F37" s="87">
        <f t="shared" si="5"/>
        <v>8206.4500000000007</v>
      </c>
      <c r="G37" s="87">
        <f>SUM(G15:G36)</f>
        <v>94989.45</v>
      </c>
      <c r="H37" s="88">
        <f t="shared" si="5"/>
        <v>23747.362499999999</v>
      </c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19">
      <c r="A38" s="47" t="s">
        <v>36</v>
      </c>
      <c r="B38" s="89" t="s">
        <v>37</v>
      </c>
      <c r="C38" s="48"/>
      <c r="D38" s="48"/>
      <c r="E38" s="48"/>
      <c r="F38" s="48"/>
      <c r="G38" s="48"/>
      <c r="H38" s="49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>
      <c r="A39" s="55">
        <v>9910</v>
      </c>
      <c r="B39" s="56" t="s">
        <v>7</v>
      </c>
      <c r="C39" s="57">
        <v>3000</v>
      </c>
      <c r="D39" s="57">
        <v>33289</v>
      </c>
      <c r="E39" s="57">
        <v>3000</v>
      </c>
      <c r="F39" s="57">
        <f>+E39-C39</f>
        <v>0</v>
      </c>
      <c r="G39" s="57">
        <v>3000</v>
      </c>
      <c r="H39" s="58">
        <f>G39/4</f>
        <v>750</v>
      </c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>
      <c r="A40" s="77">
        <v>9990</v>
      </c>
      <c r="B40" s="78" t="s">
        <v>47</v>
      </c>
      <c r="C40" s="79"/>
      <c r="D40" s="79">
        <v>22.14</v>
      </c>
      <c r="E40" s="79">
        <v>8</v>
      </c>
      <c r="F40" s="79">
        <f>+E40-C40</f>
        <v>8</v>
      </c>
      <c r="G40" s="79"/>
      <c r="H40" s="80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 ht="15" thickBot="1">
      <c r="A41" s="90"/>
      <c r="B41" s="86" t="s">
        <v>48</v>
      </c>
      <c r="C41" s="87">
        <v>3000</v>
      </c>
      <c r="D41" s="87">
        <f>SUM(D39:D40)</f>
        <v>33311.14</v>
      </c>
      <c r="E41" s="87">
        <f>SUM(E39:E40)</f>
        <v>3008</v>
      </c>
      <c r="F41" s="87">
        <f>SUM(F39:F40)</f>
        <v>8</v>
      </c>
      <c r="G41" s="87">
        <f>SUM(G39:G39)</f>
        <v>3000</v>
      </c>
      <c r="H41" s="88">
        <f>SUM(H39:H39)</f>
        <v>750</v>
      </c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19" ht="15" thickBot="1">
      <c r="A42" s="18"/>
      <c r="B42" s="19" t="s">
        <v>38</v>
      </c>
      <c r="C42" s="91">
        <v>95920.45</v>
      </c>
      <c r="D42" s="91">
        <f>+D37+D41</f>
        <v>99539.02</v>
      </c>
      <c r="E42" s="91">
        <f>E37+E41</f>
        <v>87722</v>
      </c>
      <c r="F42" s="91">
        <f>+F37+F41</f>
        <v>8214.4500000000007</v>
      </c>
      <c r="G42" s="91">
        <f>G37+G41</f>
        <v>97989.45</v>
      </c>
      <c r="H42" s="45">
        <f>H37+H41</f>
        <v>24497.362499999999</v>
      </c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1:19" ht="12" customHeight="1">
      <c r="A43" s="28"/>
      <c r="B43" s="29"/>
      <c r="C43" s="30"/>
      <c r="D43" s="31"/>
      <c r="E43" s="31"/>
      <c r="F43" s="31" t="s">
        <v>36</v>
      </c>
      <c r="G43" s="31"/>
      <c r="H43" s="3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19">
      <c r="B44" s="36" t="s">
        <v>39</v>
      </c>
      <c r="C44" s="37">
        <v>95920.45</v>
      </c>
      <c r="D44" s="37">
        <f>D42</f>
        <v>99539.02</v>
      </c>
      <c r="E44" s="37"/>
      <c r="F44" s="37">
        <f>F42</f>
        <v>8214.4500000000007</v>
      </c>
      <c r="G44" s="38">
        <f>G42</f>
        <v>97989.45</v>
      </c>
      <c r="H44" s="30"/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19" hidden="1">
      <c r="B45" s="36" t="s">
        <v>49</v>
      </c>
      <c r="C45" s="37">
        <v>0</v>
      </c>
      <c r="D45" s="37">
        <f>+D11-D44</f>
        <v>-3891.1900000000023</v>
      </c>
      <c r="E45" s="40"/>
      <c r="F45" s="40">
        <f>+F11-F44</f>
        <v>-8151.8999999999978</v>
      </c>
      <c r="G45" s="38">
        <v>0</v>
      </c>
      <c r="H45" s="30" t="s">
        <v>36</v>
      </c>
      <c r="I45" s="81" t="s">
        <v>36</v>
      </c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19">
      <c r="B46" s="32"/>
      <c r="C46" s="33"/>
      <c r="D46" s="34"/>
      <c r="E46" s="34"/>
      <c r="F46" s="34"/>
      <c r="G46" s="35"/>
      <c r="H46" s="30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19">
      <c r="B47" s="36" t="s">
        <v>40</v>
      </c>
      <c r="C47" s="40">
        <v>2180.0102272727272</v>
      </c>
      <c r="D47" s="70"/>
      <c r="E47" s="70"/>
      <c r="F47" s="70"/>
      <c r="G47" s="85">
        <f>G44/44</f>
        <v>2227.0329545454547</v>
      </c>
      <c r="I47" s="71"/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19" ht="15" thickBot="1">
      <c r="B48" s="41" t="s">
        <v>41</v>
      </c>
      <c r="C48" s="42">
        <v>545.0025568181818</v>
      </c>
      <c r="D48" s="42"/>
      <c r="E48" s="42"/>
      <c r="F48" s="42"/>
      <c r="G48" s="43">
        <f>G47/4</f>
        <v>556.75823863636367</v>
      </c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3:8">
      <c r="C49" s="39"/>
      <c r="D49" s="39"/>
      <c r="E49" s="39" t="s">
        <v>36</v>
      </c>
      <c r="F49" s="39"/>
      <c r="G49" s="39"/>
      <c r="H49" s="39"/>
    </row>
    <row r="50" spans="3:8">
      <c r="C50" s="39"/>
      <c r="D50" s="39"/>
      <c r="E50" s="39"/>
      <c r="F50" s="39" t="s">
        <v>36</v>
      </c>
      <c r="G50" s="39"/>
      <c r="H50" s="39"/>
    </row>
    <row r="51" spans="3:8">
      <c r="C51" s="39"/>
      <c r="D51" s="39"/>
      <c r="E51" s="39"/>
      <c r="F51" s="39"/>
      <c r="G51" s="39"/>
      <c r="H51" s="39"/>
    </row>
    <row r="52" spans="3:8">
      <c r="C52" s="39"/>
      <c r="D52" s="39"/>
      <c r="E52" s="39"/>
      <c r="F52" s="39"/>
      <c r="G52" s="39"/>
      <c r="H52" s="39"/>
    </row>
    <row r="53" spans="3:8">
      <c r="C53" s="39"/>
      <c r="D53" s="39"/>
      <c r="E53" s="39"/>
      <c r="F53" s="39"/>
      <c r="G53" s="39"/>
      <c r="H53" s="39"/>
    </row>
    <row r="54" spans="3:8">
      <c r="C54" s="39"/>
      <c r="D54" s="39"/>
      <c r="E54" s="39"/>
      <c r="F54" s="39"/>
      <c r="G54" s="39"/>
      <c r="H54" s="39"/>
    </row>
    <row r="55" spans="3:8">
      <c r="C55" s="39"/>
      <c r="D55" s="39"/>
      <c r="E55" s="39"/>
      <c r="F55" s="39"/>
      <c r="G55" s="39"/>
      <c r="H55" s="39"/>
    </row>
    <row r="56" spans="3:8">
      <c r="C56" s="39"/>
      <c r="D56" s="39"/>
      <c r="E56" s="39"/>
      <c r="F56" s="39"/>
      <c r="G56" s="39"/>
      <c r="H56" s="39"/>
    </row>
    <row r="57" spans="3:8">
      <c r="C57" s="39"/>
      <c r="D57" s="39"/>
      <c r="E57" s="39"/>
      <c r="F57" s="39"/>
      <c r="G57" s="39"/>
      <c r="H57" s="39"/>
    </row>
    <row r="58" spans="3:8">
      <c r="C58" s="39"/>
      <c r="D58" s="39"/>
      <c r="E58" s="39"/>
      <c r="F58" s="39"/>
      <c r="G58" s="39"/>
      <c r="H58" s="39"/>
    </row>
    <row r="59" spans="3:8">
      <c r="C59" s="39"/>
      <c r="D59" s="39"/>
      <c r="E59" s="39"/>
      <c r="F59" s="39"/>
      <c r="G59" s="39"/>
      <c r="H59" s="39"/>
    </row>
    <row r="60" spans="3:8">
      <c r="C60" s="39"/>
      <c r="D60" s="39"/>
      <c r="E60" s="39"/>
      <c r="F60" s="39"/>
      <c r="G60" s="39"/>
      <c r="H60" s="39"/>
    </row>
    <row r="61" spans="3:8">
      <c r="C61" s="39"/>
      <c r="D61" s="39"/>
      <c r="E61" s="39"/>
      <c r="F61" s="39"/>
      <c r="G61" s="39"/>
      <c r="H61" s="39"/>
    </row>
    <row r="62" spans="3:8">
      <c r="C62" s="39"/>
      <c r="D62" s="39"/>
      <c r="E62" s="39"/>
      <c r="F62" s="39"/>
      <c r="G62" s="39"/>
      <c r="H62" s="39"/>
    </row>
    <row r="63" spans="3:8">
      <c r="C63" s="39"/>
      <c r="D63" s="39"/>
      <c r="E63" s="39"/>
      <c r="F63" s="39"/>
      <c r="G63" s="39"/>
      <c r="H63" s="39"/>
    </row>
    <row r="64" spans="3:8">
      <c r="C64" s="39"/>
      <c r="D64" s="39"/>
      <c r="E64" s="39"/>
      <c r="F64" s="39"/>
      <c r="G64" s="39"/>
      <c r="H64" s="39"/>
    </row>
    <row r="65" spans="3:8">
      <c r="C65" s="39"/>
      <c r="D65" s="39"/>
      <c r="E65" s="39"/>
      <c r="F65" s="39"/>
      <c r="G65" s="39"/>
      <c r="H65" s="39"/>
    </row>
    <row r="66" spans="3:8">
      <c r="C66" s="39"/>
      <c r="D66" s="39"/>
      <c r="E66" s="39"/>
      <c r="F66" s="39"/>
      <c r="G66" s="39"/>
      <c r="H66" s="39"/>
    </row>
    <row r="67" spans="3:8">
      <c r="C67" s="39"/>
      <c r="D67" s="39"/>
      <c r="E67" s="39"/>
      <c r="F67" s="39"/>
      <c r="G67" s="39"/>
      <c r="H67" s="39"/>
    </row>
    <row r="68" spans="3:8">
      <c r="C68" s="39"/>
      <c r="D68" s="39"/>
      <c r="E68" s="39"/>
      <c r="F68" s="39"/>
      <c r="G68" s="39"/>
      <c r="H68" s="39"/>
    </row>
    <row r="69" spans="3:8">
      <c r="C69" s="39"/>
      <c r="D69" s="39"/>
      <c r="E69" s="39"/>
      <c r="F69" s="39"/>
      <c r="G69" s="39"/>
      <c r="H69" s="39"/>
    </row>
    <row r="70" spans="3:8">
      <c r="C70" s="39"/>
      <c r="D70" s="39"/>
      <c r="E70" s="39"/>
      <c r="F70" s="39"/>
      <c r="G70" s="39"/>
      <c r="H70" s="39"/>
    </row>
    <row r="71" spans="3:8">
      <c r="C71" s="39"/>
      <c r="D71" s="39"/>
      <c r="E71" s="39"/>
      <c r="F71" s="39"/>
      <c r="G71" s="39"/>
      <c r="H71" s="39"/>
    </row>
    <row r="72" spans="3:8">
      <c r="C72" s="39"/>
      <c r="D72" s="39"/>
      <c r="E72" s="39"/>
      <c r="F72" s="39"/>
      <c r="G72" s="39"/>
      <c r="H72" s="39"/>
    </row>
    <row r="73" spans="3:8">
      <c r="C73" s="39"/>
      <c r="D73" s="39"/>
      <c r="E73" s="39"/>
      <c r="F73" s="39"/>
      <c r="G73" s="39"/>
      <c r="H73" s="39"/>
    </row>
    <row r="74" spans="3:8">
      <c r="C74" s="39"/>
      <c r="D74" s="39"/>
      <c r="E74" s="39"/>
      <c r="F74" s="39"/>
      <c r="G74" s="39"/>
      <c r="H74" s="39"/>
    </row>
    <row r="75" spans="3:8">
      <c r="C75" s="39"/>
      <c r="D75" s="39"/>
      <c r="E75" s="39"/>
      <c r="F75" s="39"/>
      <c r="G75" s="39"/>
      <c r="H75" s="39"/>
    </row>
    <row r="76" spans="3:8">
      <c r="C76" s="39"/>
      <c r="D76" s="39"/>
      <c r="E76" s="39"/>
      <c r="F76" s="39"/>
      <c r="G76" s="39"/>
      <c r="H76" s="39"/>
    </row>
    <row r="77" spans="3:8">
      <c r="C77" s="39"/>
      <c r="D77" s="39"/>
      <c r="E77" s="39"/>
      <c r="F77" s="39"/>
      <c r="G77" s="39"/>
      <c r="H77" s="39"/>
    </row>
    <row r="78" spans="3:8">
      <c r="C78" s="39"/>
      <c r="D78" s="39"/>
      <c r="E78" s="39"/>
      <c r="F78" s="39"/>
      <c r="G78" s="39"/>
      <c r="H78" s="39"/>
    </row>
  </sheetData>
  <printOptions horizontalCentered="1" verticalCentered="1"/>
  <pageMargins left="0.25" right="0.25" top="1" bottom="0.75" header="0.3" footer="0.3"/>
  <pageSetup scale="92" orientation="portrait" r:id="rId1"/>
  <headerFooter>
    <oddHeader xml:space="preserve">&amp;C&amp;"Calibri,Bold"&amp;14Indian Wells Golf Villas  Homeowners Association, Inc.
Approved Budget
January 1, 2022 thru December 31, 2022
</oddHeader>
    <oddFooter>&amp;R&amp;"Arial,Bold"Approved
11/18/2021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8A1E3-3007-4C0B-897D-1D0E31362272}">
  <sheetPr>
    <tabColor rgb="FFFF0000"/>
  </sheetPr>
  <dimension ref="A1:S80"/>
  <sheetViews>
    <sheetView zoomScale="85" zoomScaleNormal="85" workbookViewId="0">
      <selection activeCell="G15" sqref="G15"/>
    </sheetView>
  </sheetViews>
  <sheetFormatPr defaultColWidth="9.21875" defaultRowHeight="14.4"/>
  <cols>
    <col min="1" max="1" width="9.21875" style="3"/>
    <col min="2" max="2" width="34.44140625" style="3" customWidth="1"/>
    <col min="3" max="3" width="17.21875" style="3" customWidth="1"/>
    <col min="4" max="4" width="17.21875" style="3" hidden="1" customWidth="1"/>
    <col min="5" max="5" width="17.21875" style="3" customWidth="1"/>
    <col min="6" max="6" width="17.21875" style="3" hidden="1" customWidth="1"/>
    <col min="7" max="7" width="17.21875" style="3" customWidth="1"/>
    <col min="8" max="8" width="17" style="3" customWidth="1"/>
    <col min="9" max="16384" width="9.21875" style="3"/>
  </cols>
  <sheetData>
    <row r="1" spans="1:19">
      <c r="A1" s="1" t="s">
        <v>0</v>
      </c>
      <c r="B1" s="2"/>
      <c r="C1" s="73">
        <v>2022</v>
      </c>
      <c r="D1" s="73">
        <v>2018</v>
      </c>
      <c r="E1" s="73">
        <v>2022</v>
      </c>
      <c r="F1" s="73"/>
      <c r="G1" s="73">
        <v>2023</v>
      </c>
      <c r="H1" s="75">
        <v>2023</v>
      </c>
    </row>
    <row r="2" spans="1:19" ht="29.4" thickBot="1">
      <c r="A2" s="4" t="s">
        <v>1</v>
      </c>
      <c r="B2" s="5" t="s">
        <v>2</v>
      </c>
      <c r="C2" s="5" t="s">
        <v>3</v>
      </c>
      <c r="D2" s="74" t="s">
        <v>42</v>
      </c>
      <c r="E2" s="74" t="s">
        <v>51</v>
      </c>
      <c r="F2" s="74" t="s">
        <v>43</v>
      </c>
      <c r="G2" s="5" t="s">
        <v>3</v>
      </c>
      <c r="H2" s="76" t="s">
        <v>4</v>
      </c>
    </row>
    <row r="3" spans="1:19" ht="15" thickBot="1">
      <c r="A3" s="6"/>
      <c r="B3" s="7" t="s">
        <v>5</v>
      </c>
      <c r="C3" s="8"/>
      <c r="D3" s="8"/>
      <c r="E3" s="8"/>
      <c r="F3" s="8"/>
      <c r="G3" s="8"/>
      <c r="H3" s="9"/>
    </row>
    <row r="4" spans="1:19">
      <c r="A4" s="10">
        <v>6310</v>
      </c>
      <c r="B4" s="11" t="s">
        <v>6</v>
      </c>
      <c r="C4" s="60">
        <f>C44-C5</f>
        <v>94989.45</v>
      </c>
      <c r="D4" s="60">
        <v>63871</v>
      </c>
      <c r="E4" s="63">
        <v>95032</v>
      </c>
      <c r="F4" s="63">
        <f t="shared" ref="F4:F10" si="0">+E4-C4</f>
        <v>42.55000000000291</v>
      </c>
      <c r="G4" s="60">
        <f>G44-G5</f>
        <v>105880</v>
      </c>
      <c r="H4" s="64">
        <f>G4/4</f>
        <v>26470</v>
      </c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</row>
    <row r="5" spans="1:19">
      <c r="A5" s="55">
        <v>6311</v>
      </c>
      <c r="B5" s="56" t="s">
        <v>50</v>
      </c>
      <c r="C5" s="83">
        <f>C43</f>
        <v>3000</v>
      </c>
      <c r="D5" s="83"/>
      <c r="E5" s="82">
        <v>3000</v>
      </c>
      <c r="F5" s="82"/>
      <c r="G5" s="83">
        <f>G43</f>
        <v>3000</v>
      </c>
      <c r="H5" s="84">
        <f>G5/4</f>
        <v>750</v>
      </c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</row>
    <row r="6" spans="1:19">
      <c r="A6" s="12">
        <v>6390</v>
      </c>
      <c r="B6" s="13" t="s">
        <v>8</v>
      </c>
      <c r="C6" s="62"/>
      <c r="D6" s="62">
        <v>22.14</v>
      </c>
      <c r="E6" s="62">
        <v>10</v>
      </c>
      <c r="F6" s="62">
        <f t="shared" si="0"/>
        <v>10</v>
      </c>
      <c r="G6" s="62"/>
      <c r="H6" s="65">
        <f t="shared" ref="H6:H7" si="1">G6/4</f>
        <v>0</v>
      </c>
      <c r="I6" s="71"/>
      <c r="J6" s="71"/>
      <c r="K6" s="71"/>
      <c r="L6" s="71"/>
      <c r="M6" s="71"/>
      <c r="N6" s="71"/>
      <c r="O6" s="71"/>
      <c r="P6" s="71"/>
      <c r="Q6" s="71"/>
      <c r="R6" s="71"/>
      <c r="S6" s="71"/>
    </row>
    <row r="7" spans="1:19" hidden="1">
      <c r="A7" s="12">
        <v>6410</v>
      </c>
      <c r="B7" s="13" t="s">
        <v>9</v>
      </c>
      <c r="C7" s="61"/>
      <c r="D7" s="62">
        <v>114.69</v>
      </c>
      <c r="E7" s="62">
        <v>0</v>
      </c>
      <c r="F7" s="62">
        <f t="shared" si="0"/>
        <v>0</v>
      </c>
      <c r="G7" s="61"/>
      <c r="H7" s="65">
        <f t="shared" si="1"/>
        <v>0</v>
      </c>
      <c r="I7" s="71"/>
      <c r="J7" s="71"/>
      <c r="K7" s="71"/>
      <c r="L7" s="71"/>
      <c r="M7" s="71"/>
      <c r="N7" s="71"/>
      <c r="O7" s="71"/>
      <c r="P7" s="71"/>
      <c r="Q7" s="71"/>
      <c r="R7" s="71"/>
      <c r="S7" s="71"/>
    </row>
    <row r="8" spans="1:19" hidden="1">
      <c r="A8" s="12">
        <v>6510</v>
      </c>
      <c r="B8" s="13" t="s">
        <v>10</v>
      </c>
      <c r="C8" s="61"/>
      <c r="D8" s="62" t="s">
        <v>36</v>
      </c>
      <c r="E8" s="62">
        <v>0</v>
      </c>
      <c r="F8" s="62">
        <f t="shared" si="0"/>
        <v>0</v>
      </c>
      <c r="G8" s="61"/>
      <c r="H8" s="65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</row>
    <row r="9" spans="1:19" ht="15" thickBot="1">
      <c r="A9" s="12">
        <v>6920</v>
      </c>
      <c r="B9" s="13" t="s">
        <v>44</v>
      </c>
      <c r="C9" s="61"/>
      <c r="D9" s="62">
        <v>40</v>
      </c>
      <c r="E9" s="62">
        <v>1055</v>
      </c>
      <c r="F9" s="62">
        <f t="shared" si="0"/>
        <v>1055</v>
      </c>
      <c r="G9" s="61"/>
      <c r="H9" s="65"/>
      <c r="I9" s="71"/>
      <c r="J9" s="71"/>
      <c r="K9" s="71"/>
      <c r="L9" s="71"/>
      <c r="M9" s="71"/>
      <c r="N9" s="71"/>
      <c r="O9" s="71"/>
      <c r="P9" s="71"/>
      <c r="Q9" s="71"/>
      <c r="R9" s="71"/>
      <c r="S9" s="71"/>
    </row>
    <row r="10" spans="1:19" ht="15" hidden="1" thickBot="1">
      <c r="A10" s="15">
        <v>6930</v>
      </c>
      <c r="B10" s="3" t="s">
        <v>45</v>
      </c>
      <c r="C10" s="68"/>
      <c r="D10" s="62">
        <f>35200-3600</f>
        <v>31600</v>
      </c>
      <c r="E10" s="67">
        <v>0</v>
      </c>
      <c r="F10" s="67">
        <f t="shared" si="0"/>
        <v>0</v>
      </c>
      <c r="G10" s="68"/>
      <c r="H10" s="69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</row>
    <row r="11" spans="1:19" ht="15" thickBot="1">
      <c r="A11" s="18"/>
      <c r="B11" s="19" t="s">
        <v>11</v>
      </c>
      <c r="C11" s="46">
        <f>SUM(C4:C8)</f>
        <v>97989.45</v>
      </c>
      <c r="D11" s="46">
        <f>SUM(D4:D10)</f>
        <v>95647.83</v>
      </c>
      <c r="E11" s="46">
        <f>SUM(E4:E10)</f>
        <v>99097</v>
      </c>
      <c r="F11" s="46">
        <f>SUM(F4:F10)</f>
        <v>1107.5500000000029</v>
      </c>
      <c r="G11" s="46">
        <f>SUM(G4:G8)</f>
        <v>108880</v>
      </c>
      <c r="H11" s="45">
        <f>SUM(H4:H8)</f>
        <v>27220</v>
      </c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</row>
    <row r="12" spans="1:19" ht="11.25" customHeight="1" thickBot="1">
      <c r="A12" s="15"/>
      <c r="C12" s="16"/>
      <c r="D12" s="16"/>
      <c r="E12" s="16"/>
      <c r="F12" s="16" t="s">
        <v>36</v>
      </c>
      <c r="G12" s="16"/>
      <c r="H12" s="17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</row>
    <row r="13" spans="1:19" ht="15" thickBot="1">
      <c r="A13" s="21"/>
      <c r="B13" s="7" t="s">
        <v>12</v>
      </c>
      <c r="C13" s="23"/>
      <c r="D13" s="23"/>
      <c r="E13" s="23"/>
      <c r="F13" s="23"/>
      <c r="G13" s="23"/>
      <c r="H13" s="24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</row>
    <row r="14" spans="1:19">
      <c r="A14" s="51"/>
      <c r="B14" s="52" t="s">
        <v>13</v>
      </c>
      <c r="C14" s="53"/>
      <c r="D14" s="53"/>
      <c r="E14" s="53"/>
      <c r="F14" s="53"/>
      <c r="G14" s="53"/>
      <c r="H14" s="54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</row>
    <row r="15" spans="1:19">
      <c r="A15" s="12">
        <v>7010</v>
      </c>
      <c r="B15" s="13" t="s">
        <v>14</v>
      </c>
      <c r="C15" s="26">
        <v>9840</v>
      </c>
      <c r="D15" s="14">
        <v>6175.58</v>
      </c>
      <c r="E15" s="14">
        <v>9840</v>
      </c>
      <c r="F15" s="14">
        <f t="shared" ref="F15:F21" si="2">+C15-E15</f>
        <v>0</v>
      </c>
      <c r="G15" s="26">
        <v>10140</v>
      </c>
      <c r="H15" s="25">
        <f>G15/4</f>
        <v>2535</v>
      </c>
      <c r="I15" s="71"/>
      <c r="J15" s="71"/>
      <c r="K15" s="71"/>
      <c r="L15" s="71"/>
      <c r="M15" s="71"/>
      <c r="N15" s="71"/>
      <c r="O15" s="71"/>
      <c r="P15" s="71"/>
      <c r="Q15" s="71"/>
      <c r="R15" s="71"/>
      <c r="S15" s="71"/>
    </row>
    <row r="16" spans="1:19">
      <c r="A16" s="12">
        <v>7140</v>
      </c>
      <c r="B16" s="13" t="s">
        <v>15</v>
      </c>
      <c r="C16" s="26">
        <v>2000</v>
      </c>
      <c r="D16" s="14">
        <v>2596.81</v>
      </c>
      <c r="E16" s="14">
        <v>1100</v>
      </c>
      <c r="F16" s="14">
        <f t="shared" si="2"/>
        <v>900</v>
      </c>
      <c r="G16" s="26">
        <v>2000</v>
      </c>
      <c r="H16" s="25">
        <f>G16/4</f>
        <v>500</v>
      </c>
      <c r="I16" s="72"/>
      <c r="J16" s="71"/>
      <c r="K16" s="71"/>
      <c r="L16" s="71"/>
      <c r="M16" s="71"/>
      <c r="N16" s="71"/>
      <c r="O16" s="71"/>
      <c r="P16" s="71"/>
      <c r="Q16" s="71"/>
      <c r="R16" s="71"/>
      <c r="S16" s="71"/>
    </row>
    <row r="17" spans="1:19">
      <c r="A17" s="12">
        <v>7150</v>
      </c>
      <c r="B17" s="13" t="s">
        <v>16</v>
      </c>
      <c r="C17" s="14">
        <v>280</v>
      </c>
      <c r="D17" s="14">
        <v>250</v>
      </c>
      <c r="E17" s="14">
        <v>280</v>
      </c>
      <c r="F17" s="14">
        <f t="shared" si="2"/>
        <v>0</v>
      </c>
      <c r="G17" s="14">
        <v>280</v>
      </c>
      <c r="H17" s="25">
        <f t="shared" ref="H17:H38" si="3">G17/4</f>
        <v>70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</row>
    <row r="18" spans="1:19">
      <c r="A18" s="12">
        <v>7160</v>
      </c>
      <c r="B18" s="13" t="s">
        <v>52</v>
      </c>
      <c r="C18" s="26">
        <v>2000</v>
      </c>
      <c r="D18" s="14">
        <v>7953.5</v>
      </c>
      <c r="E18" s="14">
        <v>265</v>
      </c>
      <c r="F18" s="14">
        <f t="shared" si="2"/>
        <v>1735</v>
      </c>
      <c r="G18" s="26">
        <v>2000</v>
      </c>
      <c r="H18" s="25">
        <f t="shared" si="3"/>
        <v>500</v>
      </c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</row>
    <row r="19" spans="1:19">
      <c r="A19" s="12">
        <v>7250</v>
      </c>
      <c r="B19" s="13" t="s">
        <v>18</v>
      </c>
      <c r="C19" s="26">
        <v>62</v>
      </c>
      <c r="D19" s="14">
        <v>61.25</v>
      </c>
      <c r="E19" s="14">
        <v>62</v>
      </c>
      <c r="F19" s="14">
        <f t="shared" si="2"/>
        <v>0</v>
      </c>
      <c r="G19" s="26">
        <v>62</v>
      </c>
      <c r="H19" s="27">
        <f t="shared" si="3"/>
        <v>15.5</v>
      </c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</row>
    <row r="20" spans="1:19">
      <c r="A20" s="12">
        <v>7810</v>
      </c>
      <c r="B20" s="13" t="s">
        <v>53</v>
      </c>
      <c r="C20" s="26">
        <v>5900</v>
      </c>
      <c r="D20" s="44">
        <v>2540.1999999999998</v>
      </c>
      <c r="E20" s="26">
        <v>5057</v>
      </c>
      <c r="F20" s="26">
        <f t="shared" si="2"/>
        <v>843</v>
      </c>
      <c r="G20" s="26">
        <v>7080</v>
      </c>
      <c r="H20" s="25">
        <f t="shared" si="3"/>
        <v>1770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</row>
    <row r="21" spans="1:19">
      <c r="A21" s="12">
        <v>7910</v>
      </c>
      <c r="B21" s="13" t="s">
        <v>20</v>
      </c>
      <c r="C21" s="26">
        <v>3364.45</v>
      </c>
      <c r="D21" s="26">
        <v>2244</v>
      </c>
      <c r="E21" s="26">
        <v>3398</v>
      </c>
      <c r="F21" s="26">
        <f t="shared" si="2"/>
        <v>-33.550000000000182</v>
      </c>
      <c r="G21" s="26">
        <v>3398</v>
      </c>
      <c r="H21" s="25">
        <f t="shared" si="3"/>
        <v>849.5</v>
      </c>
      <c r="I21" s="72" t="s">
        <v>36</v>
      </c>
      <c r="J21" s="71"/>
      <c r="K21" s="71"/>
      <c r="L21" s="71"/>
      <c r="M21" s="71"/>
      <c r="N21" s="71"/>
      <c r="O21" s="71"/>
      <c r="P21" s="71"/>
      <c r="Q21" s="71"/>
      <c r="R21" s="71"/>
      <c r="S21" s="71"/>
    </row>
    <row r="22" spans="1:19">
      <c r="A22" s="47"/>
      <c r="B22" s="50" t="s">
        <v>21</v>
      </c>
      <c r="C22" s="48"/>
      <c r="D22" s="48"/>
      <c r="E22" s="48"/>
      <c r="F22" s="48"/>
      <c r="G22" s="48"/>
      <c r="H22" s="49">
        <f t="shared" si="3"/>
        <v>0</v>
      </c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</row>
    <row r="23" spans="1:19">
      <c r="A23" s="12">
        <v>8010</v>
      </c>
      <c r="B23" s="13" t="s">
        <v>22</v>
      </c>
      <c r="C23" s="26">
        <v>800</v>
      </c>
      <c r="D23" s="26">
        <v>0</v>
      </c>
      <c r="E23" s="26">
        <v>871</v>
      </c>
      <c r="F23" s="26">
        <f t="shared" ref="F23:F33" si="4">+C23-E23</f>
        <v>-71</v>
      </c>
      <c r="G23" s="26">
        <v>1000</v>
      </c>
      <c r="H23" s="25">
        <f t="shared" si="3"/>
        <v>250</v>
      </c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</row>
    <row r="24" spans="1:19">
      <c r="A24" s="12">
        <v>8030</v>
      </c>
      <c r="B24" s="13" t="s">
        <v>23</v>
      </c>
      <c r="C24" s="26">
        <v>1200</v>
      </c>
      <c r="D24" s="26">
        <v>220</v>
      </c>
      <c r="E24" s="14">
        <v>700</v>
      </c>
      <c r="F24" s="14">
        <f t="shared" si="4"/>
        <v>500</v>
      </c>
      <c r="G24" s="26">
        <v>1200</v>
      </c>
      <c r="H24" s="25">
        <f t="shared" si="3"/>
        <v>300</v>
      </c>
      <c r="I24" s="72" t="s">
        <v>36</v>
      </c>
      <c r="J24" s="71"/>
      <c r="K24" s="71"/>
      <c r="L24" s="71"/>
      <c r="M24" s="71"/>
      <c r="N24" s="71"/>
      <c r="O24" s="71"/>
      <c r="P24" s="71"/>
      <c r="Q24" s="71"/>
      <c r="R24" s="71"/>
      <c r="S24" s="71"/>
    </row>
    <row r="25" spans="1:19">
      <c r="A25" s="12">
        <v>8040</v>
      </c>
      <c r="B25" s="13" t="s">
        <v>54</v>
      </c>
      <c r="C25" s="26">
        <v>1500</v>
      </c>
      <c r="D25" s="26">
        <v>175</v>
      </c>
      <c r="E25" s="26">
        <v>90</v>
      </c>
      <c r="F25" s="14">
        <f t="shared" si="4"/>
        <v>1410</v>
      </c>
      <c r="G25" s="26">
        <v>1500</v>
      </c>
      <c r="H25" s="25">
        <f t="shared" si="3"/>
        <v>375</v>
      </c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</row>
    <row r="26" spans="1:19">
      <c r="A26" s="12">
        <v>8050</v>
      </c>
      <c r="B26" s="13" t="s">
        <v>55</v>
      </c>
      <c r="C26" s="26">
        <v>53519</v>
      </c>
      <c r="D26" s="26">
        <v>38970</v>
      </c>
      <c r="E26" s="26">
        <v>53720</v>
      </c>
      <c r="F26" s="14">
        <f t="shared" si="4"/>
        <v>-201</v>
      </c>
      <c r="G26" s="26">
        <v>51000</v>
      </c>
      <c r="H26" s="27">
        <f t="shared" si="3"/>
        <v>12750</v>
      </c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</row>
    <row r="27" spans="1:19">
      <c r="A27" s="12">
        <v>8055</v>
      </c>
      <c r="B27" s="13" t="s">
        <v>56</v>
      </c>
      <c r="C27" s="26">
        <v>0</v>
      </c>
      <c r="D27" s="26"/>
      <c r="E27" s="26">
        <v>0</v>
      </c>
      <c r="F27" s="14">
        <f t="shared" si="4"/>
        <v>0</v>
      </c>
      <c r="G27" s="26">
        <v>12000</v>
      </c>
      <c r="H27" s="27">
        <f t="shared" si="3"/>
        <v>3000</v>
      </c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</row>
    <row r="28" spans="1:19">
      <c r="A28" s="12">
        <v>8061</v>
      </c>
      <c r="B28" s="13" t="s">
        <v>26</v>
      </c>
      <c r="C28" s="26">
        <v>0</v>
      </c>
      <c r="D28" s="26">
        <v>0</v>
      </c>
      <c r="E28" s="26">
        <v>0</v>
      </c>
      <c r="F28" s="26">
        <f t="shared" si="4"/>
        <v>0</v>
      </c>
      <c r="G28" s="26">
        <v>0</v>
      </c>
      <c r="H28" s="27">
        <f t="shared" si="3"/>
        <v>0</v>
      </c>
      <c r="I28" s="72"/>
      <c r="J28" s="71"/>
      <c r="K28" s="71"/>
      <c r="L28" s="71"/>
      <c r="M28" s="71"/>
      <c r="N28" s="71"/>
      <c r="O28" s="71"/>
      <c r="P28" s="71"/>
      <c r="Q28" s="71"/>
      <c r="R28" s="71"/>
      <c r="S28" s="71"/>
    </row>
    <row r="29" spans="1:19">
      <c r="A29" s="12">
        <v>8065</v>
      </c>
      <c r="B29" s="13" t="s">
        <v>57</v>
      </c>
      <c r="C29" s="26">
        <v>0</v>
      </c>
      <c r="D29" s="26"/>
      <c r="E29" s="26">
        <v>875</v>
      </c>
      <c r="F29" s="26">
        <f t="shared" si="4"/>
        <v>-875</v>
      </c>
      <c r="G29" s="26">
        <v>0</v>
      </c>
      <c r="H29" s="27">
        <v>0</v>
      </c>
      <c r="I29" s="72"/>
      <c r="J29" s="71"/>
      <c r="K29" s="71"/>
      <c r="L29" s="71"/>
      <c r="M29" s="71"/>
      <c r="N29" s="71"/>
      <c r="O29" s="71"/>
      <c r="P29" s="71"/>
      <c r="Q29" s="71"/>
      <c r="R29" s="71"/>
      <c r="S29" s="71"/>
    </row>
    <row r="30" spans="1:19">
      <c r="A30" s="12">
        <v>8070</v>
      </c>
      <c r="B30" s="13" t="s">
        <v>58</v>
      </c>
      <c r="C30" s="26">
        <v>2000</v>
      </c>
      <c r="D30" s="26">
        <v>1130</v>
      </c>
      <c r="E30" s="26">
        <v>490</v>
      </c>
      <c r="F30" s="26">
        <f t="shared" si="4"/>
        <v>1510</v>
      </c>
      <c r="G30" s="26">
        <v>2000</v>
      </c>
      <c r="H30" s="27">
        <f t="shared" si="3"/>
        <v>500</v>
      </c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</row>
    <row r="31" spans="1:19">
      <c r="A31" s="12">
        <v>8090</v>
      </c>
      <c r="B31" s="13" t="s">
        <v>28</v>
      </c>
      <c r="C31" s="26">
        <v>2400</v>
      </c>
      <c r="D31" s="26">
        <v>1610</v>
      </c>
      <c r="E31" s="26">
        <v>1098</v>
      </c>
      <c r="F31" s="26">
        <f t="shared" si="4"/>
        <v>1302</v>
      </c>
      <c r="G31" s="26">
        <v>2400</v>
      </c>
      <c r="H31" s="27">
        <f t="shared" si="3"/>
        <v>600</v>
      </c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</row>
    <row r="32" spans="1:19">
      <c r="A32" s="12">
        <v>8091</v>
      </c>
      <c r="B32" s="13" t="s">
        <v>29</v>
      </c>
      <c r="C32" s="26">
        <v>2910</v>
      </c>
      <c r="D32" s="26">
        <v>1730</v>
      </c>
      <c r="E32" s="26">
        <v>2870</v>
      </c>
      <c r="F32" s="26">
        <f t="shared" si="4"/>
        <v>40</v>
      </c>
      <c r="G32" s="26">
        <v>2910</v>
      </c>
      <c r="H32" s="27">
        <f t="shared" si="3"/>
        <v>727.5</v>
      </c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</row>
    <row r="33" spans="1:19">
      <c r="A33" s="12">
        <v>8110</v>
      </c>
      <c r="B33" s="13" t="s">
        <v>30</v>
      </c>
      <c r="C33" s="26">
        <v>2000</v>
      </c>
      <c r="D33" s="26">
        <v>0</v>
      </c>
      <c r="E33" s="26">
        <v>0</v>
      </c>
      <c r="F33" s="26">
        <f t="shared" si="4"/>
        <v>2000</v>
      </c>
      <c r="G33" s="26">
        <v>2000</v>
      </c>
      <c r="H33" s="27">
        <f t="shared" si="3"/>
        <v>500</v>
      </c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</row>
    <row r="34" spans="1:19">
      <c r="A34" s="47"/>
      <c r="B34" s="50" t="s">
        <v>31</v>
      </c>
      <c r="C34" s="48"/>
      <c r="D34" s="48"/>
      <c r="E34" s="48"/>
      <c r="F34" s="48"/>
      <c r="G34" s="48"/>
      <c r="H34" s="49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</row>
    <row r="35" spans="1:19">
      <c r="A35" s="12">
        <v>8930</v>
      </c>
      <c r="B35" s="13" t="s">
        <v>32</v>
      </c>
      <c r="C35" s="26">
        <v>1050</v>
      </c>
      <c r="D35" s="26">
        <v>473.21</v>
      </c>
      <c r="E35" s="26">
        <v>745</v>
      </c>
      <c r="F35" s="26">
        <f>+C35-E35</f>
        <v>305</v>
      </c>
      <c r="G35" s="26">
        <v>1050</v>
      </c>
      <c r="H35" s="25">
        <f t="shared" si="3"/>
        <v>262.5</v>
      </c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</row>
    <row r="36" spans="1:19">
      <c r="A36" s="12">
        <v>8950</v>
      </c>
      <c r="B36" s="13" t="s">
        <v>33</v>
      </c>
      <c r="C36" s="26">
        <v>1840</v>
      </c>
      <c r="D36" s="26">
        <v>98.33</v>
      </c>
      <c r="E36" s="26">
        <v>1860</v>
      </c>
      <c r="F36" s="26">
        <f>+C36-E36</f>
        <v>-20</v>
      </c>
      <c r="G36" s="26">
        <v>1860</v>
      </c>
      <c r="H36" s="27">
        <f t="shared" si="3"/>
        <v>465</v>
      </c>
      <c r="I36" s="71" t="s">
        <v>36</v>
      </c>
      <c r="J36" s="71"/>
      <c r="K36" s="71"/>
      <c r="L36" s="71"/>
      <c r="M36" s="71"/>
      <c r="N36" s="71"/>
      <c r="O36" s="71"/>
      <c r="P36" s="71"/>
      <c r="Q36" s="71"/>
      <c r="R36" s="71"/>
      <c r="S36" s="71"/>
    </row>
    <row r="37" spans="1:19">
      <c r="A37" s="47"/>
      <c r="B37" s="50" t="s">
        <v>34</v>
      </c>
      <c r="C37" s="48"/>
      <c r="D37" s="48"/>
      <c r="E37" s="48"/>
      <c r="F37" s="48"/>
      <c r="G37" s="48"/>
      <c r="H37" s="49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</row>
    <row r="38" spans="1:19">
      <c r="A38" s="12">
        <v>9011</v>
      </c>
      <c r="B38" s="13" t="s">
        <v>35</v>
      </c>
      <c r="C38" s="26">
        <v>2324</v>
      </c>
      <c r="D38" s="26">
        <v>0</v>
      </c>
      <c r="E38" s="26">
        <v>577</v>
      </c>
      <c r="F38" s="26">
        <f>+C38-E38</f>
        <v>1747</v>
      </c>
      <c r="G38" s="26">
        <v>2000</v>
      </c>
      <c r="H38" s="27">
        <f t="shared" si="3"/>
        <v>500</v>
      </c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</row>
    <row r="39" spans="1:19">
      <c r="A39" s="77"/>
      <c r="B39" s="86" t="s">
        <v>46</v>
      </c>
      <c r="C39" s="87">
        <f>SUM(C15:C38)</f>
        <v>94989.45</v>
      </c>
      <c r="D39" s="87">
        <f t="shared" ref="D39:H39" si="5">SUM(D15:D38)</f>
        <v>66227.88</v>
      </c>
      <c r="E39" s="87">
        <f>SUM(E15:E38)</f>
        <v>83898</v>
      </c>
      <c r="F39" s="87">
        <f t="shared" si="5"/>
        <v>11091.45</v>
      </c>
      <c r="G39" s="87">
        <f>SUM(G15:G38)</f>
        <v>105880</v>
      </c>
      <c r="H39" s="88">
        <f t="shared" si="5"/>
        <v>26470</v>
      </c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</row>
    <row r="40" spans="1:19">
      <c r="A40" s="47" t="s">
        <v>36</v>
      </c>
      <c r="B40" s="89" t="s">
        <v>37</v>
      </c>
      <c r="C40" s="48"/>
      <c r="D40" s="48"/>
      <c r="E40" s="48"/>
      <c r="F40" s="48"/>
      <c r="G40" s="48"/>
      <c r="H40" s="49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</row>
    <row r="41" spans="1:19">
      <c r="A41" s="55">
        <v>9910</v>
      </c>
      <c r="B41" s="56" t="s">
        <v>7</v>
      </c>
      <c r="C41" s="57">
        <v>3000</v>
      </c>
      <c r="D41" s="57">
        <v>33289</v>
      </c>
      <c r="E41" s="57">
        <v>3000</v>
      </c>
      <c r="F41" s="57">
        <f>+E41-C41</f>
        <v>0</v>
      </c>
      <c r="G41" s="57">
        <v>3000</v>
      </c>
      <c r="H41" s="58">
        <f>G41/4</f>
        <v>750</v>
      </c>
      <c r="I41" s="71"/>
      <c r="J41" s="71"/>
      <c r="K41" s="71"/>
      <c r="L41" s="71"/>
      <c r="M41" s="71"/>
      <c r="N41" s="71"/>
      <c r="O41" s="71"/>
      <c r="P41" s="71"/>
      <c r="Q41" s="71"/>
      <c r="R41" s="71"/>
      <c r="S41" s="71"/>
    </row>
    <row r="42" spans="1:19">
      <c r="A42" s="77">
        <v>9990</v>
      </c>
      <c r="B42" s="78" t="s">
        <v>47</v>
      </c>
      <c r="C42" s="79"/>
      <c r="D42" s="79">
        <v>22.14</v>
      </c>
      <c r="E42" s="79">
        <v>8</v>
      </c>
      <c r="F42" s="79">
        <f>+E42-C42</f>
        <v>8</v>
      </c>
      <c r="G42" s="79">
        <v>0</v>
      </c>
      <c r="H42" s="80">
        <v>0</v>
      </c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</row>
    <row r="43" spans="1:19" ht="15" thickBot="1">
      <c r="A43" s="90"/>
      <c r="B43" s="86" t="s">
        <v>48</v>
      </c>
      <c r="C43" s="87">
        <f>SUM(C41:C41)</f>
        <v>3000</v>
      </c>
      <c r="D43" s="87">
        <f>SUM(D41:D42)</f>
        <v>33311.14</v>
      </c>
      <c r="E43" s="87">
        <f>SUM(E41:E42)</f>
        <v>3008</v>
      </c>
      <c r="F43" s="87">
        <f>SUM(F41:F42)</f>
        <v>8</v>
      </c>
      <c r="G43" s="87">
        <f>SUM(G41:G41)</f>
        <v>3000</v>
      </c>
      <c r="H43" s="88">
        <f>SUM(H41:H41)</f>
        <v>750</v>
      </c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</row>
    <row r="44" spans="1:19" ht="15" thickBot="1">
      <c r="A44" s="18"/>
      <c r="B44" s="19" t="s">
        <v>38</v>
      </c>
      <c r="C44" s="91">
        <f>C39+C43</f>
        <v>97989.45</v>
      </c>
      <c r="D44" s="91">
        <f>+D39+D43</f>
        <v>99539.02</v>
      </c>
      <c r="E44" s="91">
        <f>E39+E43</f>
        <v>86906</v>
      </c>
      <c r="F44" s="91">
        <f>+F39+F43</f>
        <v>11099.45</v>
      </c>
      <c r="G44" s="91">
        <f>G39+G43</f>
        <v>108880</v>
      </c>
      <c r="H44" s="45">
        <f>H39+H43</f>
        <v>27220</v>
      </c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</row>
    <row r="45" spans="1:19" ht="12" customHeight="1">
      <c r="A45" s="28"/>
      <c r="B45" s="29"/>
      <c r="C45" s="31"/>
      <c r="D45" s="31"/>
      <c r="E45" s="31"/>
      <c r="F45" s="31" t="s">
        <v>36</v>
      </c>
      <c r="G45" s="31"/>
      <c r="H45" s="3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</row>
    <row r="46" spans="1:19">
      <c r="B46" s="36" t="s">
        <v>39</v>
      </c>
      <c r="C46" s="38">
        <f>C44</f>
        <v>97989.45</v>
      </c>
      <c r="D46" s="37">
        <f>D44</f>
        <v>99539.02</v>
      </c>
      <c r="E46" s="37"/>
      <c r="F46" s="37">
        <f>F44</f>
        <v>11099.45</v>
      </c>
      <c r="G46" s="38">
        <f>G44</f>
        <v>108880</v>
      </c>
      <c r="H46" s="30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</row>
    <row r="47" spans="1:19" hidden="1">
      <c r="B47" s="36" t="s">
        <v>49</v>
      </c>
      <c r="C47" s="38">
        <v>0</v>
      </c>
      <c r="D47" s="37">
        <f>+D11-D46</f>
        <v>-3891.1900000000023</v>
      </c>
      <c r="E47" s="40"/>
      <c r="F47" s="40">
        <f>+F11-F46</f>
        <v>-9991.8999999999978</v>
      </c>
      <c r="G47" s="38">
        <v>0</v>
      </c>
      <c r="H47" s="30" t="s">
        <v>36</v>
      </c>
      <c r="I47" s="81" t="s">
        <v>36</v>
      </c>
      <c r="J47" s="71"/>
      <c r="K47" s="71"/>
      <c r="L47" s="71"/>
      <c r="M47" s="71"/>
      <c r="N47" s="71"/>
      <c r="O47" s="71"/>
      <c r="P47" s="71"/>
      <c r="Q47" s="71"/>
      <c r="R47" s="71"/>
      <c r="S47" s="71"/>
    </row>
    <row r="48" spans="1:19">
      <c r="B48" s="32"/>
      <c r="C48" s="35"/>
      <c r="D48" s="34"/>
      <c r="E48" s="34"/>
      <c r="F48" s="34"/>
      <c r="G48" s="35"/>
      <c r="H48" s="30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</row>
    <row r="49" spans="2:19">
      <c r="B49" s="36" t="s">
        <v>40</v>
      </c>
      <c r="C49" s="85">
        <f>C46/44</f>
        <v>2227.0329545454547</v>
      </c>
      <c r="D49" s="70"/>
      <c r="E49" s="70"/>
      <c r="F49" s="70"/>
      <c r="G49" s="85">
        <f>G46/44</f>
        <v>2474.5454545454545</v>
      </c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</row>
    <row r="50" spans="2:19" ht="15" thickBot="1">
      <c r="B50" s="41" t="s">
        <v>41</v>
      </c>
      <c r="C50" s="43">
        <f>C49/4</f>
        <v>556.75823863636367</v>
      </c>
      <c r="D50" s="42"/>
      <c r="E50" s="42"/>
      <c r="F50" s="42"/>
      <c r="G50" s="43">
        <f>G49/4</f>
        <v>618.63636363636363</v>
      </c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</row>
    <row r="51" spans="2:19">
      <c r="C51" s="39"/>
      <c r="D51" s="39"/>
      <c r="E51" s="39" t="s">
        <v>36</v>
      </c>
      <c r="F51" s="39"/>
      <c r="G51" s="39"/>
      <c r="H51" s="39"/>
    </row>
    <row r="52" spans="2:19">
      <c r="C52" s="39"/>
      <c r="D52" s="39"/>
      <c r="E52" s="39"/>
      <c r="F52" s="39" t="s">
        <v>36</v>
      </c>
      <c r="G52" s="39"/>
      <c r="H52" s="39"/>
    </row>
    <row r="53" spans="2:19">
      <c r="C53" s="39"/>
      <c r="D53" s="39"/>
      <c r="E53" s="39"/>
      <c r="F53" s="39"/>
      <c r="G53" s="39"/>
      <c r="H53" s="39"/>
    </row>
    <row r="54" spans="2:19">
      <c r="C54" s="39"/>
      <c r="D54" s="39"/>
      <c r="E54" s="39"/>
      <c r="F54" s="39"/>
      <c r="G54" s="39"/>
      <c r="H54" s="39"/>
    </row>
    <row r="55" spans="2:19">
      <c r="C55" s="39"/>
      <c r="D55" s="39"/>
      <c r="E55" s="39"/>
      <c r="F55" s="39"/>
      <c r="G55" s="39"/>
      <c r="H55" s="39"/>
    </row>
    <row r="56" spans="2:19">
      <c r="C56" s="39"/>
      <c r="D56" s="39"/>
      <c r="E56" s="39"/>
      <c r="F56" s="39"/>
      <c r="G56" s="39"/>
      <c r="H56" s="39"/>
    </row>
    <row r="57" spans="2:19">
      <c r="C57" s="39"/>
      <c r="D57" s="39"/>
      <c r="E57" s="39"/>
      <c r="F57" s="39"/>
      <c r="G57" s="39"/>
      <c r="H57" s="39"/>
    </row>
    <row r="58" spans="2:19">
      <c r="C58" s="39"/>
      <c r="D58" s="39"/>
      <c r="E58" s="39"/>
      <c r="F58" s="39"/>
      <c r="G58" s="39"/>
      <c r="H58" s="39"/>
    </row>
    <row r="59" spans="2:19">
      <c r="C59" s="39"/>
      <c r="D59" s="39"/>
      <c r="E59" s="39"/>
      <c r="F59" s="39"/>
      <c r="G59" s="39"/>
      <c r="H59" s="39"/>
    </row>
    <row r="60" spans="2:19">
      <c r="C60" s="39"/>
      <c r="D60" s="39"/>
      <c r="E60" s="39"/>
      <c r="F60" s="39"/>
      <c r="G60" s="39"/>
      <c r="H60" s="39"/>
    </row>
    <row r="61" spans="2:19">
      <c r="C61" s="39"/>
      <c r="D61" s="39"/>
      <c r="E61" s="39"/>
      <c r="F61" s="39"/>
      <c r="G61" s="39"/>
      <c r="H61" s="39"/>
    </row>
    <row r="62" spans="2:19">
      <c r="C62" s="39"/>
      <c r="D62" s="39"/>
      <c r="E62" s="39"/>
      <c r="F62" s="39"/>
      <c r="G62" s="39"/>
      <c r="H62" s="39"/>
    </row>
    <row r="63" spans="2:19">
      <c r="C63" s="39"/>
      <c r="D63" s="39"/>
      <c r="E63" s="39"/>
      <c r="F63" s="39"/>
      <c r="G63" s="39"/>
      <c r="H63" s="39"/>
    </row>
    <row r="64" spans="2:19">
      <c r="C64" s="39"/>
      <c r="D64" s="39"/>
      <c r="E64" s="39"/>
      <c r="F64" s="39"/>
      <c r="G64" s="39"/>
      <c r="H64" s="39"/>
    </row>
    <row r="65" spans="3:8">
      <c r="C65" s="39"/>
      <c r="D65" s="39"/>
      <c r="E65" s="39"/>
      <c r="F65" s="39"/>
      <c r="G65" s="39"/>
      <c r="H65" s="39"/>
    </row>
    <row r="66" spans="3:8">
      <c r="C66" s="39"/>
      <c r="D66" s="39"/>
      <c r="E66" s="39"/>
      <c r="F66" s="39"/>
      <c r="G66" s="39"/>
      <c r="H66" s="39"/>
    </row>
    <row r="67" spans="3:8">
      <c r="C67" s="39"/>
      <c r="D67" s="39"/>
      <c r="E67" s="39"/>
      <c r="F67" s="39"/>
      <c r="G67" s="39"/>
      <c r="H67" s="39"/>
    </row>
    <row r="68" spans="3:8">
      <c r="C68" s="39"/>
      <c r="D68" s="39"/>
      <c r="E68" s="39"/>
      <c r="F68" s="39"/>
      <c r="G68" s="39"/>
      <c r="H68" s="39"/>
    </row>
    <row r="69" spans="3:8">
      <c r="C69" s="39"/>
      <c r="D69" s="39"/>
      <c r="E69" s="39"/>
      <c r="F69" s="39"/>
      <c r="G69" s="39"/>
      <c r="H69" s="39"/>
    </row>
    <row r="70" spans="3:8">
      <c r="C70" s="39"/>
      <c r="D70" s="39"/>
      <c r="E70" s="39"/>
      <c r="F70" s="39"/>
      <c r="G70" s="39"/>
      <c r="H70" s="39"/>
    </row>
    <row r="71" spans="3:8">
      <c r="C71" s="39"/>
      <c r="D71" s="39"/>
      <c r="E71" s="39"/>
      <c r="F71" s="39"/>
      <c r="G71" s="39"/>
      <c r="H71" s="39"/>
    </row>
    <row r="72" spans="3:8">
      <c r="C72" s="39"/>
      <c r="D72" s="39"/>
      <c r="E72" s="39"/>
      <c r="F72" s="39"/>
      <c r="G72" s="39"/>
      <c r="H72" s="39"/>
    </row>
    <row r="73" spans="3:8">
      <c r="C73" s="39"/>
      <c r="D73" s="39"/>
      <c r="E73" s="39"/>
      <c r="F73" s="39"/>
      <c r="G73" s="39"/>
      <c r="H73" s="39"/>
    </row>
    <row r="74" spans="3:8">
      <c r="C74" s="39"/>
      <c r="D74" s="39"/>
      <c r="E74" s="39"/>
      <c r="F74" s="39"/>
      <c r="G74" s="39"/>
      <c r="H74" s="39"/>
    </row>
    <row r="75" spans="3:8">
      <c r="C75" s="39"/>
      <c r="D75" s="39"/>
      <c r="E75" s="39"/>
      <c r="F75" s="39"/>
      <c r="G75" s="39"/>
      <c r="H75" s="39"/>
    </row>
    <row r="76" spans="3:8">
      <c r="C76" s="39"/>
      <c r="D76" s="39"/>
      <c r="E76" s="39"/>
      <c r="F76" s="39"/>
      <c r="G76" s="39"/>
      <c r="H76" s="39"/>
    </row>
    <row r="77" spans="3:8">
      <c r="C77" s="39"/>
      <c r="D77" s="39"/>
      <c r="E77" s="39"/>
      <c r="F77" s="39"/>
      <c r="G77" s="39"/>
      <c r="H77" s="39"/>
    </row>
    <row r="78" spans="3:8">
      <c r="C78" s="39"/>
      <c r="D78" s="39"/>
      <c r="E78" s="39"/>
      <c r="F78" s="39"/>
      <c r="G78" s="39"/>
      <c r="H78" s="39"/>
    </row>
    <row r="79" spans="3:8">
      <c r="C79" s="39"/>
      <c r="D79" s="39"/>
      <c r="E79" s="39"/>
      <c r="F79" s="39"/>
      <c r="G79" s="39"/>
      <c r="H79" s="39"/>
    </row>
    <row r="80" spans="3:8">
      <c r="C80" s="39"/>
      <c r="D80" s="39"/>
      <c r="E80" s="39"/>
      <c r="F80" s="39"/>
      <c r="G80" s="39"/>
      <c r="H80" s="39"/>
    </row>
  </sheetData>
  <printOptions horizontalCentered="1" verticalCentered="1"/>
  <pageMargins left="0.25" right="0.25" top="1" bottom="0.75" header="0.3" footer="0.3"/>
  <pageSetup scale="92" orientation="portrait" r:id="rId1"/>
  <headerFooter>
    <oddHeader xml:space="preserve">&amp;C&amp;"Calibri,Bold"&amp;14Indian Wells Golf Villas  Homeowners Association, Inc.
APPROVED Budget
January 1, 2023 thru December 31, 2023
</oddHeader>
    <oddFooter>&amp;R&amp;"Arial,Bold"APPROVED
12/6/2022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368F7B-62F0-4EC5-8E98-D276E93D9EA9}">
  <sheetPr>
    <tabColor rgb="FFFF0000"/>
  </sheetPr>
  <dimension ref="A1:R77"/>
  <sheetViews>
    <sheetView zoomScale="85" zoomScaleNormal="85" workbookViewId="0">
      <selection activeCell="M5" sqref="M5"/>
    </sheetView>
  </sheetViews>
  <sheetFormatPr defaultColWidth="9.21875" defaultRowHeight="14.4"/>
  <cols>
    <col min="1" max="1" width="9.21875" style="92"/>
    <col min="2" max="2" width="34.44140625" style="92" customWidth="1"/>
    <col min="3" max="3" width="12.44140625" style="92" customWidth="1"/>
    <col min="4" max="4" width="17.21875" style="92" customWidth="1"/>
    <col min="5" max="5" width="17.21875" style="92" hidden="1" customWidth="1"/>
    <col min="6" max="6" width="14.21875" style="92" customWidth="1"/>
    <col min="7" max="7" width="17" style="92" customWidth="1"/>
    <col min="8" max="16384" width="9.21875" style="92"/>
  </cols>
  <sheetData>
    <row r="1" spans="1:18" ht="36.6" thickBot="1">
      <c r="A1" s="166" t="s">
        <v>59</v>
      </c>
      <c r="B1" s="167" t="s">
        <v>2</v>
      </c>
      <c r="C1" s="168" t="s">
        <v>60</v>
      </c>
      <c r="D1" s="168" t="s">
        <v>61</v>
      </c>
      <c r="E1" s="168" t="s">
        <v>64</v>
      </c>
      <c r="F1" s="168" t="s">
        <v>62</v>
      </c>
      <c r="G1" s="169" t="s">
        <v>63</v>
      </c>
    </row>
    <row r="2" spans="1:18" ht="15" thickBot="1">
      <c r="A2" s="6"/>
      <c r="B2" s="7" t="s">
        <v>5</v>
      </c>
      <c r="C2" s="8"/>
      <c r="D2" s="8"/>
      <c r="E2" s="8"/>
      <c r="F2" s="8"/>
      <c r="G2" s="9"/>
    </row>
    <row r="3" spans="1:18" ht="15.6">
      <c r="A3" s="97">
        <v>6310</v>
      </c>
      <c r="B3" s="98" t="s">
        <v>6</v>
      </c>
      <c r="C3" s="99">
        <v>105880</v>
      </c>
      <c r="D3" s="100">
        <v>105880</v>
      </c>
      <c r="E3" s="100">
        <f>+D3-C3</f>
        <v>0</v>
      </c>
      <c r="F3" s="99">
        <f>F41-F4</f>
        <v>103584</v>
      </c>
      <c r="G3" s="101">
        <f>F3/4</f>
        <v>25896</v>
      </c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15.6">
      <c r="A4" s="102">
        <v>6311</v>
      </c>
      <c r="B4" s="103" t="s">
        <v>50</v>
      </c>
      <c r="C4" s="104">
        <v>3000</v>
      </c>
      <c r="D4" s="105">
        <v>3000</v>
      </c>
      <c r="E4" s="105"/>
      <c r="F4" s="104">
        <f>F38</f>
        <v>8000</v>
      </c>
      <c r="G4" s="106">
        <f>F4/4</f>
        <v>2000</v>
      </c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spans="1:18" ht="15.6">
      <c r="A5" s="107">
        <v>6390</v>
      </c>
      <c r="B5" s="108" t="s">
        <v>8</v>
      </c>
      <c r="C5" s="109">
        <v>0</v>
      </c>
      <c r="D5" s="109">
        <v>90</v>
      </c>
      <c r="E5" s="109">
        <f>+D5-C5</f>
        <v>90</v>
      </c>
      <c r="F5" s="109">
        <v>0</v>
      </c>
      <c r="G5" s="110">
        <f t="shared" ref="G5:G8" si="0">F5/4</f>
        <v>0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ht="15.6" hidden="1">
      <c r="A6" s="107">
        <v>6410</v>
      </c>
      <c r="B6" s="108" t="s">
        <v>9</v>
      </c>
      <c r="C6" s="111"/>
      <c r="D6" s="109">
        <v>0</v>
      </c>
      <c r="E6" s="109">
        <f>+D6-C6</f>
        <v>0</v>
      </c>
      <c r="F6" s="111"/>
      <c r="G6" s="110">
        <f t="shared" si="0"/>
        <v>0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18" ht="15.6" hidden="1">
      <c r="A7" s="107">
        <v>6510</v>
      </c>
      <c r="B7" s="108" t="s">
        <v>10</v>
      </c>
      <c r="C7" s="111"/>
      <c r="D7" s="109">
        <v>0</v>
      </c>
      <c r="E7" s="109">
        <f>+D7-C7</f>
        <v>0</v>
      </c>
      <c r="F7" s="111"/>
      <c r="G7" s="110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18" ht="16.2" thickBot="1">
      <c r="A8" s="107">
        <v>6920</v>
      </c>
      <c r="B8" s="108" t="s">
        <v>44</v>
      </c>
      <c r="C8" s="111">
        <v>0</v>
      </c>
      <c r="D8" s="109">
        <v>28</v>
      </c>
      <c r="E8" s="109">
        <f>+D8-C8</f>
        <v>28</v>
      </c>
      <c r="F8" s="111">
        <v>0</v>
      </c>
      <c r="G8" s="110">
        <f t="shared" si="0"/>
        <v>0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18" ht="16.2" hidden="1" thickBot="1">
      <c r="A9" s="112">
        <v>6930</v>
      </c>
      <c r="B9" s="113" t="s">
        <v>45</v>
      </c>
      <c r="C9" s="114"/>
      <c r="D9" s="115">
        <v>0</v>
      </c>
      <c r="E9" s="115">
        <f>+D9-C9</f>
        <v>0</v>
      </c>
      <c r="F9" s="114"/>
      <c r="G9" s="116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ht="16.2" thickBot="1">
      <c r="A10" s="117"/>
      <c r="B10" s="118" t="s">
        <v>11</v>
      </c>
      <c r="C10" s="119">
        <v>108880</v>
      </c>
      <c r="D10" s="119">
        <f>SUM(D3:D9)</f>
        <v>108998</v>
      </c>
      <c r="E10" s="119">
        <f>SUM(E3:E9)</f>
        <v>118</v>
      </c>
      <c r="F10" s="119">
        <f>SUM(F3:F7)</f>
        <v>111584</v>
      </c>
      <c r="G10" s="120">
        <f>SUM(G3:G7)</f>
        <v>27896</v>
      </c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spans="1:18" ht="11.25" customHeight="1" thickBot="1">
      <c r="A11" s="112"/>
      <c r="B11" s="113"/>
      <c r="C11" s="121"/>
      <c r="D11" s="121"/>
      <c r="E11" s="121" t="s">
        <v>36</v>
      </c>
      <c r="F11" s="121"/>
      <c r="G11" s="122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</row>
    <row r="12" spans="1:18" ht="16.2" thickBot="1">
      <c r="A12" s="117"/>
      <c r="B12" s="118" t="s">
        <v>12</v>
      </c>
      <c r="C12" s="123"/>
      <c r="D12" s="123"/>
      <c r="E12" s="123"/>
      <c r="F12" s="123"/>
      <c r="G12" s="124"/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1:18" ht="15.6">
      <c r="A13" s="125"/>
      <c r="B13" s="126" t="s">
        <v>13</v>
      </c>
      <c r="C13" s="127"/>
      <c r="D13" s="127"/>
      <c r="E13" s="127"/>
      <c r="F13" s="127"/>
      <c r="G13" s="128"/>
      <c r="H13" s="93"/>
      <c r="I13" s="93"/>
      <c r="J13" s="93"/>
      <c r="K13" s="93"/>
      <c r="L13" s="93"/>
      <c r="M13" s="93"/>
      <c r="N13" s="93"/>
      <c r="O13" s="93"/>
      <c r="P13" s="93"/>
      <c r="Q13" s="93"/>
      <c r="R13" s="93"/>
    </row>
    <row r="14" spans="1:18" ht="15.6">
      <c r="A14" s="107">
        <v>7010</v>
      </c>
      <c r="B14" s="108" t="s">
        <v>14</v>
      </c>
      <c r="C14" s="129">
        <v>10140</v>
      </c>
      <c r="D14" s="130">
        <v>10140</v>
      </c>
      <c r="E14" s="130">
        <f t="shared" ref="E14:E20" si="1">+C14-D14</f>
        <v>0</v>
      </c>
      <c r="F14" s="129">
        <v>10644</v>
      </c>
      <c r="G14" s="131">
        <f>F14/4</f>
        <v>2661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</row>
    <row r="15" spans="1:18" ht="15.6">
      <c r="A15" s="107">
        <v>7140</v>
      </c>
      <c r="B15" s="108" t="s">
        <v>15</v>
      </c>
      <c r="C15" s="129">
        <v>2000</v>
      </c>
      <c r="D15" s="130">
        <v>2000</v>
      </c>
      <c r="E15" s="130">
        <f t="shared" si="1"/>
        <v>0</v>
      </c>
      <c r="F15" s="129">
        <v>2000</v>
      </c>
      <c r="G15" s="131">
        <f>F15/4</f>
        <v>500</v>
      </c>
      <c r="H15" s="94"/>
      <c r="I15" s="93"/>
      <c r="J15" s="93"/>
      <c r="K15" s="93"/>
      <c r="L15" s="93"/>
      <c r="M15" s="93"/>
      <c r="N15" s="93"/>
      <c r="O15" s="93"/>
      <c r="P15" s="93"/>
      <c r="Q15" s="93"/>
      <c r="R15" s="93"/>
    </row>
    <row r="16" spans="1:18" ht="15.6">
      <c r="A16" s="107">
        <v>7150</v>
      </c>
      <c r="B16" s="108" t="s">
        <v>16</v>
      </c>
      <c r="C16" s="130">
        <v>280</v>
      </c>
      <c r="D16" s="130">
        <v>280</v>
      </c>
      <c r="E16" s="130">
        <f t="shared" si="1"/>
        <v>0</v>
      </c>
      <c r="F16" s="130">
        <v>280</v>
      </c>
      <c r="G16" s="131">
        <f t="shared" ref="G16:G35" si="2">F16/4</f>
        <v>70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</row>
    <row r="17" spans="1:18" ht="15.6">
      <c r="A17" s="107">
        <v>7160</v>
      </c>
      <c r="B17" s="108" t="s">
        <v>52</v>
      </c>
      <c r="C17" s="129">
        <v>2000</v>
      </c>
      <c r="D17" s="130">
        <v>0</v>
      </c>
      <c r="E17" s="130">
        <f t="shared" si="1"/>
        <v>2000</v>
      </c>
      <c r="F17" s="129">
        <v>2000</v>
      </c>
      <c r="G17" s="131">
        <f t="shared" si="2"/>
        <v>500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</row>
    <row r="18" spans="1:18" ht="15.6">
      <c r="A18" s="107">
        <v>7250</v>
      </c>
      <c r="B18" s="108" t="s">
        <v>18</v>
      </c>
      <c r="C18" s="129">
        <v>62</v>
      </c>
      <c r="D18" s="130">
        <v>62</v>
      </c>
      <c r="E18" s="130">
        <f t="shared" si="1"/>
        <v>0</v>
      </c>
      <c r="F18" s="129">
        <v>62</v>
      </c>
      <c r="G18" s="132">
        <f t="shared" si="2"/>
        <v>15.5</v>
      </c>
      <c r="H18" s="93"/>
      <c r="I18" s="93"/>
      <c r="J18" s="93"/>
      <c r="K18" s="93"/>
      <c r="L18" s="93"/>
      <c r="M18" s="93"/>
      <c r="N18" s="93"/>
      <c r="O18" s="93"/>
      <c r="P18" s="93"/>
      <c r="Q18" s="93"/>
      <c r="R18" s="93"/>
    </row>
    <row r="19" spans="1:18" ht="15.6">
      <c r="A19" s="107">
        <v>7810</v>
      </c>
      <c r="B19" s="108" t="s">
        <v>53</v>
      </c>
      <c r="C19" s="129">
        <v>7080</v>
      </c>
      <c r="D19" s="129">
        <v>5747</v>
      </c>
      <c r="E19" s="129">
        <f t="shared" si="1"/>
        <v>1333</v>
      </c>
      <c r="F19" s="129">
        <v>6972</v>
      </c>
      <c r="G19" s="131">
        <f t="shared" si="2"/>
        <v>1743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</row>
    <row r="20" spans="1:18" ht="15.6">
      <c r="A20" s="107">
        <v>7910</v>
      </c>
      <c r="B20" s="108" t="s">
        <v>20</v>
      </c>
      <c r="C20" s="129">
        <v>3398</v>
      </c>
      <c r="D20" s="129">
        <v>4376</v>
      </c>
      <c r="E20" s="129">
        <f t="shared" si="1"/>
        <v>-978</v>
      </c>
      <c r="F20" s="129">
        <v>4376</v>
      </c>
      <c r="G20" s="131">
        <f t="shared" si="2"/>
        <v>1094</v>
      </c>
      <c r="H20" s="94" t="s">
        <v>36</v>
      </c>
      <c r="I20" s="93"/>
      <c r="J20" s="93"/>
      <c r="K20" s="93"/>
      <c r="L20" s="93"/>
      <c r="M20" s="93"/>
      <c r="N20" s="93"/>
      <c r="O20" s="93"/>
      <c r="P20" s="93"/>
      <c r="Q20" s="93"/>
      <c r="R20" s="93"/>
    </row>
    <row r="21" spans="1:18" ht="15.6">
      <c r="A21" s="133"/>
      <c r="B21" s="134" t="s">
        <v>21</v>
      </c>
      <c r="C21" s="135"/>
      <c r="D21" s="135"/>
      <c r="E21" s="135"/>
      <c r="F21" s="135"/>
      <c r="G21" s="136">
        <f t="shared" si="2"/>
        <v>0</v>
      </c>
      <c r="H21" s="93"/>
      <c r="I21" s="93"/>
      <c r="J21" s="93"/>
      <c r="K21" s="93"/>
      <c r="L21" s="93"/>
      <c r="M21" s="93"/>
      <c r="N21" s="93"/>
      <c r="O21" s="93"/>
      <c r="P21" s="93"/>
      <c r="Q21" s="93"/>
      <c r="R21" s="93"/>
    </row>
    <row r="22" spans="1:18" ht="15.6">
      <c r="A22" s="107">
        <v>8010</v>
      </c>
      <c r="B22" s="108" t="s">
        <v>22</v>
      </c>
      <c r="C22" s="129">
        <v>1000</v>
      </c>
      <c r="D22" s="129">
        <v>1023</v>
      </c>
      <c r="E22" s="129">
        <f t="shared" ref="E22:E30" si="3">+C22-D22</f>
        <v>-23</v>
      </c>
      <c r="F22" s="129">
        <v>1200</v>
      </c>
      <c r="G22" s="131">
        <f t="shared" si="2"/>
        <v>300</v>
      </c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</row>
    <row r="23" spans="1:18" ht="15.6">
      <c r="A23" s="107">
        <v>8030</v>
      </c>
      <c r="B23" s="108" t="s">
        <v>23</v>
      </c>
      <c r="C23" s="129">
        <v>1200</v>
      </c>
      <c r="D23" s="130">
        <v>1336</v>
      </c>
      <c r="E23" s="130">
        <f t="shared" si="3"/>
        <v>-136</v>
      </c>
      <c r="F23" s="129">
        <v>1350</v>
      </c>
      <c r="G23" s="131">
        <f t="shared" si="2"/>
        <v>337.5</v>
      </c>
      <c r="H23" s="94" t="s">
        <v>36</v>
      </c>
      <c r="I23" s="93"/>
      <c r="J23" s="93"/>
      <c r="K23" s="93"/>
      <c r="L23" s="93"/>
      <c r="M23" s="93"/>
      <c r="N23" s="93"/>
      <c r="O23" s="93"/>
      <c r="P23" s="93"/>
      <c r="Q23" s="93"/>
      <c r="R23" s="93"/>
    </row>
    <row r="24" spans="1:18" ht="15.6">
      <c r="A24" s="107">
        <v>8040</v>
      </c>
      <c r="B24" s="108" t="s">
        <v>54</v>
      </c>
      <c r="C24" s="129">
        <v>1500</v>
      </c>
      <c r="D24" s="129">
        <v>4500</v>
      </c>
      <c r="E24" s="130">
        <f t="shared" si="3"/>
        <v>-3000</v>
      </c>
      <c r="F24" s="129">
        <v>2500</v>
      </c>
      <c r="G24" s="131">
        <f t="shared" si="2"/>
        <v>625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</row>
    <row r="25" spans="1:18" ht="15.6">
      <c r="A25" s="107">
        <v>8050</v>
      </c>
      <c r="B25" s="108" t="s">
        <v>55</v>
      </c>
      <c r="C25" s="129">
        <v>51000</v>
      </c>
      <c r="D25" s="129">
        <v>47400</v>
      </c>
      <c r="E25" s="130">
        <f t="shared" si="3"/>
        <v>3600</v>
      </c>
      <c r="F25" s="129">
        <v>48822</v>
      </c>
      <c r="G25" s="132">
        <f t="shared" si="2"/>
        <v>12205.5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</row>
    <row r="26" spans="1:18" ht="15.6">
      <c r="A26" s="107">
        <v>8055</v>
      </c>
      <c r="B26" s="108" t="s">
        <v>56</v>
      </c>
      <c r="C26" s="129">
        <v>12000</v>
      </c>
      <c r="D26" s="129">
        <v>10000</v>
      </c>
      <c r="E26" s="130">
        <f t="shared" si="3"/>
        <v>2000</v>
      </c>
      <c r="F26" s="129">
        <v>10000</v>
      </c>
      <c r="G26" s="132">
        <f t="shared" si="2"/>
        <v>2500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</row>
    <row r="27" spans="1:18" ht="15.6">
      <c r="A27" s="107">
        <v>8070</v>
      </c>
      <c r="B27" s="108" t="s">
        <v>58</v>
      </c>
      <c r="C27" s="129">
        <v>2000</v>
      </c>
      <c r="D27" s="129">
        <v>300</v>
      </c>
      <c r="E27" s="129">
        <f t="shared" si="3"/>
        <v>1700</v>
      </c>
      <c r="F27" s="129">
        <v>1000</v>
      </c>
      <c r="G27" s="132">
        <f t="shared" si="2"/>
        <v>250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</row>
    <row r="28" spans="1:18" ht="15.6">
      <c r="A28" s="107">
        <v>8090</v>
      </c>
      <c r="B28" s="108" t="s">
        <v>28</v>
      </c>
      <c r="C28" s="129">
        <v>2400</v>
      </c>
      <c r="D28" s="129">
        <v>4250</v>
      </c>
      <c r="E28" s="129">
        <f t="shared" si="3"/>
        <v>-1850</v>
      </c>
      <c r="F28" s="129">
        <v>3000</v>
      </c>
      <c r="G28" s="132">
        <f t="shared" si="2"/>
        <v>750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</row>
    <row r="29" spans="1:18" ht="15.6">
      <c r="A29" s="107">
        <v>8091</v>
      </c>
      <c r="B29" s="108" t="s">
        <v>29</v>
      </c>
      <c r="C29" s="129">
        <v>2910</v>
      </c>
      <c r="D29" s="129">
        <v>2200</v>
      </c>
      <c r="E29" s="129">
        <f t="shared" si="3"/>
        <v>710</v>
      </c>
      <c r="F29" s="129">
        <v>2500</v>
      </c>
      <c r="G29" s="132">
        <f t="shared" si="2"/>
        <v>625</v>
      </c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</row>
    <row r="30" spans="1:18" ht="15.6">
      <c r="A30" s="107">
        <v>8110</v>
      </c>
      <c r="B30" s="108" t="s">
        <v>30</v>
      </c>
      <c r="C30" s="129">
        <v>2000</v>
      </c>
      <c r="D30" s="137">
        <v>1000</v>
      </c>
      <c r="E30" s="129">
        <f t="shared" si="3"/>
        <v>1000</v>
      </c>
      <c r="F30" s="129">
        <v>2000</v>
      </c>
      <c r="G30" s="132">
        <f t="shared" si="2"/>
        <v>500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</row>
    <row r="31" spans="1:18" ht="15.6">
      <c r="A31" s="133"/>
      <c r="B31" s="134" t="s">
        <v>31</v>
      </c>
      <c r="C31" s="135"/>
      <c r="D31" s="135"/>
      <c r="E31" s="135"/>
      <c r="F31" s="135"/>
      <c r="G31" s="136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</row>
    <row r="32" spans="1:18" ht="15.6">
      <c r="A32" s="107">
        <v>8930</v>
      </c>
      <c r="B32" s="108" t="s">
        <v>32</v>
      </c>
      <c r="C32" s="129">
        <v>1050</v>
      </c>
      <c r="D32" s="129">
        <v>800</v>
      </c>
      <c r="E32" s="129">
        <f>+C32-D32</f>
        <v>250</v>
      </c>
      <c r="F32" s="129">
        <v>1000</v>
      </c>
      <c r="G32" s="131">
        <f t="shared" si="2"/>
        <v>250</v>
      </c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18" ht="15.6">
      <c r="A33" s="107">
        <v>8950</v>
      </c>
      <c r="B33" s="108" t="s">
        <v>33</v>
      </c>
      <c r="C33" s="129">
        <v>1860</v>
      </c>
      <c r="D33" s="129">
        <v>1900</v>
      </c>
      <c r="E33" s="129">
        <f>+C33-D33</f>
        <v>-40</v>
      </c>
      <c r="F33" s="129">
        <v>1900</v>
      </c>
      <c r="G33" s="132">
        <f t="shared" si="2"/>
        <v>475</v>
      </c>
      <c r="H33" s="93" t="s">
        <v>36</v>
      </c>
      <c r="I33" s="93"/>
      <c r="J33" s="93"/>
      <c r="K33" s="93"/>
      <c r="L33" s="93"/>
      <c r="M33" s="93"/>
      <c r="N33" s="93"/>
      <c r="O33" s="93"/>
      <c r="P33" s="93"/>
      <c r="Q33" s="93"/>
      <c r="R33" s="93"/>
    </row>
    <row r="34" spans="1:18" ht="15.6">
      <c r="A34" s="133"/>
      <c r="B34" s="134" t="s">
        <v>34</v>
      </c>
      <c r="C34" s="135"/>
      <c r="D34" s="135"/>
      <c r="E34" s="135"/>
      <c r="F34" s="135"/>
      <c r="G34" s="136"/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</row>
    <row r="35" spans="1:18" ht="15.6">
      <c r="A35" s="107">
        <v>9011</v>
      </c>
      <c r="B35" s="108" t="s">
        <v>35</v>
      </c>
      <c r="C35" s="129">
        <v>2000</v>
      </c>
      <c r="D35" s="129">
        <v>0</v>
      </c>
      <c r="E35" s="129">
        <f>+C35-D35</f>
        <v>2000</v>
      </c>
      <c r="F35" s="129">
        <v>1978</v>
      </c>
      <c r="G35" s="132">
        <f t="shared" si="2"/>
        <v>494.5</v>
      </c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  <row r="36" spans="1:18" ht="15.6">
      <c r="A36" s="138"/>
      <c r="B36" s="139" t="s">
        <v>46</v>
      </c>
      <c r="C36" s="140">
        <v>105880</v>
      </c>
      <c r="D36" s="140">
        <f>SUM(D14:D35)</f>
        <v>97314</v>
      </c>
      <c r="E36" s="140">
        <f t="shared" ref="E36:G36" si="4">SUM(E14:E35)</f>
        <v>8566</v>
      </c>
      <c r="F36" s="140">
        <f>SUM(F14:F35)</f>
        <v>103584</v>
      </c>
      <c r="G36" s="141">
        <f t="shared" si="4"/>
        <v>25896</v>
      </c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</row>
    <row r="37" spans="1:18" ht="15.6">
      <c r="A37" s="133" t="s">
        <v>36</v>
      </c>
      <c r="B37" s="142" t="s">
        <v>37</v>
      </c>
      <c r="C37" s="135"/>
      <c r="D37" s="135"/>
      <c r="E37" s="135"/>
      <c r="F37" s="135"/>
      <c r="G37" s="136"/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</row>
    <row r="38" spans="1:18" ht="15.6">
      <c r="A38" s="102">
        <v>9910</v>
      </c>
      <c r="B38" s="103" t="s">
        <v>7</v>
      </c>
      <c r="C38" s="143">
        <v>3000</v>
      </c>
      <c r="D38" s="143">
        <v>3000</v>
      </c>
      <c r="E38" s="143">
        <f>+D38-C38</f>
        <v>0</v>
      </c>
      <c r="F38" s="143">
        <v>8000</v>
      </c>
      <c r="G38" s="144">
        <f>F38/4</f>
        <v>2000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</row>
    <row r="39" spans="1:18" ht="15.6">
      <c r="A39" s="138">
        <v>9990</v>
      </c>
      <c r="B39" s="145" t="s">
        <v>47</v>
      </c>
      <c r="C39" s="146">
        <v>0</v>
      </c>
      <c r="D39" s="146">
        <v>90</v>
      </c>
      <c r="E39" s="146">
        <f>+D39-C39</f>
        <v>90</v>
      </c>
      <c r="F39" s="146">
        <v>0</v>
      </c>
      <c r="G39" s="147">
        <v>0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</row>
    <row r="40" spans="1:18" ht="16.2" thickBot="1">
      <c r="A40" s="148"/>
      <c r="B40" s="139" t="s">
        <v>48</v>
      </c>
      <c r="C40" s="140">
        <v>3000</v>
      </c>
      <c r="D40" s="140">
        <f>SUM(D38:D39)</f>
        <v>3090</v>
      </c>
      <c r="E40" s="140">
        <f>SUM(E38:E39)</f>
        <v>90</v>
      </c>
      <c r="F40" s="140">
        <f>SUM(F38:F39)</f>
        <v>8000</v>
      </c>
      <c r="G40" s="141">
        <f>SUM(G38:G38)</f>
        <v>2000</v>
      </c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</row>
    <row r="41" spans="1:18" ht="16.2" thickBot="1">
      <c r="A41" s="117"/>
      <c r="B41" s="118" t="s">
        <v>38</v>
      </c>
      <c r="C41" s="149">
        <v>108880</v>
      </c>
      <c r="D41" s="149">
        <f>D36+D40</f>
        <v>100404</v>
      </c>
      <c r="E41" s="149">
        <f>+E36+E40</f>
        <v>8656</v>
      </c>
      <c r="F41" s="149">
        <f>F36+F40</f>
        <v>111584</v>
      </c>
      <c r="G41" s="120">
        <f>G36+G40</f>
        <v>27896</v>
      </c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</row>
    <row r="42" spans="1:18" ht="12" customHeight="1">
      <c r="A42" s="150"/>
      <c r="B42" s="151"/>
      <c r="C42" s="152"/>
      <c r="D42" s="152"/>
      <c r="E42" s="152" t="s">
        <v>36</v>
      </c>
      <c r="F42" s="152"/>
      <c r="G42" s="152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</row>
    <row r="43" spans="1:18" ht="15.6">
      <c r="A43" s="113"/>
      <c r="B43" s="153" t="s">
        <v>39</v>
      </c>
      <c r="C43" s="154">
        <v>108880</v>
      </c>
      <c r="D43" s="155"/>
      <c r="E43" s="155">
        <f>E41</f>
        <v>8656</v>
      </c>
      <c r="F43" s="154">
        <f>F41</f>
        <v>111584</v>
      </c>
      <c r="G43" s="156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</row>
    <row r="44" spans="1:18" ht="15.6" hidden="1">
      <c r="A44" s="113"/>
      <c r="B44" s="153" t="s">
        <v>49</v>
      </c>
      <c r="C44" s="154">
        <v>0</v>
      </c>
      <c r="D44" s="157"/>
      <c r="E44" s="157">
        <f>+E10-E43</f>
        <v>-8538</v>
      </c>
      <c r="F44" s="154">
        <v>0</v>
      </c>
      <c r="G44" s="156" t="s">
        <v>36</v>
      </c>
      <c r="H44" s="95" t="s">
        <v>36</v>
      </c>
      <c r="I44" s="93"/>
      <c r="J44" s="93"/>
      <c r="K44" s="93"/>
      <c r="L44" s="93"/>
      <c r="M44" s="93"/>
      <c r="N44" s="93"/>
      <c r="O44" s="93"/>
      <c r="P44" s="93"/>
      <c r="Q44" s="93"/>
      <c r="R44" s="93"/>
    </row>
    <row r="45" spans="1:18" ht="15.6">
      <c r="A45" s="113"/>
      <c r="B45" s="158"/>
      <c r="C45" s="159"/>
      <c r="D45" s="160"/>
      <c r="E45" s="160"/>
      <c r="F45" s="159"/>
      <c r="G45" s="156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</row>
    <row r="46" spans="1:18" ht="15.6">
      <c r="A46" s="113"/>
      <c r="B46" s="153" t="s">
        <v>40</v>
      </c>
      <c r="C46" s="161">
        <v>2474.5454545454545</v>
      </c>
      <c r="D46" s="162"/>
      <c r="E46" s="162"/>
      <c r="F46" s="161">
        <f>F43/44</f>
        <v>2536</v>
      </c>
      <c r="G46" s="113"/>
      <c r="H46" s="93"/>
      <c r="I46" s="93"/>
      <c r="J46" s="93"/>
      <c r="K46" s="93"/>
      <c r="L46" s="93"/>
      <c r="M46" s="93"/>
      <c r="N46" s="93"/>
      <c r="O46" s="93"/>
      <c r="P46" s="93"/>
      <c r="Q46" s="93"/>
      <c r="R46" s="93"/>
    </row>
    <row r="47" spans="1:18" ht="16.2" thickBot="1">
      <c r="A47" s="113"/>
      <c r="B47" s="163" t="s">
        <v>41</v>
      </c>
      <c r="C47" s="164">
        <v>618.63636363636363</v>
      </c>
      <c r="D47" s="165"/>
      <c r="E47" s="165"/>
      <c r="F47" s="164">
        <f>F46/4</f>
        <v>634</v>
      </c>
      <c r="G47" s="113"/>
      <c r="H47" s="93"/>
      <c r="I47" s="93"/>
      <c r="J47" s="93"/>
      <c r="K47" s="93"/>
      <c r="L47" s="93"/>
      <c r="M47" s="93"/>
      <c r="N47" s="93"/>
      <c r="O47" s="93"/>
      <c r="P47" s="93"/>
      <c r="Q47" s="93"/>
      <c r="R47" s="93"/>
    </row>
    <row r="48" spans="1:18">
      <c r="C48" s="96"/>
      <c r="D48" s="96" t="s">
        <v>36</v>
      </c>
      <c r="E48" s="96"/>
      <c r="F48" s="96"/>
      <c r="G48" s="96"/>
    </row>
    <row r="49" spans="3:7">
      <c r="C49" s="96"/>
      <c r="D49" s="96"/>
      <c r="E49" s="96" t="s">
        <v>36</v>
      </c>
      <c r="F49" s="96"/>
      <c r="G49" s="96"/>
    </row>
    <row r="50" spans="3:7">
      <c r="C50" s="96"/>
      <c r="D50" s="96"/>
      <c r="E50" s="96"/>
      <c r="F50" s="96"/>
      <c r="G50" s="96"/>
    </row>
    <row r="51" spans="3:7">
      <c r="C51" s="96"/>
      <c r="D51" s="96"/>
      <c r="E51" s="96"/>
      <c r="F51" s="96"/>
      <c r="G51" s="96"/>
    </row>
    <row r="52" spans="3:7">
      <c r="C52" s="96"/>
      <c r="D52" s="96"/>
      <c r="E52" s="96"/>
      <c r="F52" s="96"/>
      <c r="G52" s="96"/>
    </row>
    <row r="53" spans="3:7">
      <c r="C53" s="96"/>
      <c r="D53" s="96"/>
      <c r="E53" s="96"/>
      <c r="F53" s="96"/>
      <c r="G53" s="96"/>
    </row>
    <row r="54" spans="3:7">
      <c r="C54" s="96"/>
      <c r="D54" s="96"/>
      <c r="E54" s="96"/>
      <c r="F54" s="96"/>
      <c r="G54" s="96"/>
    </row>
    <row r="55" spans="3:7">
      <c r="C55" s="96"/>
      <c r="D55" s="96"/>
      <c r="E55" s="96"/>
      <c r="F55" s="96"/>
      <c r="G55" s="96"/>
    </row>
    <row r="56" spans="3:7">
      <c r="C56" s="96"/>
      <c r="D56" s="96"/>
      <c r="E56" s="96"/>
      <c r="F56" s="96"/>
      <c r="G56" s="96"/>
    </row>
    <row r="57" spans="3:7">
      <c r="C57" s="96"/>
      <c r="D57" s="96"/>
      <c r="E57" s="96"/>
      <c r="F57" s="96"/>
      <c r="G57" s="96"/>
    </row>
    <row r="58" spans="3:7">
      <c r="C58" s="96"/>
      <c r="D58" s="96"/>
      <c r="E58" s="96"/>
      <c r="F58" s="96"/>
      <c r="G58" s="96"/>
    </row>
    <row r="59" spans="3:7">
      <c r="C59" s="96"/>
      <c r="D59" s="96"/>
      <c r="E59" s="96"/>
      <c r="F59" s="96"/>
      <c r="G59" s="96"/>
    </row>
    <row r="60" spans="3:7">
      <c r="C60" s="96"/>
      <c r="D60" s="96"/>
      <c r="E60" s="96"/>
      <c r="F60" s="96"/>
      <c r="G60" s="96"/>
    </row>
    <row r="61" spans="3:7">
      <c r="C61" s="96"/>
      <c r="D61" s="96"/>
      <c r="E61" s="96"/>
      <c r="F61" s="96"/>
      <c r="G61" s="96"/>
    </row>
    <row r="62" spans="3:7">
      <c r="C62" s="96"/>
      <c r="D62" s="96"/>
      <c r="E62" s="96"/>
      <c r="F62" s="96"/>
      <c r="G62" s="96"/>
    </row>
    <row r="63" spans="3:7">
      <c r="C63" s="96"/>
      <c r="D63" s="96"/>
      <c r="E63" s="96"/>
      <c r="F63" s="96"/>
      <c r="G63" s="96"/>
    </row>
    <row r="64" spans="3:7">
      <c r="C64" s="96"/>
      <c r="D64" s="96"/>
      <c r="E64" s="96"/>
      <c r="F64" s="96"/>
      <c r="G64" s="96"/>
    </row>
    <row r="65" spans="3:7">
      <c r="C65" s="96"/>
      <c r="D65" s="96"/>
      <c r="E65" s="96"/>
      <c r="F65" s="96"/>
      <c r="G65" s="96"/>
    </row>
    <row r="66" spans="3:7">
      <c r="C66" s="96"/>
      <c r="D66" s="96"/>
      <c r="E66" s="96"/>
      <c r="F66" s="96"/>
      <c r="G66" s="96"/>
    </row>
    <row r="67" spans="3:7">
      <c r="C67" s="96"/>
      <c r="D67" s="96"/>
      <c r="E67" s="96"/>
      <c r="F67" s="96"/>
      <c r="G67" s="96"/>
    </row>
    <row r="68" spans="3:7">
      <c r="C68" s="96"/>
      <c r="D68" s="96"/>
      <c r="E68" s="96"/>
      <c r="F68" s="96"/>
      <c r="G68" s="96"/>
    </row>
    <row r="69" spans="3:7">
      <c r="C69" s="96"/>
      <c r="D69" s="96"/>
      <c r="E69" s="96"/>
      <c r="F69" s="96"/>
      <c r="G69" s="96"/>
    </row>
    <row r="70" spans="3:7">
      <c r="C70" s="96"/>
      <c r="D70" s="96"/>
      <c r="E70" s="96"/>
      <c r="F70" s="96"/>
      <c r="G70" s="96"/>
    </row>
    <row r="71" spans="3:7">
      <c r="C71" s="96"/>
      <c r="D71" s="96"/>
      <c r="E71" s="96"/>
      <c r="F71" s="96"/>
      <c r="G71" s="96"/>
    </row>
    <row r="72" spans="3:7">
      <c r="C72" s="96"/>
      <c r="D72" s="96"/>
      <c r="E72" s="96"/>
      <c r="F72" s="96"/>
      <c r="G72" s="96"/>
    </row>
    <row r="73" spans="3:7">
      <c r="C73" s="96"/>
      <c r="D73" s="96"/>
      <c r="E73" s="96"/>
      <c r="F73" s="96"/>
      <c r="G73" s="96"/>
    </row>
    <row r="74" spans="3:7">
      <c r="C74" s="96"/>
      <c r="D74" s="96"/>
      <c r="E74" s="96"/>
      <c r="F74" s="96"/>
      <c r="G74" s="96"/>
    </row>
    <row r="75" spans="3:7">
      <c r="C75" s="96"/>
      <c r="D75" s="96"/>
      <c r="E75" s="96"/>
      <c r="F75" s="96"/>
      <c r="G75" s="96"/>
    </row>
    <row r="76" spans="3:7">
      <c r="C76" s="96"/>
      <c r="D76" s="96"/>
      <c r="E76" s="96"/>
      <c r="F76" s="96"/>
      <c r="G76" s="96"/>
    </row>
    <row r="77" spans="3:7">
      <c r="C77" s="96"/>
      <c r="D77" s="96"/>
      <c r="E77" s="96"/>
      <c r="F77" s="96"/>
      <c r="G77" s="96"/>
    </row>
  </sheetData>
  <printOptions horizontalCentered="1" verticalCentered="1"/>
  <pageMargins left="0.25" right="0.25" top="1" bottom="0.75" header="0.3" footer="0.3"/>
  <pageSetup scale="92" orientation="portrait" r:id="rId1"/>
  <headerFooter>
    <oddHeader>&amp;C&amp;"Calibri,Bold"&amp;14Indian Wells Golf Villas  Homeowners Association, Inc.
Approved Budget
January 1, 2024 thru December 31, 2024</oddHeader>
    <oddFooter xml:space="preserve">&amp;R&amp;"Calibri,Bold Italic"&amp;12Approved
11/29/2023&amp;"Arial,Bold"&amp;10
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AD630-5E1B-4CAC-A9C7-A3F1AA5F3A47}">
  <sheetPr>
    <tabColor rgb="FFFF0000"/>
  </sheetPr>
  <dimension ref="A1:R75"/>
  <sheetViews>
    <sheetView zoomScale="85" zoomScaleNormal="85" workbookViewId="0">
      <selection activeCell="U17" sqref="U17"/>
    </sheetView>
  </sheetViews>
  <sheetFormatPr defaultColWidth="9.21875" defaultRowHeight="14.4"/>
  <cols>
    <col min="1" max="1" width="9.21875" style="92"/>
    <col min="2" max="2" width="34.44140625" style="92" customWidth="1"/>
    <col min="3" max="3" width="12.44140625" style="92" customWidth="1"/>
    <col min="4" max="4" width="17.21875" style="92" customWidth="1"/>
    <col min="5" max="5" width="17.21875" style="92" hidden="1" customWidth="1"/>
    <col min="6" max="6" width="14.21875" style="92" customWidth="1"/>
    <col min="7" max="7" width="17" style="92" customWidth="1"/>
    <col min="8" max="16384" width="9.21875" style="92"/>
  </cols>
  <sheetData>
    <row r="1" spans="1:18" ht="36.6" thickBot="1">
      <c r="A1" s="166" t="s">
        <v>59</v>
      </c>
      <c r="B1" s="167" t="s">
        <v>2</v>
      </c>
      <c r="C1" s="168" t="s">
        <v>62</v>
      </c>
      <c r="D1" s="168" t="s">
        <v>65</v>
      </c>
      <c r="E1" s="168" t="s">
        <v>64</v>
      </c>
      <c r="F1" s="168" t="s">
        <v>66</v>
      </c>
      <c r="G1" s="169" t="s">
        <v>67</v>
      </c>
    </row>
    <row r="2" spans="1:18" ht="15" thickBot="1">
      <c r="A2" s="6"/>
      <c r="B2" s="7" t="s">
        <v>5</v>
      </c>
      <c r="C2" s="8"/>
      <c r="D2" s="8"/>
      <c r="E2" s="8"/>
      <c r="F2" s="8"/>
      <c r="G2" s="9"/>
    </row>
    <row r="3" spans="1:18" ht="15.6">
      <c r="A3" s="97">
        <v>6310</v>
      </c>
      <c r="B3" s="98" t="s">
        <v>6</v>
      </c>
      <c r="C3" s="99">
        <v>103584</v>
      </c>
      <c r="D3" s="100">
        <v>103584</v>
      </c>
      <c r="E3" s="100">
        <f>+D3-C3</f>
        <v>0</v>
      </c>
      <c r="F3" s="99">
        <f>F39-F4</f>
        <v>108774</v>
      </c>
      <c r="G3" s="101">
        <f>F3/4</f>
        <v>27193.5</v>
      </c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15.6">
      <c r="A4" s="102">
        <v>6311</v>
      </c>
      <c r="B4" s="103" t="s">
        <v>50</v>
      </c>
      <c r="C4" s="104">
        <v>8000</v>
      </c>
      <c r="D4" s="105">
        <v>8000</v>
      </c>
      <c r="E4" s="105"/>
      <c r="F4" s="104">
        <f>F36</f>
        <v>8000</v>
      </c>
      <c r="G4" s="106">
        <f>F4/4</f>
        <v>2000</v>
      </c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spans="1:18" ht="15.6">
      <c r="A5" s="107">
        <v>6390</v>
      </c>
      <c r="B5" s="108" t="s">
        <v>8</v>
      </c>
      <c r="C5" s="109">
        <v>0</v>
      </c>
      <c r="D5" s="109">
        <v>750</v>
      </c>
      <c r="E5" s="109">
        <f>+D5-C5</f>
        <v>750</v>
      </c>
      <c r="F5" s="109">
        <v>0</v>
      </c>
      <c r="G5" s="110">
        <f t="shared" ref="G5:G7" si="0">F5/4</f>
        <v>0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ht="15.6">
      <c r="A6" s="107">
        <v>6410</v>
      </c>
      <c r="B6" s="108" t="s">
        <v>9</v>
      </c>
      <c r="C6" s="111"/>
      <c r="D6" s="109">
        <v>230</v>
      </c>
      <c r="E6" s="109">
        <f>+D6-C6</f>
        <v>230</v>
      </c>
      <c r="F6" s="111"/>
      <c r="G6" s="110">
        <f t="shared" si="0"/>
        <v>0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18" ht="16.2" thickBot="1">
      <c r="A7" s="107">
        <v>6920</v>
      </c>
      <c r="B7" s="108" t="s">
        <v>44</v>
      </c>
      <c r="C7" s="111">
        <v>0</v>
      </c>
      <c r="D7" s="109">
        <v>755</v>
      </c>
      <c r="E7" s="109">
        <f>+D7-C7</f>
        <v>755</v>
      </c>
      <c r="F7" s="111">
        <v>0</v>
      </c>
      <c r="G7" s="110">
        <f t="shared" si="0"/>
        <v>0</v>
      </c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18" ht="16.2" thickBot="1">
      <c r="A8" s="117"/>
      <c r="B8" s="118" t="s">
        <v>11</v>
      </c>
      <c r="C8" s="119">
        <v>111584</v>
      </c>
      <c r="D8" s="119">
        <f>SUM(D3:D7)</f>
        <v>113319</v>
      </c>
      <c r="E8" s="119">
        <f>SUM(E3:E7)</f>
        <v>1735</v>
      </c>
      <c r="F8" s="119">
        <f>SUM(F3:F6)</f>
        <v>116774</v>
      </c>
      <c r="G8" s="120">
        <f>SUM(G3:G6)</f>
        <v>29193.5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18" ht="11.25" customHeight="1" thickBot="1">
      <c r="A9" s="112"/>
      <c r="B9" s="113"/>
      <c r="C9" s="121"/>
      <c r="D9" s="121"/>
      <c r="E9" s="121" t="s">
        <v>36</v>
      </c>
      <c r="F9" s="121"/>
      <c r="G9" s="122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ht="16.2" thickBot="1">
      <c r="A10" s="117"/>
      <c r="B10" s="118" t="s">
        <v>12</v>
      </c>
      <c r="C10" s="123"/>
      <c r="D10" s="123"/>
      <c r="E10" s="123"/>
      <c r="F10" s="123"/>
      <c r="G10" s="124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spans="1:18" ht="15.6">
      <c r="A11" s="125"/>
      <c r="B11" s="126" t="s">
        <v>13</v>
      </c>
      <c r="C11" s="127"/>
      <c r="D11" s="127"/>
      <c r="E11" s="127"/>
      <c r="F11" s="127"/>
      <c r="G11" s="128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</row>
    <row r="12" spans="1:18" ht="15.6">
      <c r="A12" s="107">
        <v>7010</v>
      </c>
      <c r="B12" s="108" t="s">
        <v>14</v>
      </c>
      <c r="C12" s="129">
        <v>10644</v>
      </c>
      <c r="D12" s="130">
        <v>10644</v>
      </c>
      <c r="E12" s="130">
        <f t="shared" ref="E12:E18" si="1">+C12-D12</f>
        <v>0</v>
      </c>
      <c r="F12" s="129">
        <v>11176</v>
      </c>
      <c r="G12" s="131">
        <f>F12/4</f>
        <v>2794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1:18" ht="15.6">
      <c r="A13" s="107">
        <v>7140</v>
      </c>
      <c r="B13" s="108" t="s">
        <v>15</v>
      </c>
      <c r="C13" s="129">
        <v>2000</v>
      </c>
      <c r="D13" s="130">
        <v>1750</v>
      </c>
      <c r="E13" s="130">
        <f t="shared" si="1"/>
        <v>250</v>
      </c>
      <c r="F13" s="129">
        <v>2000</v>
      </c>
      <c r="G13" s="131">
        <f>F13/4</f>
        <v>500</v>
      </c>
      <c r="H13" s="94"/>
      <c r="I13" s="93"/>
      <c r="J13" s="93"/>
      <c r="K13" s="93"/>
      <c r="L13" s="93"/>
      <c r="M13" s="93"/>
      <c r="N13" s="93"/>
      <c r="O13" s="93"/>
      <c r="P13" s="93"/>
      <c r="Q13" s="93"/>
      <c r="R13" s="93"/>
    </row>
    <row r="14" spans="1:18" ht="15.6">
      <c r="A14" s="107">
        <v>7150</v>
      </c>
      <c r="B14" s="108" t="s">
        <v>16</v>
      </c>
      <c r="C14" s="130">
        <v>280</v>
      </c>
      <c r="D14" s="130">
        <v>280</v>
      </c>
      <c r="E14" s="130">
        <f t="shared" si="1"/>
        <v>0</v>
      </c>
      <c r="F14" s="130">
        <v>295</v>
      </c>
      <c r="G14" s="131">
        <f t="shared" ref="G14:G33" si="2">F14/4</f>
        <v>73.75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</row>
    <row r="15" spans="1:18" ht="15.6">
      <c r="A15" s="107">
        <v>7160</v>
      </c>
      <c r="B15" s="108" t="s">
        <v>52</v>
      </c>
      <c r="C15" s="129">
        <v>2000</v>
      </c>
      <c r="D15" s="130">
        <v>0</v>
      </c>
      <c r="E15" s="130">
        <f t="shared" si="1"/>
        <v>2000</v>
      </c>
      <c r="F15" s="129">
        <v>2000</v>
      </c>
      <c r="G15" s="131">
        <f t="shared" si="2"/>
        <v>500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</row>
    <row r="16" spans="1:18" ht="15.6">
      <c r="A16" s="107">
        <v>7250</v>
      </c>
      <c r="B16" s="108" t="s">
        <v>18</v>
      </c>
      <c r="C16" s="129">
        <v>62</v>
      </c>
      <c r="D16" s="130">
        <v>62</v>
      </c>
      <c r="E16" s="130">
        <f t="shared" si="1"/>
        <v>0</v>
      </c>
      <c r="F16" s="129">
        <v>62</v>
      </c>
      <c r="G16" s="132">
        <f t="shared" si="2"/>
        <v>15.5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</row>
    <row r="17" spans="1:18" ht="15.6">
      <c r="A17" s="107">
        <v>7810</v>
      </c>
      <c r="B17" s="108" t="s">
        <v>53</v>
      </c>
      <c r="C17" s="129">
        <v>6972</v>
      </c>
      <c r="D17" s="129">
        <v>6024</v>
      </c>
      <c r="E17" s="129">
        <f t="shared" si="1"/>
        <v>948</v>
      </c>
      <c r="F17" s="129">
        <v>6500</v>
      </c>
      <c r="G17" s="131">
        <f t="shared" si="2"/>
        <v>1625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</row>
    <row r="18" spans="1:18" ht="15.6">
      <c r="A18" s="107">
        <v>7910</v>
      </c>
      <c r="B18" s="108" t="s">
        <v>68</v>
      </c>
      <c r="C18" s="129">
        <v>4376</v>
      </c>
      <c r="D18" s="129">
        <v>4376</v>
      </c>
      <c r="E18" s="129">
        <f t="shared" si="1"/>
        <v>0</v>
      </c>
      <c r="F18" s="137">
        <v>4376</v>
      </c>
      <c r="G18" s="131">
        <f t="shared" si="2"/>
        <v>1094</v>
      </c>
      <c r="H18" s="94" t="s">
        <v>36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</row>
    <row r="19" spans="1:18" ht="15.6">
      <c r="A19" s="133"/>
      <c r="B19" s="134" t="s">
        <v>21</v>
      </c>
      <c r="C19" s="135"/>
      <c r="D19" s="135"/>
      <c r="E19" s="135"/>
      <c r="F19" s="135"/>
      <c r="G19" s="136">
        <f t="shared" si="2"/>
        <v>0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</row>
    <row r="20" spans="1:18" ht="15.6">
      <c r="A20" s="107">
        <v>8010</v>
      </c>
      <c r="B20" s="108" t="s">
        <v>22</v>
      </c>
      <c r="C20" s="129">
        <v>1200</v>
      </c>
      <c r="D20" s="137">
        <v>85</v>
      </c>
      <c r="E20" s="137">
        <f t="shared" ref="E20:E28" si="3">+C20-D20</f>
        <v>1115</v>
      </c>
      <c r="F20" s="137">
        <v>250</v>
      </c>
      <c r="G20" s="131">
        <f t="shared" si="2"/>
        <v>62.5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</row>
    <row r="21" spans="1:18" ht="15.6">
      <c r="A21" s="107">
        <v>8030</v>
      </c>
      <c r="B21" s="108" t="s">
        <v>23</v>
      </c>
      <c r="C21" s="129">
        <v>1350</v>
      </c>
      <c r="D21" s="130">
        <v>1000</v>
      </c>
      <c r="E21" s="130">
        <f t="shared" si="3"/>
        <v>350</v>
      </c>
      <c r="F21" s="129">
        <v>1350</v>
      </c>
      <c r="G21" s="131">
        <f t="shared" si="2"/>
        <v>337.5</v>
      </c>
      <c r="H21" s="94" t="s">
        <v>36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</row>
    <row r="22" spans="1:18" ht="15.6">
      <c r="A22" s="107">
        <v>8040</v>
      </c>
      <c r="B22" s="108" t="s">
        <v>54</v>
      </c>
      <c r="C22" s="129">
        <v>2500</v>
      </c>
      <c r="D22" s="129">
        <v>1500</v>
      </c>
      <c r="E22" s="130">
        <f t="shared" si="3"/>
        <v>1000</v>
      </c>
      <c r="F22" s="129">
        <v>2500</v>
      </c>
      <c r="G22" s="131">
        <f t="shared" si="2"/>
        <v>625</v>
      </c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</row>
    <row r="23" spans="1:18" ht="15.6">
      <c r="A23" s="107">
        <v>8050</v>
      </c>
      <c r="B23" s="108" t="s">
        <v>55</v>
      </c>
      <c r="C23" s="129">
        <v>48822</v>
      </c>
      <c r="D23" s="129">
        <v>48822</v>
      </c>
      <c r="E23" s="130">
        <f t="shared" si="3"/>
        <v>0</v>
      </c>
      <c r="F23" s="137">
        <v>50287</v>
      </c>
      <c r="G23" s="132">
        <f t="shared" si="2"/>
        <v>12571.75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</row>
    <row r="24" spans="1:18" ht="15.6">
      <c r="A24" s="107">
        <v>8055</v>
      </c>
      <c r="B24" s="108" t="s">
        <v>56</v>
      </c>
      <c r="C24" s="129">
        <v>10000</v>
      </c>
      <c r="D24" s="129">
        <v>8100</v>
      </c>
      <c r="E24" s="130">
        <f t="shared" si="3"/>
        <v>1900</v>
      </c>
      <c r="F24" s="129">
        <v>9000</v>
      </c>
      <c r="G24" s="132">
        <f t="shared" si="2"/>
        <v>2250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</row>
    <row r="25" spans="1:18" ht="15.6">
      <c r="A25" s="107">
        <v>8070</v>
      </c>
      <c r="B25" s="108" t="s">
        <v>58</v>
      </c>
      <c r="C25" s="129">
        <v>1000</v>
      </c>
      <c r="D25" s="129">
        <v>4500</v>
      </c>
      <c r="E25" s="129">
        <f t="shared" si="3"/>
        <v>-3500</v>
      </c>
      <c r="F25" s="129">
        <v>4000</v>
      </c>
      <c r="G25" s="132">
        <f t="shared" si="2"/>
        <v>1000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</row>
    <row r="26" spans="1:18" ht="15.6">
      <c r="A26" s="107">
        <v>8090</v>
      </c>
      <c r="B26" s="108" t="s">
        <v>28</v>
      </c>
      <c r="C26" s="129">
        <v>3000</v>
      </c>
      <c r="D26" s="129">
        <v>3805</v>
      </c>
      <c r="E26" s="129">
        <f t="shared" si="3"/>
        <v>-805</v>
      </c>
      <c r="F26" s="129">
        <v>4000</v>
      </c>
      <c r="G26" s="132">
        <f t="shared" si="2"/>
        <v>1000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</row>
    <row r="27" spans="1:18" ht="15.6">
      <c r="A27" s="107">
        <v>8091</v>
      </c>
      <c r="B27" s="108" t="s">
        <v>29</v>
      </c>
      <c r="C27" s="129">
        <v>2500</v>
      </c>
      <c r="D27" s="129">
        <v>3860</v>
      </c>
      <c r="E27" s="129">
        <f t="shared" si="3"/>
        <v>-1360</v>
      </c>
      <c r="F27" s="129">
        <v>4000</v>
      </c>
      <c r="G27" s="132">
        <f t="shared" si="2"/>
        <v>1000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</row>
    <row r="28" spans="1:18" ht="15.6">
      <c r="A28" s="107">
        <v>8110</v>
      </c>
      <c r="B28" s="108" t="s">
        <v>30</v>
      </c>
      <c r="C28" s="129">
        <v>2000</v>
      </c>
      <c r="D28" s="137">
        <v>2000</v>
      </c>
      <c r="E28" s="129">
        <f t="shared" si="3"/>
        <v>0</v>
      </c>
      <c r="F28" s="129">
        <v>2000</v>
      </c>
      <c r="G28" s="132">
        <f t="shared" si="2"/>
        <v>500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</row>
    <row r="29" spans="1:18" ht="15.6">
      <c r="A29" s="133"/>
      <c r="B29" s="134" t="s">
        <v>31</v>
      </c>
      <c r="C29" s="135"/>
      <c r="D29" s="135"/>
      <c r="E29" s="135"/>
      <c r="F29" s="135"/>
      <c r="G29" s="136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</row>
    <row r="30" spans="1:18" ht="15.6">
      <c r="A30" s="107">
        <v>8930</v>
      </c>
      <c r="B30" s="108" t="s">
        <v>32</v>
      </c>
      <c r="C30" s="129">
        <v>1000</v>
      </c>
      <c r="D30" s="129">
        <v>800</v>
      </c>
      <c r="E30" s="129">
        <f>+C30-D30</f>
        <v>200</v>
      </c>
      <c r="F30" s="129">
        <v>1000</v>
      </c>
      <c r="G30" s="131">
        <f t="shared" si="2"/>
        <v>250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</row>
    <row r="31" spans="1:18" ht="15.6">
      <c r="A31" s="107">
        <v>8950</v>
      </c>
      <c r="B31" s="108" t="s">
        <v>33</v>
      </c>
      <c r="C31" s="129">
        <v>1900</v>
      </c>
      <c r="D31" s="129">
        <v>1900</v>
      </c>
      <c r="E31" s="129">
        <f>+C31-D31</f>
        <v>0</v>
      </c>
      <c r="F31" s="129">
        <v>2000</v>
      </c>
      <c r="G31" s="132">
        <f t="shared" si="2"/>
        <v>500</v>
      </c>
      <c r="H31" s="93" t="s">
        <v>36</v>
      </c>
      <c r="I31" s="93"/>
      <c r="J31" s="93"/>
      <c r="K31" s="93"/>
      <c r="L31" s="93"/>
      <c r="M31" s="93"/>
      <c r="N31" s="93"/>
      <c r="O31" s="93"/>
      <c r="P31" s="93"/>
      <c r="Q31" s="93"/>
      <c r="R31" s="93"/>
    </row>
    <row r="32" spans="1:18" ht="15.6">
      <c r="A32" s="133"/>
      <c r="B32" s="134" t="s">
        <v>34</v>
      </c>
      <c r="C32" s="135"/>
      <c r="D32" s="135"/>
      <c r="E32" s="135"/>
      <c r="F32" s="135"/>
      <c r="G32" s="136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18" ht="15.6">
      <c r="A33" s="107">
        <v>9011</v>
      </c>
      <c r="B33" s="108" t="s">
        <v>35</v>
      </c>
      <c r="C33" s="129">
        <v>1978</v>
      </c>
      <c r="D33" s="129">
        <v>68</v>
      </c>
      <c r="E33" s="129">
        <f>+C33-D33</f>
        <v>1910</v>
      </c>
      <c r="F33" s="129">
        <v>1978</v>
      </c>
      <c r="G33" s="132">
        <f t="shared" si="2"/>
        <v>494.5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</row>
    <row r="34" spans="1:18" ht="15.6">
      <c r="A34" s="138"/>
      <c r="B34" s="139" t="s">
        <v>46</v>
      </c>
      <c r="C34" s="140">
        <v>103584</v>
      </c>
      <c r="D34" s="140">
        <f>SUM(D12:D33)</f>
        <v>99576</v>
      </c>
      <c r="E34" s="140">
        <f t="shared" ref="E34:G34" si="4">SUM(E12:E33)</f>
        <v>4008</v>
      </c>
      <c r="F34" s="140">
        <f>SUM(F12:F33)</f>
        <v>108774</v>
      </c>
      <c r="G34" s="141">
        <f t="shared" si="4"/>
        <v>27193.5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</row>
    <row r="35" spans="1:18" ht="15.6">
      <c r="A35" s="133" t="s">
        <v>36</v>
      </c>
      <c r="B35" s="142" t="s">
        <v>37</v>
      </c>
      <c r="C35" s="135"/>
      <c r="D35" s="135"/>
      <c r="E35" s="135"/>
      <c r="F35" s="135"/>
      <c r="G35" s="136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  <row r="36" spans="1:18" ht="16.2" customHeight="1">
      <c r="A36" s="102">
        <v>9910</v>
      </c>
      <c r="B36" s="103" t="s">
        <v>7</v>
      </c>
      <c r="C36" s="143">
        <v>8000</v>
      </c>
      <c r="D36" s="143">
        <v>8000</v>
      </c>
      <c r="E36" s="143">
        <f>+D36-C36</f>
        <v>0</v>
      </c>
      <c r="F36" s="172">
        <v>8000</v>
      </c>
      <c r="G36" s="144">
        <f>F36/4</f>
        <v>2000</v>
      </c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</row>
    <row r="37" spans="1:18" ht="16.2" customHeight="1">
      <c r="A37" s="112">
        <v>9999</v>
      </c>
      <c r="B37" s="113" t="s">
        <v>69</v>
      </c>
      <c r="C37" s="170">
        <v>0</v>
      </c>
      <c r="D37" s="170">
        <v>750</v>
      </c>
      <c r="E37" s="170"/>
      <c r="F37" s="170">
        <v>0</v>
      </c>
      <c r="G37" s="144">
        <f>F37/4</f>
        <v>0</v>
      </c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</row>
    <row r="38" spans="1:18" ht="16.2" thickBot="1">
      <c r="A38" s="148"/>
      <c r="B38" s="139" t="s">
        <v>48</v>
      </c>
      <c r="C38" s="140">
        <v>8000</v>
      </c>
      <c r="D38" s="140">
        <f>SUM(D36:D37)</f>
        <v>8750</v>
      </c>
      <c r="E38" s="140">
        <f>SUM(E36:E36)</f>
        <v>0</v>
      </c>
      <c r="F38" s="140">
        <f t="shared" ref="F38:G38" si="5">SUM(F36:F37)</f>
        <v>8000</v>
      </c>
      <c r="G38" s="171">
        <f t="shared" si="5"/>
        <v>2000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</row>
    <row r="39" spans="1:18" ht="16.2" thickBot="1">
      <c r="A39" s="117"/>
      <c r="B39" s="118" t="s">
        <v>38</v>
      </c>
      <c r="C39" s="149">
        <v>111584</v>
      </c>
      <c r="D39" s="149">
        <f>D34+D38</f>
        <v>108326</v>
      </c>
      <c r="E39" s="149">
        <f>+E34+E38</f>
        <v>4008</v>
      </c>
      <c r="F39" s="149">
        <f>F34+F38</f>
        <v>116774</v>
      </c>
      <c r="G39" s="120">
        <f>G34+G38</f>
        <v>29193.5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</row>
    <row r="40" spans="1:18" ht="12" customHeight="1">
      <c r="A40" s="150"/>
      <c r="B40" s="151"/>
      <c r="C40" s="152"/>
      <c r="D40" s="152"/>
      <c r="E40" s="152" t="s">
        <v>36</v>
      </c>
      <c r="F40" s="152"/>
      <c r="G40" s="152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</row>
    <row r="41" spans="1:18" ht="15.6">
      <c r="A41" s="113"/>
      <c r="B41" s="153" t="s">
        <v>39</v>
      </c>
      <c r="C41" s="154">
        <v>111584</v>
      </c>
      <c r="D41" s="155"/>
      <c r="E41" s="155">
        <f>E39</f>
        <v>4008</v>
      </c>
      <c r="F41" s="154">
        <f>F39</f>
        <v>116774</v>
      </c>
      <c r="G41" s="156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</row>
    <row r="42" spans="1:18" ht="15.6" hidden="1">
      <c r="A42" s="113"/>
      <c r="B42" s="153" t="s">
        <v>49</v>
      </c>
      <c r="C42" s="154">
        <v>0</v>
      </c>
      <c r="D42" s="157"/>
      <c r="E42" s="157">
        <f>+E8-E41</f>
        <v>-2273</v>
      </c>
      <c r="F42" s="154">
        <v>0</v>
      </c>
      <c r="G42" s="156" t="s">
        <v>36</v>
      </c>
      <c r="H42" s="95" t="s">
        <v>36</v>
      </c>
      <c r="I42" s="93"/>
      <c r="J42" s="93"/>
      <c r="K42" s="93"/>
      <c r="L42" s="93"/>
      <c r="M42" s="93"/>
      <c r="N42" s="93"/>
      <c r="O42" s="93"/>
      <c r="P42" s="93"/>
      <c r="Q42" s="93"/>
      <c r="R42" s="93"/>
    </row>
    <row r="43" spans="1:18" ht="15.6">
      <c r="A43" s="113"/>
      <c r="B43" s="158"/>
      <c r="C43" s="159"/>
      <c r="D43" s="160"/>
      <c r="E43" s="160"/>
      <c r="F43" s="159"/>
      <c r="G43" s="156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</row>
    <row r="44" spans="1:18" ht="15.6">
      <c r="A44" s="113"/>
      <c r="B44" s="153" t="s">
        <v>40</v>
      </c>
      <c r="C44" s="161">
        <v>2536</v>
      </c>
      <c r="D44" s="162"/>
      <c r="E44" s="162"/>
      <c r="F44" s="161">
        <f>F41/44</f>
        <v>2653.9545454545455</v>
      </c>
      <c r="G44" s="11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</row>
    <row r="45" spans="1:18" ht="16.2" thickBot="1">
      <c r="A45" s="113"/>
      <c r="B45" s="163" t="s">
        <v>41</v>
      </c>
      <c r="C45" s="164">
        <v>634</v>
      </c>
      <c r="D45" s="165"/>
      <c r="E45" s="165"/>
      <c r="F45" s="164">
        <f>F44/4</f>
        <v>663.48863636363637</v>
      </c>
      <c r="G45" s="11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</row>
    <row r="46" spans="1:18">
      <c r="C46" s="96"/>
      <c r="D46" s="96" t="s">
        <v>36</v>
      </c>
      <c r="E46" s="96"/>
      <c r="F46" s="96"/>
      <c r="G46" s="96"/>
    </row>
    <row r="47" spans="1:18">
      <c r="C47" s="96"/>
      <c r="D47" s="96"/>
      <c r="E47" s="96" t="s">
        <v>36</v>
      </c>
      <c r="F47" s="96"/>
      <c r="G47" s="96"/>
    </row>
    <row r="48" spans="1:18">
      <c r="C48" s="96"/>
      <c r="D48" s="96"/>
      <c r="E48" s="96"/>
      <c r="F48" s="96"/>
      <c r="G48" s="96"/>
    </row>
    <row r="49" spans="3:7">
      <c r="C49" s="96"/>
      <c r="D49" s="96"/>
      <c r="E49" s="96"/>
      <c r="F49" s="96"/>
      <c r="G49" s="96"/>
    </row>
    <row r="50" spans="3:7">
      <c r="C50" s="96"/>
      <c r="D50" s="96"/>
      <c r="E50" s="96"/>
      <c r="F50" s="96"/>
      <c r="G50" s="96"/>
    </row>
    <row r="51" spans="3:7">
      <c r="C51" s="96"/>
      <c r="D51" s="96"/>
      <c r="E51" s="96"/>
      <c r="F51" s="96"/>
      <c r="G51" s="96"/>
    </row>
    <row r="52" spans="3:7">
      <c r="C52" s="96"/>
      <c r="D52" s="96"/>
      <c r="E52" s="96"/>
      <c r="F52" s="96"/>
      <c r="G52" s="96"/>
    </row>
    <row r="53" spans="3:7">
      <c r="C53" s="96"/>
      <c r="D53" s="96"/>
      <c r="E53" s="96"/>
      <c r="F53" s="96"/>
      <c r="G53" s="96"/>
    </row>
    <row r="54" spans="3:7">
      <c r="C54" s="96"/>
      <c r="D54" s="96"/>
      <c r="E54" s="96"/>
      <c r="F54" s="96"/>
      <c r="G54" s="96"/>
    </row>
    <row r="55" spans="3:7">
      <c r="C55" s="96"/>
      <c r="D55" s="96"/>
      <c r="E55" s="96"/>
      <c r="F55" s="96"/>
      <c r="G55" s="96"/>
    </row>
    <row r="56" spans="3:7">
      <c r="C56" s="96"/>
      <c r="D56" s="96"/>
      <c r="E56" s="96"/>
      <c r="F56" s="96"/>
      <c r="G56" s="96"/>
    </row>
    <row r="57" spans="3:7">
      <c r="C57" s="96"/>
      <c r="D57" s="96"/>
      <c r="E57" s="96"/>
      <c r="F57" s="96"/>
      <c r="G57" s="96"/>
    </row>
    <row r="58" spans="3:7">
      <c r="C58" s="96"/>
      <c r="D58" s="96"/>
      <c r="E58" s="96"/>
      <c r="F58" s="96"/>
      <c r="G58" s="96"/>
    </row>
    <row r="59" spans="3:7">
      <c r="C59" s="96"/>
      <c r="D59" s="96"/>
      <c r="E59" s="96"/>
      <c r="F59" s="96"/>
      <c r="G59" s="96"/>
    </row>
    <row r="60" spans="3:7">
      <c r="C60" s="96"/>
      <c r="D60" s="96"/>
      <c r="E60" s="96"/>
      <c r="F60" s="96"/>
      <c r="G60" s="96"/>
    </row>
    <row r="61" spans="3:7">
      <c r="C61" s="96"/>
      <c r="D61" s="96"/>
      <c r="E61" s="96"/>
      <c r="F61" s="96"/>
      <c r="G61" s="96"/>
    </row>
    <row r="62" spans="3:7">
      <c r="C62" s="96"/>
      <c r="D62" s="96"/>
      <c r="E62" s="96"/>
      <c r="F62" s="96"/>
      <c r="G62" s="96"/>
    </row>
    <row r="63" spans="3:7">
      <c r="C63" s="96"/>
      <c r="D63" s="96"/>
      <c r="E63" s="96"/>
      <c r="F63" s="96"/>
      <c r="G63" s="96"/>
    </row>
    <row r="64" spans="3:7">
      <c r="C64" s="96"/>
      <c r="D64" s="96"/>
      <c r="E64" s="96"/>
      <c r="F64" s="96"/>
      <c r="G64" s="96"/>
    </row>
    <row r="65" spans="3:7">
      <c r="C65" s="96"/>
      <c r="D65" s="96"/>
      <c r="E65" s="96"/>
      <c r="F65" s="96"/>
      <c r="G65" s="96"/>
    </row>
    <row r="66" spans="3:7">
      <c r="C66" s="96"/>
      <c r="D66" s="96"/>
      <c r="E66" s="96"/>
      <c r="F66" s="96"/>
      <c r="G66" s="96"/>
    </row>
    <row r="67" spans="3:7">
      <c r="C67" s="96"/>
      <c r="D67" s="96"/>
      <c r="E67" s="96"/>
      <c r="F67" s="96"/>
      <c r="G67" s="96"/>
    </row>
    <row r="68" spans="3:7">
      <c r="C68" s="96"/>
      <c r="D68" s="96"/>
      <c r="E68" s="96"/>
      <c r="F68" s="96"/>
      <c r="G68" s="96"/>
    </row>
    <row r="69" spans="3:7">
      <c r="C69" s="96"/>
      <c r="D69" s="96"/>
      <c r="E69" s="96"/>
      <c r="F69" s="96"/>
      <c r="G69" s="96"/>
    </row>
    <row r="70" spans="3:7">
      <c r="C70" s="96"/>
      <c r="D70" s="96"/>
      <c r="E70" s="96"/>
      <c r="F70" s="96"/>
      <c r="G70" s="96"/>
    </row>
    <row r="71" spans="3:7">
      <c r="C71" s="96"/>
      <c r="D71" s="96"/>
      <c r="E71" s="96"/>
      <c r="F71" s="96"/>
      <c r="G71" s="96"/>
    </row>
    <row r="72" spans="3:7">
      <c r="C72" s="96"/>
      <c r="D72" s="96"/>
      <c r="E72" s="96"/>
      <c r="F72" s="96"/>
      <c r="G72" s="96"/>
    </row>
    <row r="73" spans="3:7">
      <c r="C73" s="96"/>
      <c r="D73" s="96"/>
      <c r="E73" s="96"/>
      <c r="F73" s="96"/>
      <c r="G73" s="96"/>
    </row>
    <row r="74" spans="3:7">
      <c r="C74" s="96"/>
      <c r="D74" s="96"/>
      <c r="E74" s="96"/>
      <c r="F74" s="96"/>
      <c r="G74" s="96"/>
    </row>
    <row r="75" spans="3:7">
      <c r="C75" s="96"/>
      <c r="D75" s="96"/>
      <c r="E75" s="96"/>
      <c r="F75" s="96"/>
      <c r="G75" s="96"/>
    </row>
  </sheetData>
  <printOptions horizontalCentered="1" verticalCentered="1"/>
  <pageMargins left="0.25" right="0.25" top="1" bottom="0.75" header="0.3" footer="0.3"/>
  <pageSetup scale="92" orientation="portrait" r:id="rId1"/>
  <headerFooter>
    <oddHeader>&amp;C&amp;"Calibri,Bold"&amp;14Indian Wells Golf Villas Homeowners Association, Inc.
Approved Budget
January 1, 2025 thru December 31, 2025</oddHeader>
    <oddFooter>&amp;R&amp;"Calibri,Bold"&amp;12Approved
12/1/24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9ABDD-A3B8-43EE-92AC-62D0BEAB2A72}">
  <sheetPr>
    <tabColor rgb="FF00B050"/>
  </sheetPr>
  <dimension ref="A1:R75"/>
  <sheetViews>
    <sheetView tabSelected="1" zoomScale="85" zoomScaleNormal="85" workbookViewId="0">
      <selection activeCell="F34" sqref="F34"/>
    </sheetView>
  </sheetViews>
  <sheetFormatPr defaultColWidth="9.21875" defaultRowHeight="14.4"/>
  <cols>
    <col min="1" max="1" width="9.21875" style="92"/>
    <col min="2" max="2" width="34.44140625" style="92" customWidth="1"/>
    <col min="3" max="3" width="12.44140625" style="92" customWidth="1"/>
    <col min="4" max="4" width="17.21875" style="92" customWidth="1"/>
    <col min="5" max="5" width="17.21875" style="92" hidden="1" customWidth="1"/>
    <col min="6" max="6" width="14.21875" style="92" customWidth="1"/>
    <col min="7" max="7" width="17" style="92" customWidth="1"/>
    <col min="8" max="16384" width="9.21875" style="92"/>
  </cols>
  <sheetData>
    <row r="1" spans="1:18" ht="36.6" thickBot="1">
      <c r="A1" s="166" t="s">
        <v>59</v>
      </c>
      <c r="B1" s="167" t="s">
        <v>2</v>
      </c>
      <c r="C1" s="168" t="s">
        <v>66</v>
      </c>
      <c r="D1" s="168" t="s">
        <v>70</v>
      </c>
      <c r="E1" s="168" t="s">
        <v>64</v>
      </c>
      <c r="F1" s="168" t="s">
        <v>71</v>
      </c>
      <c r="G1" s="169" t="s">
        <v>72</v>
      </c>
    </row>
    <row r="2" spans="1:18" ht="15" thickBot="1">
      <c r="A2" s="6"/>
      <c r="B2" s="7" t="s">
        <v>5</v>
      </c>
      <c r="C2" s="8"/>
      <c r="D2" s="8"/>
      <c r="E2" s="8"/>
      <c r="F2" s="8"/>
      <c r="G2" s="9"/>
    </row>
    <row r="3" spans="1:18" ht="15.6">
      <c r="A3" s="97">
        <v>6310</v>
      </c>
      <c r="B3" s="98" t="s">
        <v>6</v>
      </c>
      <c r="C3" s="99">
        <v>108774</v>
      </c>
      <c r="D3" s="100">
        <v>108774</v>
      </c>
      <c r="E3" s="100">
        <f>+D3-C3</f>
        <v>0</v>
      </c>
      <c r="F3" s="99">
        <f>F39-F4</f>
        <v>108774</v>
      </c>
      <c r="G3" s="101">
        <f>F3/4</f>
        <v>27193.5</v>
      </c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</row>
    <row r="4" spans="1:18" ht="15.6">
      <c r="A4" s="102">
        <v>6311</v>
      </c>
      <c r="B4" s="103" t="s">
        <v>50</v>
      </c>
      <c r="C4" s="104">
        <v>8000</v>
      </c>
      <c r="D4" s="105">
        <v>8000</v>
      </c>
      <c r="E4" s="105"/>
      <c r="F4" s="104">
        <f>F36</f>
        <v>8000</v>
      </c>
      <c r="G4" s="106">
        <f>F4/4</f>
        <v>2000</v>
      </c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</row>
    <row r="5" spans="1:18" ht="15.6">
      <c r="A5" s="107">
        <v>6390</v>
      </c>
      <c r="B5" s="108" t="s">
        <v>8</v>
      </c>
      <c r="C5" s="109">
        <v>0</v>
      </c>
      <c r="D5" s="109">
        <v>750</v>
      </c>
      <c r="E5" s="109">
        <f>+D5-C5</f>
        <v>750</v>
      </c>
      <c r="F5" s="109">
        <v>0</v>
      </c>
      <c r="G5" s="110">
        <f t="shared" ref="G5:G7" si="0">F5/4</f>
        <v>0</v>
      </c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</row>
    <row r="6" spans="1:18" ht="15.6">
      <c r="A6" s="107">
        <v>6410</v>
      </c>
      <c r="B6" s="108" t="s">
        <v>9</v>
      </c>
      <c r="C6" s="111"/>
      <c r="D6" s="109">
        <v>250</v>
      </c>
      <c r="E6" s="109">
        <f>+D6-C6</f>
        <v>250</v>
      </c>
      <c r="F6" s="111"/>
      <c r="G6" s="110">
        <f t="shared" si="0"/>
        <v>0</v>
      </c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</row>
    <row r="7" spans="1:18" ht="16.2" thickBot="1">
      <c r="A7" s="107">
        <v>6920</v>
      </c>
      <c r="B7" s="108" t="s">
        <v>44</v>
      </c>
      <c r="C7" s="111">
        <v>0</v>
      </c>
      <c r="D7" s="109">
        <v>83</v>
      </c>
      <c r="E7" s="109">
        <f>+D7-C7</f>
        <v>83</v>
      </c>
      <c r="F7" s="111">
        <v>0</v>
      </c>
      <c r="G7" s="110">
        <f t="shared" si="0"/>
        <v>0</v>
      </c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</row>
    <row r="8" spans="1:18" ht="16.2" thickBot="1">
      <c r="A8" s="117"/>
      <c r="B8" s="118" t="s">
        <v>11</v>
      </c>
      <c r="C8" s="119">
        <v>116774</v>
      </c>
      <c r="D8" s="119">
        <f>SUM(D3:D7)</f>
        <v>117857</v>
      </c>
      <c r="E8" s="119">
        <f>SUM(E3:E7)</f>
        <v>1083</v>
      </c>
      <c r="F8" s="119">
        <f>SUM(F3:F6)</f>
        <v>116774</v>
      </c>
      <c r="G8" s="120">
        <f>SUM(G3:G6)</f>
        <v>29193.5</v>
      </c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</row>
    <row r="9" spans="1:18" ht="11.25" customHeight="1" thickBot="1">
      <c r="A9" s="112"/>
      <c r="B9" s="113"/>
      <c r="C9" s="121"/>
      <c r="D9" s="121"/>
      <c r="E9" s="121" t="s">
        <v>36</v>
      </c>
      <c r="F9" s="121"/>
      <c r="G9" s="122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</row>
    <row r="10" spans="1:18" ht="16.2" thickBot="1">
      <c r="A10" s="117"/>
      <c r="B10" s="118" t="s">
        <v>12</v>
      </c>
      <c r="C10" s="123"/>
      <c r="D10" s="123"/>
      <c r="E10" s="123"/>
      <c r="F10" s="123"/>
      <c r="G10" s="124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</row>
    <row r="11" spans="1:18" ht="15.6">
      <c r="A11" s="125"/>
      <c r="B11" s="126" t="s">
        <v>13</v>
      </c>
      <c r="C11" s="127"/>
      <c r="D11" s="127"/>
      <c r="E11" s="127"/>
      <c r="F11" s="127"/>
      <c r="G11" s="128"/>
      <c r="H11" s="93"/>
      <c r="I11" s="93"/>
      <c r="J11" s="93"/>
      <c r="K11" s="93"/>
      <c r="L11" s="93"/>
      <c r="M11" s="93"/>
      <c r="N11" s="93"/>
      <c r="O11" s="93"/>
      <c r="P11" s="93"/>
      <c r="Q11" s="93"/>
      <c r="R11" s="93"/>
    </row>
    <row r="12" spans="1:18" ht="15.6">
      <c r="A12" s="107">
        <v>7010</v>
      </c>
      <c r="B12" s="108" t="s">
        <v>14</v>
      </c>
      <c r="C12" s="129">
        <v>11176</v>
      </c>
      <c r="D12" s="130">
        <v>11176</v>
      </c>
      <c r="E12" s="130">
        <f t="shared" ref="E12:E18" si="1">+C12-D12</f>
        <v>0</v>
      </c>
      <c r="F12" s="129">
        <v>11176</v>
      </c>
      <c r="G12" s="131">
        <f>F12/4</f>
        <v>2794</v>
      </c>
      <c r="H12" s="93"/>
      <c r="I12" s="93"/>
      <c r="J12" s="93"/>
      <c r="K12" s="93"/>
      <c r="L12" s="93"/>
      <c r="M12" s="93"/>
      <c r="N12" s="93"/>
      <c r="O12" s="93"/>
      <c r="P12" s="93"/>
      <c r="Q12" s="93"/>
      <c r="R12" s="93"/>
    </row>
    <row r="13" spans="1:18" ht="15.6">
      <c r="A13" s="107">
        <v>7140</v>
      </c>
      <c r="B13" s="108" t="s">
        <v>15</v>
      </c>
      <c r="C13" s="129">
        <v>2000</v>
      </c>
      <c r="D13" s="130">
        <v>1650</v>
      </c>
      <c r="E13" s="130">
        <f t="shared" si="1"/>
        <v>350</v>
      </c>
      <c r="F13" s="129">
        <v>2000</v>
      </c>
      <c r="G13" s="131">
        <f>F13/4</f>
        <v>500</v>
      </c>
      <c r="H13" s="94"/>
      <c r="I13" s="93"/>
      <c r="J13" s="93"/>
      <c r="K13" s="93"/>
      <c r="L13" s="93"/>
      <c r="M13" s="93"/>
      <c r="N13" s="93"/>
      <c r="O13" s="93"/>
      <c r="P13" s="93"/>
      <c r="Q13" s="93"/>
      <c r="R13" s="93"/>
    </row>
    <row r="14" spans="1:18" ht="15.6">
      <c r="A14" s="107">
        <v>7150</v>
      </c>
      <c r="B14" s="108" t="s">
        <v>16</v>
      </c>
      <c r="C14" s="130">
        <v>295</v>
      </c>
      <c r="D14" s="130">
        <v>295</v>
      </c>
      <c r="E14" s="130">
        <f t="shared" si="1"/>
        <v>0</v>
      </c>
      <c r="F14" s="130">
        <v>295</v>
      </c>
      <c r="G14" s="131">
        <f t="shared" ref="G14:G33" si="2">F14/4</f>
        <v>73.75</v>
      </c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</row>
    <row r="15" spans="1:18" ht="15.6">
      <c r="A15" s="107">
        <v>7160</v>
      </c>
      <c r="B15" s="108" t="s">
        <v>52</v>
      </c>
      <c r="C15" s="129">
        <v>2000</v>
      </c>
      <c r="D15" s="130">
        <v>500</v>
      </c>
      <c r="E15" s="130">
        <f t="shared" si="1"/>
        <v>1500</v>
      </c>
      <c r="F15" s="129">
        <v>2000</v>
      </c>
      <c r="G15" s="131">
        <f t="shared" si="2"/>
        <v>500</v>
      </c>
      <c r="H15" s="93"/>
      <c r="I15" s="93"/>
      <c r="J15" s="93"/>
      <c r="K15" s="93"/>
      <c r="L15" s="93"/>
      <c r="M15" s="93"/>
      <c r="N15" s="93"/>
      <c r="O15" s="93"/>
      <c r="P15" s="93"/>
      <c r="Q15" s="93"/>
      <c r="R15" s="93"/>
    </row>
    <row r="16" spans="1:18" ht="15.6">
      <c r="A16" s="107">
        <v>7250</v>
      </c>
      <c r="B16" s="108" t="s">
        <v>18</v>
      </c>
      <c r="C16" s="129">
        <v>62</v>
      </c>
      <c r="D16" s="130">
        <v>62</v>
      </c>
      <c r="E16" s="130">
        <f t="shared" si="1"/>
        <v>0</v>
      </c>
      <c r="F16" s="129">
        <v>62</v>
      </c>
      <c r="G16" s="132">
        <f t="shared" si="2"/>
        <v>15.5</v>
      </c>
      <c r="H16" s="93"/>
      <c r="I16" s="93"/>
      <c r="J16" s="93"/>
      <c r="K16" s="93"/>
      <c r="L16" s="93"/>
      <c r="M16" s="93"/>
      <c r="N16" s="93"/>
      <c r="O16" s="93"/>
      <c r="P16" s="93"/>
      <c r="Q16" s="93"/>
      <c r="R16" s="93"/>
    </row>
    <row r="17" spans="1:18" ht="15.6">
      <c r="A17" s="107">
        <v>7810</v>
      </c>
      <c r="B17" s="108" t="s">
        <v>53</v>
      </c>
      <c r="C17" s="129">
        <v>6500</v>
      </c>
      <c r="D17" s="129">
        <v>6200</v>
      </c>
      <c r="E17" s="129">
        <f t="shared" si="1"/>
        <v>300</v>
      </c>
      <c r="F17" s="129">
        <v>6600</v>
      </c>
      <c r="G17" s="131">
        <f t="shared" si="2"/>
        <v>1650</v>
      </c>
      <c r="H17" s="93"/>
      <c r="I17" s="93"/>
      <c r="J17" s="93"/>
      <c r="K17" s="93"/>
      <c r="L17" s="93"/>
      <c r="M17" s="93"/>
      <c r="N17" s="93"/>
      <c r="O17" s="93"/>
      <c r="P17" s="93"/>
      <c r="Q17" s="93"/>
      <c r="R17" s="93"/>
    </row>
    <row r="18" spans="1:18" ht="15.6">
      <c r="A18" s="107">
        <v>7910</v>
      </c>
      <c r="B18" s="108" t="s">
        <v>68</v>
      </c>
      <c r="C18" s="129">
        <v>4376</v>
      </c>
      <c r="D18" s="129">
        <v>4376</v>
      </c>
      <c r="E18" s="129">
        <f t="shared" si="1"/>
        <v>0</v>
      </c>
      <c r="F18" s="177">
        <v>4376</v>
      </c>
      <c r="G18" s="131">
        <f t="shared" si="2"/>
        <v>1094</v>
      </c>
      <c r="H18" s="94" t="s">
        <v>36</v>
      </c>
      <c r="I18" s="93"/>
      <c r="J18" s="93"/>
      <c r="K18" s="93"/>
      <c r="L18" s="93"/>
      <c r="M18" s="93"/>
      <c r="N18" s="93"/>
      <c r="O18" s="93"/>
      <c r="P18" s="93"/>
      <c r="Q18" s="93"/>
      <c r="R18" s="93"/>
    </row>
    <row r="19" spans="1:18" ht="15.6">
      <c r="A19" s="133"/>
      <c r="B19" s="134" t="s">
        <v>21</v>
      </c>
      <c r="C19" s="135"/>
      <c r="D19" s="135"/>
      <c r="E19" s="135"/>
      <c r="F19" s="135"/>
      <c r="G19" s="136">
        <f t="shared" si="2"/>
        <v>0</v>
      </c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93"/>
    </row>
    <row r="20" spans="1:18" ht="15.6">
      <c r="A20" s="107">
        <v>8010</v>
      </c>
      <c r="B20" s="108" t="s">
        <v>22</v>
      </c>
      <c r="C20" s="129">
        <v>250</v>
      </c>
      <c r="D20" s="137">
        <v>250</v>
      </c>
      <c r="E20" s="137">
        <f t="shared" ref="E20:E28" si="3">+C20-D20</f>
        <v>0</v>
      </c>
      <c r="F20" s="137">
        <v>250</v>
      </c>
      <c r="G20" s="131">
        <f t="shared" si="2"/>
        <v>62.5</v>
      </c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93"/>
    </row>
    <row r="21" spans="1:18" ht="15.6">
      <c r="A21" s="107">
        <v>8030</v>
      </c>
      <c r="B21" s="108" t="s">
        <v>23</v>
      </c>
      <c r="C21" s="129">
        <v>1350</v>
      </c>
      <c r="D21" s="130">
        <v>1000</v>
      </c>
      <c r="E21" s="130">
        <f t="shared" si="3"/>
        <v>350</v>
      </c>
      <c r="F21" s="129">
        <v>1350</v>
      </c>
      <c r="G21" s="131">
        <f t="shared" si="2"/>
        <v>337.5</v>
      </c>
      <c r="H21" s="94" t="s">
        <v>36</v>
      </c>
      <c r="I21" s="93"/>
      <c r="J21" s="93"/>
      <c r="K21" s="93"/>
      <c r="L21" s="93"/>
      <c r="M21" s="93"/>
      <c r="N21" s="93"/>
      <c r="O21" s="93"/>
      <c r="P21" s="93"/>
      <c r="Q21" s="93"/>
      <c r="R21" s="93"/>
    </row>
    <row r="22" spans="1:18" ht="15.6">
      <c r="A22" s="107">
        <v>8040</v>
      </c>
      <c r="B22" s="108" t="s">
        <v>54</v>
      </c>
      <c r="C22" s="129">
        <v>2500</v>
      </c>
      <c r="D22" s="129">
        <v>2000</v>
      </c>
      <c r="E22" s="130">
        <f t="shared" si="3"/>
        <v>500</v>
      </c>
      <c r="F22" s="129">
        <v>2500</v>
      </c>
      <c r="G22" s="131">
        <f t="shared" si="2"/>
        <v>625</v>
      </c>
      <c r="H22" s="93"/>
      <c r="I22" s="93"/>
      <c r="J22" s="93"/>
      <c r="K22" s="93"/>
      <c r="L22" s="93"/>
      <c r="M22" s="93"/>
      <c r="N22" s="93"/>
      <c r="O22" s="93"/>
      <c r="P22" s="93"/>
      <c r="Q22" s="93"/>
      <c r="R22" s="93"/>
    </row>
    <row r="23" spans="1:18" ht="15.6">
      <c r="A23" s="107">
        <v>8050</v>
      </c>
      <c r="B23" s="108" t="s">
        <v>55</v>
      </c>
      <c r="C23" s="129">
        <v>50287</v>
      </c>
      <c r="D23" s="129">
        <v>50287</v>
      </c>
      <c r="E23" s="130">
        <f t="shared" si="3"/>
        <v>0</v>
      </c>
      <c r="F23" s="137">
        <v>50287</v>
      </c>
      <c r="G23" s="132">
        <f t="shared" si="2"/>
        <v>12571.75</v>
      </c>
      <c r="H23" s="93"/>
      <c r="I23" s="93"/>
      <c r="J23" s="93"/>
      <c r="K23" s="93"/>
      <c r="L23" s="93"/>
      <c r="M23" s="93"/>
      <c r="N23" s="93"/>
      <c r="O23" s="93"/>
      <c r="P23" s="93"/>
      <c r="Q23" s="93"/>
      <c r="R23" s="93"/>
    </row>
    <row r="24" spans="1:18" ht="15.6">
      <c r="A24" s="107">
        <v>8055</v>
      </c>
      <c r="B24" s="108" t="s">
        <v>56</v>
      </c>
      <c r="C24" s="129">
        <v>9000</v>
      </c>
      <c r="D24" s="129">
        <v>8800</v>
      </c>
      <c r="E24" s="130">
        <f t="shared" si="3"/>
        <v>200</v>
      </c>
      <c r="F24" s="129">
        <v>9000</v>
      </c>
      <c r="G24" s="132">
        <f t="shared" si="2"/>
        <v>2250</v>
      </c>
      <c r="H24" s="93"/>
      <c r="I24" s="93"/>
      <c r="J24" s="93"/>
      <c r="K24" s="93"/>
      <c r="L24" s="93"/>
      <c r="M24" s="93"/>
      <c r="N24" s="93"/>
      <c r="O24" s="93"/>
      <c r="P24" s="93"/>
      <c r="Q24" s="93"/>
      <c r="R24" s="93"/>
    </row>
    <row r="25" spans="1:18" ht="15.6">
      <c r="A25" s="107">
        <v>8070</v>
      </c>
      <c r="B25" s="108" t="s">
        <v>58</v>
      </c>
      <c r="C25" s="129">
        <v>4000</v>
      </c>
      <c r="D25" s="129">
        <v>2000</v>
      </c>
      <c r="E25" s="129">
        <f t="shared" si="3"/>
        <v>2000</v>
      </c>
      <c r="F25" s="129">
        <v>4000</v>
      </c>
      <c r="G25" s="132">
        <f t="shared" si="2"/>
        <v>1000</v>
      </c>
      <c r="H25" s="93"/>
      <c r="I25" s="93"/>
      <c r="J25" s="93"/>
      <c r="K25" s="93"/>
      <c r="L25" s="93"/>
      <c r="M25" s="93"/>
      <c r="N25" s="93"/>
      <c r="O25" s="93"/>
      <c r="P25" s="93"/>
      <c r="Q25" s="93"/>
      <c r="R25" s="93"/>
    </row>
    <row r="26" spans="1:18" ht="15.6">
      <c r="A26" s="107">
        <v>8090</v>
      </c>
      <c r="B26" s="108" t="s">
        <v>28</v>
      </c>
      <c r="C26" s="129">
        <v>4000</v>
      </c>
      <c r="D26" s="129">
        <v>2175</v>
      </c>
      <c r="E26" s="129">
        <f t="shared" si="3"/>
        <v>1825</v>
      </c>
      <c r="F26" s="129">
        <v>4000</v>
      </c>
      <c r="G26" s="132">
        <f t="shared" si="2"/>
        <v>1000</v>
      </c>
      <c r="H26" s="93"/>
      <c r="I26" s="93"/>
      <c r="J26" s="93"/>
      <c r="K26" s="93"/>
      <c r="L26" s="93"/>
      <c r="M26" s="93"/>
      <c r="N26" s="93"/>
      <c r="O26" s="93"/>
      <c r="P26" s="93"/>
      <c r="Q26" s="93"/>
      <c r="R26" s="93"/>
    </row>
    <row r="27" spans="1:18" ht="15.6">
      <c r="A27" s="107">
        <v>8091</v>
      </c>
      <c r="B27" s="108" t="s">
        <v>29</v>
      </c>
      <c r="C27" s="129">
        <v>4000</v>
      </c>
      <c r="D27" s="129">
        <v>3000</v>
      </c>
      <c r="E27" s="129">
        <f t="shared" si="3"/>
        <v>1000</v>
      </c>
      <c r="F27" s="129">
        <v>4000</v>
      </c>
      <c r="G27" s="132">
        <f t="shared" si="2"/>
        <v>1000</v>
      </c>
      <c r="H27" s="93"/>
      <c r="I27" s="93"/>
      <c r="J27" s="93"/>
      <c r="K27" s="93"/>
      <c r="L27" s="93"/>
      <c r="M27" s="93"/>
      <c r="N27" s="93"/>
      <c r="O27" s="93"/>
      <c r="P27" s="93"/>
      <c r="Q27" s="93"/>
      <c r="R27" s="93"/>
    </row>
    <row r="28" spans="1:18" ht="15.6">
      <c r="A28" s="107">
        <v>8110</v>
      </c>
      <c r="B28" s="108" t="s">
        <v>30</v>
      </c>
      <c r="C28" s="129">
        <v>2000</v>
      </c>
      <c r="D28" s="137">
        <v>2000</v>
      </c>
      <c r="E28" s="129">
        <f t="shared" si="3"/>
        <v>0</v>
      </c>
      <c r="F28" s="129">
        <v>2000</v>
      </c>
      <c r="G28" s="132">
        <f t="shared" si="2"/>
        <v>500</v>
      </c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</row>
    <row r="29" spans="1:18" ht="15.6">
      <c r="A29" s="133"/>
      <c r="B29" s="134" t="s">
        <v>31</v>
      </c>
      <c r="C29" s="135"/>
      <c r="D29" s="135"/>
      <c r="E29" s="135"/>
      <c r="F29" s="135"/>
      <c r="G29" s="136"/>
      <c r="H29" s="93"/>
      <c r="I29" s="93"/>
      <c r="J29" s="93"/>
      <c r="K29" s="93"/>
      <c r="L29" s="93"/>
      <c r="M29" s="93"/>
      <c r="N29" s="93"/>
      <c r="O29" s="93"/>
      <c r="P29" s="93"/>
      <c r="Q29" s="93"/>
      <c r="R29" s="93"/>
    </row>
    <row r="30" spans="1:18" ht="15.6">
      <c r="A30" s="107">
        <v>8930</v>
      </c>
      <c r="B30" s="108" t="s">
        <v>32</v>
      </c>
      <c r="C30" s="129">
        <v>1000</v>
      </c>
      <c r="D30" s="129">
        <v>850</v>
      </c>
      <c r="E30" s="129">
        <f>+C30-D30</f>
        <v>150</v>
      </c>
      <c r="F30" s="129">
        <v>1000</v>
      </c>
      <c r="G30" s="131">
        <f t="shared" si="2"/>
        <v>250</v>
      </c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</row>
    <row r="31" spans="1:18" ht="15.6">
      <c r="A31" s="107">
        <v>8950</v>
      </c>
      <c r="B31" s="108" t="s">
        <v>33</v>
      </c>
      <c r="C31" s="129">
        <v>2000</v>
      </c>
      <c r="D31" s="129">
        <v>2000</v>
      </c>
      <c r="E31" s="129">
        <f>+C31-D31</f>
        <v>0</v>
      </c>
      <c r="F31" s="129">
        <v>2000</v>
      </c>
      <c r="G31" s="132">
        <f t="shared" si="2"/>
        <v>500</v>
      </c>
      <c r="H31" s="93" t="s">
        <v>36</v>
      </c>
      <c r="I31" s="93"/>
      <c r="J31" s="93"/>
      <c r="K31" s="93"/>
      <c r="L31" s="93"/>
      <c r="M31" s="93"/>
      <c r="N31" s="93"/>
      <c r="O31" s="93"/>
      <c r="P31" s="93"/>
      <c r="Q31" s="93"/>
      <c r="R31" s="93"/>
    </row>
    <row r="32" spans="1:18" ht="15.6">
      <c r="A32" s="133"/>
      <c r="B32" s="134" t="s">
        <v>34</v>
      </c>
      <c r="C32" s="135"/>
      <c r="D32" s="135"/>
      <c r="E32" s="135"/>
      <c r="F32" s="135"/>
      <c r="G32" s="136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</row>
    <row r="33" spans="1:18" ht="15.6">
      <c r="A33" s="107">
        <v>9011</v>
      </c>
      <c r="B33" s="108" t="s">
        <v>35</v>
      </c>
      <c r="C33" s="129">
        <v>1978</v>
      </c>
      <c r="D33" s="129">
        <v>1500</v>
      </c>
      <c r="E33" s="129">
        <f>+C33-D33</f>
        <v>478</v>
      </c>
      <c r="F33" s="129">
        <v>1878</v>
      </c>
      <c r="G33" s="132">
        <f t="shared" si="2"/>
        <v>469.5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</row>
    <row r="34" spans="1:18" ht="15.6">
      <c r="A34" s="138"/>
      <c r="B34" s="139" t="s">
        <v>46</v>
      </c>
      <c r="C34" s="140">
        <v>108774</v>
      </c>
      <c r="D34" s="140">
        <f>SUM(D12:D33)</f>
        <v>100121</v>
      </c>
      <c r="E34" s="140">
        <f t="shared" ref="E34:G34" si="4">SUM(E12:E33)</f>
        <v>8653</v>
      </c>
      <c r="F34" s="140">
        <f>SUM(F12:F33)</f>
        <v>108774</v>
      </c>
      <c r="G34" s="141">
        <f t="shared" si="4"/>
        <v>27193.5</v>
      </c>
      <c r="H34" s="93"/>
      <c r="I34" s="93"/>
      <c r="J34" s="93"/>
      <c r="K34" s="93"/>
      <c r="L34" s="93"/>
      <c r="M34" s="93"/>
      <c r="N34" s="93"/>
      <c r="O34" s="93"/>
      <c r="P34" s="93"/>
      <c r="Q34" s="93"/>
      <c r="R34" s="93"/>
    </row>
    <row r="35" spans="1:18" ht="15.6">
      <c r="A35" s="133" t="s">
        <v>36</v>
      </c>
      <c r="B35" s="142" t="s">
        <v>37</v>
      </c>
      <c r="C35" s="135"/>
      <c r="D35" s="135"/>
      <c r="E35" s="135"/>
      <c r="F35" s="135"/>
      <c r="G35" s="136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</row>
    <row r="36" spans="1:18" ht="16.2" customHeight="1">
      <c r="A36" s="102">
        <v>9910</v>
      </c>
      <c r="B36" s="103" t="s">
        <v>7</v>
      </c>
      <c r="C36" s="143">
        <v>8000</v>
      </c>
      <c r="D36" s="143">
        <v>8000</v>
      </c>
      <c r="E36" s="143">
        <f>+D36-C36</f>
        <v>0</v>
      </c>
      <c r="F36" s="172">
        <v>8000</v>
      </c>
      <c r="G36" s="144">
        <f>F36/4</f>
        <v>2000</v>
      </c>
      <c r="H36" s="93"/>
      <c r="I36" s="93"/>
      <c r="J36" s="93"/>
      <c r="K36" s="93"/>
      <c r="L36" s="93"/>
      <c r="M36" s="93"/>
      <c r="N36" s="93"/>
      <c r="O36" s="93"/>
      <c r="P36" s="93"/>
      <c r="Q36" s="93"/>
      <c r="R36" s="93"/>
    </row>
    <row r="37" spans="1:18" ht="16.2" customHeight="1">
      <c r="A37" s="112">
        <v>9999</v>
      </c>
      <c r="B37" s="113" t="s">
        <v>69</v>
      </c>
      <c r="C37" s="170">
        <v>0</v>
      </c>
      <c r="D37" s="170"/>
      <c r="E37" s="170"/>
      <c r="F37" s="170">
        <v>0</v>
      </c>
      <c r="G37" s="144">
        <f>F37/4</f>
        <v>0</v>
      </c>
      <c r="H37" s="93"/>
      <c r="I37" s="93"/>
      <c r="J37" s="93"/>
      <c r="K37" s="93"/>
      <c r="L37" s="93"/>
      <c r="M37" s="93"/>
      <c r="N37" s="93"/>
      <c r="O37" s="93"/>
      <c r="P37" s="93"/>
      <c r="Q37" s="93"/>
      <c r="R37" s="93"/>
    </row>
    <row r="38" spans="1:18" ht="16.2" thickBot="1">
      <c r="A38" s="148"/>
      <c r="B38" s="139" t="s">
        <v>48</v>
      </c>
      <c r="C38" s="140">
        <v>8000</v>
      </c>
      <c r="D38" s="140">
        <f>SUM(D36:D37)</f>
        <v>8000</v>
      </c>
      <c r="E38" s="140">
        <f>SUM(E36:E36)</f>
        <v>0</v>
      </c>
      <c r="F38" s="140">
        <f t="shared" ref="F38:G38" si="5">SUM(F36:F37)</f>
        <v>8000</v>
      </c>
      <c r="G38" s="171">
        <f t="shared" si="5"/>
        <v>2000</v>
      </c>
      <c r="H38" s="93"/>
      <c r="I38" s="93"/>
      <c r="J38" s="93"/>
      <c r="K38" s="93"/>
      <c r="L38" s="93"/>
      <c r="M38" s="93"/>
      <c r="N38" s="93"/>
      <c r="O38" s="93"/>
      <c r="P38" s="93"/>
      <c r="Q38" s="93"/>
      <c r="R38" s="93"/>
    </row>
    <row r="39" spans="1:18" ht="16.2" thickBot="1">
      <c r="A39" s="117"/>
      <c r="B39" s="118" t="s">
        <v>38</v>
      </c>
      <c r="C39" s="149">
        <v>116774</v>
      </c>
      <c r="D39" s="149">
        <f>D34+D38</f>
        <v>108121</v>
      </c>
      <c r="E39" s="149">
        <f>+E34+E38</f>
        <v>8653</v>
      </c>
      <c r="F39" s="149">
        <f>F34+F38</f>
        <v>116774</v>
      </c>
      <c r="G39" s="120">
        <f>G34+G38</f>
        <v>29193.5</v>
      </c>
      <c r="H39" s="93"/>
      <c r="I39" s="93"/>
      <c r="J39" s="93"/>
      <c r="K39" s="93"/>
      <c r="L39" s="93"/>
      <c r="M39" s="93"/>
      <c r="N39" s="93"/>
      <c r="O39" s="93"/>
      <c r="P39" s="93"/>
      <c r="Q39" s="93"/>
      <c r="R39" s="93"/>
    </row>
    <row r="40" spans="1:18" ht="12" customHeight="1">
      <c r="A40" s="150"/>
      <c r="B40" s="151"/>
      <c r="C40" s="152"/>
      <c r="D40" s="152"/>
      <c r="E40" s="152" t="s">
        <v>36</v>
      </c>
      <c r="F40" s="152"/>
      <c r="G40" s="152"/>
      <c r="H40" s="93"/>
      <c r="I40" s="93"/>
      <c r="J40" s="93"/>
      <c r="K40" s="93"/>
      <c r="L40" s="93"/>
      <c r="M40" s="93"/>
      <c r="N40" s="93"/>
      <c r="O40" s="93"/>
      <c r="P40" s="93"/>
      <c r="Q40" s="93"/>
      <c r="R40" s="93"/>
    </row>
    <row r="41" spans="1:18" ht="15.6">
      <c r="A41" s="113"/>
      <c r="B41" s="153" t="s">
        <v>39</v>
      </c>
      <c r="C41" s="154">
        <v>116774</v>
      </c>
      <c r="D41" s="173"/>
      <c r="E41" s="155">
        <f>E39</f>
        <v>8653</v>
      </c>
      <c r="F41" s="154">
        <f>F39</f>
        <v>116774</v>
      </c>
      <c r="G41" s="156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</row>
    <row r="42" spans="1:18" ht="15.6" hidden="1">
      <c r="A42" s="113"/>
      <c r="B42" s="153" t="s">
        <v>49</v>
      </c>
      <c r="C42" s="154">
        <v>0</v>
      </c>
      <c r="D42" s="173"/>
      <c r="E42" s="157">
        <f>+E8-E41</f>
        <v>-7570</v>
      </c>
      <c r="F42" s="154">
        <v>0</v>
      </c>
      <c r="G42" s="156" t="s">
        <v>36</v>
      </c>
      <c r="H42" s="95" t="s">
        <v>36</v>
      </c>
      <c r="I42" s="93"/>
      <c r="J42" s="93"/>
      <c r="K42" s="93"/>
      <c r="L42" s="93"/>
      <c r="M42" s="93"/>
      <c r="N42" s="93"/>
      <c r="O42" s="93"/>
      <c r="P42" s="93"/>
      <c r="Q42" s="93"/>
      <c r="R42" s="93"/>
    </row>
    <row r="43" spans="1:18" ht="15.6">
      <c r="A43" s="113"/>
      <c r="B43" s="158"/>
      <c r="C43" s="159"/>
      <c r="D43" s="174"/>
      <c r="E43" s="160"/>
      <c r="F43" s="159"/>
      <c r="G43" s="156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</row>
    <row r="44" spans="1:18" ht="15.6">
      <c r="A44" s="113"/>
      <c r="B44" s="153" t="s">
        <v>40</v>
      </c>
      <c r="C44" s="161">
        <v>2653.9545454545455</v>
      </c>
      <c r="D44" s="175"/>
      <c r="E44" s="162"/>
      <c r="F44" s="161">
        <f>F41/44</f>
        <v>2653.9545454545455</v>
      </c>
      <c r="G44" s="113"/>
      <c r="H44" s="93"/>
      <c r="I44" s="93"/>
      <c r="J44" s="93"/>
      <c r="K44" s="93"/>
      <c r="L44" s="93"/>
      <c r="M44" s="93"/>
      <c r="N44" s="93"/>
      <c r="O44" s="93"/>
      <c r="P44" s="93"/>
      <c r="Q44" s="93"/>
      <c r="R44" s="93"/>
    </row>
    <row r="45" spans="1:18" ht="16.2" thickBot="1">
      <c r="A45" s="113"/>
      <c r="B45" s="163" t="s">
        <v>41</v>
      </c>
      <c r="C45" s="164">
        <v>663.48863636363637</v>
      </c>
      <c r="D45" s="176"/>
      <c r="E45" s="165"/>
      <c r="F45" s="164">
        <f>F44/4</f>
        <v>663.48863636363637</v>
      </c>
      <c r="G45" s="113"/>
      <c r="H45" s="93"/>
      <c r="I45" s="93"/>
      <c r="J45" s="93"/>
      <c r="K45" s="93"/>
      <c r="L45" s="93"/>
      <c r="M45" s="93"/>
      <c r="N45" s="93"/>
      <c r="O45" s="93"/>
      <c r="P45" s="93"/>
      <c r="Q45" s="93"/>
      <c r="R45" s="93"/>
    </row>
    <row r="46" spans="1:18">
      <c r="C46" s="96"/>
      <c r="D46" s="96" t="s">
        <v>36</v>
      </c>
      <c r="E46" s="96"/>
      <c r="F46" s="96"/>
      <c r="G46" s="96"/>
    </row>
    <row r="47" spans="1:18">
      <c r="C47" s="96"/>
      <c r="D47" s="96"/>
      <c r="E47" s="96" t="s">
        <v>36</v>
      </c>
      <c r="F47" s="96"/>
      <c r="G47" s="96"/>
    </row>
    <row r="48" spans="1:18">
      <c r="C48" s="96"/>
      <c r="D48" s="96"/>
      <c r="E48" s="96"/>
      <c r="F48" s="96"/>
      <c r="G48" s="96"/>
    </row>
    <row r="49" spans="3:7">
      <c r="C49" s="96"/>
      <c r="D49" s="96"/>
      <c r="E49" s="96"/>
      <c r="F49" s="96"/>
      <c r="G49" s="96"/>
    </row>
    <row r="50" spans="3:7">
      <c r="C50" s="96"/>
      <c r="D50" s="96"/>
      <c r="E50" s="96"/>
      <c r="F50" s="96"/>
      <c r="G50" s="96"/>
    </row>
    <row r="51" spans="3:7">
      <c r="C51" s="96"/>
      <c r="D51" s="96"/>
      <c r="E51" s="96"/>
      <c r="F51" s="96"/>
      <c r="G51" s="96"/>
    </row>
    <row r="52" spans="3:7">
      <c r="C52" s="96"/>
      <c r="D52" s="96"/>
      <c r="E52" s="96"/>
      <c r="F52" s="96"/>
      <c r="G52" s="96"/>
    </row>
    <row r="53" spans="3:7">
      <c r="C53" s="96"/>
      <c r="D53" s="96"/>
      <c r="E53" s="96"/>
      <c r="F53" s="96"/>
      <c r="G53" s="96"/>
    </row>
    <row r="54" spans="3:7">
      <c r="C54" s="96"/>
      <c r="D54" s="96"/>
      <c r="E54" s="96"/>
      <c r="F54" s="96"/>
      <c r="G54" s="96"/>
    </row>
    <row r="55" spans="3:7">
      <c r="C55" s="96"/>
      <c r="D55" s="96"/>
      <c r="E55" s="96"/>
      <c r="F55" s="96"/>
      <c r="G55" s="96"/>
    </row>
    <row r="56" spans="3:7">
      <c r="C56" s="96"/>
      <c r="D56" s="96"/>
      <c r="E56" s="96"/>
      <c r="F56" s="96"/>
      <c r="G56" s="96"/>
    </row>
    <row r="57" spans="3:7">
      <c r="C57" s="96"/>
      <c r="D57" s="96"/>
      <c r="E57" s="96"/>
      <c r="F57" s="96"/>
      <c r="G57" s="96"/>
    </row>
    <row r="58" spans="3:7">
      <c r="C58" s="96"/>
      <c r="D58" s="96"/>
      <c r="E58" s="96"/>
      <c r="F58" s="96"/>
      <c r="G58" s="96"/>
    </row>
    <row r="59" spans="3:7">
      <c r="C59" s="96"/>
      <c r="D59" s="96"/>
      <c r="E59" s="96"/>
      <c r="F59" s="96"/>
      <c r="G59" s="96"/>
    </row>
    <row r="60" spans="3:7">
      <c r="C60" s="96"/>
      <c r="D60" s="96"/>
      <c r="E60" s="96"/>
      <c r="F60" s="96"/>
      <c r="G60" s="96"/>
    </row>
    <row r="61" spans="3:7">
      <c r="C61" s="96"/>
      <c r="D61" s="96"/>
      <c r="E61" s="96"/>
      <c r="F61" s="96"/>
      <c r="G61" s="96"/>
    </row>
    <row r="62" spans="3:7">
      <c r="C62" s="96"/>
      <c r="D62" s="96"/>
      <c r="E62" s="96"/>
      <c r="F62" s="96"/>
      <c r="G62" s="96"/>
    </row>
    <row r="63" spans="3:7">
      <c r="C63" s="96"/>
      <c r="D63" s="96"/>
      <c r="E63" s="96"/>
      <c r="F63" s="96"/>
      <c r="G63" s="96"/>
    </row>
    <row r="64" spans="3:7">
      <c r="C64" s="96"/>
      <c r="D64" s="96"/>
      <c r="E64" s="96"/>
      <c r="F64" s="96"/>
      <c r="G64" s="96"/>
    </row>
    <row r="65" spans="3:7">
      <c r="C65" s="96"/>
      <c r="D65" s="96"/>
      <c r="E65" s="96"/>
      <c r="F65" s="96"/>
      <c r="G65" s="96"/>
    </row>
    <row r="66" spans="3:7">
      <c r="C66" s="96"/>
      <c r="D66" s="96"/>
      <c r="E66" s="96"/>
      <c r="F66" s="96"/>
      <c r="G66" s="96"/>
    </row>
    <row r="67" spans="3:7">
      <c r="C67" s="96"/>
      <c r="D67" s="96"/>
      <c r="E67" s="96"/>
      <c r="F67" s="96"/>
      <c r="G67" s="96"/>
    </row>
    <row r="68" spans="3:7">
      <c r="C68" s="96"/>
      <c r="D68" s="96"/>
      <c r="E68" s="96"/>
      <c r="F68" s="96"/>
      <c r="G68" s="96"/>
    </row>
    <row r="69" spans="3:7">
      <c r="C69" s="96"/>
      <c r="D69" s="96"/>
      <c r="E69" s="96"/>
      <c r="F69" s="96"/>
      <c r="G69" s="96"/>
    </row>
    <row r="70" spans="3:7">
      <c r="C70" s="96"/>
      <c r="D70" s="96"/>
      <c r="E70" s="96"/>
      <c r="F70" s="96"/>
      <c r="G70" s="96"/>
    </row>
    <row r="71" spans="3:7">
      <c r="C71" s="96"/>
      <c r="D71" s="96"/>
      <c r="E71" s="96"/>
      <c r="F71" s="96"/>
      <c r="G71" s="96"/>
    </row>
    <row r="72" spans="3:7">
      <c r="C72" s="96"/>
      <c r="D72" s="96"/>
      <c r="E72" s="96"/>
      <c r="F72" s="96"/>
      <c r="G72" s="96"/>
    </row>
    <row r="73" spans="3:7">
      <c r="C73" s="96"/>
      <c r="D73" s="96"/>
      <c r="E73" s="96"/>
      <c r="F73" s="96"/>
      <c r="G73" s="96"/>
    </row>
    <row r="74" spans="3:7">
      <c r="C74" s="96"/>
      <c r="D74" s="96"/>
      <c r="E74" s="96"/>
      <c r="F74" s="96"/>
      <c r="G74" s="96"/>
    </row>
    <row r="75" spans="3:7">
      <c r="C75" s="96"/>
      <c r="D75" s="96"/>
      <c r="E75" s="96"/>
      <c r="F75" s="96"/>
      <c r="G75" s="96"/>
    </row>
  </sheetData>
  <printOptions horizontalCentered="1" verticalCentered="1"/>
  <pageMargins left="0.25" right="0.25" top="1" bottom="0.75" header="0.3" footer="0.3"/>
  <pageSetup scale="92" orientation="portrait" r:id="rId1"/>
  <headerFooter>
    <oddHeader>&amp;C&amp;"Calibri,Bold"&amp;14Indian Wells Golf Villas Homeowners Association, Inc.
Proposed Budget
January 1, 2026 thru December 31, 2026</oddHeader>
    <oddFooter>&amp;R&amp;"Calibri,Bold"&amp;12Proposed
&amp;D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igrationWizIdPermissions xmlns="ec51b11d-a707-413a-a8eb-91e68add793f" xsi:nil="true"/>
    <MigrationWizId xmlns="ec51b11d-a707-413a-a8eb-91e68add793f" xsi:nil="true"/>
    <MigrationWizIdVersion xmlns="ec51b11d-a707-413a-a8eb-91e68add793f" xsi:nil="true"/>
    <DateandTime xmlns="ec51b11d-a707-413a-a8eb-91e68add793f" xsi:nil="true"/>
    <lcf76f155ced4ddcb4097134ff3c332f xmlns="ec51b11d-a707-413a-a8eb-91e68add793f">
      <Terms xmlns="http://schemas.microsoft.com/office/infopath/2007/PartnerControls"/>
    </lcf76f155ced4ddcb4097134ff3c332f>
    <TaxCatchAll xmlns="101a2c6c-b8a7-439d-bae5-6e5ebdc8f66c" xsi:nil="true"/>
    <NOTES xmlns="ec51b11d-a707-413a-a8eb-91e68add793f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3D12E397581040833CEC41EB7339C9" ma:contentTypeVersion="24" ma:contentTypeDescription="Create a new document." ma:contentTypeScope="" ma:versionID="81df477fe8f9e7ddac7afef2c7b870b4">
  <xsd:schema xmlns:xsd="http://www.w3.org/2001/XMLSchema" xmlns:xs="http://www.w3.org/2001/XMLSchema" xmlns:p="http://schemas.microsoft.com/office/2006/metadata/properties" xmlns:ns2="ec51b11d-a707-413a-a8eb-91e68add793f" xmlns:ns3="101a2c6c-b8a7-439d-bae5-6e5ebdc8f66c" targetNamespace="http://schemas.microsoft.com/office/2006/metadata/properties" ma:root="true" ma:fieldsID="5384a0033be4698fbb848c5fcd835c44" ns2:_="" ns3:_="">
    <xsd:import namespace="ec51b11d-a707-413a-a8eb-91e68add793f"/>
    <xsd:import namespace="101a2c6c-b8a7-439d-bae5-6e5ebdc8f66c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DateandTime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51b11d-a707-413a-a8eb-91e68add793f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DateandTime" ma:index="23" nillable="true" ma:displayName="Date and Time" ma:format="DateTime" ma:internalName="DateandTime">
      <xsd:simpleType>
        <xsd:restriction base="dms:DateTime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eaf1832-d693-407f-9c8e-e6980700943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NOTES" ma:index="30" nillable="true" ma:displayName="NOTES" ma:description="NOTES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1a2c6c-b8a7-439d-bae5-6e5ebdc8f66c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0ce57452-6354-46bb-978b-18dabac16e02}" ma:internalName="TaxCatchAll" ma:showField="CatchAllData" ma:web="101a2c6c-b8a7-439d-bae5-6e5ebdc8f6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A1933B7-883E-4CEB-8E40-DD3D10163CA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806FC45-6249-4781-B788-5D18AC36FF8C}">
  <ds:schemaRefs>
    <ds:schemaRef ds:uri="http://schemas.microsoft.com/office/2006/documentManagement/types"/>
    <ds:schemaRef ds:uri="ec51b11d-a707-413a-a8eb-91e68add793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101a2c6c-b8a7-439d-bae5-6e5ebdc8f66c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173BC3-A20E-4933-B38A-EE19AD3092E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51b11d-a707-413a-a8eb-91e68add793f"/>
    <ds:schemaRef ds:uri="101a2c6c-b8a7-439d-bae5-6e5ebdc8f6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2022 Approved Budget</vt:lpstr>
      <vt:lpstr>2023 APPROVED Budget</vt:lpstr>
      <vt:lpstr>2024 APPROVED Budget</vt:lpstr>
      <vt:lpstr>2025 APPROVED Budget </vt:lpstr>
      <vt:lpstr>2026 PROPOSED Budget</vt:lpstr>
      <vt:lpstr>'2022 Approved Budget'!Print_Area</vt:lpstr>
      <vt:lpstr>'2023 APPROVED Budget'!Print_Area</vt:lpstr>
      <vt:lpstr>'2024 APPROVED Budget'!Print_Area</vt:lpstr>
      <vt:lpstr>'2025 APPROVED Budget '!Print_Area</vt:lpstr>
      <vt:lpstr>'2026 PROPOSED Budget'!Print_Area</vt:lpstr>
    </vt:vector>
  </TitlesOfParts>
  <Manager/>
  <Company>Anchor Associates,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Brad A. Phelps</dc:creator>
  <cp:keywords/>
  <dc:description/>
  <cp:lastModifiedBy>Kathy Frost</cp:lastModifiedBy>
  <cp:revision/>
  <cp:lastPrinted>2023-11-30T15:40:03Z</cp:lastPrinted>
  <dcterms:created xsi:type="dcterms:W3CDTF">2014-10-18T21:01:50Z</dcterms:created>
  <dcterms:modified xsi:type="dcterms:W3CDTF">2025-09-17T15:19:43Z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0x010100753D12E397581040833CEC41EB7339C9</vt:lpwstr>
  </property>
  <property fmtid="{D5CDD505-2E9C-101B-9397-08002B2CF9AE}" pid="3" name="Order">
    <vt:r8>12667000</vt:r8>
  </property>
  <property fmtid="{D5CDD505-2E9C-101B-9397-08002B2CF9AE}" pid="4" name="MediaServiceImageTags">
    <vt:lpwstr/>
  </property>
</Properties>
</file>