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tuartwhite/Desktop/College Admissions/"/>
    </mc:Choice>
  </mc:AlternateContent>
  <xr:revisionPtr revIDLastSave="0" documentId="8_{67EB7514-4C5C-EC41-B710-7C6A7F99DB59}" xr6:coauthVersionLast="45" xr6:coauthVersionMax="45" xr10:uidLastSave="{00000000-0000-0000-0000-000000000000}"/>
  <workbookProtection workbookAlgorithmName="SHA-512" workbookHashValue="y5nI5VNGPFAW9xEwkyN89hyOxbOd2Wz7t5rdFhaIELpcsMhPF7pqa5e9iLrNxzVuDFvBgzO/7/bybhQFpO7WBQ==" workbookSaltValue="YloAk94cbdKf39Va34LxWw==" workbookSpinCount="100000" lockStructure="1"/>
  <bookViews>
    <workbookView xWindow="1180" yWindow="1460" windowWidth="27240" windowHeight="15660" xr2:uid="{CE03D005-5A05-0541-B790-C9D08E2BDFA4}"/>
  </bookViews>
  <sheets>
    <sheet name="Calculate College Payment" sheetId="1" r:id="rId1"/>
    <sheet name="Compare Offer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8" i="1" l="1"/>
  <c r="I7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AA10" i="1"/>
  <c r="AA9" i="1"/>
  <c r="AB29" i="1"/>
  <c r="AD29" i="1" s="1"/>
  <c r="AB28" i="1"/>
  <c r="AD28" i="1" s="1"/>
  <c r="AB27" i="1"/>
  <c r="AB25" i="1"/>
  <c r="AB24" i="1"/>
  <c r="AB23" i="1"/>
  <c r="AD23" i="1" s="1"/>
  <c r="AB21" i="1"/>
  <c r="AB20" i="1"/>
  <c r="AB19" i="1"/>
  <c r="AD19" i="1" s="1"/>
  <c r="AB17" i="1"/>
  <c r="AD17" i="1" s="1"/>
  <c r="AB16" i="1"/>
  <c r="AB15" i="1"/>
  <c r="AB13" i="1"/>
  <c r="AD13" i="1" s="1"/>
  <c r="AB12" i="1"/>
  <c r="AD12" i="1" s="1"/>
  <c r="AB11" i="1"/>
  <c r="AB9" i="1"/>
  <c r="AD27" i="1"/>
  <c r="AD25" i="1"/>
  <c r="AD24" i="1"/>
  <c r="AD21" i="1"/>
  <c r="AD20" i="1"/>
  <c r="AD16" i="1"/>
  <c r="AD15" i="1"/>
  <c r="AD11" i="1"/>
  <c r="AD9" i="1"/>
  <c r="AD4" i="1"/>
  <c r="R4" i="1"/>
  <c r="R5" i="1"/>
  <c r="J5" i="1" s="1"/>
  <c r="R6" i="1"/>
  <c r="J6" i="1" s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J8" i="1" s="1"/>
  <c r="R7" i="1"/>
  <c r="J7" i="1" s="1"/>
  <c r="AA8" i="1" l="1"/>
  <c r="AB10" i="1"/>
  <c r="AD10" i="1" s="1"/>
  <c r="AB14" i="1"/>
  <c r="AD14" i="1" s="1"/>
  <c r="AB18" i="1"/>
  <c r="AD18" i="1" s="1"/>
  <c r="AB22" i="1"/>
  <c r="AD22" i="1" s="1"/>
  <c r="AB26" i="1"/>
  <c r="AD26" i="1" s="1"/>
  <c r="K27" i="1"/>
  <c r="AA7" i="1"/>
  <c r="AC29" i="1"/>
  <c r="AC28" i="1"/>
  <c r="AC27" i="1"/>
  <c r="AC26" i="1"/>
  <c r="AC25" i="1"/>
  <c r="AC24" i="1"/>
  <c r="Z8" i="1"/>
  <c r="H28" i="2"/>
  <c r="G28" i="2"/>
  <c r="F28" i="2"/>
  <c r="E28" i="2"/>
  <c r="D28" i="2"/>
  <c r="C28" i="2"/>
  <c r="B28" i="2"/>
  <c r="I28" i="2" s="1"/>
  <c r="A28" i="2"/>
  <c r="I27" i="2"/>
  <c r="H27" i="2"/>
  <c r="G27" i="2"/>
  <c r="F27" i="2"/>
  <c r="E27" i="2"/>
  <c r="D27" i="2"/>
  <c r="C27" i="2"/>
  <c r="B27" i="2"/>
  <c r="A27" i="2"/>
  <c r="H26" i="2"/>
  <c r="G26" i="2"/>
  <c r="F26" i="2"/>
  <c r="E26" i="2"/>
  <c r="D26" i="2"/>
  <c r="C26" i="2"/>
  <c r="B26" i="2"/>
  <c r="A26" i="2"/>
  <c r="H25" i="2"/>
  <c r="G25" i="2"/>
  <c r="F25" i="2"/>
  <c r="E25" i="2"/>
  <c r="D25" i="2"/>
  <c r="C25" i="2"/>
  <c r="B25" i="2"/>
  <c r="A25" i="2"/>
  <c r="H24" i="2"/>
  <c r="G24" i="2"/>
  <c r="F24" i="2"/>
  <c r="E24" i="2"/>
  <c r="D24" i="2"/>
  <c r="C24" i="2"/>
  <c r="B24" i="2"/>
  <c r="I24" i="2" s="1"/>
  <c r="A24" i="2"/>
  <c r="H23" i="2"/>
  <c r="G23" i="2"/>
  <c r="F23" i="2"/>
  <c r="E23" i="2"/>
  <c r="D23" i="2"/>
  <c r="C23" i="2"/>
  <c r="B23" i="2"/>
  <c r="A23" i="2"/>
  <c r="J29" i="1"/>
  <c r="I29" i="1"/>
  <c r="K29" i="1" s="1"/>
  <c r="J28" i="1"/>
  <c r="I28" i="1"/>
  <c r="K28" i="1" s="1"/>
  <c r="J27" i="1"/>
  <c r="I27" i="1"/>
  <c r="J26" i="1"/>
  <c r="I26" i="1"/>
  <c r="K26" i="1" s="1"/>
  <c r="J25" i="1"/>
  <c r="I25" i="1"/>
  <c r="K25" i="1" s="1"/>
  <c r="J24" i="1"/>
  <c r="I24" i="1"/>
  <c r="K24" i="1" s="1"/>
  <c r="I23" i="2" l="1"/>
  <c r="K23" i="2"/>
  <c r="K24" i="2"/>
  <c r="N24" i="2" s="1"/>
  <c r="K27" i="2"/>
  <c r="N27" i="2" s="1"/>
  <c r="J23" i="2"/>
  <c r="I25" i="2"/>
  <c r="N25" i="2" s="1"/>
  <c r="K25" i="2"/>
  <c r="I26" i="2"/>
  <c r="K26" i="2"/>
  <c r="K28" i="2"/>
  <c r="J26" i="2"/>
  <c r="J27" i="2"/>
  <c r="L27" i="2" s="1"/>
  <c r="M27" i="2" s="1"/>
  <c r="L25" i="2"/>
  <c r="M25" i="2" s="1"/>
  <c r="J24" i="2"/>
  <c r="J28" i="2"/>
  <c r="L28" i="2" s="1"/>
  <c r="M28" i="2" s="1"/>
  <c r="O28" i="2" s="1"/>
  <c r="N28" i="2"/>
  <c r="J25" i="2"/>
  <c r="L23" i="2" l="1"/>
  <c r="M23" i="2" s="1"/>
  <c r="O23" i="2" s="1"/>
  <c r="N23" i="2"/>
  <c r="O25" i="2"/>
  <c r="L26" i="2"/>
  <c r="M26" i="2" s="1"/>
  <c r="O26" i="2" s="1"/>
  <c r="O27" i="2"/>
  <c r="L24" i="2"/>
  <c r="M24" i="2" s="1"/>
  <c r="O24" i="2" s="1"/>
  <c r="N26" i="2"/>
  <c r="AA6" i="1" l="1"/>
  <c r="AA5" i="1"/>
  <c r="Z5" i="1"/>
  <c r="Z7" i="1" l="1"/>
  <c r="H7" i="1"/>
  <c r="Z6" i="1"/>
  <c r="H6" i="1"/>
  <c r="I6" i="1" s="1"/>
  <c r="H5" i="1"/>
  <c r="I5" i="1" s="1"/>
  <c r="K7" i="1" l="1"/>
  <c r="AB7" i="1"/>
  <c r="AD7" i="1" s="1"/>
  <c r="K5" i="1"/>
  <c r="AB5" i="1"/>
  <c r="K6" i="1"/>
  <c r="AB6" i="1"/>
  <c r="A6" i="2"/>
  <c r="H22" i="2"/>
  <c r="G22" i="2"/>
  <c r="F22" i="2"/>
  <c r="E22" i="2"/>
  <c r="D22" i="2"/>
  <c r="C22" i="2"/>
  <c r="A22" i="2"/>
  <c r="AC23" i="1"/>
  <c r="J23" i="1"/>
  <c r="I23" i="1"/>
  <c r="K23" i="1" s="1"/>
  <c r="AC7" i="1" l="1"/>
  <c r="AC6" i="1"/>
  <c r="AD6" i="1"/>
  <c r="AC5" i="1"/>
  <c r="AD5" i="1"/>
  <c r="B22" i="2"/>
  <c r="AC22" i="1"/>
  <c r="J22" i="1"/>
  <c r="I22" i="1"/>
  <c r="K22" i="1" s="1"/>
  <c r="H21" i="2"/>
  <c r="G21" i="2"/>
  <c r="F21" i="2"/>
  <c r="E21" i="2"/>
  <c r="D21" i="2"/>
  <c r="C21" i="2"/>
  <c r="A21" i="2"/>
  <c r="H20" i="2"/>
  <c r="G20" i="2"/>
  <c r="F20" i="2"/>
  <c r="E20" i="2"/>
  <c r="D20" i="2"/>
  <c r="C20" i="2"/>
  <c r="A20" i="2"/>
  <c r="H19" i="2"/>
  <c r="G19" i="2"/>
  <c r="F19" i="2"/>
  <c r="E19" i="2"/>
  <c r="D19" i="2"/>
  <c r="C19" i="2"/>
  <c r="A19" i="2"/>
  <c r="H18" i="2"/>
  <c r="G18" i="2"/>
  <c r="F18" i="2"/>
  <c r="E18" i="2"/>
  <c r="D18" i="2"/>
  <c r="C18" i="2"/>
  <c r="A18" i="2"/>
  <c r="H17" i="2"/>
  <c r="G17" i="2"/>
  <c r="F17" i="2"/>
  <c r="E17" i="2"/>
  <c r="D17" i="2"/>
  <c r="C17" i="2"/>
  <c r="A17" i="2"/>
  <c r="H16" i="2"/>
  <c r="G16" i="2"/>
  <c r="F16" i="2"/>
  <c r="E16" i="2"/>
  <c r="D16" i="2"/>
  <c r="C16" i="2"/>
  <c r="A16" i="2"/>
  <c r="H15" i="2"/>
  <c r="G15" i="2"/>
  <c r="F15" i="2"/>
  <c r="E15" i="2"/>
  <c r="D15" i="2"/>
  <c r="C15" i="2"/>
  <c r="H14" i="2"/>
  <c r="G14" i="2"/>
  <c r="F14" i="2"/>
  <c r="E14" i="2"/>
  <c r="D14" i="2"/>
  <c r="C14" i="2"/>
  <c r="H13" i="2"/>
  <c r="G13" i="2"/>
  <c r="F13" i="2"/>
  <c r="E13" i="2"/>
  <c r="D13" i="2"/>
  <c r="C13" i="2"/>
  <c r="H12" i="2"/>
  <c r="G12" i="2"/>
  <c r="F12" i="2"/>
  <c r="E12" i="2"/>
  <c r="D12" i="2"/>
  <c r="C12" i="2"/>
  <c r="H11" i="2"/>
  <c r="G11" i="2"/>
  <c r="F11" i="2"/>
  <c r="E11" i="2"/>
  <c r="D11" i="2"/>
  <c r="C11" i="2"/>
  <c r="H10" i="2"/>
  <c r="G10" i="2"/>
  <c r="F10" i="2"/>
  <c r="E10" i="2"/>
  <c r="D10" i="2"/>
  <c r="C10" i="2"/>
  <c r="H9" i="2"/>
  <c r="G9" i="2"/>
  <c r="F9" i="2"/>
  <c r="E9" i="2"/>
  <c r="D9" i="2"/>
  <c r="C9" i="2"/>
  <c r="H8" i="2"/>
  <c r="G8" i="2"/>
  <c r="F8" i="2"/>
  <c r="E8" i="2"/>
  <c r="D8" i="2"/>
  <c r="C8" i="2"/>
  <c r="H7" i="2"/>
  <c r="G7" i="2"/>
  <c r="F7" i="2"/>
  <c r="E7" i="2"/>
  <c r="D7" i="2"/>
  <c r="C7" i="2"/>
  <c r="H6" i="2"/>
  <c r="G6" i="2"/>
  <c r="F6" i="2"/>
  <c r="E6" i="2"/>
  <c r="D6" i="2"/>
  <c r="C6" i="2"/>
  <c r="H5" i="2"/>
  <c r="G5" i="2"/>
  <c r="F5" i="2"/>
  <c r="E5" i="2"/>
  <c r="D5" i="2"/>
  <c r="C5" i="2"/>
  <c r="H4" i="2"/>
  <c r="G4" i="2"/>
  <c r="F4" i="2"/>
  <c r="E4" i="2"/>
  <c r="D4" i="2"/>
  <c r="C4" i="2"/>
  <c r="H3" i="2"/>
  <c r="F3" i="2"/>
  <c r="E3" i="2"/>
  <c r="D3" i="2"/>
  <c r="C3" i="2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I21" i="1"/>
  <c r="K21" i="1" s="1"/>
  <c r="I20" i="1"/>
  <c r="K20" i="1" s="1"/>
  <c r="I19" i="1"/>
  <c r="K19" i="1" s="1"/>
  <c r="I18" i="1"/>
  <c r="K18" i="1" s="1"/>
  <c r="I17" i="1"/>
  <c r="K17" i="1" s="1"/>
  <c r="B15" i="2"/>
  <c r="B14" i="2"/>
  <c r="I14" i="1"/>
  <c r="K14" i="1" s="1"/>
  <c r="I13" i="1"/>
  <c r="K13" i="1" s="1"/>
  <c r="B11" i="2"/>
  <c r="I11" i="1"/>
  <c r="K11" i="1" s="1"/>
  <c r="I10" i="1"/>
  <c r="K10" i="1" s="1"/>
  <c r="I9" i="1"/>
  <c r="K9" i="1" s="1"/>
  <c r="H8" i="1"/>
  <c r="B6" i="2"/>
  <c r="AC21" i="1"/>
  <c r="AC20" i="1"/>
  <c r="X4" i="1"/>
  <c r="AC19" i="1"/>
  <c r="AC18" i="1"/>
  <c r="AC17" i="1"/>
  <c r="AC16" i="1"/>
  <c r="AC15" i="1"/>
  <c r="AC14" i="1"/>
  <c r="AC13" i="1"/>
  <c r="AC12" i="1"/>
  <c r="AC11" i="1"/>
  <c r="AC10" i="1"/>
  <c r="AC9" i="1"/>
  <c r="H4" i="1"/>
  <c r="A15" i="2"/>
  <c r="A14" i="2"/>
  <c r="A13" i="2"/>
  <c r="A12" i="2"/>
  <c r="A11" i="2"/>
  <c r="A10" i="2"/>
  <c r="A9" i="2"/>
  <c r="A8" i="2"/>
  <c r="A7" i="2"/>
  <c r="A5" i="2"/>
  <c r="A4" i="2"/>
  <c r="A3" i="2"/>
  <c r="B7" i="2" l="1"/>
  <c r="I7" i="2" s="1"/>
  <c r="AB8" i="1"/>
  <c r="I22" i="2"/>
  <c r="I4" i="1"/>
  <c r="J4" i="1"/>
  <c r="Z4" i="1"/>
  <c r="G3" i="2"/>
  <c r="K3" i="2" s="1"/>
  <c r="AA4" i="1"/>
  <c r="K22" i="2"/>
  <c r="J22" i="2"/>
  <c r="B10" i="2"/>
  <c r="B21" i="2"/>
  <c r="J6" i="2"/>
  <c r="B5" i="2"/>
  <c r="J15" i="2"/>
  <c r="I15" i="1"/>
  <c r="K15" i="1" s="1"/>
  <c r="I16" i="1"/>
  <c r="K16" i="1" s="1"/>
  <c r="B17" i="2"/>
  <c r="B18" i="2"/>
  <c r="B19" i="2"/>
  <c r="J14" i="2"/>
  <c r="J11" i="2"/>
  <c r="K6" i="2"/>
  <c r="K14" i="2"/>
  <c r="B9" i="2"/>
  <c r="B13" i="2"/>
  <c r="I14" i="2"/>
  <c r="B20" i="2"/>
  <c r="B4" i="2"/>
  <c r="B8" i="2"/>
  <c r="B12" i="2"/>
  <c r="B3" i="2"/>
  <c r="I11" i="2"/>
  <c r="I15" i="2"/>
  <c r="I6" i="2"/>
  <c r="I12" i="1"/>
  <c r="K12" i="1" s="1"/>
  <c r="K11" i="2"/>
  <c r="K15" i="2"/>
  <c r="N15" i="2" s="1"/>
  <c r="B16" i="2"/>
  <c r="N14" i="2" l="1"/>
  <c r="K7" i="2"/>
  <c r="N7" i="2" s="1"/>
  <c r="J7" i="2"/>
  <c r="K8" i="1"/>
  <c r="AB4" i="1"/>
  <c r="AC4" i="1" s="1"/>
  <c r="N6" i="2"/>
  <c r="N11" i="2"/>
  <c r="N22" i="2"/>
  <c r="I16" i="2"/>
  <c r="K18" i="2"/>
  <c r="I20" i="2"/>
  <c r="J9" i="2"/>
  <c r="I17" i="2"/>
  <c r="J12" i="2"/>
  <c r="J10" i="2"/>
  <c r="K4" i="2"/>
  <c r="J5" i="2"/>
  <c r="J8" i="2"/>
  <c r="J13" i="2"/>
  <c r="K19" i="2"/>
  <c r="J21" i="2"/>
  <c r="K5" i="2"/>
  <c r="L22" i="2"/>
  <c r="M22" i="2" s="1"/>
  <c r="O22" i="2" s="1"/>
  <c r="I10" i="2"/>
  <c r="K10" i="2"/>
  <c r="J19" i="2"/>
  <c r="J4" i="2"/>
  <c r="I4" i="2"/>
  <c r="L15" i="2"/>
  <c r="M15" i="2" s="1"/>
  <c r="O15" i="2" s="1"/>
  <c r="K17" i="2"/>
  <c r="N17" i="2" s="1"/>
  <c r="I9" i="2"/>
  <c r="K21" i="2"/>
  <c r="I21" i="2"/>
  <c r="I12" i="2"/>
  <c r="I18" i="2"/>
  <c r="J18" i="2"/>
  <c r="I8" i="2"/>
  <c r="J17" i="2"/>
  <c r="I5" i="2"/>
  <c r="I19" i="2"/>
  <c r="N19" i="2" s="1"/>
  <c r="J16" i="2"/>
  <c r="L6" i="2"/>
  <c r="K9" i="2"/>
  <c r="L14" i="2"/>
  <c r="M14" i="2" s="1"/>
  <c r="O14" i="2" s="1"/>
  <c r="K8" i="2"/>
  <c r="K16" i="2"/>
  <c r="L11" i="2"/>
  <c r="M11" i="2" s="1"/>
  <c r="K13" i="2"/>
  <c r="I13" i="2"/>
  <c r="J20" i="2"/>
  <c r="K20" i="2"/>
  <c r="K12" i="2"/>
  <c r="L4" i="2" l="1"/>
  <c r="M4" i="2" s="1"/>
  <c r="L7" i="2"/>
  <c r="M7" i="2" s="1"/>
  <c r="N16" i="2"/>
  <c r="N20" i="2"/>
  <c r="O11" i="2"/>
  <c r="N18" i="2"/>
  <c r="N10" i="2"/>
  <c r="M6" i="2"/>
  <c r="O6" i="2" s="1"/>
  <c r="N4" i="2"/>
  <c r="O7" i="2"/>
  <c r="AD8" i="1"/>
  <c r="AC8" i="1"/>
  <c r="N8" i="2"/>
  <c r="N12" i="2"/>
  <c r="N13" i="2"/>
  <c r="N21" i="2"/>
  <c r="N5" i="2"/>
  <c r="N9" i="2"/>
  <c r="L19" i="2"/>
  <c r="M19" i="2" s="1"/>
  <c r="O19" i="2" s="1"/>
  <c r="L10" i="2"/>
  <c r="M10" i="2" s="1"/>
  <c r="O10" i="2" s="1"/>
  <c r="K4" i="1"/>
  <c r="L5" i="2"/>
  <c r="M5" i="2" s="1"/>
  <c r="L9" i="2"/>
  <c r="M9" i="2" s="1"/>
  <c r="O9" i="2" s="1"/>
  <c r="L16" i="2"/>
  <c r="M16" i="2" s="1"/>
  <c r="O16" i="2" s="1"/>
  <c r="L17" i="2"/>
  <c r="M17" i="2" s="1"/>
  <c r="O17" i="2" s="1"/>
  <c r="L12" i="2"/>
  <c r="M12" i="2" s="1"/>
  <c r="O12" i="2" s="1"/>
  <c r="L18" i="2"/>
  <c r="M18" i="2" s="1"/>
  <c r="O18" i="2" s="1"/>
  <c r="L21" i="2"/>
  <c r="M21" i="2" s="1"/>
  <c r="L8" i="2"/>
  <c r="M8" i="2" s="1"/>
  <c r="L13" i="2"/>
  <c r="M13" i="2" s="1"/>
  <c r="O13" i="2" s="1"/>
  <c r="L20" i="2"/>
  <c r="M20" i="2" s="1"/>
  <c r="O20" i="2" s="1"/>
  <c r="J3" i="2"/>
  <c r="I3" i="2"/>
  <c r="N3" i="2" s="1"/>
  <c r="O4" i="2" l="1"/>
  <c r="O8" i="2"/>
  <c r="O5" i="2"/>
  <c r="O21" i="2"/>
  <c r="L3" i="2"/>
  <c r="M3" i="2" s="1"/>
  <c r="O3" i="2" s="1"/>
</calcChain>
</file>

<file path=xl/sharedStrings.xml><?xml version="1.0" encoding="utf-8"?>
<sst xmlns="http://schemas.openxmlformats.org/spreadsheetml/2006/main" count="61" uniqueCount="54">
  <si>
    <t>Cost of Attendance</t>
  </si>
  <si>
    <t>Tuition</t>
  </si>
  <si>
    <t xml:space="preserve">Fees </t>
  </si>
  <si>
    <t>Books</t>
  </si>
  <si>
    <t>Personal Expenses</t>
  </si>
  <si>
    <t>Travel</t>
  </si>
  <si>
    <t>Grants</t>
  </si>
  <si>
    <t>Loans</t>
  </si>
  <si>
    <t>Work Study</t>
  </si>
  <si>
    <t>Financial Aid Package Offer</t>
  </si>
  <si>
    <t>School</t>
  </si>
  <si>
    <t>Percent Loans</t>
  </si>
  <si>
    <t>Percent Grants</t>
  </si>
  <si>
    <t>Percent Student Contribution</t>
  </si>
  <si>
    <t>Stafford Loan</t>
  </si>
  <si>
    <t>Direct Parent Plus Loan</t>
  </si>
  <si>
    <t>Federal Direct Unsubsdized Loan</t>
  </si>
  <si>
    <t>Private Loans</t>
  </si>
  <si>
    <t>Federal Pell Grant (need based)</t>
  </si>
  <si>
    <t>Federal Supplemental Education Opportunity Grant (Pell eligible)</t>
  </si>
  <si>
    <t>Other grants (need or merit based)</t>
  </si>
  <si>
    <t>Cost of Attendance (COA)</t>
  </si>
  <si>
    <t>Student Work</t>
  </si>
  <si>
    <t>Total Loans</t>
  </si>
  <si>
    <t>Student Loans</t>
  </si>
  <si>
    <t>© 2020 Stuart White PhD</t>
  </si>
  <si>
    <t>Prepaid College Fund (ex 529)</t>
  </si>
  <si>
    <t>Private Scholarships</t>
  </si>
  <si>
    <t>School Based Scholarships</t>
  </si>
  <si>
    <t>Room &amp; Board</t>
  </si>
  <si>
    <t>Loans and Student Contribution</t>
  </si>
  <si>
    <t>Total Payments</t>
  </si>
  <si>
    <t>School year jobs (ex. 10 hrs wk at 28 wks and $10 an hour)</t>
  </si>
  <si>
    <t>Total COA</t>
  </si>
  <si>
    <t>Other Loans</t>
  </si>
  <si>
    <t>Student Trust</t>
  </si>
  <si>
    <t>Family Contribution</t>
  </si>
  <si>
    <t>Total Out of Pocket</t>
  </si>
  <si>
    <t>Family Price = Total COA - (Grants plus School Scholarships)</t>
  </si>
  <si>
    <t>Family Price Percent of COA</t>
  </si>
  <si>
    <t>Family &amp; Student Contribution</t>
  </si>
  <si>
    <t>Family Cash or Additional Loans Needed</t>
  </si>
  <si>
    <t>Student/Family Contribution</t>
  </si>
  <si>
    <t>Financial Aid Total</t>
  </si>
  <si>
    <t>Funding for College</t>
  </si>
  <si>
    <t>Loans &amp; Family Contribuiton</t>
  </si>
  <si>
    <t>Grants and Student Contribution</t>
  </si>
  <si>
    <t>Michigan State University*</t>
  </si>
  <si>
    <t>*Two parent familiy with three children. None in college Adjusted Gross Income $75,000.  No business income. Home Equity $50,000.  $2,000 in investments.  $50,000 cash in bank. No 529 or other college savings plan. Child has $500 in savings and no income prior to college.</t>
  </si>
  <si>
    <t>COA and Aid Package based on MSU's Net Price Calculator</t>
  </si>
  <si>
    <t>College Cost of Attendance</t>
  </si>
  <si>
    <t>Loans and Cash</t>
  </si>
  <si>
    <t xml:space="preserve"> </t>
  </si>
  <si>
    <t>Summer job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</si>
</sst>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Helvetica"/>
      <family val="2"/>
    </font>
    <font>
      <sz val="11"/>
      <color theme="1"/>
      <name val="Helvetica"/>
      <family val="2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/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42" fontId="0" fillId="0" borderId="0" xfId="1" applyNumberFormat="1" applyFont="1"/>
    <xf numFmtId="0" fontId="0" fillId="2" borderId="1" xfId="0" applyFill="1" applyBorder="1" applyAlignment="1">
      <alignment horizontal="center" vertical="center"/>
    </xf>
    <xf numFmtId="9" fontId="0" fillId="0" borderId="0" xfId="2" applyFont="1"/>
    <xf numFmtId="42" fontId="0" fillId="0" borderId="0" xfId="0" applyNumberFormat="1"/>
    <xf numFmtId="9" fontId="0" fillId="0" borderId="0" xfId="0" applyNumberFormat="1"/>
    <xf numFmtId="42" fontId="0" fillId="0" borderId="0" xfId="2" applyNumberFormat="1" applyFont="1"/>
    <xf numFmtId="0" fontId="0" fillId="2" borderId="7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6" xfId="0" applyFill="1" applyBorder="1" applyAlignment="1">
      <alignment vertical="center"/>
    </xf>
    <xf numFmtId="0" fontId="2" fillId="0" borderId="0" xfId="0" applyFont="1" applyAlignment="1">
      <alignment vertical="top" wrapText="1"/>
    </xf>
    <xf numFmtId="0" fontId="2" fillId="0" borderId="0" xfId="0" applyFont="1"/>
    <xf numFmtId="0" fontId="3" fillId="0" borderId="0" xfId="0" applyFont="1" applyAlignment="1"/>
    <xf numFmtId="0" fontId="4" fillId="2" borderId="0" xfId="0" applyFont="1" applyFill="1" applyAlignment="1">
      <alignment vertical="top" wrapText="1"/>
    </xf>
    <xf numFmtId="0" fontId="4" fillId="2" borderId="0" xfId="0" applyFont="1" applyFill="1" applyAlignment="1">
      <alignment horizontal="center" vertical="top" wrapText="1"/>
    </xf>
    <xf numFmtId="42" fontId="0" fillId="0" borderId="0" xfId="1" applyNumberFormat="1" applyFont="1" applyFill="1" applyProtection="1">
      <protection locked="0"/>
    </xf>
    <xf numFmtId="0" fontId="0" fillId="0" borderId="0" xfId="0" applyProtection="1">
      <protection locked="0"/>
    </xf>
    <xf numFmtId="42" fontId="0" fillId="0" borderId="0" xfId="1" applyNumberFormat="1" applyFont="1" applyProtection="1"/>
    <xf numFmtId="0" fontId="0" fillId="0" borderId="0" xfId="0" applyProtection="1"/>
    <xf numFmtId="42" fontId="0" fillId="0" borderId="0" xfId="2" applyNumberFormat="1" applyFont="1" applyProtection="1"/>
    <xf numFmtId="9" fontId="0" fillId="0" borderId="0" xfId="2" applyFont="1" applyProtection="1"/>
    <xf numFmtId="42" fontId="0" fillId="0" borderId="0" xfId="0" applyNumberFormat="1" applyProtection="1"/>
    <xf numFmtId="42" fontId="0" fillId="0" borderId="0" xfId="0" applyNumberFormat="1" applyAlignment="1" applyProtection="1">
      <alignment vertical="top"/>
    </xf>
    <xf numFmtId="42" fontId="5" fillId="0" borderId="0" xfId="2" applyNumberFormat="1" applyFont="1" applyProtection="1"/>
    <xf numFmtId="42" fontId="5" fillId="0" borderId="0" xfId="0" applyNumberFormat="1" applyFont="1"/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top" wrapText="1"/>
    </xf>
    <xf numFmtId="0" fontId="0" fillId="2" borderId="5" xfId="0" applyFill="1" applyBorder="1" applyAlignment="1">
      <alignment horizontal="center" vertical="top" wrapText="1"/>
    </xf>
    <xf numFmtId="0" fontId="0" fillId="2" borderId="6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BAA62-482A-CC46-95A1-A640E7C7F6B1}">
  <dimension ref="A1:AE35"/>
  <sheetViews>
    <sheetView tabSelected="1" topLeftCell="M1" workbookViewId="0">
      <pane ySplit="3" topLeftCell="A4" activePane="bottomLeft" state="frozen"/>
      <selection pane="bottomLeft" activeCell="Y4" sqref="Y4"/>
    </sheetView>
  </sheetViews>
  <sheetFormatPr baseColWidth="10" defaultRowHeight="16" x14ac:dyDescent="0.2"/>
  <cols>
    <col min="1" max="1" width="32.33203125" customWidth="1"/>
    <col min="2" max="2" width="10" customWidth="1"/>
    <col min="3" max="3" width="9.6640625" customWidth="1"/>
    <col min="4" max="4" width="6.5" bestFit="1" customWidth="1"/>
    <col min="5" max="5" width="8" bestFit="1" customWidth="1"/>
    <col min="6" max="6" width="8.6640625" bestFit="1" customWidth="1"/>
    <col min="7" max="7" width="8" bestFit="1" customWidth="1"/>
    <col min="8" max="8" width="11.5" bestFit="1" customWidth="1"/>
    <col min="9" max="9" width="12.83203125" customWidth="1"/>
    <col min="10" max="10" width="12" customWidth="1"/>
    <col min="11" max="11" width="11.33203125" customWidth="1"/>
    <col min="12" max="12" width="11.5" customWidth="1"/>
    <col min="13" max="13" width="20" bestFit="1" customWidth="1"/>
    <col min="14" max="14" width="12" bestFit="1" customWidth="1"/>
    <col min="15" max="15" width="8.33203125" bestFit="1" customWidth="1"/>
    <col min="16" max="16" width="10.83203125" bestFit="1" customWidth="1"/>
    <col min="17" max="17" width="13.1640625" bestFit="1" customWidth="1"/>
    <col min="18" max="18" width="10.5" bestFit="1" customWidth="1"/>
    <col min="19" max="19" width="11.33203125" bestFit="1" customWidth="1"/>
    <col min="20" max="20" width="9" bestFit="1" customWidth="1"/>
    <col min="21" max="21" width="11.33203125" bestFit="1" customWidth="1"/>
    <col min="22" max="22" width="10.5" bestFit="1" customWidth="1"/>
    <col min="23" max="23" width="12.1640625" bestFit="1" customWidth="1"/>
    <col min="24" max="24" width="17" customWidth="1"/>
    <col min="25" max="25" width="15" bestFit="1" customWidth="1"/>
    <col min="26" max="26" width="12.1640625" bestFit="1" customWidth="1"/>
    <col min="27" max="27" width="11.1640625" bestFit="1" customWidth="1"/>
    <col min="28" max="28" width="13.6640625" bestFit="1" customWidth="1"/>
  </cols>
  <sheetData>
    <row r="1" spans="1:31" s="2" customFormat="1" ht="37" customHeight="1" x14ac:dyDescent="0.2">
      <c r="A1" s="47" t="s">
        <v>10</v>
      </c>
      <c r="B1" s="36" t="s">
        <v>21</v>
      </c>
      <c r="C1" s="36"/>
      <c r="D1" s="36"/>
      <c r="E1" s="36"/>
      <c r="F1" s="36"/>
      <c r="G1" s="36"/>
      <c r="H1" s="36"/>
      <c r="I1" s="46" t="s">
        <v>38</v>
      </c>
      <c r="J1" s="46" t="s">
        <v>30</v>
      </c>
      <c r="K1" s="46" t="s">
        <v>39</v>
      </c>
      <c r="L1" s="34" t="s">
        <v>9</v>
      </c>
      <c r="M1" s="34"/>
      <c r="N1" s="34"/>
      <c r="O1" s="34"/>
      <c r="P1" s="34"/>
      <c r="Q1" s="34"/>
      <c r="R1" s="34"/>
      <c r="S1" s="34"/>
      <c r="T1" s="33" t="s">
        <v>42</v>
      </c>
      <c r="U1" s="33"/>
      <c r="V1" s="33"/>
      <c r="W1" s="33"/>
      <c r="X1" s="33"/>
      <c r="Y1" s="33"/>
      <c r="Z1" s="36" t="s">
        <v>44</v>
      </c>
      <c r="AA1" s="36"/>
      <c r="AB1" s="36"/>
      <c r="AC1" s="36"/>
      <c r="AD1" s="3" t="s">
        <v>37</v>
      </c>
    </row>
    <row r="2" spans="1:31" ht="16" customHeight="1" x14ac:dyDescent="0.2">
      <c r="A2" s="47"/>
      <c r="B2" s="42" t="s">
        <v>1</v>
      </c>
      <c r="C2" s="44" t="s">
        <v>29</v>
      </c>
      <c r="D2" s="42" t="s">
        <v>2</v>
      </c>
      <c r="E2" s="42" t="s">
        <v>3</v>
      </c>
      <c r="F2" s="44" t="s">
        <v>4</v>
      </c>
      <c r="G2" s="42" t="s">
        <v>5</v>
      </c>
      <c r="H2" s="42" t="s">
        <v>33</v>
      </c>
      <c r="I2" s="46"/>
      <c r="J2" s="46"/>
      <c r="K2" s="46"/>
      <c r="L2" s="39" t="s">
        <v>6</v>
      </c>
      <c r="M2" s="40"/>
      <c r="N2" s="41"/>
      <c r="O2" s="39" t="s">
        <v>7</v>
      </c>
      <c r="P2" s="40"/>
      <c r="Q2" s="40"/>
      <c r="R2" s="5" t="s">
        <v>23</v>
      </c>
      <c r="S2" s="31" t="s">
        <v>28</v>
      </c>
      <c r="T2" s="37" t="s">
        <v>17</v>
      </c>
      <c r="U2" s="37" t="s">
        <v>27</v>
      </c>
      <c r="V2" s="37" t="s">
        <v>8</v>
      </c>
      <c r="W2" s="37" t="s">
        <v>26</v>
      </c>
      <c r="X2" s="37" t="s">
        <v>32</v>
      </c>
      <c r="Y2" s="37" t="s">
        <v>53</v>
      </c>
      <c r="Z2" s="31" t="s">
        <v>43</v>
      </c>
      <c r="AA2" s="31" t="s">
        <v>40</v>
      </c>
      <c r="AB2" s="31" t="s">
        <v>41</v>
      </c>
      <c r="AC2" s="31" t="s">
        <v>31</v>
      </c>
      <c r="AD2" s="29" t="s">
        <v>51</v>
      </c>
    </row>
    <row r="3" spans="1:31" s="2" customFormat="1" ht="51" x14ac:dyDescent="0.2">
      <c r="A3" s="48"/>
      <c r="B3" s="43"/>
      <c r="C3" s="45"/>
      <c r="D3" s="43"/>
      <c r="E3" s="43"/>
      <c r="F3" s="45"/>
      <c r="G3" s="43"/>
      <c r="H3" s="43"/>
      <c r="I3" s="33"/>
      <c r="J3" s="33"/>
      <c r="K3" s="33"/>
      <c r="L3" s="12" t="s">
        <v>18</v>
      </c>
      <c r="M3" s="12" t="s">
        <v>19</v>
      </c>
      <c r="N3" s="10" t="s">
        <v>20</v>
      </c>
      <c r="O3" s="12" t="s">
        <v>14</v>
      </c>
      <c r="P3" s="12" t="s">
        <v>15</v>
      </c>
      <c r="Q3" s="11" t="s">
        <v>16</v>
      </c>
      <c r="R3" s="13"/>
      <c r="S3" s="35"/>
      <c r="T3" s="38"/>
      <c r="U3" s="38"/>
      <c r="V3" s="38"/>
      <c r="W3" s="38"/>
      <c r="X3" s="38"/>
      <c r="Y3" s="38"/>
      <c r="Z3" s="35"/>
      <c r="AA3" s="35"/>
      <c r="AB3" s="32"/>
      <c r="AC3" s="32"/>
      <c r="AD3" s="30"/>
    </row>
    <row r="4" spans="1:31" x14ac:dyDescent="0.2">
      <c r="A4" s="22" t="s">
        <v>47</v>
      </c>
      <c r="B4" s="21">
        <v>14596</v>
      </c>
      <c r="C4" s="21">
        <v>10522</v>
      </c>
      <c r="D4" s="21">
        <v>0</v>
      </c>
      <c r="E4" s="21">
        <v>1134</v>
      </c>
      <c r="F4" s="21">
        <v>3040</v>
      </c>
      <c r="G4" s="21">
        <v>0</v>
      </c>
      <c r="H4" s="21">
        <f>SUM(B4:G4)</f>
        <v>29292</v>
      </c>
      <c r="I4" s="21">
        <f t="shared" ref="I4:I23" si="0">H4-(+L4+M4+N4+S4)</f>
        <v>22047</v>
      </c>
      <c r="J4" s="23">
        <f>+R4+V4+W4+X4+Y4+U4</f>
        <v>15300</v>
      </c>
      <c r="K4" s="24">
        <f>+AB4/I4</f>
        <v>0.30602803102462922</v>
      </c>
      <c r="L4" s="21">
        <v>2245</v>
      </c>
      <c r="M4" s="21">
        <v>0</v>
      </c>
      <c r="N4" s="21">
        <v>5000</v>
      </c>
      <c r="O4" s="21">
        <v>3500</v>
      </c>
      <c r="P4" s="21">
        <v>0</v>
      </c>
      <c r="Q4" s="21">
        <v>2000</v>
      </c>
      <c r="R4" s="21">
        <f>+O4+P4+Q4</f>
        <v>5500</v>
      </c>
      <c r="S4" s="21">
        <v>0</v>
      </c>
      <c r="T4" s="21">
        <v>0</v>
      </c>
      <c r="U4" s="21">
        <v>1000</v>
      </c>
      <c r="V4" s="21">
        <v>0</v>
      </c>
      <c r="W4" s="21">
        <v>0</v>
      </c>
      <c r="X4" s="21">
        <f>(28*10)*10</f>
        <v>2800</v>
      </c>
      <c r="Y4" s="21">
        <v>6000</v>
      </c>
      <c r="Z4" s="21">
        <f>+S4+R4+N4+M4+L4</f>
        <v>12745</v>
      </c>
      <c r="AA4" s="26">
        <f>+T4+U4+V4+W4+X4+Y4</f>
        <v>9800</v>
      </c>
      <c r="AB4" s="27">
        <f>H4-(Z4+AA4)</f>
        <v>6747</v>
      </c>
      <c r="AC4" s="25">
        <f>SUM(Z4:AB4)</f>
        <v>29292</v>
      </c>
      <c r="AD4" s="7">
        <f>+AB4+T4+R4</f>
        <v>12247</v>
      </c>
    </row>
    <row r="5" spans="1:31" x14ac:dyDescent="0.2">
      <c r="A5" s="20" t="s">
        <v>52</v>
      </c>
      <c r="B5" s="19">
        <v>1E-3</v>
      </c>
      <c r="C5" s="19">
        <v>0</v>
      </c>
      <c r="D5" s="19">
        <v>0</v>
      </c>
      <c r="E5" s="19">
        <v>0</v>
      </c>
      <c r="F5" s="19">
        <v>0</v>
      </c>
      <c r="G5" s="19">
        <v>0</v>
      </c>
      <c r="H5" s="21">
        <f t="shared" ref="H5:H7" si="1">SUM(B5:G5)</f>
        <v>1E-3</v>
      </c>
      <c r="I5" s="21">
        <f t="shared" si="0"/>
        <v>1E-3</v>
      </c>
      <c r="J5" s="23">
        <f>+R5+V5+W5+X5+Y5+U5</f>
        <v>0</v>
      </c>
      <c r="K5" s="24">
        <f>(I5/H5)</f>
        <v>1</v>
      </c>
      <c r="L5" s="19">
        <v>0</v>
      </c>
      <c r="M5" s="19">
        <v>0</v>
      </c>
      <c r="N5" s="19">
        <v>0</v>
      </c>
      <c r="O5" s="19">
        <v>0</v>
      </c>
      <c r="P5" s="19">
        <v>0</v>
      </c>
      <c r="Q5" s="19">
        <v>0</v>
      </c>
      <c r="R5" s="21">
        <f>+O5+P5+Q5</f>
        <v>0</v>
      </c>
      <c r="S5" s="19">
        <v>0</v>
      </c>
      <c r="T5" s="19">
        <v>0</v>
      </c>
      <c r="U5" s="19">
        <v>0</v>
      </c>
      <c r="V5" s="19">
        <v>0</v>
      </c>
      <c r="W5" s="19">
        <v>0</v>
      </c>
      <c r="X5" s="19">
        <v>0</v>
      </c>
      <c r="Y5" s="19">
        <v>0</v>
      </c>
      <c r="Z5" s="21">
        <f>+S5+R5+N5+M5+L5</f>
        <v>0</v>
      </c>
      <c r="AA5" s="26">
        <f>+T5+U5+V5+W5+X5+Y5</f>
        <v>0</v>
      </c>
      <c r="AB5" s="27">
        <f>H5-(Z5+AA5)</f>
        <v>1E-3</v>
      </c>
      <c r="AC5" s="25">
        <f>SUM(Z5:AB5)</f>
        <v>1E-3</v>
      </c>
      <c r="AD5" s="7">
        <f>+AB5+T5+R5</f>
        <v>1E-3</v>
      </c>
    </row>
    <row r="6" spans="1:31" x14ac:dyDescent="0.2">
      <c r="A6" s="20" t="s">
        <v>52</v>
      </c>
      <c r="B6" s="19">
        <v>1E-3</v>
      </c>
      <c r="C6" s="19">
        <v>0</v>
      </c>
      <c r="D6" s="19">
        <v>0</v>
      </c>
      <c r="E6" s="19">
        <v>0</v>
      </c>
      <c r="F6" s="19">
        <v>0</v>
      </c>
      <c r="G6" s="19">
        <v>0</v>
      </c>
      <c r="H6" s="21">
        <f t="shared" si="1"/>
        <v>1E-3</v>
      </c>
      <c r="I6" s="21">
        <f t="shared" si="0"/>
        <v>1E-3</v>
      </c>
      <c r="J6" s="23">
        <f>+R6+V6+W6+X6+Y6+U6</f>
        <v>0</v>
      </c>
      <c r="K6" s="24">
        <f>(I6/H6)</f>
        <v>1</v>
      </c>
      <c r="L6" s="19">
        <v>0</v>
      </c>
      <c r="M6" s="19">
        <v>0</v>
      </c>
      <c r="N6" s="19">
        <v>0</v>
      </c>
      <c r="O6" s="19">
        <v>0</v>
      </c>
      <c r="P6" s="19">
        <v>0</v>
      </c>
      <c r="Q6" s="19">
        <v>0</v>
      </c>
      <c r="R6" s="21">
        <f>+O6+P6+Q6</f>
        <v>0</v>
      </c>
      <c r="S6" s="19">
        <v>0</v>
      </c>
      <c r="T6" s="19">
        <v>0</v>
      </c>
      <c r="U6" s="19">
        <v>0</v>
      </c>
      <c r="V6" s="19">
        <v>0</v>
      </c>
      <c r="W6" s="19">
        <v>0</v>
      </c>
      <c r="X6" s="19">
        <v>0</v>
      </c>
      <c r="Y6" s="19">
        <v>0</v>
      </c>
      <c r="Z6" s="21">
        <f>+S6+R6+N6+M6+L6</f>
        <v>0</v>
      </c>
      <c r="AA6" s="26">
        <f>+T6+U6+V6+W6+X6+Y6</f>
        <v>0</v>
      </c>
      <c r="AB6" s="27">
        <f>H6-(Z6+AA6)</f>
        <v>1E-3</v>
      </c>
      <c r="AC6" s="25">
        <f>SUM(Z6:AB6)</f>
        <v>1E-3</v>
      </c>
      <c r="AD6" s="7">
        <f>+AB6+T6+R6</f>
        <v>1E-3</v>
      </c>
    </row>
    <row r="7" spans="1:31" x14ac:dyDescent="0.2">
      <c r="A7" s="20" t="s">
        <v>52</v>
      </c>
      <c r="B7" s="19">
        <v>1E-3</v>
      </c>
      <c r="C7" s="19">
        <v>0</v>
      </c>
      <c r="D7" s="19">
        <v>0</v>
      </c>
      <c r="E7" s="19">
        <v>0</v>
      </c>
      <c r="F7" s="19">
        <v>0</v>
      </c>
      <c r="G7" s="19">
        <v>0</v>
      </c>
      <c r="H7" s="4">
        <f t="shared" si="1"/>
        <v>1E-3</v>
      </c>
      <c r="I7" s="21">
        <f t="shared" si="0"/>
        <v>1E-3</v>
      </c>
      <c r="J7" s="23">
        <f>+R7+V7+W7+X7+Y7+U7</f>
        <v>0</v>
      </c>
      <c r="K7" s="24">
        <f>(I7/H7)</f>
        <v>1</v>
      </c>
      <c r="L7" s="19">
        <v>0</v>
      </c>
      <c r="M7" s="19">
        <v>0</v>
      </c>
      <c r="N7" s="19">
        <v>0</v>
      </c>
      <c r="O7" s="19">
        <v>0</v>
      </c>
      <c r="P7" s="19">
        <v>0</v>
      </c>
      <c r="Q7" s="19">
        <v>0</v>
      </c>
      <c r="R7" s="21">
        <f>+O7+P7+Q7</f>
        <v>0</v>
      </c>
      <c r="S7" s="19">
        <v>0</v>
      </c>
      <c r="T7" s="19">
        <v>0</v>
      </c>
      <c r="U7" s="19">
        <v>0</v>
      </c>
      <c r="V7" s="19">
        <v>0</v>
      </c>
      <c r="W7" s="19">
        <v>0</v>
      </c>
      <c r="X7" s="19">
        <v>0</v>
      </c>
      <c r="Y7" s="19">
        <v>0</v>
      </c>
      <c r="Z7" s="21">
        <f t="shared" ref="Z7:Z29" si="2">+S7+R7+N7+M7+L7</f>
        <v>0</v>
      </c>
      <c r="AA7" s="26">
        <f>+T7+U7+V7+W7+X7+Y7</f>
        <v>0</v>
      </c>
      <c r="AB7" s="27">
        <f>H7-(Z7+AA7)</f>
        <v>1E-3</v>
      </c>
      <c r="AC7" s="25">
        <f t="shared" ref="AC7:AC29" si="3">SUM(Z7:AB7)</f>
        <v>1E-3</v>
      </c>
      <c r="AD7" s="7">
        <f>+AB7+T7+R7</f>
        <v>1E-3</v>
      </c>
      <c r="AE7" s="7"/>
    </row>
    <row r="8" spans="1:31" x14ac:dyDescent="0.2">
      <c r="A8" s="20" t="s">
        <v>52</v>
      </c>
      <c r="B8" s="19">
        <v>1E-3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  <c r="H8" s="4">
        <f t="shared" ref="H8:H29" si="4">SUM(B8:G8)</f>
        <v>1E-3</v>
      </c>
      <c r="I8" s="21">
        <f t="shared" si="0"/>
        <v>1E-3</v>
      </c>
      <c r="J8" s="23">
        <f>+R8+V8+W8+X8+Y8+U8</f>
        <v>0</v>
      </c>
      <c r="K8" s="24">
        <f t="shared" ref="K8:K29" si="5">(I8/H8)</f>
        <v>1</v>
      </c>
      <c r="L8" s="19">
        <v>0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  <c r="R8" s="21">
        <f t="shared" ref="R8:R29" si="6">+O8+P8+Q8</f>
        <v>0</v>
      </c>
      <c r="S8" s="19">
        <v>0</v>
      </c>
      <c r="T8" s="19">
        <v>0</v>
      </c>
      <c r="U8" s="19">
        <v>0</v>
      </c>
      <c r="V8" s="19">
        <v>0</v>
      </c>
      <c r="W8" s="19">
        <v>0</v>
      </c>
      <c r="X8" s="19">
        <v>0</v>
      </c>
      <c r="Y8" s="19">
        <v>0</v>
      </c>
      <c r="Z8" s="21">
        <f t="shared" si="2"/>
        <v>0</v>
      </c>
      <c r="AA8" s="25">
        <f>+R8+U8+V8+W8+X8+Y8+T8</f>
        <v>0</v>
      </c>
      <c r="AB8" s="27">
        <f>H8-(Z8+AA8)</f>
        <v>1E-3</v>
      </c>
      <c r="AC8" s="25">
        <f t="shared" si="3"/>
        <v>1E-3</v>
      </c>
      <c r="AD8" s="7">
        <f t="shared" ref="AD8:AD29" si="7">+AB8+T8+R8</f>
        <v>1E-3</v>
      </c>
    </row>
    <row r="9" spans="1:31" x14ac:dyDescent="0.2">
      <c r="A9" s="20"/>
      <c r="B9" s="19">
        <v>1E-4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  <c r="H9" s="4">
        <f t="shared" si="4"/>
        <v>1E-4</v>
      </c>
      <c r="I9" s="4">
        <f t="shared" si="0"/>
        <v>1E-4</v>
      </c>
      <c r="J9" s="9">
        <f t="shared" ref="J9:J23" si="8">+O9+P9+Q9+T9+V9+W9+X9+Y9+U9</f>
        <v>0</v>
      </c>
      <c r="K9" s="24">
        <f t="shared" si="5"/>
        <v>1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9">
        <v>0</v>
      </c>
      <c r="R9" s="21">
        <f t="shared" si="6"/>
        <v>0</v>
      </c>
      <c r="S9" s="19">
        <v>0</v>
      </c>
      <c r="T9" s="19">
        <v>0</v>
      </c>
      <c r="U9" s="19">
        <v>0</v>
      </c>
      <c r="V9" s="19">
        <v>0</v>
      </c>
      <c r="W9" s="19">
        <v>0</v>
      </c>
      <c r="X9" s="19">
        <v>0</v>
      </c>
      <c r="Y9" s="19">
        <v>0</v>
      </c>
      <c r="Z9" s="21">
        <f t="shared" si="2"/>
        <v>0</v>
      </c>
      <c r="AA9" s="25">
        <f t="shared" ref="AA9:AA29" si="9">+R9+U9+V9+W9+X9+Y9+T9</f>
        <v>0</v>
      </c>
      <c r="AB9" s="27">
        <f t="shared" ref="AB9:AB29" si="10">H9-(Z9+AA9)</f>
        <v>1E-4</v>
      </c>
      <c r="AC9" s="25">
        <f t="shared" si="3"/>
        <v>1E-4</v>
      </c>
      <c r="AD9" s="7">
        <f t="shared" si="7"/>
        <v>1E-4</v>
      </c>
    </row>
    <row r="10" spans="1:31" x14ac:dyDescent="0.2">
      <c r="A10" s="20"/>
      <c r="B10" s="19">
        <v>1E-4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4">
        <f t="shared" si="4"/>
        <v>1E-4</v>
      </c>
      <c r="I10" s="4">
        <f t="shared" si="0"/>
        <v>1E-4</v>
      </c>
      <c r="J10" s="9">
        <f t="shared" si="8"/>
        <v>0</v>
      </c>
      <c r="K10" s="24">
        <f t="shared" si="5"/>
        <v>1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21">
        <f t="shared" si="6"/>
        <v>0</v>
      </c>
      <c r="S10" s="19">
        <v>0</v>
      </c>
      <c r="T10" s="19">
        <v>0</v>
      </c>
      <c r="U10" s="19">
        <v>0</v>
      </c>
      <c r="V10" s="19">
        <v>0</v>
      </c>
      <c r="W10" s="19">
        <v>0</v>
      </c>
      <c r="X10" s="19">
        <v>0</v>
      </c>
      <c r="Y10" s="19">
        <v>0</v>
      </c>
      <c r="Z10" s="21">
        <f t="shared" si="2"/>
        <v>0</v>
      </c>
      <c r="AA10" s="25">
        <f t="shared" si="9"/>
        <v>0</v>
      </c>
      <c r="AB10" s="27">
        <f t="shared" si="10"/>
        <v>1E-4</v>
      </c>
      <c r="AC10" s="25">
        <f t="shared" si="3"/>
        <v>1E-4</v>
      </c>
      <c r="AD10" s="7">
        <f t="shared" si="7"/>
        <v>1E-4</v>
      </c>
    </row>
    <row r="11" spans="1:31" x14ac:dyDescent="0.2">
      <c r="A11" s="20"/>
      <c r="B11" s="19">
        <v>1E-4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  <c r="H11" s="4">
        <f t="shared" si="4"/>
        <v>1E-4</v>
      </c>
      <c r="I11" s="4">
        <f t="shared" si="0"/>
        <v>1E-4</v>
      </c>
      <c r="J11" s="9">
        <f t="shared" si="8"/>
        <v>0</v>
      </c>
      <c r="K11" s="24">
        <f t="shared" si="5"/>
        <v>1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21">
        <f t="shared" si="6"/>
        <v>0</v>
      </c>
      <c r="S11" s="19">
        <v>0</v>
      </c>
      <c r="T11" s="19">
        <v>0</v>
      </c>
      <c r="U11" s="19">
        <v>0</v>
      </c>
      <c r="V11" s="19">
        <v>0</v>
      </c>
      <c r="W11" s="19">
        <v>0</v>
      </c>
      <c r="X11" s="19">
        <v>0</v>
      </c>
      <c r="Y11" s="19">
        <v>0</v>
      </c>
      <c r="Z11" s="21">
        <f t="shared" si="2"/>
        <v>0</v>
      </c>
      <c r="AA11" s="25">
        <f t="shared" si="9"/>
        <v>0</v>
      </c>
      <c r="AB11" s="27">
        <f t="shared" si="10"/>
        <v>1E-4</v>
      </c>
      <c r="AC11" s="25">
        <f t="shared" si="3"/>
        <v>1E-4</v>
      </c>
      <c r="AD11" s="7">
        <f t="shared" si="7"/>
        <v>1E-4</v>
      </c>
    </row>
    <row r="12" spans="1:31" x14ac:dyDescent="0.2">
      <c r="A12" s="20"/>
      <c r="B12" s="19">
        <v>1E-4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  <c r="H12" s="4">
        <f t="shared" si="4"/>
        <v>1E-4</v>
      </c>
      <c r="I12" s="4">
        <f t="shared" si="0"/>
        <v>1E-4</v>
      </c>
      <c r="J12" s="9">
        <f t="shared" si="8"/>
        <v>0</v>
      </c>
      <c r="K12" s="24">
        <f t="shared" si="5"/>
        <v>1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21">
        <f t="shared" si="6"/>
        <v>0</v>
      </c>
      <c r="S12" s="19">
        <v>0</v>
      </c>
      <c r="T12" s="19">
        <v>0</v>
      </c>
      <c r="U12" s="19">
        <v>0</v>
      </c>
      <c r="V12" s="19">
        <v>0</v>
      </c>
      <c r="W12" s="19">
        <v>0</v>
      </c>
      <c r="X12" s="19">
        <v>0</v>
      </c>
      <c r="Y12" s="19">
        <v>0</v>
      </c>
      <c r="Z12" s="21">
        <f t="shared" si="2"/>
        <v>0</v>
      </c>
      <c r="AA12" s="25">
        <f t="shared" si="9"/>
        <v>0</v>
      </c>
      <c r="AB12" s="27">
        <f t="shared" si="10"/>
        <v>1E-4</v>
      </c>
      <c r="AC12" s="25">
        <f t="shared" si="3"/>
        <v>1E-4</v>
      </c>
      <c r="AD12" s="7">
        <f t="shared" si="7"/>
        <v>1E-4</v>
      </c>
    </row>
    <row r="13" spans="1:31" x14ac:dyDescent="0.2">
      <c r="A13" s="20"/>
      <c r="B13" s="19">
        <v>1E-4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  <c r="H13" s="4">
        <f t="shared" si="4"/>
        <v>1E-4</v>
      </c>
      <c r="I13" s="4">
        <f t="shared" si="0"/>
        <v>1E-4</v>
      </c>
      <c r="J13" s="9">
        <f t="shared" si="8"/>
        <v>0</v>
      </c>
      <c r="K13" s="24">
        <f t="shared" si="5"/>
        <v>1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21">
        <f t="shared" si="6"/>
        <v>0</v>
      </c>
      <c r="S13" s="19">
        <v>0</v>
      </c>
      <c r="T13" s="19">
        <v>0</v>
      </c>
      <c r="U13" s="19">
        <v>0</v>
      </c>
      <c r="V13" s="19">
        <v>0</v>
      </c>
      <c r="W13" s="19">
        <v>0</v>
      </c>
      <c r="X13" s="19">
        <v>0</v>
      </c>
      <c r="Y13" s="19">
        <v>0</v>
      </c>
      <c r="Z13" s="21">
        <f t="shared" si="2"/>
        <v>0</v>
      </c>
      <c r="AA13" s="25">
        <f t="shared" si="9"/>
        <v>0</v>
      </c>
      <c r="AB13" s="27">
        <f t="shared" si="10"/>
        <v>1E-4</v>
      </c>
      <c r="AC13" s="25">
        <f t="shared" si="3"/>
        <v>1E-4</v>
      </c>
      <c r="AD13" s="7">
        <f t="shared" si="7"/>
        <v>1E-4</v>
      </c>
    </row>
    <row r="14" spans="1:31" x14ac:dyDescent="0.2">
      <c r="A14" s="20"/>
      <c r="B14" s="19">
        <v>1E-4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  <c r="H14" s="4">
        <f t="shared" si="4"/>
        <v>1E-4</v>
      </c>
      <c r="I14" s="4">
        <f t="shared" si="0"/>
        <v>1E-4</v>
      </c>
      <c r="J14" s="9">
        <f t="shared" si="8"/>
        <v>0</v>
      </c>
      <c r="K14" s="24">
        <f t="shared" si="5"/>
        <v>1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9">
        <v>0</v>
      </c>
      <c r="R14" s="21">
        <f t="shared" si="6"/>
        <v>0</v>
      </c>
      <c r="S14" s="19">
        <v>0</v>
      </c>
      <c r="T14" s="19">
        <v>0</v>
      </c>
      <c r="U14" s="19">
        <v>0</v>
      </c>
      <c r="V14" s="19">
        <v>0</v>
      </c>
      <c r="W14" s="19">
        <v>0</v>
      </c>
      <c r="X14" s="19">
        <v>0</v>
      </c>
      <c r="Y14" s="19">
        <v>0</v>
      </c>
      <c r="Z14" s="21">
        <f t="shared" si="2"/>
        <v>0</v>
      </c>
      <c r="AA14" s="25">
        <f t="shared" si="9"/>
        <v>0</v>
      </c>
      <c r="AB14" s="27">
        <f t="shared" si="10"/>
        <v>1E-4</v>
      </c>
      <c r="AC14" s="25">
        <f t="shared" si="3"/>
        <v>1E-4</v>
      </c>
      <c r="AD14" s="7">
        <f t="shared" si="7"/>
        <v>1E-4</v>
      </c>
    </row>
    <row r="15" spans="1:31" x14ac:dyDescent="0.2">
      <c r="A15" s="20"/>
      <c r="B15" s="19">
        <v>1E-4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  <c r="H15" s="4">
        <f t="shared" si="4"/>
        <v>1E-4</v>
      </c>
      <c r="I15" s="4">
        <f t="shared" si="0"/>
        <v>1E-4</v>
      </c>
      <c r="J15" s="9">
        <f t="shared" si="8"/>
        <v>0</v>
      </c>
      <c r="K15" s="24">
        <f t="shared" si="5"/>
        <v>1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9">
        <v>0</v>
      </c>
      <c r="R15" s="21">
        <f t="shared" si="6"/>
        <v>0</v>
      </c>
      <c r="S15" s="19">
        <v>0</v>
      </c>
      <c r="T15" s="19">
        <v>0</v>
      </c>
      <c r="U15" s="19">
        <v>0</v>
      </c>
      <c r="V15" s="19">
        <v>0</v>
      </c>
      <c r="W15" s="19">
        <v>0</v>
      </c>
      <c r="X15" s="19">
        <v>0</v>
      </c>
      <c r="Y15" s="19">
        <v>0</v>
      </c>
      <c r="Z15" s="21">
        <f t="shared" si="2"/>
        <v>0</v>
      </c>
      <c r="AA15" s="25">
        <f t="shared" si="9"/>
        <v>0</v>
      </c>
      <c r="AB15" s="27">
        <f t="shared" si="10"/>
        <v>1E-4</v>
      </c>
      <c r="AC15" s="25">
        <f t="shared" si="3"/>
        <v>1E-4</v>
      </c>
      <c r="AD15" s="7">
        <f t="shared" si="7"/>
        <v>1E-4</v>
      </c>
    </row>
    <row r="16" spans="1:31" x14ac:dyDescent="0.2">
      <c r="A16" s="20"/>
      <c r="B16" s="19">
        <v>1E-4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4">
        <f t="shared" si="4"/>
        <v>1E-4</v>
      </c>
      <c r="I16" s="4">
        <f t="shared" si="0"/>
        <v>1E-4</v>
      </c>
      <c r="J16" s="9">
        <f t="shared" si="8"/>
        <v>0</v>
      </c>
      <c r="K16" s="24">
        <f t="shared" si="5"/>
        <v>1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21">
        <f t="shared" si="6"/>
        <v>0</v>
      </c>
      <c r="S16" s="19">
        <v>0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21">
        <f t="shared" si="2"/>
        <v>0</v>
      </c>
      <c r="AA16" s="25">
        <f t="shared" si="9"/>
        <v>0</v>
      </c>
      <c r="AB16" s="27">
        <f t="shared" si="10"/>
        <v>1E-4</v>
      </c>
      <c r="AC16" s="25">
        <f t="shared" si="3"/>
        <v>1E-4</v>
      </c>
      <c r="AD16" s="7">
        <f t="shared" si="7"/>
        <v>1E-4</v>
      </c>
    </row>
    <row r="17" spans="1:30" x14ac:dyDescent="0.2">
      <c r="A17" s="20"/>
      <c r="B17" s="19">
        <v>1E-4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  <c r="H17" s="4">
        <f t="shared" si="4"/>
        <v>1E-4</v>
      </c>
      <c r="I17" s="4">
        <f t="shared" si="0"/>
        <v>1E-4</v>
      </c>
      <c r="J17" s="9">
        <f t="shared" si="8"/>
        <v>0</v>
      </c>
      <c r="K17" s="24">
        <f t="shared" si="5"/>
        <v>1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21">
        <f t="shared" si="6"/>
        <v>0</v>
      </c>
      <c r="S17" s="19">
        <v>0</v>
      </c>
      <c r="T17" s="19">
        <v>0</v>
      </c>
      <c r="U17" s="19">
        <v>0</v>
      </c>
      <c r="V17" s="19">
        <v>0</v>
      </c>
      <c r="W17" s="19">
        <v>0</v>
      </c>
      <c r="X17" s="19">
        <v>0</v>
      </c>
      <c r="Y17" s="19">
        <v>0</v>
      </c>
      <c r="Z17" s="21">
        <f t="shared" si="2"/>
        <v>0</v>
      </c>
      <c r="AA17" s="25">
        <f t="shared" si="9"/>
        <v>0</v>
      </c>
      <c r="AB17" s="27">
        <f t="shared" si="10"/>
        <v>1E-4</v>
      </c>
      <c r="AC17" s="25">
        <f t="shared" si="3"/>
        <v>1E-4</v>
      </c>
      <c r="AD17" s="7">
        <f t="shared" si="7"/>
        <v>1E-4</v>
      </c>
    </row>
    <row r="18" spans="1:30" x14ac:dyDescent="0.2">
      <c r="A18" s="20"/>
      <c r="B18" s="19">
        <v>1E-4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  <c r="H18" s="4">
        <f t="shared" si="4"/>
        <v>1E-4</v>
      </c>
      <c r="I18" s="4">
        <f t="shared" si="0"/>
        <v>1E-4</v>
      </c>
      <c r="J18" s="9">
        <f t="shared" si="8"/>
        <v>0</v>
      </c>
      <c r="K18" s="24">
        <f t="shared" si="5"/>
        <v>1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21">
        <f t="shared" si="6"/>
        <v>0</v>
      </c>
      <c r="S18" s="19">
        <v>0</v>
      </c>
      <c r="T18" s="19">
        <v>0</v>
      </c>
      <c r="U18" s="19">
        <v>0</v>
      </c>
      <c r="V18" s="19">
        <v>0</v>
      </c>
      <c r="W18" s="19">
        <v>0</v>
      </c>
      <c r="X18" s="19">
        <v>0</v>
      </c>
      <c r="Y18" s="19">
        <v>0</v>
      </c>
      <c r="Z18" s="21">
        <f t="shared" si="2"/>
        <v>0</v>
      </c>
      <c r="AA18" s="25">
        <f t="shared" si="9"/>
        <v>0</v>
      </c>
      <c r="AB18" s="27">
        <f t="shared" si="10"/>
        <v>1E-4</v>
      </c>
      <c r="AC18" s="25">
        <f t="shared" si="3"/>
        <v>1E-4</v>
      </c>
      <c r="AD18" s="7">
        <f t="shared" si="7"/>
        <v>1E-4</v>
      </c>
    </row>
    <row r="19" spans="1:30" x14ac:dyDescent="0.2">
      <c r="A19" s="20"/>
      <c r="B19" s="19">
        <v>1E-4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  <c r="H19" s="4">
        <f t="shared" si="4"/>
        <v>1E-4</v>
      </c>
      <c r="I19" s="4">
        <f t="shared" si="0"/>
        <v>1E-4</v>
      </c>
      <c r="J19" s="9">
        <f t="shared" si="8"/>
        <v>0</v>
      </c>
      <c r="K19" s="24">
        <f t="shared" si="5"/>
        <v>1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9">
        <v>0</v>
      </c>
      <c r="R19" s="21">
        <f t="shared" si="6"/>
        <v>0</v>
      </c>
      <c r="S19" s="19">
        <v>0</v>
      </c>
      <c r="T19" s="19">
        <v>0</v>
      </c>
      <c r="U19" s="19">
        <v>0</v>
      </c>
      <c r="V19" s="19">
        <v>0</v>
      </c>
      <c r="W19" s="19">
        <v>0</v>
      </c>
      <c r="X19" s="19">
        <v>0</v>
      </c>
      <c r="Y19" s="19">
        <v>0</v>
      </c>
      <c r="Z19" s="21">
        <f t="shared" si="2"/>
        <v>0</v>
      </c>
      <c r="AA19" s="25">
        <f t="shared" si="9"/>
        <v>0</v>
      </c>
      <c r="AB19" s="27">
        <f t="shared" si="10"/>
        <v>1E-4</v>
      </c>
      <c r="AC19" s="25">
        <f t="shared" si="3"/>
        <v>1E-4</v>
      </c>
      <c r="AD19" s="7">
        <f t="shared" si="7"/>
        <v>1E-4</v>
      </c>
    </row>
    <row r="20" spans="1:30" x14ac:dyDescent="0.2">
      <c r="A20" s="20"/>
      <c r="B20" s="19">
        <v>1E-4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4">
        <f t="shared" si="4"/>
        <v>1E-4</v>
      </c>
      <c r="I20" s="4">
        <f t="shared" si="0"/>
        <v>1E-4</v>
      </c>
      <c r="J20" s="9">
        <f t="shared" si="8"/>
        <v>0</v>
      </c>
      <c r="K20" s="24">
        <f t="shared" si="5"/>
        <v>1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21">
        <f t="shared" si="6"/>
        <v>0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21">
        <f t="shared" si="2"/>
        <v>0</v>
      </c>
      <c r="AA20" s="25">
        <f t="shared" si="9"/>
        <v>0</v>
      </c>
      <c r="AB20" s="27">
        <f t="shared" si="10"/>
        <v>1E-4</v>
      </c>
      <c r="AC20" s="25">
        <f t="shared" si="3"/>
        <v>1E-4</v>
      </c>
      <c r="AD20" s="7">
        <f t="shared" si="7"/>
        <v>1E-4</v>
      </c>
    </row>
    <row r="21" spans="1:30" x14ac:dyDescent="0.2">
      <c r="A21" s="20"/>
      <c r="B21" s="19">
        <v>1E-4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  <c r="H21" s="4">
        <f t="shared" si="4"/>
        <v>1E-4</v>
      </c>
      <c r="I21" s="4">
        <f t="shared" si="0"/>
        <v>1E-4</v>
      </c>
      <c r="J21" s="9">
        <f t="shared" si="8"/>
        <v>0</v>
      </c>
      <c r="K21" s="24">
        <f t="shared" si="5"/>
        <v>1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21">
        <f t="shared" si="6"/>
        <v>0</v>
      </c>
      <c r="S21" s="19">
        <v>0</v>
      </c>
      <c r="T21" s="19">
        <v>0</v>
      </c>
      <c r="U21" s="19">
        <v>0</v>
      </c>
      <c r="V21" s="19">
        <v>0</v>
      </c>
      <c r="W21" s="19">
        <v>0</v>
      </c>
      <c r="X21" s="19">
        <v>0</v>
      </c>
      <c r="Y21" s="19">
        <v>0</v>
      </c>
      <c r="Z21" s="21">
        <f t="shared" si="2"/>
        <v>0</v>
      </c>
      <c r="AA21" s="25">
        <f t="shared" si="9"/>
        <v>0</v>
      </c>
      <c r="AB21" s="27">
        <f t="shared" si="10"/>
        <v>1E-4</v>
      </c>
      <c r="AC21" s="25">
        <f t="shared" si="3"/>
        <v>1E-4</v>
      </c>
      <c r="AD21" s="7">
        <f t="shared" si="7"/>
        <v>1E-4</v>
      </c>
    </row>
    <row r="22" spans="1:30" x14ac:dyDescent="0.2">
      <c r="A22" s="20"/>
      <c r="B22" s="19">
        <v>1E-4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  <c r="H22" s="4">
        <f t="shared" si="4"/>
        <v>1E-4</v>
      </c>
      <c r="I22" s="4">
        <f t="shared" si="0"/>
        <v>1E-4</v>
      </c>
      <c r="J22" s="9">
        <f t="shared" si="8"/>
        <v>0</v>
      </c>
      <c r="K22" s="24">
        <f t="shared" si="5"/>
        <v>1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21">
        <f t="shared" si="6"/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21">
        <f t="shared" si="2"/>
        <v>0</v>
      </c>
      <c r="AA22" s="25">
        <f t="shared" si="9"/>
        <v>0</v>
      </c>
      <c r="AB22" s="27">
        <f t="shared" si="10"/>
        <v>1E-4</v>
      </c>
      <c r="AC22" s="25">
        <f t="shared" si="3"/>
        <v>1E-4</v>
      </c>
      <c r="AD22" s="7">
        <f t="shared" si="7"/>
        <v>1E-4</v>
      </c>
    </row>
    <row r="23" spans="1:30" x14ac:dyDescent="0.2">
      <c r="A23" s="20"/>
      <c r="B23" s="19">
        <v>1E-4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  <c r="H23" s="4">
        <f t="shared" si="4"/>
        <v>1E-4</v>
      </c>
      <c r="I23" s="4">
        <f t="shared" si="0"/>
        <v>1E-4</v>
      </c>
      <c r="J23" s="9">
        <f t="shared" si="8"/>
        <v>0</v>
      </c>
      <c r="K23" s="24">
        <f t="shared" si="5"/>
        <v>1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21">
        <f t="shared" si="6"/>
        <v>0</v>
      </c>
      <c r="S23" s="19">
        <v>0</v>
      </c>
      <c r="T23" s="19">
        <v>0</v>
      </c>
      <c r="U23" s="19">
        <v>0</v>
      </c>
      <c r="V23" s="19">
        <v>0</v>
      </c>
      <c r="W23" s="19">
        <v>0</v>
      </c>
      <c r="X23" s="19">
        <v>0</v>
      </c>
      <c r="Y23" s="19">
        <v>0</v>
      </c>
      <c r="Z23" s="21">
        <f t="shared" si="2"/>
        <v>0</v>
      </c>
      <c r="AA23" s="25">
        <f t="shared" si="9"/>
        <v>0</v>
      </c>
      <c r="AB23" s="27">
        <f t="shared" si="10"/>
        <v>1E-4</v>
      </c>
      <c r="AC23" s="25">
        <f t="shared" si="3"/>
        <v>1E-4</v>
      </c>
      <c r="AD23" s="7">
        <f t="shared" si="7"/>
        <v>1E-4</v>
      </c>
    </row>
    <row r="24" spans="1:30" x14ac:dyDescent="0.2">
      <c r="A24" s="20"/>
      <c r="B24" s="19">
        <v>1E-4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  <c r="H24" s="4">
        <f t="shared" si="4"/>
        <v>1E-4</v>
      </c>
      <c r="I24" s="4">
        <f t="shared" ref="I24:I29" si="11">H24-(+L24+M24+N24+S24)</f>
        <v>1E-4</v>
      </c>
      <c r="J24" s="9">
        <f t="shared" ref="J24:J29" si="12">+O24+P24+Q24+T24+V24+W24+X24+Y24+U24</f>
        <v>0</v>
      </c>
      <c r="K24" s="24">
        <f t="shared" si="5"/>
        <v>1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21">
        <f t="shared" si="6"/>
        <v>0</v>
      </c>
      <c r="S24" s="19">
        <v>0</v>
      </c>
      <c r="T24" s="19">
        <v>0</v>
      </c>
      <c r="U24" s="19">
        <v>0</v>
      </c>
      <c r="V24" s="19">
        <v>0</v>
      </c>
      <c r="W24" s="19">
        <v>0</v>
      </c>
      <c r="X24" s="19">
        <v>0</v>
      </c>
      <c r="Y24" s="19">
        <v>0</v>
      </c>
      <c r="Z24" s="21">
        <f t="shared" si="2"/>
        <v>0</v>
      </c>
      <c r="AA24" s="25">
        <f t="shared" si="9"/>
        <v>0</v>
      </c>
      <c r="AB24" s="27">
        <f t="shared" si="10"/>
        <v>1E-4</v>
      </c>
      <c r="AC24" s="25">
        <f t="shared" si="3"/>
        <v>1E-4</v>
      </c>
      <c r="AD24" s="7">
        <f t="shared" si="7"/>
        <v>1E-4</v>
      </c>
    </row>
    <row r="25" spans="1:30" x14ac:dyDescent="0.2">
      <c r="A25" s="20"/>
      <c r="B25" s="19">
        <v>1E-4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  <c r="H25" s="4">
        <f t="shared" si="4"/>
        <v>1E-4</v>
      </c>
      <c r="I25" s="4">
        <f t="shared" si="11"/>
        <v>1E-4</v>
      </c>
      <c r="J25" s="9">
        <f t="shared" si="12"/>
        <v>0</v>
      </c>
      <c r="K25" s="24">
        <f t="shared" si="5"/>
        <v>1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21">
        <f t="shared" si="6"/>
        <v>0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  <c r="X25" s="19">
        <v>0</v>
      </c>
      <c r="Y25" s="19">
        <v>0</v>
      </c>
      <c r="Z25" s="21">
        <f t="shared" si="2"/>
        <v>0</v>
      </c>
      <c r="AA25" s="25">
        <f t="shared" si="9"/>
        <v>0</v>
      </c>
      <c r="AB25" s="27">
        <f t="shared" si="10"/>
        <v>1E-4</v>
      </c>
      <c r="AC25" s="25">
        <f t="shared" si="3"/>
        <v>1E-4</v>
      </c>
      <c r="AD25" s="7">
        <f t="shared" si="7"/>
        <v>1E-4</v>
      </c>
    </row>
    <row r="26" spans="1:30" x14ac:dyDescent="0.2">
      <c r="A26" s="20"/>
      <c r="B26" s="19">
        <v>1E-4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  <c r="H26" s="4">
        <f t="shared" si="4"/>
        <v>1E-4</v>
      </c>
      <c r="I26" s="4">
        <f t="shared" si="11"/>
        <v>1E-4</v>
      </c>
      <c r="J26" s="9">
        <f t="shared" si="12"/>
        <v>0</v>
      </c>
      <c r="K26" s="24">
        <f t="shared" si="5"/>
        <v>1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21">
        <f t="shared" si="6"/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21">
        <f t="shared" si="2"/>
        <v>0</v>
      </c>
      <c r="AA26" s="25">
        <f t="shared" si="9"/>
        <v>0</v>
      </c>
      <c r="AB26" s="27">
        <f t="shared" si="10"/>
        <v>1E-4</v>
      </c>
      <c r="AC26" s="25">
        <f t="shared" si="3"/>
        <v>1E-4</v>
      </c>
      <c r="AD26" s="7">
        <f t="shared" si="7"/>
        <v>1E-4</v>
      </c>
    </row>
    <row r="27" spans="1:30" x14ac:dyDescent="0.2">
      <c r="A27" s="20"/>
      <c r="B27" s="19">
        <v>1E-4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  <c r="H27" s="4">
        <f t="shared" si="4"/>
        <v>1E-4</v>
      </c>
      <c r="I27" s="4">
        <f t="shared" si="11"/>
        <v>1E-4</v>
      </c>
      <c r="J27" s="9">
        <f t="shared" si="12"/>
        <v>0</v>
      </c>
      <c r="K27" s="24">
        <f t="shared" si="5"/>
        <v>1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9">
        <v>0</v>
      </c>
      <c r="R27" s="21">
        <f t="shared" si="6"/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  <c r="X27" s="19">
        <v>0</v>
      </c>
      <c r="Y27" s="19">
        <v>0</v>
      </c>
      <c r="Z27" s="21">
        <f t="shared" si="2"/>
        <v>0</v>
      </c>
      <c r="AA27" s="25">
        <f t="shared" si="9"/>
        <v>0</v>
      </c>
      <c r="AB27" s="27">
        <f t="shared" si="10"/>
        <v>1E-4</v>
      </c>
      <c r="AC27" s="25">
        <f t="shared" si="3"/>
        <v>1E-4</v>
      </c>
      <c r="AD27" s="7">
        <f t="shared" si="7"/>
        <v>1E-4</v>
      </c>
    </row>
    <row r="28" spans="1:30" x14ac:dyDescent="0.2">
      <c r="A28" s="20"/>
      <c r="B28" s="19">
        <v>1E-4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4">
        <f t="shared" si="4"/>
        <v>1E-4</v>
      </c>
      <c r="I28" s="4">
        <f t="shared" si="11"/>
        <v>1E-4</v>
      </c>
      <c r="J28" s="9">
        <f t="shared" si="12"/>
        <v>0</v>
      </c>
      <c r="K28" s="24">
        <f t="shared" si="5"/>
        <v>1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21">
        <f t="shared" si="6"/>
        <v>0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  <c r="X28" s="19">
        <v>0</v>
      </c>
      <c r="Y28" s="19">
        <v>0</v>
      </c>
      <c r="Z28" s="21">
        <f t="shared" si="2"/>
        <v>0</v>
      </c>
      <c r="AA28" s="25">
        <f t="shared" si="9"/>
        <v>0</v>
      </c>
      <c r="AB28" s="27">
        <f t="shared" si="10"/>
        <v>1E-4</v>
      </c>
      <c r="AC28" s="25">
        <f t="shared" si="3"/>
        <v>1E-4</v>
      </c>
      <c r="AD28" s="7">
        <f t="shared" si="7"/>
        <v>1E-4</v>
      </c>
    </row>
    <row r="29" spans="1:30" x14ac:dyDescent="0.2">
      <c r="A29" s="20"/>
      <c r="B29" s="19">
        <v>1E-4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4">
        <f t="shared" si="4"/>
        <v>1E-4</v>
      </c>
      <c r="I29" s="4">
        <f t="shared" si="11"/>
        <v>1E-4</v>
      </c>
      <c r="J29" s="9">
        <f t="shared" si="12"/>
        <v>0</v>
      </c>
      <c r="K29" s="24">
        <f t="shared" si="5"/>
        <v>1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21">
        <f t="shared" si="6"/>
        <v>0</v>
      </c>
      <c r="S29" s="19">
        <v>0</v>
      </c>
      <c r="T29" s="19">
        <v>0</v>
      </c>
      <c r="U29" s="19">
        <v>0</v>
      </c>
      <c r="V29" s="19">
        <v>0</v>
      </c>
      <c r="W29" s="19">
        <v>0</v>
      </c>
      <c r="X29" s="19">
        <v>0</v>
      </c>
      <c r="Y29" s="19">
        <v>0</v>
      </c>
      <c r="Z29" s="21">
        <f t="shared" si="2"/>
        <v>0</v>
      </c>
      <c r="AA29" s="25">
        <f t="shared" si="9"/>
        <v>0</v>
      </c>
      <c r="AB29" s="27">
        <f t="shared" si="10"/>
        <v>1E-4</v>
      </c>
      <c r="AC29" s="25">
        <f t="shared" si="3"/>
        <v>1E-4</v>
      </c>
      <c r="AD29" s="7">
        <f t="shared" si="7"/>
        <v>1E-4</v>
      </c>
    </row>
    <row r="30" spans="1:30" x14ac:dyDescent="0.2">
      <c r="A30" s="20"/>
      <c r="B30" s="19"/>
      <c r="C30" s="19"/>
      <c r="D30" s="19"/>
      <c r="E30" s="19"/>
      <c r="F30" s="19"/>
      <c r="G30" s="19"/>
      <c r="H30" s="4"/>
      <c r="I30" s="4"/>
      <c r="J30" s="9"/>
      <c r="K30" s="6"/>
      <c r="L30" s="19"/>
      <c r="M30" s="19"/>
      <c r="N30" s="19"/>
      <c r="O30" s="19"/>
      <c r="P30" s="19"/>
      <c r="Q30" s="19"/>
      <c r="R30" s="4"/>
      <c r="S30" s="19"/>
      <c r="T30" s="19"/>
      <c r="U30" s="19"/>
      <c r="V30" s="19"/>
      <c r="W30" s="19"/>
      <c r="X30" s="19"/>
      <c r="Y30" s="19"/>
      <c r="Z30" s="19"/>
      <c r="AA30" s="7"/>
      <c r="AB30" s="7"/>
    </row>
    <row r="31" spans="1:30" ht="32" x14ac:dyDescent="0.2">
      <c r="A31" s="14" t="s">
        <v>49</v>
      </c>
    </row>
    <row r="32" spans="1:30" x14ac:dyDescent="0.2">
      <c r="A32" s="15"/>
    </row>
    <row r="33" spans="1:1" ht="112" x14ac:dyDescent="0.2">
      <c r="A33" s="14" t="s">
        <v>48</v>
      </c>
    </row>
    <row r="35" spans="1:1" x14ac:dyDescent="0.2">
      <c r="A35" t="s">
        <v>25</v>
      </c>
    </row>
  </sheetData>
  <sheetProtection algorithmName="SHA-512" hashValue="SMk+VXm3dM/DQHgLksu4tNw+uz5OBecHhuA4DOSPYwhsxeVL9V8GBqrRs4atBmohQk3WAU8mupgSAgD3yoB5dA==" saltValue="PRwgZih4P25vtdDlcjTFsA==" spinCount="100000" sheet="1" objects="1" scenarios="1"/>
  <mergeCells count="29">
    <mergeCell ref="B1:H1"/>
    <mergeCell ref="K1:K3"/>
    <mergeCell ref="A1:A3"/>
    <mergeCell ref="I1:I3"/>
    <mergeCell ref="W2:W3"/>
    <mergeCell ref="U2:U3"/>
    <mergeCell ref="S2:S3"/>
    <mergeCell ref="T2:T3"/>
    <mergeCell ref="J1:J3"/>
    <mergeCell ref="D2:D3"/>
    <mergeCell ref="E2:E3"/>
    <mergeCell ref="B2:B3"/>
    <mergeCell ref="C2:C3"/>
    <mergeCell ref="F2:F3"/>
    <mergeCell ref="G2:G3"/>
    <mergeCell ref="H2:H3"/>
    <mergeCell ref="AD2:AD3"/>
    <mergeCell ref="AB2:AB3"/>
    <mergeCell ref="T1:Y1"/>
    <mergeCell ref="L1:S1"/>
    <mergeCell ref="Z2:Z3"/>
    <mergeCell ref="AC2:AC3"/>
    <mergeCell ref="Z1:AC1"/>
    <mergeCell ref="Y2:Y3"/>
    <mergeCell ref="V2:V3"/>
    <mergeCell ref="L2:N2"/>
    <mergeCell ref="O2:Q2"/>
    <mergeCell ref="X2:X3"/>
    <mergeCell ref="AA2:AA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36A32-D5AD-894B-B6A2-44B829C114E2}">
  <dimension ref="A1:O28"/>
  <sheetViews>
    <sheetView workbookViewId="0">
      <selection activeCell="B5" sqref="B5"/>
    </sheetView>
  </sheetViews>
  <sheetFormatPr baseColWidth="10" defaultRowHeight="16" x14ac:dyDescent="0.2"/>
  <cols>
    <col min="1" max="1" width="22.5" bestFit="1" customWidth="1"/>
    <col min="2" max="5" width="11.5" customWidth="1"/>
    <col min="6" max="6" width="13" bestFit="1" customWidth="1"/>
    <col min="7" max="10" width="11.5" customWidth="1"/>
    <col min="11" max="11" width="14.33203125" customWidth="1"/>
    <col min="12" max="13" width="11.5" customWidth="1"/>
  </cols>
  <sheetData>
    <row r="1" spans="1:15" ht="18" x14ac:dyDescent="0.2">
      <c r="A1" s="16" t="s">
        <v>50</v>
      </c>
      <c r="B1" s="1"/>
      <c r="C1" s="1"/>
      <c r="D1" s="1"/>
      <c r="E1" s="1"/>
      <c r="F1" s="1"/>
      <c r="G1" s="1"/>
    </row>
    <row r="2" spans="1:15" ht="48" x14ac:dyDescent="0.2">
      <c r="A2" s="17" t="s">
        <v>10</v>
      </c>
      <c r="B2" s="18" t="s">
        <v>0</v>
      </c>
      <c r="C2" s="18" t="s">
        <v>6</v>
      </c>
      <c r="D2" s="18" t="s">
        <v>24</v>
      </c>
      <c r="E2" s="18" t="s">
        <v>34</v>
      </c>
      <c r="F2" s="18" t="s">
        <v>27</v>
      </c>
      <c r="G2" s="18" t="s">
        <v>22</v>
      </c>
      <c r="H2" s="18" t="s">
        <v>35</v>
      </c>
      <c r="I2" s="18" t="s">
        <v>12</v>
      </c>
      <c r="J2" s="18" t="s">
        <v>11</v>
      </c>
      <c r="K2" s="18" t="s">
        <v>13</v>
      </c>
      <c r="L2" s="18" t="s">
        <v>36</v>
      </c>
      <c r="M2" s="18" t="s">
        <v>45</v>
      </c>
      <c r="N2" s="18" t="s">
        <v>46</v>
      </c>
      <c r="O2" s="18" t="s">
        <v>0</v>
      </c>
    </row>
    <row r="3" spans="1:15" x14ac:dyDescent="0.2">
      <c r="A3" t="str">
        <f>+'Calculate College Payment'!A4</f>
        <v>Michigan State University*</v>
      </c>
      <c r="B3" s="7">
        <f>+'Calculate College Payment'!H4</f>
        <v>29292</v>
      </c>
      <c r="C3" s="4">
        <f>+'Calculate College Payment'!L4+'Calculate College Payment'!M4+'Calculate College Payment'!N4+'Calculate College Payment'!S4</f>
        <v>7245</v>
      </c>
      <c r="D3" s="7">
        <f>+'Calculate College Payment'!O4+'Calculate College Payment'!Q4</f>
        <v>5500</v>
      </c>
      <c r="E3" s="7">
        <f>+'Calculate College Payment'!P4+'Calculate College Payment'!T4</f>
        <v>0</v>
      </c>
      <c r="F3" s="7">
        <f>+'Calculate College Payment'!U4</f>
        <v>1000</v>
      </c>
      <c r="G3" s="7">
        <f>+'Calculate College Payment'!V4+'Calculate College Payment'!X4+'Calculate College Payment'!Y4</f>
        <v>8800</v>
      </c>
      <c r="H3" s="7">
        <f>+'Calculate College Payment'!W4</f>
        <v>0</v>
      </c>
      <c r="I3" s="6">
        <f>C3/B3</f>
        <v>0.24733715690290864</v>
      </c>
      <c r="J3" s="6">
        <f>D3/B3</f>
        <v>0.18776457735900587</v>
      </c>
      <c r="K3" s="6">
        <f>(F3+G3+H3)/B3</f>
        <v>0.3345623378396832</v>
      </c>
      <c r="L3" s="8">
        <f>1-(I3+J3+K3)</f>
        <v>0.23033592789840229</v>
      </c>
      <c r="M3" s="28">
        <f>(B3*J3)+(B3*L3)</f>
        <v>12247</v>
      </c>
      <c r="N3" s="7">
        <f>(B3*I3)+(B3*K3)</f>
        <v>17045</v>
      </c>
      <c r="O3" s="7">
        <f>SUM(M3:N3)</f>
        <v>29292</v>
      </c>
    </row>
    <row r="4" spans="1:15" x14ac:dyDescent="0.2">
      <c r="A4" t="str">
        <f>+'Calculate College Payment'!A5</f>
        <v xml:space="preserve"> </v>
      </c>
      <c r="B4" s="7">
        <f>+'Calculate College Payment'!H5</f>
        <v>1E-3</v>
      </c>
      <c r="C4" s="4">
        <f>+'Calculate College Payment'!L5+'Calculate College Payment'!M5+'Calculate College Payment'!N5+'Calculate College Payment'!S5</f>
        <v>0</v>
      </c>
      <c r="D4" s="7">
        <f>+'Calculate College Payment'!O5+'Calculate College Payment'!Q5</f>
        <v>0</v>
      </c>
      <c r="E4" s="7">
        <f>+'Calculate College Payment'!P5+'Calculate College Payment'!T5</f>
        <v>0</v>
      </c>
      <c r="F4" s="7">
        <f>+'Calculate College Payment'!U5</f>
        <v>0</v>
      </c>
      <c r="G4" s="7">
        <f>+'Calculate College Payment'!V5+'Calculate College Payment'!X5+'Calculate College Payment'!Y5</f>
        <v>0</v>
      </c>
      <c r="H4" s="7">
        <f>+'Calculate College Payment'!W5</f>
        <v>0</v>
      </c>
      <c r="I4" s="6">
        <f>(C4)/B4</f>
        <v>0</v>
      </c>
      <c r="J4" s="6">
        <f>(D4+E4)/B4</f>
        <v>0</v>
      </c>
      <c r="K4" s="6">
        <f>(F4+G4+H4)/B4</f>
        <v>0</v>
      </c>
      <c r="L4" s="8">
        <f>1-(I4+J4+K4)</f>
        <v>1</v>
      </c>
      <c r="M4" s="28">
        <f>(B4*J4)+(B4*L4)</f>
        <v>1E-3</v>
      </c>
      <c r="N4" s="7">
        <f>(B4*I4)+(B4*K4)</f>
        <v>0</v>
      </c>
      <c r="O4" s="7">
        <f>SUM(M4:N4)</f>
        <v>1E-3</v>
      </c>
    </row>
    <row r="5" spans="1:15" x14ac:dyDescent="0.2">
      <c r="A5" t="str">
        <f>+'Calculate College Payment'!A6</f>
        <v xml:space="preserve"> </v>
      </c>
      <c r="B5" s="7">
        <f>+'Calculate College Payment'!H6</f>
        <v>1E-3</v>
      </c>
      <c r="C5" s="4">
        <f>+'Calculate College Payment'!L6+'Calculate College Payment'!M6+'Calculate College Payment'!N6+'Calculate College Payment'!S6</f>
        <v>0</v>
      </c>
      <c r="D5" s="7">
        <f>+'Calculate College Payment'!O6+'Calculate College Payment'!Q6</f>
        <v>0</v>
      </c>
      <c r="E5" s="7">
        <f>+'Calculate College Payment'!P6+'Calculate College Payment'!T6</f>
        <v>0</v>
      </c>
      <c r="F5" s="7">
        <f>+'Calculate College Payment'!U6</f>
        <v>0</v>
      </c>
      <c r="G5" s="7">
        <f>+'Calculate College Payment'!V6+'Calculate College Payment'!X6+'Calculate College Payment'!Y6</f>
        <v>0</v>
      </c>
      <c r="H5" s="7">
        <f>+'Calculate College Payment'!W6</f>
        <v>0</v>
      </c>
      <c r="I5" s="6">
        <f>C5/B5</f>
        <v>0</v>
      </c>
      <c r="J5" s="6">
        <f>D5/B5</f>
        <v>0</v>
      </c>
      <c r="K5" s="6">
        <f>(F5+G5+H5)/B5</f>
        <v>0</v>
      </c>
      <c r="L5" s="8">
        <f>1-(I5+J5+K5)</f>
        <v>1</v>
      </c>
      <c r="M5" s="28">
        <f>(B5*J5)+(B5*L5)</f>
        <v>1E-3</v>
      </c>
      <c r="N5" s="7">
        <f>(B5*I5)+(B5*K5)</f>
        <v>0</v>
      </c>
      <c r="O5" s="7">
        <f>SUM(M5:N5)</f>
        <v>1E-3</v>
      </c>
    </row>
    <row r="6" spans="1:15" x14ac:dyDescent="0.2">
      <c r="A6" t="str">
        <f>+'Calculate College Payment'!A7</f>
        <v xml:space="preserve"> </v>
      </c>
      <c r="B6" s="7">
        <f>+'Calculate College Payment'!H7</f>
        <v>1E-3</v>
      </c>
      <c r="C6" s="4">
        <f>+'Calculate College Payment'!L7+'Calculate College Payment'!M7+'Calculate College Payment'!N7+'Calculate College Payment'!S7</f>
        <v>0</v>
      </c>
      <c r="D6" s="7">
        <f>+'Calculate College Payment'!O7+'Calculate College Payment'!Q7</f>
        <v>0</v>
      </c>
      <c r="E6" s="7">
        <f>+'Calculate College Payment'!P7+'Calculate College Payment'!T7</f>
        <v>0</v>
      </c>
      <c r="F6" s="7">
        <f>+'Calculate College Payment'!U7</f>
        <v>0</v>
      </c>
      <c r="G6" s="7">
        <f>+'Calculate College Payment'!V7+'Calculate College Payment'!X7+'Calculate College Payment'!Y7</f>
        <v>0</v>
      </c>
      <c r="H6" s="7">
        <f>+'Calculate College Payment'!W7</f>
        <v>0</v>
      </c>
      <c r="I6" s="6">
        <f t="shared" ref="I6:I15" si="0">C6/B6</f>
        <v>0</v>
      </c>
      <c r="J6" s="6">
        <f t="shared" ref="J6:J15" si="1">D6/B6</f>
        <v>0</v>
      </c>
      <c r="K6" s="6">
        <f t="shared" ref="K6:K15" si="2">(F6+G6)/B6</f>
        <v>0</v>
      </c>
      <c r="L6" s="8">
        <f t="shared" ref="L6:L15" si="3">1-(I6+J6+K6)</f>
        <v>1</v>
      </c>
      <c r="M6" s="28">
        <f t="shared" ref="M6:M7" si="4">(B6*J6)+(B6*L6)</f>
        <v>1E-3</v>
      </c>
      <c r="N6" s="7">
        <f t="shared" ref="N6:N22" si="5">(B6*I6)+(B6*K6)</f>
        <v>0</v>
      </c>
      <c r="O6" s="7">
        <f t="shared" ref="O6:O22" si="6">SUM(M6:N6)</f>
        <v>1E-3</v>
      </c>
    </row>
    <row r="7" spans="1:15" x14ac:dyDescent="0.2">
      <c r="A7" t="str">
        <f>+'Calculate College Payment'!A8</f>
        <v xml:space="preserve"> </v>
      </c>
      <c r="B7" s="7">
        <f>+'Calculate College Payment'!H8</f>
        <v>1E-3</v>
      </c>
      <c r="C7" s="4">
        <f>+'Calculate College Payment'!L8+'Calculate College Payment'!M8+'Calculate College Payment'!N8+'Calculate College Payment'!S8</f>
        <v>0</v>
      </c>
      <c r="D7" s="7">
        <f>+'Calculate College Payment'!O8+'Calculate College Payment'!Q8</f>
        <v>0</v>
      </c>
      <c r="E7" s="7">
        <f>+'Calculate College Payment'!P8+'Calculate College Payment'!T8</f>
        <v>0</v>
      </c>
      <c r="F7" s="7">
        <f>+'Calculate College Payment'!U8</f>
        <v>0</v>
      </c>
      <c r="G7" s="7">
        <f>+'Calculate College Payment'!V8+'Calculate College Payment'!X8+'Calculate College Payment'!Y8</f>
        <v>0</v>
      </c>
      <c r="H7" s="7">
        <f>+'Calculate College Payment'!W8</f>
        <v>0</v>
      </c>
      <c r="I7" s="6">
        <f t="shared" si="0"/>
        <v>0</v>
      </c>
      <c r="J7" s="6">
        <f t="shared" si="1"/>
        <v>0</v>
      </c>
      <c r="K7" s="6">
        <f t="shared" si="2"/>
        <v>0</v>
      </c>
      <c r="L7" s="8">
        <f t="shared" si="3"/>
        <v>1</v>
      </c>
      <c r="M7" s="28">
        <f t="shared" si="4"/>
        <v>1E-3</v>
      </c>
      <c r="N7" s="7">
        <f t="shared" si="5"/>
        <v>0</v>
      </c>
      <c r="O7" s="7">
        <f t="shared" si="6"/>
        <v>1E-3</v>
      </c>
    </row>
    <row r="8" spans="1:15" x14ac:dyDescent="0.2">
      <c r="A8">
        <f>+'Calculate College Payment'!A9</f>
        <v>0</v>
      </c>
      <c r="B8" s="7">
        <f>+'Calculate College Payment'!H9</f>
        <v>1E-4</v>
      </c>
      <c r="C8" s="4">
        <f>+'Calculate College Payment'!L9+'Calculate College Payment'!M9+'Calculate College Payment'!N9+'Calculate College Payment'!S9</f>
        <v>0</v>
      </c>
      <c r="D8" s="7">
        <f>+'Calculate College Payment'!O9+'Calculate College Payment'!Q9</f>
        <v>0</v>
      </c>
      <c r="E8" s="7">
        <f>+'Calculate College Payment'!P9+'Calculate College Payment'!T9</f>
        <v>0</v>
      </c>
      <c r="F8" s="7">
        <f>+'Calculate College Payment'!U9</f>
        <v>0</v>
      </c>
      <c r="G8" s="7">
        <f>+'Calculate College Payment'!V9+'Calculate College Payment'!X9+'Calculate College Payment'!Y9</f>
        <v>0</v>
      </c>
      <c r="H8" s="7">
        <f>+'Calculate College Payment'!W9</f>
        <v>0</v>
      </c>
      <c r="I8" s="6">
        <f t="shared" si="0"/>
        <v>0</v>
      </c>
      <c r="J8" s="6">
        <f t="shared" si="1"/>
        <v>0</v>
      </c>
      <c r="K8" s="6">
        <f t="shared" si="2"/>
        <v>0</v>
      </c>
      <c r="L8" s="8">
        <f t="shared" si="3"/>
        <v>1</v>
      </c>
      <c r="M8" s="28">
        <f t="shared" ref="M8:M21" si="7">(E8+D8)+(B8*L8)</f>
        <v>1E-4</v>
      </c>
      <c r="N8" s="7">
        <f t="shared" si="5"/>
        <v>0</v>
      </c>
      <c r="O8" s="7">
        <f t="shared" si="6"/>
        <v>1E-4</v>
      </c>
    </row>
    <row r="9" spans="1:15" x14ac:dyDescent="0.2">
      <c r="A9">
        <f>+'Calculate College Payment'!A10</f>
        <v>0</v>
      </c>
      <c r="B9" s="7">
        <f>+'Calculate College Payment'!H10</f>
        <v>1E-4</v>
      </c>
      <c r="C9" s="4">
        <f>+'Calculate College Payment'!L10+'Calculate College Payment'!M10+'Calculate College Payment'!N10+'Calculate College Payment'!S10</f>
        <v>0</v>
      </c>
      <c r="D9" s="7">
        <f>+'Calculate College Payment'!O10+'Calculate College Payment'!Q10</f>
        <v>0</v>
      </c>
      <c r="E9" s="7">
        <f>+'Calculate College Payment'!P10+'Calculate College Payment'!T10</f>
        <v>0</v>
      </c>
      <c r="F9" s="7">
        <f>+'Calculate College Payment'!U10</f>
        <v>0</v>
      </c>
      <c r="G9" s="7">
        <f>+'Calculate College Payment'!V10+'Calculate College Payment'!X10+'Calculate College Payment'!Y10</f>
        <v>0</v>
      </c>
      <c r="H9" s="7">
        <f>+'Calculate College Payment'!W10</f>
        <v>0</v>
      </c>
      <c r="I9" s="6">
        <f t="shared" si="0"/>
        <v>0</v>
      </c>
      <c r="J9" s="6">
        <f t="shared" si="1"/>
        <v>0</v>
      </c>
      <c r="K9" s="6">
        <f t="shared" si="2"/>
        <v>0</v>
      </c>
      <c r="L9" s="8">
        <f t="shared" si="3"/>
        <v>1</v>
      </c>
      <c r="M9" s="28">
        <f t="shared" si="7"/>
        <v>1E-4</v>
      </c>
      <c r="N9" s="7">
        <f t="shared" si="5"/>
        <v>0</v>
      </c>
      <c r="O9" s="7">
        <f t="shared" si="6"/>
        <v>1E-4</v>
      </c>
    </row>
    <row r="10" spans="1:15" x14ac:dyDescent="0.2">
      <c r="A10">
        <f>+'Calculate College Payment'!A11</f>
        <v>0</v>
      </c>
      <c r="B10" s="7">
        <f>+'Calculate College Payment'!H11</f>
        <v>1E-4</v>
      </c>
      <c r="C10" s="4">
        <f>+'Calculate College Payment'!L11+'Calculate College Payment'!M11+'Calculate College Payment'!N11+'Calculate College Payment'!S11</f>
        <v>0</v>
      </c>
      <c r="D10" s="7">
        <f>+'Calculate College Payment'!O11+'Calculate College Payment'!Q11</f>
        <v>0</v>
      </c>
      <c r="E10" s="7">
        <f>+'Calculate College Payment'!P11+'Calculate College Payment'!T11</f>
        <v>0</v>
      </c>
      <c r="F10" s="7">
        <f>+'Calculate College Payment'!U11</f>
        <v>0</v>
      </c>
      <c r="G10" s="7">
        <f>+'Calculate College Payment'!V11+'Calculate College Payment'!X11+'Calculate College Payment'!Y11</f>
        <v>0</v>
      </c>
      <c r="H10" s="7">
        <f>+'Calculate College Payment'!W11</f>
        <v>0</v>
      </c>
      <c r="I10" s="6">
        <f t="shared" si="0"/>
        <v>0</v>
      </c>
      <c r="J10" s="6">
        <f t="shared" si="1"/>
        <v>0</v>
      </c>
      <c r="K10" s="6">
        <f t="shared" si="2"/>
        <v>0</v>
      </c>
      <c r="L10" s="8">
        <f t="shared" si="3"/>
        <v>1</v>
      </c>
      <c r="M10" s="28">
        <f t="shared" si="7"/>
        <v>1E-4</v>
      </c>
      <c r="N10" s="7">
        <f t="shared" si="5"/>
        <v>0</v>
      </c>
      <c r="O10" s="7">
        <f t="shared" si="6"/>
        <v>1E-4</v>
      </c>
    </row>
    <row r="11" spans="1:15" x14ac:dyDescent="0.2">
      <c r="A11">
        <f>+'Calculate College Payment'!A12</f>
        <v>0</v>
      </c>
      <c r="B11" s="7">
        <f>+'Calculate College Payment'!H12</f>
        <v>1E-4</v>
      </c>
      <c r="C11" s="4">
        <f>+'Calculate College Payment'!L12+'Calculate College Payment'!M12+'Calculate College Payment'!N12+'Calculate College Payment'!S12</f>
        <v>0</v>
      </c>
      <c r="D11" s="7">
        <f>+'Calculate College Payment'!O12+'Calculate College Payment'!Q12</f>
        <v>0</v>
      </c>
      <c r="E11" s="7">
        <f>+'Calculate College Payment'!P12+'Calculate College Payment'!T12</f>
        <v>0</v>
      </c>
      <c r="F11" s="7">
        <f>+'Calculate College Payment'!U12</f>
        <v>0</v>
      </c>
      <c r="G11" s="7">
        <f>+'Calculate College Payment'!V12+'Calculate College Payment'!X12+'Calculate College Payment'!Y12</f>
        <v>0</v>
      </c>
      <c r="H11" s="7">
        <f>+'Calculate College Payment'!W12</f>
        <v>0</v>
      </c>
      <c r="I11" s="6">
        <f t="shared" si="0"/>
        <v>0</v>
      </c>
      <c r="J11" s="6">
        <f t="shared" si="1"/>
        <v>0</v>
      </c>
      <c r="K11" s="6">
        <f t="shared" si="2"/>
        <v>0</v>
      </c>
      <c r="L11" s="8">
        <f t="shared" si="3"/>
        <v>1</v>
      </c>
      <c r="M11" s="28">
        <f t="shared" si="7"/>
        <v>1E-4</v>
      </c>
      <c r="N11" s="7">
        <f t="shared" si="5"/>
        <v>0</v>
      </c>
      <c r="O11" s="7">
        <f t="shared" si="6"/>
        <v>1E-4</v>
      </c>
    </row>
    <row r="12" spans="1:15" x14ac:dyDescent="0.2">
      <c r="A12">
        <f>+'Calculate College Payment'!A13</f>
        <v>0</v>
      </c>
      <c r="B12" s="7">
        <f>+'Calculate College Payment'!H13</f>
        <v>1E-4</v>
      </c>
      <c r="C12" s="4">
        <f>+'Calculate College Payment'!L13+'Calculate College Payment'!M13+'Calculate College Payment'!N13+'Calculate College Payment'!S13</f>
        <v>0</v>
      </c>
      <c r="D12" s="7">
        <f>+'Calculate College Payment'!O13+'Calculate College Payment'!Q13</f>
        <v>0</v>
      </c>
      <c r="E12" s="7">
        <f>+'Calculate College Payment'!P13+'Calculate College Payment'!T13</f>
        <v>0</v>
      </c>
      <c r="F12" s="7">
        <f>+'Calculate College Payment'!U13</f>
        <v>0</v>
      </c>
      <c r="G12" s="7">
        <f>+'Calculate College Payment'!V13+'Calculate College Payment'!X13+'Calculate College Payment'!Y13</f>
        <v>0</v>
      </c>
      <c r="H12" s="7">
        <f>+'Calculate College Payment'!W13</f>
        <v>0</v>
      </c>
      <c r="I12" s="6">
        <f t="shared" si="0"/>
        <v>0</v>
      </c>
      <c r="J12" s="6">
        <f t="shared" si="1"/>
        <v>0</v>
      </c>
      <c r="K12" s="6">
        <f t="shared" si="2"/>
        <v>0</v>
      </c>
      <c r="L12" s="8">
        <f t="shared" si="3"/>
        <v>1</v>
      </c>
      <c r="M12" s="28">
        <f t="shared" si="7"/>
        <v>1E-4</v>
      </c>
      <c r="N12" s="7">
        <f t="shared" si="5"/>
        <v>0</v>
      </c>
      <c r="O12" s="7">
        <f t="shared" si="6"/>
        <v>1E-4</v>
      </c>
    </row>
    <row r="13" spans="1:15" x14ac:dyDescent="0.2">
      <c r="A13">
        <f>+'Calculate College Payment'!A14</f>
        <v>0</v>
      </c>
      <c r="B13" s="7">
        <f>+'Calculate College Payment'!H14</f>
        <v>1E-4</v>
      </c>
      <c r="C13" s="4">
        <f>+'Calculate College Payment'!L14+'Calculate College Payment'!M14+'Calculate College Payment'!N14+'Calculate College Payment'!S14</f>
        <v>0</v>
      </c>
      <c r="D13" s="7">
        <f>+'Calculate College Payment'!O14+'Calculate College Payment'!Q14</f>
        <v>0</v>
      </c>
      <c r="E13" s="7">
        <f>+'Calculate College Payment'!P14+'Calculate College Payment'!T14</f>
        <v>0</v>
      </c>
      <c r="F13" s="7">
        <f>+'Calculate College Payment'!U14</f>
        <v>0</v>
      </c>
      <c r="G13" s="7">
        <f>+'Calculate College Payment'!V14+'Calculate College Payment'!X14+'Calculate College Payment'!Y14</f>
        <v>0</v>
      </c>
      <c r="H13" s="7">
        <f>+'Calculate College Payment'!W14</f>
        <v>0</v>
      </c>
      <c r="I13" s="6">
        <f t="shared" si="0"/>
        <v>0</v>
      </c>
      <c r="J13" s="6">
        <f t="shared" si="1"/>
        <v>0</v>
      </c>
      <c r="K13" s="6">
        <f t="shared" si="2"/>
        <v>0</v>
      </c>
      <c r="L13" s="8">
        <f t="shared" si="3"/>
        <v>1</v>
      </c>
      <c r="M13" s="28">
        <f t="shared" si="7"/>
        <v>1E-4</v>
      </c>
      <c r="N13" s="7">
        <f t="shared" si="5"/>
        <v>0</v>
      </c>
      <c r="O13" s="7">
        <f t="shared" si="6"/>
        <v>1E-4</v>
      </c>
    </row>
    <row r="14" spans="1:15" x14ac:dyDescent="0.2">
      <c r="A14">
        <f>+'Calculate College Payment'!A15</f>
        <v>0</v>
      </c>
      <c r="B14" s="7">
        <f>+'Calculate College Payment'!H15</f>
        <v>1E-4</v>
      </c>
      <c r="C14" s="4">
        <f>+'Calculate College Payment'!L15+'Calculate College Payment'!M15+'Calculate College Payment'!N15+'Calculate College Payment'!S15</f>
        <v>0</v>
      </c>
      <c r="D14" s="7">
        <f>+'Calculate College Payment'!O15+'Calculate College Payment'!Q15</f>
        <v>0</v>
      </c>
      <c r="E14" s="7">
        <f>+'Calculate College Payment'!P15+'Calculate College Payment'!T15</f>
        <v>0</v>
      </c>
      <c r="F14" s="7">
        <f>+'Calculate College Payment'!U15</f>
        <v>0</v>
      </c>
      <c r="G14" s="7">
        <f>+'Calculate College Payment'!V15+'Calculate College Payment'!X15+'Calculate College Payment'!Y15</f>
        <v>0</v>
      </c>
      <c r="H14" s="7">
        <f>+'Calculate College Payment'!W15</f>
        <v>0</v>
      </c>
      <c r="I14" s="6">
        <f t="shared" si="0"/>
        <v>0</v>
      </c>
      <c r="J14" s="6">
        <f t="shared" si="1"/>
        <v>0</v>
      </c>
      <c r="K14" s="6">
        <f t="shared" si="2"/>
        <v>0</v>
      </c>
      <c r="L14" s="8">
        <f t="shared" si="3"/>
        <v>1</v>
      </c>
      <c r="M14" s="28">
        <f t="shared" si="7"/>
        <v>1E-4</v>
      </c>
      <c r="N14" s="7">
        <f t="shared" si="5"/>
        <v>0</v>
      </c>
      <c r="O14" s="7">
        <f t="shared" si="6"/>
        <v>1E-4</v>
      </c>
    </row>
    <row r="15" spans="1:15" x14ac:dyDescent="0.2">
      <c r="A15">
        <f>+'Calculate College Payment'!A16</f>
        <v>0</v>
      </c>
      <c r="B15" s="7">
        <f>+'Calculate College Payment'!H16</f>
        <v>1E-4</v>
      </c>
      <c r="C15" s="4">
        <f>+'Calculate College Payment'!L16+'Calculate College Payment'!M16+'Calculate College Payment'!N16+'Calculate College Payment'!S16</f>
        <v>0</v>
      </c>
      <c r="D15" s="7">
        <f>+'Calculate College Payment'!O16+'Calculate College Payment'!Q16</f>
        <v>0</v>
      </c>
      <c r="E15" s="7">
        <f>+'Calculate College Payment'!P16+'Calculate College Payment'!T16</f>
        <v>0</v>
      </c>
      <c r="F15" s="7">
        <f>+'Calculate College Payment'!U16</f>
        <v>0</v>
      </c>
      <c r="G15" s="7">
        <f>+'Calculate College Payment'!V16+'Calculate College Payment'!X16+'Calculate College Payment'!Y16</f>
        <v>0</v>
      </c>
      <c r="H15" s="7">
        <f>+'Calculate College Payment'!W16</f>
        <v>0</v>
      </c>
      <c r="I15" s="6">
        <f t="shared" si="0"/>
        <v>0</v>
      </c>
      <c r="J15" s="6">
        <f t="shared" si="1"/>
        <v>0</v>
      </c>
      <c r="K15" s="6">
        <f t="shared" si="2"/>
        <v>0</v>
      </c>
      <c r="L15" s="8">
        <f t="shared" si="3"/>
        <v>1</v>
      </c>
      <c r="M15" s="28">
        <f t="shared" si="7"/>
        <v>1E-4</v>
      </c>
      <c r="N15" s="7">
        <f t="shared" si="5"/>
        <v>0</v>
      </c>
      <c r="O15" s="7">
        <f t="shared" si="6"/>
        <v>1E-4</v>
      </c>
    </row>
    <row r="16" spans="1:15" x14ac:dyDescent="0.2">
      <c r="A16">
        <f>+'Calculate College Payment'!A17</f>
        <v>0</v>
      </c>
      <c r="B16" s="7">
        <f>+'Calculate College Payment'!H17</f>
        <v>1E-4</v>
      </c>
      <c r="C16" s="4">
        <f>+'Calculate College Payment'!L17+'Calculate College Payment'!M17+'Calculate College Payment'!N17+'Calculate College Payment'!S17</f>
        <v>0</v>
      </c>
      <c r="D16" s="7">
        <f>+'Calculate College Payment'!O17+'Calculate College Payment'!Q17</f>
        <v>0</v>
      </c>
      <c r="E16" s="7">
        <f>+'Calculate College Payment'!P17+'Calculate College Payment'!T17</f>
        <v>0</v>
      </c>
      <c r="F16" s="7">
        <f>+'Calculate College Payment'!U17</f>
        <v>0</v>
      </c>
      <c r="G16" s="7">
        <f>+'Calculate College Payment'!V17+'Calculate College Payment'!X17+'Calculate College Payment'!Y17</f>
        <v>0</v>
      </c>
      <c r="H16" s="7">
        <f>+'Calculate College Payment'!W17</f>
        <v>0</v>
      </c>
      <c r="I16" s="6">
        <f t="shared" ref="I16:I20" si="8">C16/B16</f>
        <v>0</v>
      </c>
      <c r="J16" s="6">
        <f t="shared" ref="J16:J20" si="9">D16/B16</f>
        <v>0</v>
      </c>
      <c r="K16" s="6">
        <f t="shared" ref="K16:K20" si="10">(F16+G16)/B16</f>
        <v>0</v>
      </c>
      <c r="L16" s="8">
        <f t="shared" ref="L16:L20" si="11">1-(I16+J16+K16)</f>
        <v>1</v>
      </c>
      <c r="M16" s="28">
        <f t="shared" si="7"/>
        <v>1E-4</v>
      </c>
      <c r="N16" s="7">
        <f t="shared" si="5"/>
        <v>0</v>
      </c>
      <c r="O16" s="7">
        <f t="shared" si="6"/>
        <v>1E-4</v>
      </c>
    </row>
    <row r="17" spans="1:15" x14ac:dyDescent="0.2">
      <c r="A17">
        <f>+'Calculate College Payment'!A18</f>
        <v>0</v>
      </c>
      <c r="B17" s="7">
        <f>+'Calculate College Payment'!H18</f>
        <v>1E-4</v>
      </c>
      <c r="C17" s="4">
        <f>+'Calculate College Payment'!L18+'Calculate College Payment'!M18+'Calculate College Payment'!N18+'Calculate College Payment'!S18</f>
        <v>0</v>
      </c>
      <c r="D17" s="7">
        <f>+'Calculate College Payment'!O18+'Calculate College Payment'!Q18</f>
        <v>0</v>
      </c>
      <c r="E17" s="7">
        <f>+'Calculate College Payment'!P18+'Calculate College Payment'!T18</f>
        <v>0</v>
      </c>
      <c r="F17" s="7">
        <f>+'Calculate College Payment'!U18</f>
        <v>0</v>
      </c>
      <c r="G17" s="7">
        <f>+'Calculate College Payment'!V18+'Calculate College Payment'!X18+'Calculate College Payment'!Y18</f>
        <v>0</v>
      </c>
      <c r="H17" s="7">
        <f>+'Calculate College Payment'!W18</f>
        <v>0</v>
      </c>
      <c r="I17" s="6">
        <f t="shared" si="8"/>
        <v>0</v>
      </c>
      <c r="J17" s="6">
        <f t="shared" si="9"/>
        <v>0</v>
      </c>
      <c r="K17" s="6">
        <f t="shared" si="10"/>
        <v>0</v>
      </c>
      <c r="L17" s="8">
        <f t="shared" si="11"/>
        <v>1</v>
      </c>
      <c r="M17" s="28">
        <f t="shared" si="7"/>
        <v>1E-4</v>
      </c>
      <c r="N17" s="7">
        <f t="shared" si="5"/>
        <v>0</v>
      </c>
      <c r="O17" s="7">
        <f t="shared" si="6"/>
        <v>1E-4</v>
      </c>
    </row>
    <row r="18" spans="1:15" x14ac:dyDescent="0.2">
      <c r="A18">
        <f>+'Calculate College Payment'!A19</f>
        <v>0</v>
      </c>
      <c r="B18" s="7">
        <f>+'Calculate College Payment'!H19</f>
        <v>1E-4</v>
      </c>
      <c r="C18" s="4">
        <f>+'Calculate College Payment'!L19+'Calculate College Payment'!M19+'Calculate College Payment'!N19+'Calculate College Payment'!S19</f>
        <v>0</v>
      </c>
      <c r="D18" s="7">
        <f>+'Calculate College Payment'!O19+'Calculate College Payment'!Q19</f>
        <v>0</v>
      </c>
      <c r="E18" s="7">
        <f>+'Calculate College Payment'!P19+'Calculate College Payment'!T19</f>
        <v>0</v>
      </c>
      <c r="F18" s="7">
        <f>+'Calculate College Payment'!U19</f>
        <v>0</v>
      </c>
      <c r="G18" s="7">
        <f>+'Calculate College Payment'!V19+'Calculate College Payment'!X19+'Calculate College Payment'!Y19</f>
        <v>0</v>
      </c>
      <c r="H18" s="7">
        <f>+'Calculate College Payment'!W19</f>
        <v>0</v>
      </c>
      <c r="I18" s="6">
        <f t="shared" si="8"/>
        <v>0</v>
      </c>
      <c r="J18" s="6">
        <f t="shared" si="9"/>
        <v>0</v>
      </c>
      <c r="K18" s="6">
        <f t="shared" si="10"/>
        <v>0</v>
      </c>
      <c r="L18" s="8">
        <f t="shared" si="11"/>
        <v>1</v>
      </c>
      <c r="M18" s="28">
        <f t="shared" si="7"/>
        <v>1E-4</v>
      </c>
      <c r="N18" s="7">
        <f t="shared" si="5"/>
        <v>0</v>
      </c>
      <c r="O18" s="7">
        <f t="shared" si="6"/>
        <v>1E-4</v>
      </c>
    </row>
    <row r="19" spans="1:15" x14ac:dyDescent="0.2">
      <c r="A19">
        <f>+'Calculate College Payment'!A20</f>
        <v>0</v>
      </c>
      <c r="B19" s="7">
        <f>+'Calculate College Payment'!H20</f>
        <v>1E-4</v>
      </c>
      <c r="C19" s="4">
        <f>+'Calculate College Payment'!L20+'Calculate College Payment'!M20+'Calculate College Payment'!N20+'Calculate College Payment'!S20</f>
        <v>0</v>
      </c>
      <c r="D19" s="7">
        <f>+'Calculate College Payment'!O20+'Calculate College Payment'!Q20</f>
        <v>0</v>
      </c>
      <c r="E19" s="7">
        <f>+'Calculate College Payment'!P20+'Calculate College Payment'!T20</f>
        <v>0</v>
      </c>
      <c r="F19" s="7">
        <f>+'Calculate College Payment'!U20</f>
        <v>0</v>
      </c>
      <c r="G19" s="7">
        <f>+'Calculate College Payment'!V20+'Calculate College Payment'!X20+'Calculate College Payment'!Y20</f>
        <v>0</v>
      </c>
      <c r="H19" s="7">
        <f>+'Calculate College Payment'!W20</f>
        <v>0</v>
      </c>
      <c r="I19" s="6">
        <f t="shared" si="8"/>
        <v>0</v>
      </c>
      <c r="J19" s="6">
        <f t="shared" si="9"/>
        <v>0</v>
      </c>
      <c r="K19" s="6">
        <f t="shared" si="10"/>
        <v>0</v>
      </c>
      <c r="L19" s="8">
        <f t="shared" si="11"/>
        <v>1</v>
      </c>
      <c r="M19" s="28">
        <f t="shared" si="7"/>
        <v>1E-4</v>
      </c>
      <c r="N19" s="7">
        <f t="shared" si="5"/>
        <v>0</v>
      </c>
      <c r="O19" s="7">
        <f t="shared" si="6"/>
        <v>1E-4</v>
      </c>
    </row>
    <row r="20" spans="1:15" x14ac:dyDescent="0.2">
      <c r="A20">
        <f>+'Calculate College Payment'!A21</f>
        <v>0</v>
      </c>
      <c r="B20" s="7">
        <f>+'Calculate College Payment'!H21</f>
        <v>1E-4</v>
      </c>
      <c r="C20" s="4">
        <f>+'Calculate College Payment'!L21+'Calculate College Payment'!M21+'Calculate College Payment'!N21+'Calculate College Payment'!S21</f>
        <v>0</v>
      </c>
      <c r="D20" s="7">
        <f>+'Calculate College Payment'!O21+'Calculate College Payment'!Q21</f>
        <v>0</v>
      </c>
      <c r="E20" s="7">
        <f>+'Calculate College Payment'!P21+'Calculate College Payment'!T21</f>
        <v>0</v>
      </c>
      <c r="F20" s="7">
        <f>+'Calculate College Payment'!U21</f>
        <v>0</v>
      </c>
      <c r="G20" s="7">
        <f>+'Calculate College Payment'!V21+'Calculate College Payment'!X21+'Calculate College Payment'!Y21</f>
        <v>0</v>
      </c>
      <c r="H20" s="7">
        <f>+'Calculate College Payment'!W21</f>
        <v>0</v>
      </c>
      <c r="I20" s="6">
        <f t="shared" si="8"/>
        <v>0</v>
      </c>
      <c r="J20" s="6">
        <f t="shared" si="9"/>
        <v>0</v>
      </c>
      <c r="K20" s="6">
        <f t="shared" si="10"/>
        <v>0</v>
      </c>
      <c r="L20" s="8">
        <f t="shared" si="11"/>
        <v>1</v>
      </c>
      <c r="M20" s="28">
        <f t="shared" si="7"/>
        <v>1E-4</v>
      </c>
      <c r="N20" s="7">
        <f t="shared" si="5"/>
        <v>0</v>
      </c>
      <c r="O20" s="7">
        <f t="shared" si="6"/>
        <v>1E-4</v>
      </c>
    </row>
    <row r="21" spans="1:15" x14ac:dyDescent="0.2">
      <c r="A21">
        <f>+'Calculate College Payment'!A22</f>
        <v>0</v>
      </c>
      <c r="B21" s="7">
        <f>+'Calculate College Payment'!H22</f>
        <v>1E-4</v>
      </c>
      <c r="C21" s="4">
        <f>+'Calculate College Payment'!L22+'Calculate College Payment'!M22+'Calculate College Payment'!N22+'Calculate College Payment'!S22</f>
        <v>0</v>
      </c>
      <c r="D21" s="7">
        <f>+'Calculate College Payment'!O22+'Calculate College Payment'!Q22</f>
        <v>0</v>
      </c>
      <c r="E21" s="7">
        <f>+'Calculate College Payment'!P22+'Calculate College Payment'!T22</f>
        <v>0</v>
      </c>
      <c r="F21" s="7">
        <f>+'Calculate College Payment'!U22</f>
        <v>0</v>
      </c>
      <c r="G21" s="7">
        <f>+'Calculate College Payment'!V22+'Calculate College Payment'!X22+'Calculate College Payment'!Y22</f>
        <v>0</v>
      </c>
      <c r="H21" s="7">
        <f>+'Calculate College Payment'!W22</f>
        <v>0</v>
      </c>
      <c r="I21" s="6">
        <f t="shared" ref="I21" si="12">C21/B21</f>
        <v>0</v>
      </c>
      <c r="J21" s="6">
        <f t="shared" ref="J21" si="13">D21/B21</f>
        <v>0</v>
      </c>
      <c r="K21" s="6">
        <f t="shared" ref="K21" si="14">(F21+G21)/B21</f>
        <v>0</v>
      </c>
      <c r="L21" s="8">
        <f t="shared" ref="L21" si="15">1-(I21+J21+K21)</f>
        <v>1</v>
      </c>
      <c r="M21" s="28">
        <f t="shared" si="7"/>
        <v>1E-4</v>
      </c>
      <c r="N21" s="7">
        <f t="shared" si="5"/>
        <v>0</v>
      </c>
      <c r="O21" s="7">
        <f t="shared" si="6"/>
        <v>1E-4</v>
      </c>
    </row>
    <row r="22" spans="1:15" x14ac:dyDescent="0.2">
      <c r="A22">
        <f>+'Calculate College Payment'!A23</f>
        <v>0</v>
      </c>
      <c r="B22" s="7">
        <f>+'Calculate College Payment'!H23</f>
        <v>1E-4</v>
      </c>
      <c r="C22" s="4">
        <f>+'Calculate College Payment'!L23+'Calculate College Payment'!M23+'Calculate College Payment'!N23+'Calculate College Payment'!S23</f>
        <v>0</v>
      </c>
      <c r="D22" s="7">
        <f>+'Calculate College Payment'!O23+'Calculate College Payment'!Q23</f>
        <v>0</v>
      </c>
      <c r="E22" s="7">
        <f>+'Calculate College Payment'!P23+'Calculate College Payment'!T23</f>
        <v>0</v>
      </c>
      <c r="F22" s="7">
        <f>+'Calculate College Payment'!U23</f>
        <v>0</v>
      </c>
      <c r="G22" s="7">
        <f>+'Calculate College Payment'!V23+'Calculate College Payment'!X23+'Calculate College Payment'!Y23</f>
        <v>0</v>
      </c>
      <c r="H22" s="7">
        <f>+'Calculate College Payment'!W23</f>
        <v>0</v>
      </c>
      <c r="I22" s="6">
        <f t="shared" ref="I22" si="16">C22/B22</f>
        <v>0</v>
      </c>
      <c r="J22" s="6">
        <f t="shared" ref="J22" si="17">D22/B22</f>
        <v>0</v>
      </c>
      <c r="K22" s="6">
        <f t="shared" ref="K22" si="18">(F22+G22)/B22</f>
        <v>0</v>
      </c>
      <c r="L22" s="8">
        <f t="shared" ref="L22" si="19">1-(I22+J22+K22)</f>
        <v>1</v>
      </c>
      <c r="M22" s="28">
        <f t="shared" ref="M22" si="20">(E22+D22)+(B22*L22)</f>
        <v>1E-4</v>
      </c>
      <c r="N22" s="7">
        <f t="shared" si="5"/>
        <v>0</v>
      </c>
      <c r="O22" s="7">
        <f t="shared" si="6"/>
        <v>1E-4</v>
      </c>
    </row>
    <row r="23" spans="1:15" x14ac:dyDescent="0.2">
      <c r="A23">
        <f>+'Calculate College Payment'!A24</f>
        <v>0</v>
      </c>
      <c r="B23" s="7">
        <f>+'Calculate College Payment'!H24</f>
        <v>1E-4</v>
      </c>
      <c r="C23" s="4">
        <f>+'Calculate College Payment'!L24+'Calculate College Payment'!M24+'Calculate College Payment'!N24+'Calculate College Payment'!S24</f>
        <v>0</v>
      </c>
      <c r="D23" s="7">
        <f>+'Calculate College Payment'!O24+'Calculate College Payment'!Q24</f>
        <v>0</v>
      </c>
      <c r="E23" s="7">
        <f>+'Calculate College Payment'!P24+'Calculate College Payment'!T24</f>
        <v>0</v>
      </c>
      <c r="F23" s="7">
        <f>+'Calculate College Payment'!U24</f>
        <v>0</v>
      </c>
      <c r="G23" s="7">
        <f>+'Calculate College Payment'!V24+'Calculate College Payment'!X24+'Calculate College Payment'!Y24</f>
        <v>0</v>
      </c>
      <c r="H23" s="7">
        <f>+'Calculate College Payment'!W24</f>
        <v>0</v>
      </c>
      <c r="I23" s="6">
        <f t="shared" ref="I23:I28" si="21">C23/B23</f>
        <v>0</v>
      </c>
      <c r="J23" s="6">
        <f t="shared" ref="J23:J28" si="22">D23/B23</f>
        <v>0</v>
      </c>
      <c r="K23" s="6">
        <f t="shared" ref="K23:K28" si="23">(F23+G23)/B23</f>
        <v>0</v>
      </c>
      <c r="L23" s="8">
        <f t="shared" ref="L23:L28" si="24">1-(I23+J23+K23)</f>
        <v>1</v>
      </c>
      <c r="M23" s="28">
        <f t="shared" ref="M23:M28" si="25">(E23+D23)+(B23*L23)</f>
        <v>1E-4</v>
      </c>
      <c r="N23" s="7">
        <f t="shared" ref="N23:N28" si="26">(B23*I23)+(B23*K23)</f>
        <v>0</v>
      </c>
      <c r="O23" s="7">
        <f t="shared" ref="O23:O28" si="27">SUM(M23:N23)</f>
        <v>1E-4</v>
      </c>
    </row>
    <row r="24" spans="1:15" x14ac:dyDescent="0.2">
      <c r="A24">
        <f>+'Calculate College Payment'!A25</f>
        <v>0</v>
      </c>
      <c r="B24" s="7">
        <f>+'Calculate College Payment'!H25</f>
        <v>1E-4</v>
      </c>
      <c r="C24" s="4">
        <f>+'Calculate College Payment'!L25+'Calculate College Payment'!M25+'Calculate College Payment'!N25+'Calculate College Payment'!S25</f>
        <v>0</v>
      </c>
      <c r="D24" s="7">
        <f>+'Calculate College Payment'!O25+'Calculate College Payment'!Q25</f>
        <v>0</v>
      </c>
      <c r="E24" s="7">
        <f>+'Calculate College Payment'!P25+'Calculate College Payment'!T25</f>
        <v>0</v>
      </c>
      <c r="F24" s="7">
        <f>+'Calculate College Payment'!U25</f>
        <v>0</v>
      </c>
      <c r="G24" s="7">
        <f>+'Calculate College Payment'!V25+'Calculate College Payment'!X25+'Calculate College Payment'!Y25</f>
        <v>0</v>
      </c>
      <c r="H24" s="7">
        <f>+'Calculate College Payment'!W25</f>
        <v>0</v>
      </c>
      <c r="I24" s="6">
        <f t="shared" si="21"/>
        <v>0</v>
      </c>
      <c r="J24" s="6">
        <f t="shared" si="22"/>
        <v>0</v>
      </c>
      <c r="K24" s="6">
        <f t="shared" si="23"/>
        <v>0</v>
      </c>
      <c r="L24" s="8">
        <f t="shared" si="24"/>
        <v>1</v>
      </c>
      <c r="M24" s="28">
        <f t="shared" si="25"/>
        <v>1E-4</v>
      </c>
      <c r="N24" s="7">
        <f t="shared" si="26"/>
        <v>0</v>
      </c>
      <c r="O24" s="7">
        <f t="shared" si="27"/>
        <v>1E-4</v>
      </c>
    </row>
    <row r="25" spans="1:15" x14ac:dyDescent="0.2">
      <c r="A25">
        <f>+'Calculate College Payment'!A26</f>
        <v>0</v>
      </c>
      <c r="B25" s="7">
        <f>+'Calculate College Payment'!H26</f>
        <v>1E-4</v>
      </c>
      <c r="C25" s="4">
        <f>+'Calculate College Payment'!L26+'Calculate College Payment'!M26+'Calculate College Payment'!N26+'Calculate College Payment'!S26</f>
        <v>0</v>
      </c>
      <c r="D25" s="7">
        <f>+'Calculate College Payment'!O26+'Calculate College Payment'!Q26</f>
        <v>0</v>
      </c>
      <c r="E25" s="7">
        <f>+'Calculate College Payment'!P26+'Calculate College Payment'!T26</f>
        <v>0</v>
      </c>
      <c r="F25" s="7">
        <f>+'Calculate College Payment'!U26</f>
        <v>0</v>
      </c>
      <c r="G25" s="7">
        <f>+'Calculate College Payment'!V26+'Calculate College Payment'!X26+'Calculate College Payment'!Y26</f>
        <v>0</v>
      </c>
      <c r="H25" s="7">
        <f>+'Calculate College Payment'!W26</f>
        <v>0</v>
      </c>
      <c r="I25" s="6">
        <f t="shared" si="21"/>
        <v>0</v>
      </c>
      <c r="J25" s="6">
        <f t="shared" si="22"/>
        <v>0</v>
      </c>
      <c r="K25" s="6">
        <f t="shared" si="23"/>
        <v>0</v>
      </c>
      <c r="L25" s="8">
        <f t="shared" si="24"/>
        <v>1</v>
      </c>
      <c r="M25" s="28">
        <f t="shared" si="25"/>
        <v>1E-4</v>
      </c>
      <c r="N25" s="7">
        <f t="shared" si="26"/>
        <v>0</v>
      </c>
      <c r="O25" s="7">
        <f t="shared" si="27"/>
        <v>1E-4</v>
      </c>
    </row>
    <row r="26" spans="1:15" x14ac:dyDescent="0.2">
      <c r="A26">
        <f>+'Calculate College Payment'!A27</f>
        <v>0</v>
      </c>
      <c r="B26" s="7">
        <f>+'Calculate College Payment'!H27</f>
        <v>1E-4</v>
      </c>
      <c r="C26" s="4">
        <f>+'Calculate College Payment'!L27+'Calculate College Payment'!M27+'Calculate College Payment'!N27+'Calculate College Payment'!S27</f>
        <v>0</v>
      </c>
      <c r="D26" s="7">
        <f>+'Calculate College Payment'!O27+'Calculate College Payment'!Q27</f>
        <v>0</v>
      </c>
      <c r="E26" s="7">
        <f>+'Calculate College Payment'!P27+'Calculate College Payment'!T27</f>
        <v>0</v>
      </c>
      <c r="F26" s="7">
        <f>+'Calculate College Payment'!U27</f>
        <v>0</v>
      </c>
      <c r="G26" s="7">
        <f>+'Calculate College Payment'!V27+'Calculate College Payment'!X27+'Calculate College Payment'!Y27</f>
        <v>0</v>
      </c>
      <c r="H26" s="7">
        <f>+'Calculate College Payment'!W27</f>
        <v>0</v>
      </c>
      <c r="I26" s="6">
        <f t="shared" si="21"/>
        <v>0</v>
      </c>
      <c r="J26" s="6">
        <f t="shared" si="22"/>
        <v>0</v>
      </c>
      <c r="K26" s="6">
        <f t="shared" si="23"/>
        <v>0</v>
      </c>
      <c r="L26" s="8">
        <f t="shared" si="24"/>
        <v>1</v>
      </c>
      <c r="M26" s="28">
        <f t="shared" si="25"/>
        <v>1E-4</v>
      </c>
      <c r="N26" s="7">
        <f t="shared" si="26"/>
        <v>0</v>
      </c>
      <c r="O26" s="7">
        <f t="shared" si="27"/>
        <v>1E-4</v>
      </c>
    </row>
    <row r="27" spans="1:15" x14ac:dyDescent="0.2">
      <c r="A27">
        <f>+'Calculate College Payment'!A28</f>
        <v>0</v>
      </c>
      <c r="B27" s="7">
        <f>+'Calculate College Payment'!H28</f>
        <v>1E-4</v>
      </c>
      <c r="C27" s="4">
        <f>+'Calculate College Payment'!L28+'Calculate College Payment'!M28+'Calculate College Payment'!N28+'Calculate College Payment'!S28</f>
        <v>0</v>
      </c>
      <c r="D27" s="7">
        <f>+'Calculate College Payment'!O28+'Calculate College Payment'!Q28</f>
        <v>0</v>
      </c>
      <c r="E27" s="7">
        <f>+'Calculate College Payment'!P28+'Calculate College Payment'!T28</f>
        <v>0</v>
      </c>
      <c r="F27" s="7">
        <f>+'Calculate College Payment'!U28</f>
        <v>0</v>
      </c>
      <c r="G27" s="7">
        <f>+'Calculate College Payment'!V28+'Calculate College Payment'!X28+'Calculate College Payment'!Y28</f>
        <v>0</v>
      </c>
      <c r="H27" s="7">
        <f>+'Calculate College Payment'!W28</f>
        <v>0</v>
      </c>
      <c r="I27" s="6">
        <f t="shared" si="21"/>
        <v>0</v>
      </c>
      <c r="J27" s="6">
        <f t="shared" si="22"/>
        <v>0</v>
      </c>
      <c r="K27" s="6">
        <f t="shared" si="23"/>
        <v>0</v>
      </c>
      <c r="L27" s="8">
        <f t="shared" si="24"/>
        <v>1</v>
      </c>
      <c r="M27" s="28">
        <f t="shared" si="25"/>
        <v>1E-4</v>
      </c>
      <c r="N27" s="7">
        <f t="shared" si="26"/>
        <v>0</v>
      </c>
      <c r="O27" s="7">
        <f t="shared" si="27"/>
        <v>1E-4</v>
      </c>
    </row>
    <row r="28" spans="1:15" x14ac:dyDescent="0.2">
      <c r="A28">
        <f>+'Calculate College Payment'!A29</f>
        <v>0</v>
      </c>
      <c r="B28" s="7">
        <f>+'Calculate College Payment'!H29</f>
        <v>1E-4</v>
      </c>
      <c r="C28" s="4">
        <f>+'Calculate College Payment'!L29+'Calculate College Payment'!M29+'Calculate College Payment'!N29+'Calculate College Payment'!S29</f>
        <v>0</v>
      </c>
      <c r="D28" s="7">
        <f>+'Calculate College Payment'!O29+'Calculate College Payment'!Q29</f>
        <v>0</v>
      </c>
      <c r="E28" s="7">
        <f>+'Calculate College Payment'!P29+'Calculate College Payment'!T29</f>
        <v>0</v>
      </c>
      <c r="F28" s="7">
        <f>+'Calculate College Payment'!U29</f>
        <v>0</v>
      </c>
      <c r="G28" s="7">
        <f>+'Calculate College Payment'!V29+'Calculate College Payment'!X29+'Calculate College Payment'!Y29</f>
        <v>0</v>
      </c>
      <c r="H28" s="7">
        <f>+'Calculate College Payment'!W29</f>
        <v>0</v>
      </c>
      <c r="I28" s="6">
        <f t="shared" si="21"/>
        <v>0</v>
      </c>
      <c r="J28" s="6">
        <f t="shared" si="22"/>
        <v>0</v>
      </c>
      <c r="K28" s="6">
        <f t="shared" si="23"/>
        <v>0</v>
      </c>
      <c r="L28" s="8">
        <f t="shared" si="24"/>
        <v>1</v>
      </c>
      <c r="M28" s="28">
        <f t="shared" si="25"/>
        <v>1E-4</v>
      </c>
      <c r="N28" s="7">
        <f t="shared" si="26"/>
        <v>0</v>
      </c>
      <c r="O28" s="7">
        <f t="shared" si="27"/>
        <v>1E-4</v>
      </c>
    </row>
  </sheetData>
  <sheetProtection algorithmName="SHA-512" hashValue="hixHQY6axHFUa1LW8hU0JU11FnKJB9kpWgySn3tEZyi4rn4Abcqg7L2raApiL6qYfN9RAbXl4n+JNzr2zPXOPw==" saltValue="VJwCGAPOLf/8doEJJuPb1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Calculate College Payment</vt:lpstr>
      <vt:lpstr>Compare Offers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Stuart White</dc:creator>
  <cp:lastModifiedBy>Stuart White</cp:lastModifiedBy>
  <dcterms:created xsi:type="dcterms:W3CDTF">2020-03-21T20:03:31Z</dcterms:created>
  <dcterms:modified xsi:type="dcterms:W3CDTF">2020-03-26T14:30:38Z</dcterms:modified>
</cp:coreProperties>
</file>