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b20e40a6113ce2/RRB ENTERPRISES/TEMPLATES/"/>
    </mc:Choice>
  </mc:AlternateContent>
  <xr:revisionPtr revIDLastSave="0" documentId="8_{EF7B8DBF-7515-49B8-ADF7-A329247D0516}" xr6:coauthVersionLast="47" xr6:coauthVersionMax="47" xr10:uidLastSave="{00000000-0000-0000-0000-000000000000}"/>
  <bookViews>
    <workbookView xWindow="-110" yWindow="-110" windowWidth="19420" windowHeight="10300" xr2:uid="{C12F28B9-3ABE-4E6D-A564-A7F2740808F9}"/>
  </bookViews>
  <sheets>
    <sheet name="3 Week Schedul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PDB1" localSheetId="0">#REF!</definedName>
    <definedName name="_PDB1">#REF!</definedName>
    <definedName name="_PDB1_SC">#REF!</definedName>
    <definedName name="_PDB2" localSheetId="0">#REF!</definedName>
    <definedName name="_PDB2">#REF!</definedName>
    <definedName name="_PNL1" localSheetId="0">#REF!</definedName>
    <definedName name="_PNL1">#REF!</definedName>
    <definedName name="_PNL2" localSheetId="0">#REF!</definedName>
    <definedName name="_PNL2">#REF!</definedName>
    <definedName name="aa">#REF!</definedName>
    <definedName name="anything" localSheetId="0">#REF!</definedName>
    <definedName name="anything">#REF!</definedName>
    <definedName name="CableCat">[2]DropDowns!$A$2:$A$5</definedName>
    <definedName name="CableSpec">[2]DropDowns!$A$22:$A$52</definedName>
    <definedName name="CableType" localSheetId="0">#REF!</definedName>
    <definedName name="CableType">#REF!</definedName>
    <definedName name="Change_Type" localSheetId="0">#REF!</definedName>
    <definedName name="Change_Type">#REF!</definedName>
    <definedName name="CircuitNum" localSheetId="0">#REF!</definedName>
    <definedName name="CircuitNum">#REF!</definedName>
    <definedName name="CktLength" localSheetId="0">#REF!</definedName>
    <definedName name="CktLength">#REF!</definedName>
    <definedName name="ColumnTitle1">#REF!</definedName>
    <definedName name="ColumnTitleRegion1..B11.1">#REF!</definedName>
    <definedName name="ColumnTitleRegion2..G14.1">#REF!</definedName>
    <definedName name="Comment" localSheetId="0">#REF!</definedName>
    <definedName name="Comment">#REF!</definedName>
    <definedName name="CondArrange">[2]DropDowns!$A$55:$A$61</definedName>
    <definedName name="CondLen" localSheetId="0">#REF!</definedName>
    <definedName name="CondLen">#REF!</definedName>
    <definedName name="CondSize">[2]DropDowns!$C$2:$C$43</definedName>
    <definedName name="Date" localSheetId="0">#REF!</definedName>
    <definedName name="Date">#REF!</definedName>
    <definedName name="DGroups" localSheetId="0">#REF!</definedName>
    <definedName name="DGroups">#REF!</definedName>
    <definedName name="Equip" localSheetId="0">#REF!</definedName>
    <definedName name="Equip">#REF!</definedName>
    <definedName name="Fence" localSheetId="0">#REF!</definedName>
    <definedName name="Fence">#REF!</definedName>
    <definedName name="Freq">[2]DropDowns!$E$14:$E$16</definedName>
    <definedName name="FromDescript" localSheetId="0">#REF!</definedName>
    <definedName name="FromDescript">#REF!</definedName>
    <definedName name="FromDwg" localSheetId="0">#REF!</definedName>
    <definedName name="FromDwg">#REF!</definedName>
    <definedName name="FromEquip" localSheetId="0">#REF!</definedName>
    <definedName name="FromEquip">#REF!</definedName>
    <definedName name="FromSection" localSheetId="0">#REF!</definedName>
    <definedName name="FromSection">#REF!</definedName>
    <definedName name="FromTail" localSheetId="0">#REF!</definedName>
    <definedName name="FromTail">#REF!</definedName>
    <definedName name="Install">[2]DropDowns!$E$19:$E$21</definedName>
    <definedName name="InsulMatl">[2]DropDowns!$G$2:$G$9</definedName>
    <definedName name="InsulTemp">[2]DropDowns!$G$12:$G$20</definedName>
    <definedName name="InsulType">[2]DropDowns!$I$2:$I$31</definedName>
    <definedName name="InsulVolt">[2]DropDowns!$E$2:$E$11</definedName>
    <definedName name="IssueCode" localSheetId="0">#REF!</definedName>
    <definedName name="IssueCode">#REF!</definedName>
    <definedName name="KVClass">[2]DropDowns!$G$32:$G$33</definedName>
    <definedName name="LIST_CRANES">'[3]LEAD - 1a_Equipment_Schedule'!$F$298:$F$332</definedName>
    <definedName name="Matl">[2]DropDowns!$E$43:$E$45</definedName>
    <definedName name="NegAdj" localSheetId="0">#REF!</definedName>
    <definedName name="NegAdj">#REF!</definedName>
    <definedName name="NumCond" localSheetId="0">#REF!</definedName>
    <definedName name="NumCond">#REF!</definedName>
    <definedName name="Obj_Type" localSheetId="0">#REF!</definedName>
    <definedName name="Obj_Type">#REF!</definedName>
    <definedName name="PDB1Desc" localSheetId="0">#REF!</definedName>
    <definedName name="PDB1Desc">#REF!</definedName>
    <definedName name="PDB2Desc" localSheetId="0">#REF!</definedName>
    <definedName name="PDB2Desc">#REF!</definedName>
    <definedName name="PNL1desc" localSheetId="0">#REF!</definedName>
    <definedName name="PNL1desc">#REF!</definedName>
    <definedName name="PNL2desc" localSheetId="0">#REF!</definedName>
    <definedName name="PNL2desc">#REF!</definedName>
    <definedName name="_xlnm.Print_Area" localSheetId="0">'3 Week Schedule'!$A$1:$AI$30</definedName>
    <definedName name="_xlnm.Print_Area">#REF!</definedName>
    <definedName name="print_area_SC">#REF!</definedName>
    <definedName name="_xlnm.Print_Titles" localSheetId="0">'3 Week Schedule'!$1:$10</definedName>
    <definedName name="RevisionDate_1">[4]Raceway!$B$4</definedName>
    <definedName name="RevisionNumber_1">[4]Raceway!$B$3</definedName>
    <definedName name="Route" localSheetId="0">#REF!</definedName>
    <definedName name="Route">#REF!</definedName>
    <definedName name="RowTitleRegion1..G4">#REF!</definedName>
    <definedName name="RowTitleRegion2..G7">#REF!</definedName>
    <definedName name="RowTitleRegion3..D12">#REF!</definedName>
    <definedName name="RowTitleRegion4..G26">#REF!</definedName>
    <definedName name="SegLevel">[2]DropDowns!$E$24:$E$33</definedName>
    <definedName name="SetType">[2]DropDowns!$A$8:$A$19</definedName>
    <definedName name="Side1" localSheetId="0">#REF!</definedName>
    <definedName name="Side1">#REF!</definedName>
    <definedName name="Side2" localSheetId="0">#REF!</definedName>
    <definedName name="Side2">#REF!</definedName>
    <definedName name="SpareLen" localSheetId="0">#REF!</definedName>
    <definedName name="SpareLen">#REF!</definedName>
    <definedName name="StartCode" localSheetId="0">#REF!</definedName>
    <definedName name="StartCode">#REF!</definedName>
    <definedName name="SysUnits">[2]DropDowns!$G$28:$G$29</definedName>
    <definedName name="TF" localSheetId="0">#REF!</definedName>
    <definedName name="TF">#REF!</definedName>
    <definedName name="ToDescript" localSheetId="0">#REF!</definedName>
    <definedName name="ToDescript">#REF!</definedName>
    <definedName name="ToDwg" localSheetId="0">#REF!</definedName>
    <definedName name="ToDwg">#REF!</definedName>
    <definedName name="ToEquip" localSheetId="0">#REF!</definedName>
    <definedName name="ToEquip">#REF!</definedName>
    <definedName name="ToSection" localSheetId="0">#REF!</definedName>
    <definedName name="ToSection">#REF!</definedName>
    <definedName name="ToTail" localSheetId="0">#REF!</definedName>
    <definedName name="ToTail">#REF!</definedName>
    <definedName name="TrayFromDwg" localSheetId="0">#REF!</definedName>
    <definedName name="TrayFromDwg">#REF!</definedName>
    <definedName name="TrayStartupSys" localSheetId="0">#REF!</definedName>
    <definedName name="TrayStartupSys">#REF!</definedName>
    <definedName name="TrayToDwg" localSheetId="0">#REF!</definedName>
    <definedName name="TrayToDwg">#REF!</definedName>
    <definedName name="Type1" localSheetId="0">#REF!</definedName>
    <definedName name="Type1">#REF!</definedName>
    <definedName name="Type2" localSheetId="0">#REF!</definedName>
    <definedName name="Type2">#REF!</definedName>
    <definedName name="Type3" localSheetId="0">#REF!</definedName>
    <definedName name="Type3">#REF!</definedName>
    <definedName name="UnitMeasure">[2]DropDowns!$E$36:$E$40</definedName>
    <definedName name="UOM" localSheetId="0">#REF!</definedName>
    <definedName name="UOM">'[5]List Validation'!$A$11:$A$107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0" i="1" l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0" i="1"/>
  <c r="F20" i="1"/>
  <c r="G19" i="1"/>
  <c r="F19" i="1"/>
  <c r="G18" i="1"/>
  <c r="F18" i="1"/>
  <c r="G17" i="1"/>
  <c r="G28" i="1" s="1"/>
  <c r="F17" i="1"/>
  <c r="F28" i="1" s="1"/>
  <c r="E28" i="1" s="1"/>
  <c r="G13" i="1"/>
  <c r="F13" i="1"/>
  <c r="G12" i="1"/>
  <c r="F12" i="1"/>
  <c r="I10" i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L3" i="1"/>
</calcChain>
</file>

<file path=xl/sharedStrings.xml><?xml version="1.0" encoding="utf-8"?>
<sst xmlns="http://schemas.openxmlformats.org/spreadsheetml/2006/main" count="332" uniqueCount="52">
  <si>
    <t xml:space="preserve">3 Week Schedule </t>
  </si>
  <si>
    <t>Date:</t>
  </si>
  <si>
    <t xml:space="preserve">Shift Length (Hrs): </t>
  </si>
  <si>
    <t>Discipline:</t>
  </si>
  <si>
    <t>Grading</t>
  </si>
  <si>
    <t>Superintendent:</t>
  </si>
  <si>
    <t>RRBE</t>
  </si>
  <si>
    <t>Crew</t>
  </si>
  <si>
    <t>Activity Description</t>
  </si>
  <si>
    <t>Qty</t>
  </si>
  <si>
    <t>UoM</t>
  </si>
  <si>
    <t>Budget Unit Rate</t>
  </si>
  <si>
    <t>Budget MHs</t>
  </si>
  <si>
    <t>Scheduled MHs</t>
  </si>
  <si>
    <t>Current Week</t>
  </si>
  <si>
    <t>Week 1</t>
  </si>
  <si>
    <t>Week 2</t>
  </si>
  <si>
    <t>Week 3</t>
  </si>
  <si>
    <t>COMMENTS</t>
  </si>
  <si>
    <t>M</t>
  </si>
  <si>
    <t>T</t>
  </si>
  <si>
    <t>W</t>
  </si>
  <si>
    <t>R</t>
  </si>
  <si>
    <t>F</t>
  </si>
  <si>
    <t>S</t>
  </si>
  <si>
    <t>Su</t>
  </si>
  <si>
    <t xml:space="preserve">Mass Embankment </t>
  </si>
  <si>
    <t> </t>
  </si>
  <si>
    <t>Brandon</t>
  </si>
  <si>
    <t>Soil Stabilization  Inverter Rd S3A8 Remaining (4,233 SYs)</t>
  </si>
  <si>
    <t>SY</t>
  </si>
  <si>
    <t>Prep and Finish Subgrade Inverter Rd S3A8 Remaining</t>
  </si>
  <si>
    <t>C</t>
  </si>
  <si>
    <t>Roads &amp; Diversion Ditches</t>
  </si>
  <si>
    <t>Lance</t>
  </si>
  <si>
    <t>P/C Base Launchpad D1O</t>
  </si>
  <si>
    <t>A</t>
  </si>
  <si>
    <t>Landing - Subgrade Prep</t>
  </si>
  <si>
    <t>CY</t>
  </si>
  <si>
    <t>Landing - Soil Stabilization</t>
  </si>
  <si>
    <t xml:space="preserve">Landing - Place and finish Base </t>
  </si>
  <si>
    <t>B</t>
  </si>
  <si>
    <t>Road Maintenance and Dozer Support- S1</t>
  </si>
  <si>
    <t>Prep Roads  on S1A1 and prep pads Block 1-3</t>
  </si>
  <si>
    <t>Road Maintenance and Dozer Support- S3</t>
  </si>
  <si>
    <t>SUB</t>
  </si>
  <si>
    <t xml:space="preserve">Mowing </t>
  </si>
  <si>
    <t>AC</t>
  </si>
  <si>
    <t>X</t>
  </si>
  <si>
    <t>Clear &amp; Grub</t>
  </si>
  <si>
    <t>Planned Manhours</t>
  </si>
  <si>
    <t>Planned Manpower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</si>
</sst>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/d;@"/>
    <numFmt numFmtId="166" formatCode="000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name val="Arial"/>
      <family val="2"/>
    </font>
    <font>
      <sz val="18"/>
      <name val="Arial"/>
      <family val="2"/>
    </font>
    <font>
      <sz val="4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6" fillId="0" borderId="1" xfId="1" applyFont="1" applyBorder="1"/>
    <xf numFmtId="0" fontId="6" fillId="0" borderId="2" xfId="1" applyFont="1" applyBorder="1"/>
    <xf numFmtId="14" fontId="6" fillId="0" borderId="2" xfId="1" applyNumberFormat="1" applyFont="1" applyBorder="1" applyAlignment="1">
      <alignment horizontal="center"/>
    </xf>
    <xf numFmtId="14" fontId="6" fillId="0" borderId="3" xfId="1" applyNumberFormat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0" fontId="6" fillId="0" borderId="4" xfId="1" applyFont="1" applyBorder="1"/>
    <xf numFmtId="0" fontId="6" fillId="0" borderId="0" xfId="1" applyFont="1"/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5" xfId="1" applyFont="1" applyBorder="1" applyAlignment="1">
      <alignment horizontal="center"/>
    </xf>
    <xf numFmtId="0" fontId="6" fillId="0" borderId="6" xfId="1" applyFont="1" applyBorder="1"/>
    <xf numFmtId="0" fontId="6" fillId="0" borderId="7" xfId="1" applyFont="1" applyBorder="1"/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4" fillId="0" borderId="7" xfId="1" applyFont="1" applyBorder="1" applyAlignment="1">
      <alignment vertical="center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164" fontId="8" fillId="3" borderId="9" xfId="1" applyNumberFormat="1" applyFont="1" applyFill="1" applyBorder="1" applyAlignment="1">
      <alignment horizontal="center" vertical="center"/>
    </xf>
    <xf numFmtId="164" fontId="8" fillId="3" borderId="12" xfId="1" applyNumberFormat="1" applyFont="1" applyFill="1" applyBorder="1" applyAlignment="1">
      <alignment horizontal="center" vertical="center"/>
    </xf>
    <xf numFmtId="164" fontId="8" fillId="3" borderId="10" xfId="1" applyNumberFormat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3" borderId="15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164" fontId="8" fillId="3" borderId="15" xfId="1" applyNumberFormat="1" applyFont="1" applyFill="1" applyBorder="1" applyAlignment="1">
      <alignment horizontal="center" vertical="center"/>
    </xf>
    <xf numFmtId="164" fontId="8" fillId="3" borderId="18" xfId="1" applyNumberFormat="1" applyFont="1" applyFill="1" applyBorder="1" applyAlignment="1">
      <alignment horizontal="center" vertical="center"/>
    </xf>
    <xf numFmtId="164" fontId="8" fillId="3" borderId="16" xfId="1" applyNumberFormat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1" xfId="1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165" fontId="11" fillId="3" borderId="21" xfId="1" applyNumberFormat="1" applyFont="1" applyFill="1" applyBorder="1" applyAlignment="1">
      <alignment horizontal="center" vertical="center"/>
    </xf>
    <xf numFmtId="165" fontId="11" fillId="3" borderId="24" xfId="1" applyNumberFormat="1" applyFont="1" applyFill="1" applyBorder="1" applyAlignment="1">
      <alignment horizontal="center" vertical="center"/>
    </xf>
    <xf numFmtId="165" fontId="11" fillId="3" borderId="22" xfId="1" applyNumberFormat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7" fillId="4" borderId="27" xfId="1" applyFont="1" applyFill="1" applyBorder="1" applyAlignment="1">
      <alignment wrapText="1"/>
    </xf>
    <xf numFmtId="0" fontId="7" fillId="0" borderId="28" xfId="1" applyFont="1" applyBorder="1" applyAlignment="1">
      <alignment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27" xfId="1" applyFont="1" applyBorder="1" applyAlignment="1">
      <alignment wrapText="1"/>
    </xf>
    <xf numFmtId="0" fontId="7" fillId="0" borderId="29" xfId="1" applyFont="1" applyBorder="1" applyAlignment="1">
      <alignment wrapText="1"/>
    </xf>
    <xf numFmtId="0" fontId="7" fillId="5" borderId="30" xfId="1" applyFont="1" applyFill="1" applyBorder="1" applyAlignment="1">
      <alignment wrapText="1"/>
    </xf>
    <xf numFmtId="0" fontId="7" fillId="0" borderId="31" xfId="1" applyFont="1" applyBorder="1" applyAlignment="1">
      <alignment wrapText="1"/>
    </xf>
    <xf numFmtId="0" fontId="7" fillId="6" borderId="29" xfId="1" applyFont="1" applyFill="1" applyBorder="1" applyAlignment="1">
      <alignment wrapText="1"/>
    </xf>
    <xf numFmtId="0" fontId="7" fillId="6" borderId="28" xfId="1" applyFont="1" applyFill="1" applyBorder="1" applyAlignment="1">
      <alignment wrapText="1"/>
    </xf>
    <xf numFmtId="0" fontId="7" fillId="7" borderId="32" xfId="1" applyFont="1" applyFill="1" applyBorder="1" applyAlignment="1">
      <alignment wrapText="1"/>
    </xf>
    <xf numFmtId="0" fontId="7" fillId="6" borderId="30" xfId="1" applyFont="1" applyFill="1" applyBorder="1" applyAlignment="1">
      <alignment wrapText="1"/>
    </xf>
    <xf numFmtId="0" fontId="7" fillId="7" borderId="18" xfId="1" applyFont="1" applyFill="1" applyBorder="1" applyAlignment="1">
      <alignment wrapText="1"/>
    </xf>
    <xf numFmtId="0" fontId="13" fillId="0" borderId="20" xfId="1" applyFont="1" applyBorder="1" applyAlignment="1">
      <alignment vertical="center"/>
    </xf>
    <xf numFmtId="0" fontId="13" fillId="0" borderId="0" xfId="1" applyFont="1" applyAlignment="1">
      <alignment vertical="center"/>
    </xf>
    <xf numFmtId="166" fontId="7" fillId="8" borderId="15" xfId="1" applyNumberFormat="1" applyFont="1" applyFill="1" applyBorder="1" applyAlignment="1">
      <alignment horizontal="center" vertical="center"/>
    </xf>
    <xf numFmtId="166" fontId="7" fillId="0" borderId="16" xfId="1" applyNumberFormat="1" applyFont="1" applyBorder="1" applyAlignment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9" borderId="18" xfId="1" applyFont="1" applyFill="1" applyBorder="1" applyAlignment="1">
      <alignment horizontal="center" vertical="center"/>
    </xf>
    <xf numFmtId="0" fontId="7" fillId="10" borderId="18" xfId="1" applyFont="1" applyFill="1" applyBorder="1" applyAlignment="1">
      <alignment horizontal="center" vertical="center"/>
    </xf>
    <xf numFmtId="0" fontId="7" fillId="10" borderId="16" xfId="1" applyFont="1" applyFill="1" applyBorder="1" applyAlignment="1">
      <alignment horizontal="center" vertical="center"/>
    </xf>
    <xf numFmtId="166" fontId="7" fillId="11" borderId="27" xfId="1" applyNumberFormat="1" applyFont="1" applyFill="1" applyBorder="1" applyAlignment="1">
      <alignment horizontal="center" vertical="center"/>
    </xf>
    <xf numFmtId="166" fontId="7" fillId="0" borderId="28" xfId="1" applyNumberFormat="1" applyFont="1" applyBorder="1" applyAlignment="1">
      <alignment vertical="center"/>
    </xf>
    <xf numFmtId="0" fontId="7" fillId="0" borderId="29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9" borderId="29" xfId="1" applyFont="1" applyFill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10" borderId="28" xfId="1" applyFont="1" applyFill="1" applyBorder="1" applyAlignment="1">
      <alignment horizontal="center" vertical="center"/>
    </xf>
    <xf numFmtId="0" fontId="7" fillId="12" borderId="27" xfId="1" applyFont="1" applyFill="1" applyBorder="1" applyAlignment="1">
      <alignment wrapText="1"/>
    </xf>
    <xf numFmtId="0" fontId="7" fillId="0" borderId="34" xfId="1" applyFont="1" applyBorder="1" applyAlignment="1">
      <alignment wrapText="1"/>
    </xf>
    <xf numFmtId="0" fontId="7" fillId="0" borderId="17" xfId="1" applyFont="1" applyBorder="1" applyAlignment="1">
      <alignment wrapText="1"/>
    </xf>
    <xf numFmtId="0" fontId="7" fillId="0" borderId="35" xfId="1" applyFont="1" applyBorder="1" applyAlignment="1">
      <alignment wrapText="1"/>
    </xf>
    <xf numFmtId="0" fontId="7" fillId="7" borderId="29" xfId="1" applyFont="1" applyFill="1" applyBorder="1" applyAlignment="1">
      <alignment wrapText="1"/>
    </xf>
    <xf numFmtId="0" fontId="7" fillId="7" borderId="27" xfId="1" applyFont="1" applyFill="1" applyBorder="1" applyAlignment="1">
      <alignment wrapText="1"/>
    </xf>
    <xf numFmtId="166" fontId="7" fillId="0" borderId="15" xfId="1" applyNumberFormat="1" applyFont="1" applyBorder="1" applyAlignment="1">
      <alignment horizontal="center" vertical="center"/>
    </xf>
    <xf numFmtId="0" fontId="7" fillId="6" borderId="18" xfId="1" applyFont="1" applyFill="1" applyBorder="1" applyAlignment="1">
      <alignment wrapText="1"/>
    </xf>
    <xf numFmtId="166" fontId="7" fillId="2" borderId="15" xfId="1" applyNumberFormat="1" applyFont="1" applyFill="1" applyBorder="1" applyAlignment="1">
      <alignment horizontal="center" vertical="center"/>
    </xf>
    <xf numFmtId="0" fontId="7" fillId="0" borderId="16" xfId="1" applyFont="1" applyBorder="1" applyAlignment="1">
      <alignment wrapText="1"/>
    </xf>
    <xf numFmtId="0" fontId="7" fillId="0" borderId="15" xfId="1" applyFont="1" applyBorder="1" applyAlignment="1">
      <alignment wrapText="1"/>
    </xf>
    <xf numFmtId="0" fontId="7" fillId="0" borderId="18" xfId="1" applyFont="1" applyBorder="1" applyAlignment="1">
      <alignment wrapText="1"/>
    </xf>
    <xf numFmtId="0" fontId="7" fillId="5" borderId="18" xfId="1" applyFont="1" applyFill="1" applyBorder="1" applyAlignment="1">
      <alignment wrapText="1"/>
    </xf>
    <xf numFmtId="0" fontId="7" fillId="13" borderId="15" xfId="1" applyFont="1" applyFill="1" applyBorder="1" applyAlignment="1">
      <alignment wrapText="1"/>
    </xf>
    <xf numFmtId="0" fontId="7" fillId="11" borderId="36" xfId="1" applyFont="1" applyFill="1" applyBorder="1" applyAlignment="1">
      <alignment wrapText="1"/>
    </xf>
    <xf numFmtId="0" fontId="7" fillId="11" borderId="29" xfId="1" applyFont="1" applyFill="1" applyBorder="1" applyAlignment="1">
      <alignment wrapText="1"/>
    </xf>
    <xf numFmtId="0" fontId="7" fillId="14" borderId="15" xfId="1" applyFont="1" applyFill="1" applyBorder="1" applyAlignment="1">
      <alignment wrapText="1"/>
    </xf>
    <xf numFmtId="0" fontId="7" fillId="11" borderId="28" xfId="1" applyFont="1" applyFill="1" applyBorder="1" applyAlignment="1">
      <alignment wrapText="1"/>
    </xf>
    <xf numFmtId="0" fontId="7" fillId="11" borderId="17" xfId="1" applyFont="1" applyFill="1" applyBorder="1" applyAlignment="1">
      <alignment horizontal="center" vertical="center" wrapText="1"/>
    </xf>
    <xf numFmtId="0" fontId="7" fillId="11" borderId="18" xfId="1" applyFont="1" applyFill="1" applyBorder="1" applyAlignment="1">
      <alignment horizontal="center" vertical="center" wrapText="1"/>
    </xf>
    <xf numFmtId="0" fontId="7" fillId="11" borderId="19" xfId="1" applyFont="1" applyFill="1" applyBorder="1" applyAlignment="1">
      <alignment horizontal="center" vertical="center"/>
    </xf>
    <xf numFmtId="0" fontId="7" fillId="11" borderId="27" xfId="1" applyFont="1" applyFill="1" applyBorder="1" applyAlignment="1">
      <alignment wrapText="1"/>
    </xf>
    <xf numFmtId="0" fontId="7" fillId="6" borderId="16" xfId="1" applyFont="1" applyFill="1" applyBorder="1" applyAlignment="1">
      <alignment wrapText="1"/>
    </xf>
    <xf numFmtId="0" fontId="7" fillId="7" borderId="15" xfId="1" applyFont="1" applyFill="1" applyBorder="1" applyAlignment="1">
      <alignment wrapText="1"/>
    </xf>
    <xf numFmtId="0" fontId="7" fillId="0" borderId="19" xfId="1" applyFont="1" applyBorder="1" applyAlignment="1">
      <alignment horizontal="center" vertical="center" wrapText="1"/>
    </xf>
    <xf numFmtId="166" fontId="14" fillId="15" borderId="15" xfId="1" applyNumberFormat="1" applyFont="1" applyFill="1" applyBorder="1" applyAlignment="1">
      <alignment horizontal="center" vertical="center"/>
    </xf>
    <xf numFmtId="166" fontId="14" fillId="15" borderId="16" xfId="1" applyNumberFormat="1" applyFont="1" applyFill="1" applyBorder="1" applyAlignment="1">
      <alignment horizontal="center" vertical="center"/>
    </xf>
    <xf numFmtId="0" fontId="14" fillId="15" borderId="17" xfId="1" applyFont="1" applyFill="1" applyBorder="1" applyAlignment="1">
      <alignment horizontal="right" vertical="center" wrapText="1"/>
    </xf>
    <xf numFmtId="0" fontId="14" fillId="15" borderId="18" xfId="1" applyFont="1" applyFill="1" applyBorder="1" applyAlignment="1">
      <alignment horizontal="right" vertical="center" wrapText="1"/>
    </xf>
    <xf numFmtId="0" fontId="14" fillId="15" borderId="19" xfId="1" applyFont="1" applyFill="1" applyBorder="1" applyAlignment="1">
      <alignment horizontal="right" vertical="center" wrapText="1"/>
    </xf>
    <xf numFmtId="0" fontId="15" fillId="15" borderId="15" xfId="1" applyFont="1" applyFill="1" applyBorder="1" applyAlignment="1">
      <alignment horizontal="center" vertical="center"/>
    </xf>
    <xf numFmtId="0" fontId="15" fillId="15" borderId="18" xfId="1" applyFont="1" applyFill="1" applyBorder="1" applyAlignment="1">
      <alignment horizontal="center" vertical="center"/>
    </xf>
    <xf numFmtId="0" fontId="15" fillId="15" borderId="16" xfId="1" applyFont="1" applyFill="1" applyBorder="1" applyAlignment="1">
      <alignment horizontal="center" vertical="center"/>
    </xf>
    <xf numFmtId="0" fontId="14" fillId="15" borderId="20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166" fontId="14" fillId="15" borderId="21" xfId="1" applyNumberFormat="1" applyFont="1" applyFill="1" applyBorder="1" applyAlignment="1">
      <alignment horizontal="center" vertical="center" wrapText="1"/>
    </xf>
    <xf numFmtId="166" fontId="14" fillId="15" borderId="22" xfId="1" applyNumberFormat="1" applyFont="1" applyFill="1" applyBorder="1" applyAlignment="1">
      <alignment horizontal="center" vertical="center" wrapText="1"/>
    </xf>
    <xf numFmtId="166" fontId="14" fillId="15" borderId="17" xfId="1" applyNumberFormat="1" applyFont="1" applyFill="1" applyBorder="1" applyAlignment="1">
      <alignment horizontal="right"/>
    </xf>
    <xf numFmtId="166" fontId="14" fillId="15" borderId="18" xfId="1" applyNumberFormat="1" applyFont="1" applyFill="1" applyBorder="1" applyAlignment="1">
      <alignment horizontal="right"/>
    </xf>
    <xf numFmtId="166" fontId="14" fillId="15" borderId="19" xfId="1" applyNumberFormat="1" applyFont="1" applyFill="1" applyBorder="1" applyAlignment="1">
      <alignment horizontal="right"/>
    </xf>
    <xf numFmtId="0" fontId="15" fillId="15" borderId="21" xfId="1" applyFont="1" applyFill="1" applyBorder="1" applyAlignment="1">
      <alignment horizontal="center" vertical="center"/>
    </xf>
    <xf numFmtId="0" fontId="15" fillId="15" borderId="24" xfId="1" applyFont="1" applyFill="1" applyBorder="1" applyAlignment="1">
      <alignment horizontal="center" vertical="center"/>
    </xf>
    <xf numFmtId="0" fontId="15" fillId="15" borderId="22" xfId="1" applyFont="1" applyFill="1" applyBorder="1" applyAlignment="1">
      <alignment horizontal="center" vertical="center"/>
    </xf>
    <xf numFmtId="0" fontId="14" fillId="15" borderId="26" xfId="1" applyFont="1" applyFill="1" applyBorder="1"/>
    <xf numFmtId="0" fontId="14" fillId="0" borderId="0" xfId="1" applyFont="1"/>
  </cellXfs>
  <cellStyles count="2">
    <cellStyle name="Normal" xfId="0" builtinId="0"/>
    <cellStyle name="Normal 3" xfId="1" xr:uid="{F30A021D-9F21-421A-BAA4-0C9CD3869FBC}"/>
  </cellStyles>
  <dxfs count="7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494395</xdr:colOff>
      <xdr:row>0</xdr:row>
      <xdr:rowOff>0</xdr:rowOff>
    </xdr:from>
    <xdr:to>
      <xdr:col>1</xdr:col>
      <xdr:colOff>1333501</xdr:colOff>
      <xdr:row>6</xdr:row>
      <xdr:rowOff>231250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74898E-DBEF-4C65-823E-76DF0F50B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95" y="0"/>
          <a:ext cx="2655206" cy="2682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1b20e40a6113ce2/RRB%20ENTERPRISES/RRBE_Estimating%20Book.xlsx" TargetMode="External"/><Relationship Id="rId1" Type="http://schemas.openxmlformats.org/officeDocument/2006/relationships/externalLinkPath" Target="/01b20e40a6113ce2/RRB%20ENTERPRISES/RRBE_Estimating%20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Kaitlin.McCool\AppData\Local\Microsoft\Windows\Temporary%20Internet%20Files\Content.Outlook\30NLNF2T\GREC%20Master%20Cable%20List_OPE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edrive.kiewit.com/personal/zach_bendure_kiewit_com/Documents/Calcasieu%20Pass%20LNG/Schedules/Copy%20of%20Calcasieu%20Pass%20-%20Equipment%20Schedule%20-%20Working%20Fil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1kiewitprojects.kiewit.com/Users/clarence.brown/AppData/Local/Microsoft/Windows/Temporary%20Internet%20Files/Content.Outlook/S6TRAR26/KPE%20Raceway%20Schedu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kiewit.com/sites/kci/LinkedDocs/Kiewit%20Account%20Code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imate Overview "/>
      <sheetName val="CSI DIVISION COST SHEET"/>
      <sheetName val="3 Week Schedule"/>
      <sheetName val="Build Estimate"/>
      <sheetName val="MATERIAL PURCHASE  "/>
      <sheetName val="LABOR Calculator"/>
      <sheetName val="Haul Calculator"/>
      <sheetName val="EQUIPMENT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ion"/>
      <sheetName val="Data"/>
      <sheetName val="DropDowns"/>
    </sheetNames>
    <sheetDataSet>
      <sheetData sheetId="0"/>
      <sheetData sheetId="1"/>
      <sheetData sheetId="2">
        <row r="2">
          <cell r="A2" t="str">
            <v>Power</v>
          </cell>
          <cell r="C2" t="str">
            <v>1 AWG</v>
          </cell>
          <cell r="E2" t="str">
            <v>0.3 kV</v>
          </cell>
          <cell r="G2" t="str">
            <v>PVC</v>
          </cell>
          <cell r="I2" t="str">
            <v>FEP</v>
          </cell>
        </row>
        <row r="3">
          <cell r="A3" t="str">
            <v>Control</v>
          </cell>
          <cell r="C3" t="str">
            <v>2 AWG</v>
          </cell>
          <cell r="E3" t="str">
            <v>0.6 kV</v>
          </cell>
          <cell r="G3" t="str">
            <v>Polyethylene</v>
          </cell>
          <cell r="I3" t="str">
            <v>FEPB</v>
          </cell>
        </row>
        <row r="4">
          <cell r="A4" t="str">
            <v>Grounding</v>
          </cell>
          <cell r="C4" t="str">
            <v>3 AWG</v>
          </cell>
          <cell r="E4" t="str">
            <v>5 kV</v>
          </cell>
          <cell r="G4" t="str">
            <v>Cross Linked Polyethylene</v>
          </cell>
          <cell r="I4" t="str">
            <v>FEPW</v>
          </cell>
        </row>
        <row r="5">
          <cell r="A5" t="str">
            <v>Instrumentation</v>
          </cell>
          <cell r="C5" t="str">
            <v>4 AWG</v>
          </cell>
          <cell r="E5" t="str">
            <v>6 kV</v>
          </cell>
          <cell r="G5" t="str">
            <v>Plastic</v>
          </cell>
          <cell r="I5" t="str">
            <v>MI</v>
          </cell>
        </row>
        <row r="6">
          <cell r="C6" t="str">
            <v>6 AWG</v>
          </cell>
          <cell r="E6" t="str">
            <v>8 kV</v>
          </cell>
          <cell r="G6" t="str">
            <v>Rubber</v>
          </cell>
          <cell r="I6" t="str">
            <v>MTW</v>
          </cell>
        </row>
        <row r="7">
          <cell r="C7" t="str">
            <v>8 AWG</v>
          </cell>
          <cell r="E7" t="str">
            <v>10 kV</v>
          </cell>
          <cell r="G7" t="str">
            <v>FEP</v>
          </cell>
          <cell r="I7" t="str">
            <v>PFA</v>
          </cell>
        </row>
        <row r="8">
          <cell r="A8" t="str">
            <v>Wire</v>
          </cell>
          <cell r="C8" t="str">
            <v>10 AWG</v>
          </cell>
          <cell r="E8" t="str">
            <v>15 kV</v>
          </cell>
          <cell r="G8" t="str">
            <v>CPE</v>
          </cell>
          <cell r="I8" t="str">
            <v>PFAH</v>
          </cell>
        </row>
        <row r="9">
          <cell r="A9" t="str">
            <v>Pair</v>
          </cell>
          <cell r="C9" t="str">
            <v>12 AWG</v>
          </cell>
          <cell r="E9" t="str">
            <v>18 kV</v>
          </cell>
          <cell r="G9" t="str">
            <v>Other</v>
          </cell>
          <cell r="I9" t="str">
            <v>RH</v>
          </cell>
        </row>
        <row r="10">
          <cell r="A10" t="str">
            <v>Pair w/Shield</v>
          </cell>
          <cell r="C10" t="str">
            <v>14 AWG</v>
          </cell>
          <cell r="E10" t="str">
            <v>25 kV</v>
          </cell>
          <cell r="I10" t="str">
            <v>RHH</v>
          </cell>
        </row>
        <row r="11">
          <cell r="A11" t="str">
            <v>Triad</v>
          </cell>
          <cell r="C11" t="str">
            <v>16 AWG</v>
          </cell>
          <cell r="E11" t="str">
            <v>35 kV</v>
          </cell>
          <cell r="I11" t="str">
            <v>RHW</v>
          </cell>
        </row>
        <row r="12">
          <cell r="A12" t="str">
            <v>Triad w/Shield</v>
          </cell>
          <cell r="C12" t="str">
            <v>18 AWG</v>
          </cell>
          <cell r="G12" t="str">
            <v>60 Degc</v>
          </cell>
          <cell r="I12" t="str">
            <v>RHW-2</v>
          </cell>
        </row>
        <row r="13">
          <cell r="A13" t="str">
            <v>4 Wire</v>
          </cell>
          <cell r="C13" t="str">
            <v>20 AWG</v>
          </cell>
          <cell r="G13" t="str">
            <v>70 Degc</v>
          </cell>
          <cell r="I13" t="str">
            <v>SA</v>
          </cell>
        </row>
        <row r="14">
          <cell r="A14" t="str">
            <v>4 Wire w/Shield</v>
          </cell>
          <cell r="C14" t="str">
            <v>22 AWG</v>
          </cell>
          <cell r="E14" t="str">
            <v>50 Hz</v>
          </cell>
          <cell r="G14" t="str">
            <v>75 Degc</v>
          </cell>
          <cell r="I14" t="str">
            <v>SIS</v>
          </cell>
        </row>
        <row r="15">
          <cell r="A15" t="str">
            <v>5 Wire</v>
          </cell>
          <cell r="C15" t="str">
            <v>24 AWG</v>
          </cell>
          <cell r="E15" t="str">
            <v>60 Hz</v>
          </cell>
          <cell r="G15" t="str">
            <v>90 Degc</v>
          </cell>
          <cell r="I15" t="str">
            <v>TBS</v>
          </cell>
        </row>
        <row r="16">
          <cell r="A16" t="str">
            <v>5 Wire w/Shield</v>
          </cell>
          <cell r="C16" t="str">
            <v>26 AWG</v>
          </cell>
          <cell r="E16" t="str">
            <v>100 Hz</v>
          </cell>
          <cell r="G16" t="str">
            <v>105 Degc</v>
          </cell>
          <cell r="I16" t="str">
            <v>TFE</v>
          </cell>
        </row>
        <row r="17">
          <cell r="A17" t="str">
            <v>6 Wire</v>
          </cell>
          <cell r="C17" t="str">
            <v>28 AWG</v>
          </cell>
          <cell r="G17" t="str">
            <v>125 Degc</v>
          </cell>
          <cell r="I17" t="str">
            <v>THHN</v>
          </cell>
        </row>
        <row r="18">
          <cell r="A18" t="str">
            <v>6 Wire w/Shield</v>
          </cell>
          <cell r="C18" t="str">
            <v>30 AWG</v>
          </cell>
          <cell r="G18" t="str">
            <v>150 Degc</v>
          </cell>
          <cell r="I18" t="str">
            <v>THHW</v>
          </cell>
        </row>
        <row r="19">
          <cell r="A19" t="str">
            <v>Other</v>
          </cell>
          <cell r="C19" t="str">
            <v>32 AWG</v>
          </cell>
          <cell r="E19" t="str">
            <v>Magnetic</v>
          </cell>
          <cell r="G19" t="str">
            <v>200 Degc</v>
          </cell>
          <cell r="I19" t="str">
            <v>THW</v>
          </cell>
        </row>
        <row r="20">
          <cell r="C20" t="str">
            <v>34 AWG</v>
          </cell>
          <cell r="E20" t="str">
            <v>Non-Magnetic</v>
          </cell>
          <cell r="G20" t="str">
            <v>250 Degc</v>
          </cell>
          <cell r="I20" t="str">
            <v>THW-2</v>
          </cell>
        </row>
        <row r="21">
          <cell r="C21" t="str">
            <v>36 AWG</v>
          </cell>
          <cell r="E21" t="str">
            <v>Overhead</v>
          </cell>
          <cell r="I21" t="str">
            <v>THWN</v>
          </cell>
        </row>
        <row r="22">
          <cell r="A22" t="str">
            <v>Power - HV</v>
          </cell>
          <cell r="C22" t="str">
            <v>1/0 AWG</v>
          </cell>
          <cell r="I22" t="str">
            <v>THWN-2</v>
          </cell>
        </row>
        <row r="23">
          <cell r="A23" t="str">
            <v>Power - MV</v>
          </cell>
          <cell r="C23" t="str">
            <v>2/0 AWG</v>
          </cell>
          <cell r="I23" t="str">
            <v>TW</v>
          </cell>
        </row>
        <row r="24">
          <cell r="A24" t="str">
            <v>Power - LV</v>
          </cell>
          <cell r="C24" t="str">
            <v>3/0 AWG</v>
          </cell>
          <cell r="E24" t="str">
            <v>000</v>
          </cell>
          <cell r="I24" t="str">
            <v>UF</v>
          </cell>
        </row>
        <row r="25">
          <cell r="A25" t="str">
            <v>Grounding</v>
          </cell>
          <cell r="C25" t="str">
            <v>4/0 AWG</v>
          </cell>
          <cell r="E25">
            <v>100</v>
          </cell>
          <cell r="I25" t="str">
            <v>USE</v>
          </cell>
        </row>
        <row r="26">
          <cell r="A26" t="str">
            <v>Communication - Non Fiber</v>
          </cell>
          <cell r="C26" t="str">
            <v>250 kcmils</v>
          </cell>
          <cell r="E26">
            <v>200</v>
          </cell>
          <cell r="I26" t="str">
            <v>USE-2</v>
          </cell>
        </row>
        <row r="27">
          <cell r="A27" t="str">
            <v>Communication - Fiber</v>
          </cell>
          <cell r="C27" t="str">
            <v>300 kcmils</v>
          </cell>
          <cell r="E27">
            <v>300</v>
          </cell>
          <cell r="I27" t="str">
            <v>XHH</v>
          </cell>
        </row>
        <row r="28">
          <cell r="A28" t="str">
            <v>Control</v>
          </cell>
          <cell r="C28" t="str">
            <v>350 kcmils</v>
          </cell>
          <cell r="E28">
            <v>400</v>
          </cell>
          <cell r="G28" t="str">
            <v>English</v>
          </cell>
          <cell r="I28" t="str">
            <v>XHHW</v>
          </cell>
        </row>
        <row r="29">
          <cell r="A29" t="str">
            <v>Fire Protection</v>
          </cell>
          <cell r="C29" t="str">
            <v>400 kcmils</v>
          </cell>
          <cell r="E29">
            <v>500</v>
          </cell>
          <cell r="G29" t="str">
            <v>Metric</v>
          </cell>
          <cell r="I29" t="str">
            <v>XHHW-2</v>
          </cell>
        </row>
        <row r="30">
          <cell r="A30" t="str">
            <v>Instrumentation</v>
          </cell>
          <cell r="C30" t="str">
            <v>500 kcmils</v>
          </cell>
          <cell r="E30">
            <v>600</v>
          </cell>
          <cell r="I30" t="str">
            <v>ZW</v>
          </cell>
        </row>
        <row r="31">
          <cell r="A31" t="str">
            <v>Telephone</v>
          </cell>
          <cell r="C31" t="str">
            <v>600 kcmils</v>
          </cell>
          <cell r="E31">
            <v>700</v>
          </cell>
          <cell r="I31" t="str">
            <v>ZW-2</v>
          </cell>
        </row>
        <row r="32">
          <cell r="A32" t="str">
            <v>Vendor</v>
          </cell>
          <cell r="C32" t="str">
            <v>700 kcmils</v>
          </cell>
          <cell r="E32">
            <v>800</v>
          </cell>
          <cell r="G32">
            <v>100</v>
          </cell>
        </row>
        <row r="33">
          <cell r="A33" t="str">
            <v>DS-03A</v>
          </cell>
          <cell r="C33" t="str">
            <v>750 kcmils</v>
          </cell>
          <cell r="E33">
            <v>900</v>
          </cell>
          <cell r="G33">
            <v>133</v>
          </cell>
        </row>
        <row r="34">
          <cell r="A34" t="str">
            <v>DS-03B</v>
          </cell>
          <cell r="C34" t="str">
            <v>800 kcmils</v>
          </cell>
        </row>
        <row r="35">
          <cell r="A35" t="str">
            <v>DS-03EX-IS_OS</v>
          </cell>
          <cell r="C35" t="str">
            <v>900 kcmils</v>
          </cell>
        </row>
        <row r="36">
          <cell r="A36" t="str">
            <v>DS-03EX-OS</v>
          </cell>
          <cell r="C36" t="str">
            <v>1000 kcmils</v>
          </cell>
          <cell r="E36" t="str">
            <v>1000 ft</v>
          </cell>
        </row>
        <row r="37">
          <cell r="A37" t="str">
            <v>DS-03JX-IS_OS</v>
          </cell>
          <cell r="C37" t="str">
            <v>1250 kcmils</v>
          </cell>
          <cell r="E37" t="str">
            <v>1000 m</v>
          </cell>
        </row>
        <row r="38">
          <cell r="A38" t="str">
            <v>DS-03JX-OS</v>
          </cell>
          <cell r="C38" t="str">
            <v>1500 kcmils</v>
          </cell>
          <cell r="E38" t="str">
            <v>1 ft</v>
          </cell>
        </row>
        <row r="39">
          <cell r="A39" t="str">
            <v>DS-03KX-IS_OS</v>
          </cell>
          <cell r="C39" t="str">
            <v>1750 kcmils</v>
          </cell>
          <cell r="E39" t="str">
            <v>1 m</v>
          </cell>
        </row>
        <row r="40">
          <cell r="A40" t="str">
            <v>DS-03KX-OS</v>
          </cell>
          <cell r="C40" t="str">
            <v>2000 kcmils</v>
          </cell>
          <cell r="E40" t="str">
            <v>1 km</v>
          </cell>
        </row>
        <row r="41">
          <cell r="A41" t="str">
            <v>DS-03TX-IS_OS</v>
          </cell>
          <cell r="C41" t="str">
            <v>Tape</v>
          </cell>
        </row>
        <row r="42">
          <cell r="A42" t="str">
            <v>DS-03TX-OS</v>
          </cell>
          <cell r="C42" t="str">
            <v>50 µm</v>
          </cell>
        </row>
        <row r="43">
          <cell r="A43" t="str">
            <v>DS-05A</v>
          </cell>
          <cell r="C43" t="str">
            <v>62.5 µm</v>
          </cell>
          <cell r="E43" t="str">
            <v>Aluminum</v>
          </cell>
        </row>
        <row r="44">
          <cell r="A44" t="str">
            <v>DS-06AL-IS_OS</v>
          </cell>
          <cell r="E44" t="str">
            <v>Copper</v>
          </cell>
        </row>
        <row r="45">
          <cell r="A45" t="str">
            <v>DS-06AL-OS</v>
          </cell>
          <cell r="E45" t="str">
            <v>Fiber</v>
          </cell>
        </row>
        <row r="46">
          <cell r="A46" t="str">
            <v>DS-06AV</v>
          </cell>
        </row>
        <row r="47">
          <cell r="A47" t="str">
            <v>DS-06BA</v>
          </cell>
        </row>
        <row r="48">
          <cell r="A48" t="str">
            <v>DS-06BB</v>
          </cell>
        </row>
        <row r="49">
          <cell r="A49" t="str">
            <v>DS-06Q</v>
          </cell>
        </row>
        <row r="50">
          <cell r="A50" t="str">
            <v>DS-06S-3C</v>
          </cell>
        </row>
        <row r="51">
          <cell r="A51" t="str">
            <v>DS-06S-4C</v>
          </cell>
        </row>
        <row r="52">
          <cell r="A52" t="str">
            <v>DS-15A</v>
          </cell>
        </row>
        <row r="55">
          <cell r="A55" t="str">
            <v>Single Core Cable</v>
          </cell>
        </row>
        <row r="56">
          <cell r="A56" t="str">
            <v>2 Core Cable</v>
          </cell>
        </row>
        <row r="57">
          <cell r="A57" t="str">
            <v>2+1 Core Cable</v>
          </cell>
        </row>
        <row r="58">
          <cell r="A58" t="str">
            <v>3 Core Cable</v>
          </cell>
        </row>
        <row r="59">
          <cell r="A59" t="str">
            <v>3+1 Core Cable</v>
          </cell>
        </row>
        <row r="60">
          <cell r="A60" t="str">
            <v>3+2 Core Cable</v>
          </cell>
        </row>
        <row r="61">
          <cell r="A61" t="str">
            <v>MultiCore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List Validation"/>
      <sheetName val="Guideline"/>
      <sheetName val="LEAD - 1_Sponsor Schedule"/>
      <sheetName val="LEAD - 1a_Equipment_Schedule"/>
      <sheetName val="Contingency"/>
      <sheetName val="Indirect Calcs"/>
      <sheetName val="LEAD - 1a_Staff Data"/>
      <sheetName val="TIC Craft Wages"/>
      <sheetName val="TIC Escalation"/>
      <sheetName val="IT"/>
      <sheetName val="Kurt's Sheet"/>
      <sheetName val="Indirect Burn %"/>
      <sheetName val="Expat Cost Calc"/>
      <sheetName val="Markup Calculator"/>
      <sheetName val="Change Log"/>
      <sheetName val="SP Schedule Paste"/>
      <sheetName val="PERNR Database"/>
      <sheetName val="DropDown Types"/>
      <sheetName val="Visio"/>
    </sheetNames>
    <sheetDataSet>
      <sheetData sheetId="0" refreshError="1"/>
      <sheetData sheetId="1" refreshError="1"/>
      <sheetData sheetId="2" refreshError="1"/>
      <sheetData sheetId="3">
        <row r="298">
          <cell r="F298" t="str">
            <v>Crane RT &lt; 20 Ton</v>
          </cell>
        </row>
        <row r="299">
          <cell r="F299" t="str">
            <v>Crane RT 20-29 Ton</v>
          </cell>
        </row>
        <row r="300">
          <cell r="F300" t="str">
            <v>Crane RT 30-49 Ton</v>
          </cell>
        </row>
        <row r="301">
          <cell r="F301" t="str">
            <v>Crane RT 50-59 Ton</v>
          </cell>
        </row>
        <row r="302">
          <cell r="F302" t="str">
            <v>Crane RT 60-69 Ton</v>
          </cell>
        </row>
        <row r="303">
          <cell r="F303" t="str">
            <v>Crane RT 70-79 Ton</v>
          </cell>
        </row>
        <row r="304">
          <cell r="F304" t="str">
            <v>Crane RT 80-89 Ton</v>
          </cell>
        </row>
        <row r="305">
          <cell r="F305" t="str">
            <v>Crane RT 90-99 Ton</v>
          </cell>
        </row>
        <row r="306">
          <cell r="F306" t="str">
            <v>Crane RT 100-110 Ton</v>
          </cell>
        </row>
        <row r="307">
          <cell r="F307" t="str">
            <v>Crane - Carry Deck, &lt; 15 Ton</v>
          </cell>
        </row>
        <row r="308">
          <cell r="F308" t="str">
            <v>Crane - Carry Deck, &gt; 15 Ton</v>
          </cell>
        </row>
        <row r="309">
          <cell r="F309" t="str">
            <v>Crane Hyd/C 70-90T - TADANO MANTIS-14010 / LINK-BELT-TCC-750</v>
          </cell>
        </row>
        <row r="310">
          <cell r="F310" t="str">
            <v>Crane Hyd/C 91-110T - LIEBHERR-LTR1100</v>
          </cell>
        </row>
        <row r="311">
          <cell r="F311" t="str">
            <v>Crane Hyd/C 130-150</v>
          </cell>
        </row>
        <row r="312">
          <cell r="F312" t="str">
            <v>Crane Hyd/C 265T</v>
          </cell>
        </row>
        <row r="313">
          <cell r="F313" t="str">
            <v>Duty Cycle Crane 100T - Liebherr HS855</v>
          </cell>
        </row>
        <row r="314">
          <cell r="F314" t="str">
            <v>Duty Cycle Crane 150T - Liebherr HS885</v>
          </cell>
        </row>
        <row r="315">
          <cell r="F315" t="str">
            <v>Duty Cycle Crane 200T - Liebherr HS895</v>
          </cell>
        </row>
        <row r="316">
          <cell r="F316" t="str">
            <v>Crane Crawler 100-130T</v>
          </cell>
        </row>
        <row r="317">
          <cell r="F317" t="str">
            <v>Crane Crawler 150-160T</v>
          </cell>
        </row>
        <row r="318">
          <cell r="F318" t="str">
            <v>Crane Crawler 175-225T - Manitowoc 777 / Liebherr 1160</v>
          </cell>
        </row>
        <row r="319">
          <cell r="F319" t="str">
            <v>Crane Crawler 230-250T - Manitowoc 888</v>
          </cell>
        </row>
        <row r="320">
          <cell r="F320" t="str">
            <v>Crane Crawler 250-280T - Manitowoc 999 / Liebherr 1200SX</v>
          </cell>
        </row>
        <row r="321">
          <cell r="F321" t="str">
            <v>Crane Crawler 300-330T - Manitowoc M250 / 2250 - Liebherr 1280/1300</v>
          </cell>
        </row>
        <row r="322">
          <cell r="F322" t="str">
            <v>Crane Crawler 400T - Manitowoc 16000</v>
          </cell>
        </row>
        <row r="323">
          <cell r="F323" t="str">
            <v>Crane Crawler 500T</v>
          </cell>
        </row>
        <row r="324">
          <cell r="F324" t="str">
            <v>Crane Crawler 600T</v>
          </cell>
        </row>
        <row r="325">
          <cell r="F325" t="str">
            <v>Crane Crawler 601T-800T - EPIC Crawler Crane / LR1750</v>
          </cell>
        </row>
        <row r="326">
          <cell r="F326" t="str">
            <v>Luffing Jib 600-800T</v>
          </cell>
        </row>
        <row r="327">
          <cell r="F327" t="str">
            <v>Maxers/Wagons - Manitowoc MAXER 2000</v>
          </cell>
        </row>
        <row r="328">
          <cell r="F328" t="str">
            <v>Tower Crane - Liebherr 420</v>
          </cell>
        </row>
        <row r="329">
          <cell r="F329" t="str">
            <v>Tower Crane - Liebherr 550</v>
          </cell>
        </row>
        <row r="330">
          <cell r="F330" t="str">
            <v>Tower Crane - Liebherr 630 / Potain MD560</v>
          </cell>
        </row>
        <row r="331">
          <cell r="F331" t="str">
            <v>Tower Crane - Liebherr 1000</v>
          </cell>
        </row>
        <row r="332">
          <cell r="F332" t="str">
            <v>Tower Crane - Traveler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Report_Definition"/>
      <sheetName val="Sheet1"/>
      <sheetName val="Raceway"/>
      <sheetName val="Tray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D Account Codes"/>
      <sheetName val="Changes Summary"/>
      <sheetName val="Change Log"/>
      <sheetName val="Deleted Account Codes"/>
      <sheetName val="List Validation"/>
      <sheetName val="Act Code Drawings"/>
      <sheetName val="District Specific Account Codes"/>
    </sheetNames>
    <sheetDataSet>
      <sheetData sheetId="0"/>
      <sheetData sheetId="1"/>
      <sheetData sheetId="2"/>
      <sheetData sheetId="3"/>
      <sheetData sheetId="4">
        <row r="11">
          <cell r="A11" t="str">
            <v>Acre</v>
          </cell>
        </row>
        <row r="12">
          <cell r="A12" t="str">
            <v>Bag</v>
          </cell>
        </row>
        <row r="13">
          <cell r="A13" t="str">
            <v>Barrel</v>
          </cell>
        </row>
        <row r="14">
          <cell r="A14" t="str">
            <v>BF</v>
          </cell>
        </row>
        <row r="15">
          <cell r="A15" t="str">
            <v>BGSF</v>
          </cell>
        </row>
        <row r="16">
          <cell r="A16" t="str">
            <v>Cal Day</v>
          </cell>
        </row>
        <row r="17">
          <cell r="A17" t="str">
            <v>Can</v>
          </cell>
        </row>
        <row r="18">
          <cell r="A18" t="str">
            <v>ccm</v>
          </cell>
        </row>
        <row r="19">
          <cell r="A19" t="str">
            <v>Cell</v>
          </cell>
        </row>
        <row r="20">
          <cell r="A20" t="str">
            <v>CF</v>
          </cell>
        </row>
        <row r="21">
          <cell r="A21" t="str">
            <v>CFM</v>
          </cell>
        </row>
        <row r="22">
          <cell r="A22" t="str">
            <v>cm</v>
          </cell>
        </row>
        <row r="23">
          <cell r="A23" t="str">
            <v>cm2</v>
          </cell>
        </row>
        <row r="24">
          <cell r="A24" t="str">
            <v>cm-m</v>
          </cell>
        </row>
        <row r="25">
          <cell r="A25" t="str">
            <v>CPM</v>
          </cell>
        </row>
        <row r="26">
          <cell r="A26" t="str">
            <v>Cubic Meter</v>
          </cell>
        </row>
        <row r="27">
          <cell r="A27" t="str">
            <v>Cubic Yard</v>
          </cell>
        </row>
        <row r="28">
          <cell r="A28" t="str">
            <v>CY</v>
          </cell>
        </row>
        <row r="29">
          <cell r="A29" t="str">
            <v>CY-Mi</v>
          </cell>
        </row>
        <row r="30">
          <cell r="A30" t="str">
            <v>DI</v>
          </cell>
        </row>
        <row r="31">
          <cell r="A31" t="str">
            <v>DMH</v>
          </cell>
        </row>
        <row r="32">
          <cell r="A32" t="str">
            <v>Ea</v>
          </cell>
        </row>
        <row r="33">
          <cell r="A33" t="str">
            <v>Each</v>
          </cell>
        </row>
        <row r="34">
          <cell r="A34" t="str">
            <v>Ends</v>
          </cell>
        </row>
        <row r="35">
          <cell r="A35" t="str">
            <v>FOz</v>
          </cell>
        </row>
        <row r="36">
          <cell r="A36" t="str">
            <v>Ft</v>
          </cell>
        </row>
        <row r="37">
          <cell r="A37" t="str">
            <v>Gal</v>
          </cell>
        </row>
        <row r="38">
          <cell r="A38" t="str">
            <v>GPM</v>
          </cell>
        </row>
        <row r="39">
          <cell r="A39" t="str">
            <v>Gram</v>
          </cell>
        </row>
        <row r="40">
          <cell r="A40" t="str">
            <v>HA</v>
          </cell>
        </row>
        <row r="41">
          <cell r="A41" t="str">
            <v>Horsepower</v>
          </cell>
        </row>
        <row r="42">
          <cell r="A42" t="str">
            <v>Hour</v>
          </cell>
        </row>
        <row r="43">
          <cell r="A43" t="str">
            <v>HP</v>
          </cell>
        </row>
        <row r="44">
          <cell r="A44" t="str">
            <v>Hr</v>
          </cell>
        </row>
        <row r="45">
          <cell r="A45" t="str">
            <v>In</v>
          </cell>
        </row>
        <row r="46">
          <cell r="A46" t="str">
            <v>In2</v>
          </cell>
        </row>
        <row r="47">
          <cell r="A47" t="str">
            <v>In3</v>
          </cell>
        </row>
        <row r="48">
          <cell r="A48" t="str">
            <v>Inch Feet</v>
          </cell>
        </row>
        <row r="49">
          <cell r="A49" t="str">
            <v>In-Ft</v>
          </cell>
        </row>
        <row r="50">
          <cell r="A50" t="str">
            <v>K$</v>
          </cell>
        </row>
        <row r="51">
          <cell r="A51" t="str">
            <v>kg</v>
          </cell>
        </row>
        <row r="52">
          <cell r="A52" t="str">
            <v>Kiloliter</v>
          </cell>
        </row>
        <row r="53">
          <cell r="A53" t="str">
            <v>Kilowatt</v>
          </cell>
        </row>
        <row r="54">
          <cell r="A54" t="str">
            <v>KIP</v>
          </cell>
        </row>
        <row r="55">
          <cell r="A55" t="str">
            <v>kl</v>
          </cell>
        </row>
        <row r="56">
          <cell r="A56" t="str">
            <v>km</v>
          </cell>
        </row>
        <row r="57">
          <cell r="A57" t="str">
            <v>km2</v>
          </cell>
        </row>
        <row r="58">
          <cell r="A58" t="str">
            <v>kW</v>
          </cell>
        </row>
        <row r="59">
          <cell r="A59" t="str">
            <v>kWH</v>
          </cell>
        </row>
        <row r="60">
          <cell r="A60" t="str">
            <v>Lb</v>
          </cell>
        </row>
        <row r="61">
          <cell r="A61" t="str">
            <v>Ld</v>
          </cell>
        </row>
        <row r="62">
          <cell r="A62" t="str">
            <v>LF</v>
          </cell>
        </row>
        <row r="63">
          <cell r="A63" t="str">
            <v>Liter</v>
          </cell>
        </row>
        <row r="64">
          <cell r="A64" t="str">
            <v>Lmi</v>
          </cell>
        </row>
        <row r="65">
          <cell r="A65" t="str">
            <v>LPM</v>
          </cell>
        </row>
        <row r="66">
          <cell r="A66" t="str">
            <v>Lump Sum</v>
          </cell>
        </row>
        <row r="67">
          <cell r="A67" t="str">
            <v>m</v>
          </cell>
        </row>
        <row r="68">
          <cell r="A68" t="str">
            <v>m2</v>
          </cell>
        </row>
        <row r="69">
          <cell r="A69" t="str">
            <v>m3</v>
          </cell>
        </row>
        <row r="70">
          <cell r="A70" t="str">
            <v>Meter</v>
          </cell>
        </row>
        <row r="71">
          <cell r="A71" t="str">
            <v>MH</v>
          </cell>
        </row>
        <row r="72">
          <cell r="A72" t="str">
            <v>Mi</v>
          </cell>
        </row>
        <row r="73">
          <cell r="A73" t="str">
            <v>mi2</v>
          </cell>
        </row>
        <row r="74">
          <cell r="A74" t="str">
            <v>Millimeter Meter</v>
          </cell>
        </row>
        <row r="75">
          <cell r="A75" t="str">
            <v>Min</v>
          </cell>
        </row>
        <row r="76">
          <cell r="A76" t="str">
            <v>mm</v>
          </cell>
        </row>
        <row r="77">
          <cell r="A77" t="str">
            <v>mm2</v>
          </cell>
        </row>
        <row r="78">
          <cell r="A78" t="str">
            <v>Mo</v>
          </cell>
        </row>
        <row r="79">
          <cell r="A79" t="str">
            <v>MT</v>
          </cell>
        </row>
        <row r="80">
          <cell r="A80" t="str">
            <v>MW</v>
          </cell>
        </row>
        <row r="81">
          <cell r="A81" t="str">
            <v>MWk</v>
          </cell>
        </row>
        <row r="82">
          <cell r="A82" t="str">
            <v>Ounce</v>
          </cell>
        </row>
        <row r="83">
          <cell r="A83" t="str">
            <v>Oz</v>
          </cell>
        </row>
        <row r="84">
          <cell r="A84" t="str">
            <v>Pc</v>
          </cell>
        </row>
        <row r="85">
          <cell r="A85" t="str">
            <v>PLS</v>
          </cell>
        </row>
        <row r="86">
          <cell r="A86" t="str">
            <v>Pr</v>
          </cell>
        </row>
        <row r="87">
          <cell r="A87" t="str">
            <v>Pt</v>
          </cell>
        </row>
        <row r="88">
          <cell r="A88" t="str">
            <v>Qt</v>
          </cell>
        </row>
        <row r="89">
          <cell r="A89" t="str">
            <v>Rings</v>
          </cell>
        </row>
        <row r="90">
          <cell r="A90" t="str">
            <v>Sec</v>
          </cell>
        </row>
        <row r="91">
          <cell r="A91" t="str">
            <v>Seg</v>
          </cell>
        </row>
        <row r="92">
          <cell r="A92" t="str">
            <v>SF</v>
          </cell>
        </row>
        <row r="93">
          <cell r="A93" t="str">
            <v>Sht</v>
          </cell>
        </row>
        <row r="94">
          <cell r="A94" t="str">
            <v>SM-cm</v>
          </cell>
        </row>
        <row r="95">
          <cell r="A95" t="str">
            <v>Square Meter</v>
          </cell>
        </row>
        <row r="96">
          <cell r="A96" t="str">
            <v>Square Yard</v>
          </cell>
        </row>
        <row r="97">
          <cell r="A97" t="str">
            <v>SY</v>
          </cell>
        </row>
        <row r="98">
          <cell r="A98" t="str">
            <v>SY-In</v>
          </cell>
        </row>
        <row r="99">
          <cell r="A99" t="str">
            <v>TF</v>
          </cell>
        </row>
        <row r="100">
          <cell r="A100" t="str">
            <v>Ton</v>
          </cell>
        </row>
        <row r="101">
          <cell r="A101" t="str">
            <v>TUBE</v>
          </cell>
        </row>
        <row r="102">
          <cell r="A102" t="str">
            <v>VF</v>
          </cell>
        </row>
        <row r="103">
          <cell r="A103" t="str">
            <v>Wk</v>
          </cell>
        </row>
        <row r="104">
          <cell r="A104" t="str">
            <v>Work Day</v>
          </cell>
        </row>
        <row r="105">
          <cell r="A105" t="str">
            <v>Yard</v>
          </cell>
        </row>
        <row r="106">
          <cell r="A106" t="str">
            <v>Yd</v>
          </cell>
        </row>
        <row r="107">
          <cell r="A107" t="str">
            <v>Yr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0656-16A2-4976-8C76-9EAAF2D26A61}">
  <sheetPr>
    <pageSetUpPr fitToPage="1"/>
  </sheetPr>
  <dimension ref="A1:CA76"/>
  <sheetViews>
    <sheetView tabSelected="1" view="pageBreakPreview" zoomScale="40" zoomScaleNormal="75" zoomScaleSheetLayoutView="40" workbookViewId="0">
      <pane ySplit="10" topLeftCell="A11" activePane="bottomLeft" state="frozen"/>
      <selection activeCell="C1" sqref="C1"/>
      <selection pane="bottomLeft" activeCell="Y36" sqref="Y36"/>
    </sheetView>
  </sheetViews>
  <sheetFormatPr defaultColWidth="9.1796875" defaultRowHeight="22.5" x14ac:dyDescent="0.45"/>
  <cols>
    <col min="1" max="1" width="26" style="6" customWidth="1"/>
    <col min="2" max="2" width="96" style="3" bestFit="1" customWidth="1"/>
    <col min="3" max="3" width="14.26953125" style="4" hidden="1" customWidth="1"/>
    <col min="4" max="4" width="7.81640625" style="4" hidden="1" customWidth="1"/>
    <col min="5" max="6" width="12.7265625" style="4" hidden="1" customWidth="1"/>
    <col min="7" max="7" width="13" style="4" hidden="1" customWidth="1"/>
    <col min="8" max="34" width="8.26953125" style="3" customWidth="1"/>
    <col min="35" max="35" width="50.81640625" style="3" customWidth="1"/>
    <col min="36" max="16384" width="9.1796875" style="3"/>
  </cols>
  <sheetData>
    <row r="1" spans="1:79" ht="85" customHeight="1" x14ac:dyDescent="1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9" ht="23" customHeight="1" thickBot="1" x14ac:dyDescent="0.5">
      <c r="A2" s="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79" ht="18" customHeight="1" x14ac:dyDescent="0.5">
      <c r="C3" s="7"/>
      <c r="D3" s="7"/>
      <c r="E3" s="7"/>
      <c r="F3" s="8"/>
      <c r="G3" s="8"/>
      <c r="H3" s="9" t="s">
        <v>1</v>
      </c>
      <c r="I3" s="10"/>
      <c r="J3" s="10"/>
      <c r="K3" s="10"/>
      <c r="L3" s="11">
        <f ca="1">TODAY()</f>
        <v>45040</v>
      </c>
      <c r="M3" s="11"/>
      <c r="N3" s="11"/>
      <c r="O3" s="1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79" ht="25.5" customHeight="1" x14ac:dyDescent="1.2">
      <c r="C4" s="13"/>
      <c r="D4" s="7"/>
      <c r="E4" s="7"/>
      <c r="F4" s="8"/>
      <c r="G4" s="8"/>
      <c r="H4" s="14" t="s">
        <v>2</v>
      </c>
      <c r="I4" s="15"/>
      <c r="J4" s="15"/>
      <c r="K4" s="15"/>
      <c r="L4" s="16">
        <v>10</v>
      </c>
      <c r="M4" s="16"/>
      <c r="N4" s="16"/>
      <c r="O4" s="17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18" customHeight="1" x14ac:dyDescent="0.5">
      <c r="C5" s="3"/>
      <c r="D5" s="3"/>
      <c r="E5" s="7"/>
      <c r="F5" s="8"/>
      <c r="G5" s="8"/>
      <c r="H5" s="14" t="s">
        <v>3</v>
      </c>
      <c r="I5" s="15"/>
      <c r="J5" s="15"/>
      <c r="K5" s="15"/>
      <c r="L5" s="18" t="s">
        <v>4</v>
      </c>
      <c r="M5" s="18"/>
      <c r="N5" s="18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79" ht="23.5" customHeight="1" thickBot="1" x14ac:dyDescent="0.55000000000000004">
      <c r="C6" s="3"/>
      <c r="D6" s="3"/>
      <c r="E6" s="7"/>
      <c r="F6" s="8"/>
      <c r="G6" s="8"/>
      <c r="H6" s="20" t="s">
        <v>5</v>
      </c>
      <c r="I6" s="21"/>
      <c r="J6" s="21"/>
      <c r="K6" s="21"/>
      <c r="L6" s="22" t="s">
        <v>6</v>
      </c>
      <c r="M6" s="22"/>
      <c r="N6" s="22"/>
      <c r="O6" s="23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79" ht="26.25" customHeight="1" thickBot="1" x14ac:dyDescent="1.25">
      <c r="A7" s="24"/>
      <c r="B7" s="2"/>
      <c r="C7" s="25"/>
      <c r="D7" s="25"/>
      <c r="E7" s="25"/>
      <c r="F7" s="25"/>
      <c r="G7" s="25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79" s="36" customFormat="1" ht="25" customHeight="1" x14ac:dyDescent="0.35">
      <c r="A8" s="27" t="s">
        <v>7</v>
      </c>
      <c r="B8" s="28" t="s">
        <v>8</v>
      </c>
      <c r="C8" s="29" t="s">
        <v>9</v>
      </c>
      <c r="D8" s="30" t="s">
        <v>10</v>
      </c>
      <c r="E8" s="30" t="s">
        <v>11</v>
      </c>
      <c r="F8" s="30" t="s">
        <v>12</v>
      </c>
      <c r="G8" s="31" t="s">
        <v>13</v>
      </c>
      <c r="H8" s="32" t="s">
        <v>14</v>
      </c>
      <c r="I8" s="33"/>
      <c r="J8" s="33"/>
      <c r="K8" s="33"/>
      <c r="L8" s="33"/>
      <c r="M8" s="33"/>
      <c r="N8" s="33"/>
      <c r="O8" s="33" t="s">
        <v>15</v>
      </c>
      <c r="P8" s="33"/>
      <c r="Q8" s="33"/>
      <c r="R8" s="33"/>
      <c r="S8" s="33"/>
      <c r="T8" s="33"/>
      <c r="U8" s="33"/>
      <c r="V8" s="33" t="s">
        <v>16</v>
      </c>
      <c r="W8" s="33"/>
      <c r="X8" s="33"/>
      <c r="Y8" s="33"/>
      <c r="Z8" s="33"/>
      <c r="AA8" s="33"/>
      <c r="AB8" s="33"/>
      <c r="AC8" s="33" t="s">
        <v>17</v>
      </c>
      <c r="AD8" s="33"/>
      <c r="AE8" s="33"/>
      <c r="AF8" s="33"/>
      <c r="AG8" s="33"/>
      <c r="AH8" s="34"/>
      <c r="AI8" s="35" t="s">
        <v>18</v>
      </c>
    </row>
    <row r="9" spans="1:79" s="36" customFormat="1" ht="25" customHeight="1" x14ac:dyDescent="0.35">
      <c r="A9" s="37"/>
      <c r="B9" s="38"/>
      <c r="C9" s="39"/>
      <c r="D9" s="40"/>
      <c r="E9" s="40"/>
      <c r="F9" s="40"/>
      <c r="G9" s="41"/>
      <c r="H9" s="42" t="s">
        <v>19</v>
      </c>
      <c r="I9" s="43" t="s">
        <v>20</v>
      </c>
      <c r="J9" s="43" t="s">
        <v>21</v>
      </c>
      <c r="K9" s="43" t="s">
        <v>22</v>
      </c>
      <c r="L9" s="43" t="s">
        <v>23</v>
      </c>
      <c r="M9" s="43" t="s">
        <v>24</v>
      </c>
      <c r="N9" s="43" t="s">
        <v>25</v>
      </c>
      <c r="O9" s="43" t="s">
        <v>19</v>
      </c>
      <c r="P9" s="43" t="s">
        <v>20</v>
      </c>
      <c r="Q9" s="43" t="s">
        <v>21</v>
      </c>
      <c r="R9" s="43" t="s">
        <v>22</v>
      </c>
      <c r="S9" s="43" t="s">
        <v>23</v>
      </c>
      <c r="T9" s="43" t="s">
        <v>24</v>
      </c>
      <c r="U9" s="43" t="s">
        <v>25</v>
      </c>
      <c r="V9" s="43" t="s">
        <v>19</v>
      </c>
      <c r="W9" s="43" t="s">
        <v>20</v>
      </c>
      <c r="X9" s="43" t="s">
        <v>21</v>
      </c>
      <c r="Y9" s="43" t="s">
        <v>22</v>
      </c>
      <c r="Z9" s="43" t="s">
        <v>23</v>
      </c>
      <c r="AA9" s="43" t="s">
        <v>24</v>
      </c>
      <c r="AB9" s="43" t="s">
        <v>25</v>
      </c>
      <c r="AC9" s="43" t="s">
        <v>19</v>
      </c>
      <c r="AD9" s="43" t="s">
        <v>20</v>
      </c>
      <c r="AE9" s="43" t="s">
        <v>21</v>
      </c>
      <c r="AF9" s="43" t="s">
        <v>22</v>
      </c>
      <c r="AG9" s="43" t="s">
        <v>23</v>
      </c>
      <c r="AH9" s="44" t="s">
        <v>24</v>
      </c>
      <c r="AI9" s="45"/>
    </row>
    <row r="10" spans="1:79" s="55" customFormat="1" ht="25" customHeight="1" thickBot="1" x14ac:dyDescent="0.4">
      <c r="A10" s="46"/>
      <c r="B10" s="47"/>
      <c r="C10" s="48"/>
      <c r="D10" s="49"/>
      <c r="E10" s="49"/>
      <c r="F10" s="49"/>
      <c r="G10" s="50"/>
      <c r="H10" s="51">
        <v>44291</v>
      </c>
      <c r="I10" s="52">
        <f t="shared" ref="I10:AH10" si="0">H10+1</f>
        <v>44292</v>
      </c>
      <c r="J10" s="52">
        <f t="shared" si="0"/>
        <v>44293</v>
      </c>
      <c r="K10" s="52">
        <f t="shared" si="0"/>
        <v>44294</v>
      </c>
      <c r="L10" s="52">
        <f t="shared" si="0"/>
        <v>44295</v>
      </c>
      <c r="M10" s="52">
        <f t="shared" si="0"/>
        <v>44296</v>
      </c>
      <c r="N10" s="52">
        <f t="shared" si="0"/>
        <v>44297</v>
      </c>
      <c r="O10" s="52">
        <f t="shared" si="0"/>
        <v>44298</v>
      </c>
      <c r="P10" s="52">
        <f t="shared" si="0"/>
        <v>44299</v>
      </c>
      <c r="Q10" s="52">
        <f t="shared" si="0"/>
        <v>44300</v>
      </c>
      <c r="R10" s="52">
        <f t="shared" si="0"/>
        <v>44301</v>
      </c>
      <c r="S10" s="52">
        <f t="shared" si="0"/>
        <v>44302</v>
      </c>
      <c r="T10" s="52">
        <f t="shared" si="0"/>
        <v>44303</v>
      </c>
      <c r="U10" s="52">
        <f t="shared" si="0"/>
        <v>44304</v>
      </c>
      <c r="V10" s="52">
        <f t="shared" si="0"/>
        <v>44305</v>
      </c>
      <c r="W10" s="52">
        <f t="shared" si="0"/>
        <v>44306</v>
      </c>
      <c r="X10" s="52">
        <f t="shared" si="0"/>
        <v>44307</v>
      </c>
      <c r="Y10" s="52">
        <f t="shared" si="0"/>
        <v>44308</v>
      </c>
      <c r="Z10" s="52">
        <f t="shared" si="0"/>
        <v>44309</v>
      </c>
      <c r="AA10" s="52">
        <f t="shared" si="0"/>
        <v>44310</v>
      </c>
      <c r="AB10" s="52">
        <f t="shared" si="0"/>
        <v>44311</v>
      </c>
      <c r="AC10" s="52">
        <f t="shared" si="0"/>
        <v>44312</v>
      </c>
      <c r="AD10" s="52">
        <f t="shared" si="0"/>
        <v>44313</v>
      </c>
      <c r="AE10" s="52">
        <f t="shared" si="0"/>
        <v>44314</v>
      </c>
      <c r="AF10" s="52">
        <f t="shared" si="0"/>
        <v>44315</v>
      </c>
      <c r="AG10" s="52">
        <f t="shared" si="0"/>
        <v>44316</v>
      </c>
      <c r="AH10" s="53">
        <f t="shared" si="0"/>
        <v>44317</v>
      </c>
      <c r="AI10" s="54"/>
    </row>
    <row r="11" spans="1:79" s="71" customFormat="1" ht="30" customHeight="1" x14ac:dyDescent="0.35">
      <c r="A11" s="56" t="s">
        <v>19</v>
      </c>
      <c r="B11" s="57" t="s">
        <v>26</v>
      </c>
      <c r="C11" s="58"/>
      <c r="D11" s="59"/>
      <c r="E11" s="59"/>
      <c r="F11" s="59"/>
      <c r="G11" s="60"/>
      <c r="H11" s="61" t="s">
        <v>27</v>
      </c>
      <c r="I11" s="62" t="s">
        <v>27</v>
      </c>
      <c r="J11" s="63" t="s">
        <v>27</v>
      </c>
      <c r="K11" s="64" t="s">
        <v>27</v>
      </c>
      <c r="L11" s="65" t="s">
        <v>27</v>
      </c>
      <c r="M11" s="65" t="s">
        <v>27</v>
      </c>
      <c r="N11" s="66" t="s">
        <v>27</v>
      </c>
      <c r="O11" s="67">
        <v>4</v>
      </c>
      <c r="P11" s="67">
        <v>4</v>
      </c>
      <c r="Q11" s="67">
        <v>4</v>
      </c>
      <c r="R11" s="67">
        <v>4</v>
      </c>
      <c r="S11" s="65" t="s">
        <v>27</v>
      </c>
      <c r="T11" s="65" t="s">
        <v>27</v>
      </c>
      <c r="U11" s="66" t="s">
        <v>27</v>
      </c>
      <c r="V11" s="67">
        <v>4</v>
      </c>
      <c r="W11" s="67">
        <v>4</v>
      </c>
      <c r="X11" s="67">
        <v>4</v>
      </c>
      <c r="Y11" s="67">
        <v>4</v>
      </c>
      <c r="Z11" s="65" t="s">
        <v>27</v>
      </c>
      <c r="AA11" s="65" t="s">
        <v>27</v>
      </c>
      <c r="AB11" s="68" t="s">
        <v>27</v>
      </c>
      <c r="AC11" s="69">
        <v>4</v>
      </c>
      <c r="AD11" s="67">
        <v>4</v>
      </c>
      <c r="AE11" s="67">
        <v>4</v>
      </c>
      <c r="AF11" s="67">
        <v>4</v>
      </c>
      <c r="AG11" s="65"/>
      <c r="AH11" s="66"/>
      <c r="AI11" s="70"/>
    </row>
    <row r="12" spans="1:79" s="71" customFormat="1" ht="30" hidden="1" customHeight="1" x14ac:dyDescent="0.35">
      <c r="A12" s="72" t="s">
        <v>28</v>
      </c>
      <c r="B12" s="73" t="s">
        <v>29</v>
      </c>
      <c r="C12" s="58"/>
      <c r="D12" s="59" t="s">
        <v>30</v>
      </c>
      <c r="E12" s="59">
        <v>0.01</v>
      </c>
      <c r="F12" s="59">
        <f t="shared" ref="F12:F13" si="1">E12*C12</f>
        <v>0</v>
      </c>
      <c r="G12" s="60">
        <f>SUM(H12:AH12)*$L$4</f>
        <v>0</v>
      </c>
      <c r="H12" s="74"/>
      <c r="I12" s="75"/>
      <c r="J12" s="76"/>
      <c r="K12" s="75"/>
      <c r="L12" s="77"/>
      <c r="M12" s="77"/>
      <c r="N12" s="77"/>
      <c r="O12" s="75"/>
      <c r="P12" s="75"/>
      <c r="Q12" s="75"/>
      <c r="R12" s="75"/>
      <c r="S12" s="75"/>
      <c r="T12" s="77"/>
      <c r="U12" s="77"/>
      <c r="V12" s="75"/>
      <c r="W12" s="75"/>
      <c r="X12" s="75"/>
      <c r="Y12" s="75"/>
      <c r="Z12" s="75"/>
      <c r="AA12" s="77"/>
      <c r="AB12" s="77"/>
      <c r="AC12" s="75"/>
      <c r="AD12" s="75"/>
      <c r="AE12" s="75"/>
      <c r="AF12" s="75"/>
      <c r="AG12" s="77"/>
      <c r="AH12" s="78"/>
      <c r="AI12" s="70"/>
    </row>
    <row r="13" spans="1:79" s="71" customFormat="1" ht="30" hidden="1" customHeight="1" x14ac:dyDescent="0.35">
      <c r="A13" s="72" t="s">
        <v>28</v>
      </c>
      <c r="B13" s="73" t="s">
        <v>31</v>
      </c>
      <c r="C13" s="58"/>
      <c r="D13" s="59" t="s">
        <v>30</v>
      </c>
      <c r="E13" s="59">
        <v>7.0000000000000001E-3</v>
      </c>
      <c r="F13" s="59">
        <f t="shared" si="1"/>
        <v>0</v>
      </c>
      <c r="G13" s="60">
        <f>SUM(H13:AH13)*$L$4</f>
        <v>0</v>
      </c>
      <c r="H13" s="74"/>
      <c r="I13" s="75"/>
      <c r="J13" s="76"/>
      <c r="K13" s="75"/>
      <c r="L13" s="77"/>
      <c r="M13" s="77"/>
      <c r="N13" s="77"/>
      <c r="O13" s="75"/>
      <c r="P13" s="75"/>
      <c r="Q13" s="75"/>
      <c r="R13" s="75"/>
      <c r="S13" s="75"/>
      <c r="T13" s="77"/>
      <c r="U13" s="77"/>
      <c r="V13" s="75"/>
      <c r="W13" s="75"/>
      <c r="X13" s="75"/>
      <c r="Y13" s="75"/>
      <c r="Z13" s="75"/>
      <c r="AA13" s="77"/>
      <c r="AB13" s="77"/>
      <c r="AC13" s="75"/>
      <c r="AD13" s="75"/>
      <c r="AE13" s="75"/>
      <c r="AF13" s="75"/>
      <c r="AG13" s="77"/>
      <c r="AH13" s="78"/>
      <c r="AI13" s="70"/>
    </row>
    <row r="14" spans="1:79" s="71" customFormat="1" ht="30" customHeight="1" x14ac:dyDescent="0.35">
      <c r="A14" s="79"/>
      <c r="B14" s="80"/>
      <c r="C14" s="81"/>
      <c r="D14" s="58"/>
      <c r="E14" s="58"/>
      <c r="F14" s="81"/>
      <c r="G14" s="82"/>
      <c r="H14" s="83"/>
      <c r="I14" s="84"/>
      <c r="J14" s="85"/>
      <c r="K14" s="84"/>
      <c r="L14" s="77"/>
      <c r="M14" s="77"/>
      <c r="N14" s="77"/>
      <c r="O14" s="86"/>
      <c r="P14" s="84"/>
      <c r="Q14" s="84"/>
      <c r="R14" s="84"/>
      <c r="S14" s="77"/>
      <c r="T14" s="77"/>
      <c r="U14" s="77"/>
      <c r="V14" s="84"/>
      <c r="W14" s="84"/>
      <c r="X14" s="84"/>
      <c r="Y14" s="84"/>
      <c r="Z14" s="77"/>
      <c r="AA14" s="77"/>
      <c r="AB14" s="77"/>
      <c r="AC14" s="84"/>
      <c r="AD14" s="84"/>
      <c r="AE14" s="84"/>
      <c r="AF14" s="84"/>
      <c r="AG14" s="77"/>
      <c r="AH14" s="87"/>
      <c r="AI14" s="70"/>
    </row>
    <row r="15" spans="1:79" s="71" customFormat="1" ht="30" customHeight="1" x14ac:dyDescent="0.35">
      <c r="A15" s="88" t="s">
        <v>32</v>
      </c>
      <c r="B15" s="57" t="s">
        <v>33</v>
      </c>
      <c r="C15" s="62">
        <v>3333</v>
      </c>
      <c r="D15" s="89" t="s">
        <v>30</v>
      </c>
      <c r="E15" s="89">
        <v>0.01</v>
      </c>
      <c r="F15" s="90">
        <v>33.33</v>
      </c>
      <c r="G15" s="91">
        <v>30</v>
      </c>
      <c r="H15" s="61" t="s">
        <v>27</v>
      </c>
      <c r="I15" s="92">
        <v>2</v>
      </c>
      <c r="J15" s="67">
        <v>2</v>
      </c>
      <c r="K15" s="67">
        <v>2</v>
      </c>
      <c r="L15" s="65" t="s">
        <v>27</v>
      </c>
      <c r="M15" s="65" t="s">
        <v>27</v>
      </c>
      <c r="N15" s="66" t="s">
        <v>27</v>
      </c>
      <c r="O15" s="93">
        <v>2</v>
      </c>
      <c r="P15" s="92">
        <v>2</v>
      </c>
      <c r="Q15" s="92">
        <v>2</v>
      </c>
      <c r="R15" s="67">
        <v>2</v>
      </c>
      <c r="S15" s="65" t="s">
        <v>27</v>
      </c>
      <c r="T15" s="65" t="s">
        <v>27</v>
      </c>
      <c r="U15" s="66" t="s">
        <v>27</v>
      </c>
      <c r="V15" s="93">
        <v>1</v>
      </c>
      <c r="W15" s="92">
        <v>2</v>
      </c>
      <c r="X15" s="92">
        <v>1</v>
      </c>
      <c r="Y15" s="67">
        <v>2</v>
      </c>
      <c r="Z15" s="65" t="s">
        <v>27</v>
      </c>
      <c r="AA15" s="65" t="s">
        <v>27</v>
      </c>
      <c r="AB15" s="66" t="s">
        <v>27</v>
      </c>
      <c r="AC15" s="92">
        <v>1</v>
      </c>
      <c r="AD15" s="92">
        <v>2</v>
      </c>
      <c r="AE15" s="92">
        <v>1</v>
      </c>
      <c r="AF15" s="67">
        <v>2</v>
      </c>
      <c r="AG15" s="65" t="s">
        <v>27</v>
      </c>
      <c r="AH15" s="66" t="s">
        <v>27</v>
      </c>
      <c r="AI15" s="70"/>
    </row>
    <row r="16" spans="1:79" s="71" customFormat="1" ht="30" customHeight="1" x14ac:dyDescent="0.35">
      <c r="A16" s="94"/>
      <c r="B16" s="73"/>
      <c r="C16" s="58"/>
      <c r="D16" s="59"/>
      <c r="E16" s="59"/>
      <c r="F16" s="59"/>
      <c r="G16" s="60"/>
      <c r="H16" s="74"/>
      <c r="I16" s="75"/>
      <c r="J16" s="76"/>
      <c r="K16" s="75"/>
      <c r="L16" s="77"/>
      <c r="M16" s="77"/>
      <c r="N16" s="95" t="s">
        <v>27</v>
      </c>
      <c r="O16" s="75"/>
      <c r="P16" s="75"/>
      <c r="Q16" s="75"/>
      <c r="R16" s="75"/>
      <c r="S16" s="77"/>
      <c r="T16" s="77"/>
      <c r="U16" s="77"/>
      <c r="V16" s="75"/>
      <c r="W16" s="75"/>
      <c r="X16" s="75"/>
      <c r="Y16" s="75"/>
      <c r="Z16" s="77"/>
      <c r="AA16" s="77"/>
      <c r="AB16" s="77"/>
      <c r="AC16" s="75"/>
      <c r="AD16" s="75"/>
      <c r="AE16" s="75"/>
      <c r="AF16" s="75"/>
      <c r="AG16" s="77"/>
      <c r="AH16" s="78"/>
      <c r="AI16" s="70"/>
    </row>
    <row r="17" spans="1:35" s="71" customFormat="1" ht="30" hidden="1" customHeight="1" x14ac:dyDescent="0.35">
      <c r="A17" s="96" t="s">
        <v>34</v>
      </c>
      <c r="B17" s="97" t="s">
        <v>35</v>
      </c>
      <c r="C17" s="58"/>
      <c r="D17" s="59" t="s">
        <v>30</v>
      </c>
      <c r="E17" s="59">
        <v>0.06</v>
      </c>
      <c r="F17" s="59">
        <f t="shared" ref="F17:F20" si="2">E17*C17</f>
        <v>0</v>
      </c>
      <c r="G17" s="60">
        <f>SUM(H17:AH17)*$L$4</f>
        <v>80</v>
      </c>
      <c r="H17" s="98" t="s">
        <v>27</v>
      </c>
      <c r="I17" s="99" t="s">
        <v>27</v>
      </c>
      <c r="J17" s="100" t="s">
        <v>27</v>
      </c>
      <c r="K17" s="99" t="s">
        <v>27</v>
      </c>
      <c r="L17" s="69">
        <v>4</v>
      </c>
      <c r="M17" s="95" t="s">
        <v>27</v>
      </c>
      <c r="N17" s="95" t="s">
        <v>27</v>
      </c>
      <c r="O17" s="69">
        <v>4</v>
      </c>
      <c r="P17" s="99" t="s">
        <v>27</v>
      </c>
      <c r="Q17" s="99" t="s">
        <v>27</v>
      </c>
      <c r="R17" s="99" t="s">
        <v>27</v>
      </c>
      <c r="S17" s="99" t="s">
        <v>27</v>
      </c>
      <c r="T17" s="95" t="s">
        <v>27</v>
      </c>
      <c r="U17" s="95" t="s">
        <v>27</v>
      </c>
      <c r="V17" s="99" t="s">
        <v>27</v>
      </c>
      <c r="W17" s="99" t="s">
        <v>27</v>
      </c>
      <c r="X17" s="99" t="s">
        <v>27</v>
      </c>
      <c r="Y17" s="99" t="s">
        <v>27</v>
      </c>
      <c r="Z17" s="99" t="s">
        <v>27</v>
      </c>
      <c r="AA17" s="95" t="s">
        <v>27</v>
      </c>
      <c r="AB17" s="95" t="s">
        <v>27</v>
      </c>
      <c r="AC17" s="99" t="s">
        <v>27</v>
      </c>
      <c r="AD17" s="99" t="s">
        <v>27</v>
      </c>
      <c r="AE17" s="99" t="s">
        <v>27</v>
      </c>
      <c r="AF17" s="99" t="s">
        <v>27</v>
      </c>
      <c r="AG17" s="99" t="s">
        <v>27</v>
      </c>
      <c r="AH17" s="78"/>
      <c r="AI17" s="70"/>
    </row>
    <row r="18" spans="1:35" s="71" customFormat="1" ht="30" customHeight="1" x14ac:dyDescent="0.35">
      <c r="A18" s="101" t="s">
        <v>36</v>
      </c>
      <c r="B18" s="57" t="s">
        <v>37</v>
      </c>
      <c r="C18" s="58">
        <v>3150</v>
      </c>
      <c r="D18" s="59" t="s">
        <v>38</v>
      </c>
      <c r="E18" s="59">
        <v>0.06</v>
      </c>
      <c r="F18" s="59">
        <f t="shared" si="2"/>
        <v>189</v>
      </c>
      <c r="G18" s="60">
        <f>SUM(H18:AH18)*$L$4</f>
        <v>10</v>
      </c>
      <c r="H18" s="93">
        <v>1</v>
      </c>
      <c r="I18" s="62" t="s">
        <v>27</v>
      </c>
      <c r="J18" s="62" t="s">
        <v>27</v>
      </c>
      <c r="K18" s="62" t="s">
        <v>27</v>
      </c>
      <c r="L18" s="65" t="s">
        <v>27</v>
      </c>
      <c r="M18" s="65" t="s">
        <v>27</v>
      </c>
      <c r="N18" s="66" t="s">
        <v>27</v>
      </c>
      <c r="O18" s="62" t="s">
        <v>27</v>
      </c>
      <c r="P18" s="62" t="s">
        <v>27</v>
      </c>
      <c r="Q18" s="62" t="s">
        <v>27</v>
      </c>
      <c r="R18" s="62" t="s">
        <v>27</v>
      </c>
      <c r="S18" s="65" t="s">
        <v>27</v>
      </c>
      <c r="T18" s="65" t="s">
        <v>27</v>
      </c>
      <c r="U18" s="66" t="s">
        <v>27</v>
      </c>
      <c r="V18" s="62" t="s">
        <v>27</v>
      </c>
      <c r="W18" s="62" t="s">
        <v>27</v>
      </c>
      <c r="X18" s="62" t="s">
        <v>27</v>
      </c>
      <c r="Y18" s="62" t="s">
        <v>27</v>
      </c>
      <c r="Z18" s="65" t="s">
        <v>27</v>
      </c>
      <c r="AA18" s="65" t="s">
        <v>27</v>
      </c>
      <c r="AB18" s="66" t="s">
        <v>27</v>
      </c>
      <c r="AC18" s="62" t="s">
        <v>27</v>
      </c>
      <c r="AD18" s="62" t="s">
        <v>27</v>
      </c>
      <c r="AE18" s="62" t="s">
        <v>27</v>
      </c>
      <c r="AF18" s="62" t="s">
        <v>27</v>
      </c>
      <c r="AG18" s="65" t="s">
        <v>27</v>
      </c>
      <c r="AH18" s="66" t="s">
        <v>27</v>
      </c>
      <c r="AI18" s="70"/>
    </row>
    <row r="19" spans="1:35" s="71" customFormat="1" ht="30" customHeight="1" x14ac:dyDescent="0.35">
      <c r="A19" s="101" t="s">
        <v>36</v>
      </c>
      <c r="B19" s="57" t="s">
        <v>39</v>
      </c>
      <c r="C19" s="58">
        <v>14100</v>
      </c>
      <c r="D19" s="59" t="s">
        <v>30</v>
      </c>
      <c r="E19" s="59">
        <v>0.01</v>
      </c>
      <c r="F19" s="59">
        <f t="shared" si="2"/>
        <v>141</v>
      </c>
      <c r="G19" s="60">
        <f>SUM(H19:AH19)*$L$4</f>
        <v>20</v>
      </c>
      <c r="H19" s="61" t="s">
        <v>27</v>
      </c>
      <c r="I19" s="92">
        <v>2</v>
      </c>
      <c r="J19" s="62" t="s">
        <v>27</v>
      </c>
      <c r="K19" s="62" t="s">
        <v>27</v>
      </c>
      <c r="L19" s="65" t="s">
        <v>27</v>
      </c>
      <c r="M19" s="65" t="s">
        <v>27</v>
      </c>
      <c r="N19" s="66" t="s">
        <v>27</v>
      </c>
      <c r="O19" s="62" t="s">
        <v>27</v>
      </c>
      <c r="P19" s="62" t="s">
        <v>27</v>
      </c>
      <c r="Q19" s="62" t="s">
        <v>27</v>
      </c>
      <c r="R19" s="62" t="s">
        <v>27</v>
      </c>
      <c r="S19" s="65" t="s">
        <v>27</v>
      </c>
      <c r="T19" s="65" t="s">
        <v>27</v>
      </c>
      <c r="U19" s="66" t="s">
        <v>27</v>
      </c>
      <c r="V19" s="62" t="s">
        <v>27</v>
      </c>
      <c r="W19" s="62" t="s">
        <v>27</v>
      </c>
      <c r="X19" s="62" t="s">
        <v>27</v>
      </c>
      <c r="Y19" s="62" t="s">
        <v>27</v>
      </c>
      <c r="Z19" s="65" t="s">
        <v>27</v>
      </c>
      <c r="AA19" s="65" t="s">
        <v>27</v>
      </c>
      <c r="AB19" s="66" t="s">
        <v>27</v>
      </c>
      <c r="AC19" s="62" t="s">
        <v>27</v>
      </c>
      <c r="AD19" s="62" t="s">
        <v>27</v>
      </c>
      <c r="AE19" s="62" t="s">
        <v>27</v>
      </c>
      <c r="AF19" s="62" t="s">
        <v>27</v>
      </c>
      <c r="AG19" s="65" t="s">
        <v>27</v>
      </c>
      <c r="AH19" s="66" t="s">
        <v>27</v>
      </c>
      <c r="AI19" s="70"/>
    </row>
    <row r="20" spans="1:35" s="71" customFormat="1" ht="30" customHeight="1" x14ac:dyDescent="0.35">
      <c r="A20" s="101" t="s">
        <v>36</v>
      </c>
      <c r="B20" s="57" t="s">
        <v>40</v>
      </c>
      <c r="C20" s="58">
        <v>1667</v>
      </c>
      <c r="D20" s="59" t="s">
        <v>38</v>
      </c>
      <c r="E20" s="59">
        <v>0.06</v>
      </c>
      <c r="F20" s="59">
        <f t="shared" si="2"/>
        <v>100.02</v>
      </c>
      <c r="G20" s="60">
        <f>SUM(H20:AH20)*$L$4</f>
        <v>60</v>
      </c>
      <c r="H20" s="61" t="s">
        <v>27</v>
      </c>
      <c r="I20" s="62" t="s">
        <v>27</v>
      </c>
      <c r="J20" s="92">
        <v>3</v>
      </c>
      <c r="K20" s="92">
        <v>3</v>
      </c>
      <c r="L20" s="65" t="s">
        <v>27</v>
      </c>
      <c r="M20" s="65" t="s">
        <v>27</v>
      </c>
      <c r="N20" s="66" t="s">
        <v>27</v>
      </c>
      <c r="O20" s="62" t="s">
        <v>27</v>
      </c>
      <c r="P20" s="62" t="s">
        <v>27</v>
      </c>
      <c r="Q20" s="62" t="s">
        <v>27</v>
      </c>
      <c r="R20" s="62" t="s">
        <v>27</v>
      </c>
      <c r="S20" s="65" t="s">
        <v>27</v>
      </c>
      <c r="T20" s="65" t="s">
        <v>27</v>
      </c>
      <c r="U20" s="66" t="s">
        <v>27</v>
      </c>
      <c r="V20" s="62" t="s">
        <v>27</v>
      </c>
      <c r="W20" s="62" t="s">
        <v>27</v>
      </c>
      <c r="X20" s="62" t="s">
        <v>27</v>
      </c>
      <c r="Y20" s="62" t="s">
        <v>27</v>
      </c>
      <c r="Z20" s="65" t="s">
        <v>27</v>
      </c>
      <c r="AA20" s="65" t="s">
        <v>27</v>
      </c>
      <c r="AB20" s="66" t="s">
        <v>27</v>
      </c>
      <c r="AC20" s="62" t="s">
        <v>27</v>
      </c>
      <c r="AD20" s="62" t="s">
        <v>27</v>
      </c>
      <c r="AE20" s="62" t="s">
        <v>27</v>
      </c>
      <c r="AF20" s="62" t="s">
        <v>27</v>
      </c>
      <c r="AG20" s="65" t="s">
        <v>27</v>
      </c>
      <c r="AH20" s="66" t="s">
        <v>27</v>
      </c>
      <c r="AI20" s="70"/>
    </row>
    <row r="21" spans="1:35" s="71" customFormat="1" ht="30" customHeight="1" x14ac:dyDescent="0.35">
      <c r="A21" s="102"/>
      <c r="B21" s="57"/>
      <c r="C21" s="58"/>
      <c r="D21" s="59"/>
      <c r="E21" s="59"/>
      <c r="F21" s="59"/>
      <c r="G21" s="60"/>
      <c r="H21" s="61"/>
      <c r="I21" s="62"/>
      <c r="J21" s="62"/>
      <c r="K21" s="62"/>
      <c r="L21" s="65"/>
      <c r="M21" s="65"/>
      <c r="N21" s="66"/>
      <c r="O21" s="62"/>
      <c r="P21" s="62"/>
      <c r="Q21" s="62"/>
      <c r="R21" s="62"/>
      <c r="S21" s="65"/>
      <c r="T21" s="65"/>
      <c r="U21" s="66"/>
      <c r="V21" s="103"/>
      <c r="W21" s="103"/>
      <c r="X21" s="103"/>
      <c r="Y21" s="103"/>
      <c r="Z21" s="65"/>
      <c r="AA21" s="65"/>
      <c r="AB21" s="66"/>
      <c r="AC21" s="103"/>
      <c r="AD21" s="103"/>
      <c r="AE21" s="103"/>
      <c r="AF21" s="103"/>
      <c r="AG21" s="65"/>
      <c r="AH21" s="66"/>
      <c r="AI21" s="70"/>
    </row>
    <row r="22" spans="1:35" s="71" customFormat="1" ht="30" customHeight="1" x14ac:dyDescent="0.35">
      <c r="A22" s="104" t="s">
        <v>41</v>
      </c>
      <c r="B22" s="57" t="s">
        <v>42</v>
      </c>
      <c r="C22" s="58"/>
      <c r="D22" s="59"/>
      <c r="E22" s="59"/>
      <c r="F22" s="59"/>
      <c r="G22" s="60"/>
      <c r="H22" s="93">
        <v>2</v>
      </c>
      <c r="I22" s="92">
        <v>2</v>
      </c>
      <c r="J22" s="92">
        <v>2</v>
      </c>
      <c r="K22" s="92">
        <v>2</v>
      </c>
      <c r="L22" s="65" t="s">
        <v>27</v>
      </c>
      <c r="M22" s="65" t="s">
        <v>27</v>
      </c>
      <c r="N22" s="66" t="s">
        <v>27</v>
      </c>
      <c r="O22" s="92">
        <v>2</v>
      </c>
      <c r="P22" s="92">
        <v>2</v>
      </c>
      <c r="Q22" s="92">
        <v>2</v>
      </c>
      <c r="R22" s="92">
        <v>2</v>
      </c>
      <c r="S22" s="65" t="s">
        <v>27</v>
      </c>
      <c r="T22" s="65" t="s">
        <v>27</v>
      </c>
      <c r="U22" s="66" t="s">
        <v>27</v>
      </c>
      <c r="V22" s="92">
        <v>2</v>
      </c>
      <c r="W22" s="92">
        <v>2</v>
      </c>
      <c r="X22" s="92">
        <v>2</v>
      </c>
      <c r="Y22" s="92">
        <v>2</v>
      </c>
      <c r="Z22" s="65" t="s">
        <v>27</v>
      </c>
      <c r="AA22" s="65" t="s">
        <v>27</v>
      </c>
      <c r="AB22" s="66" t="s">
        <v>27</v>
      </c>
      <c r="AC22" s="92">
        <v>2</v>
      </c>
      <c r="AD22" s="92">
        <v>2</v>
      </c>
      <c r="AE22" s="92">
        <v>2</v>
      </c>
      <c r="AF22" s="92">
        <v>2</v>
      </c>
      <c r="AG22" s="65"/>
      <c r="AH22" s="66"/>
      <c r="AI22" s="70"/>
    </row>
    <row r="23" spans="1:35" s="71" customFormat="1" ht="30" customHeight="1" x14ac:dyDescent="0.35">
      <c r="A23" s="104" t="s">
        <v>41</v>
      </c>
      <c r="B23" s="57" t="s">
        <v>43</v>
      </c>
      <c r="C23" s="58"/>
      <c r="D23" s="59"/>
      <c r="E23" s="59"/>
      <c r="F23" s="59"/>
      <c r="G23" s="60"/>
      <c r="H23" s="61" t="s">
        <v>27</v>
      </c>
      <c r="I23" s="62" t="s">
        <v>27</v>
      </c>
      <c r="J23" s="62" t="s">
        <v>27</v>
      </c>
      <c r="K23" s="62" t="s">
        <v>27</v>
      </c>
      <c r="L23" s="65" t="s">
        <v>27</v>
      </c>
      <c r="M23" s="65" t="s">
        <v>27</v>
      </c>
      <c r="N23" s="66" t="s">
        <v>27</v>
      </c>
      <c r="O23" s="62" t="s">
        <v>27</v>
      </c>
      <c r="P23" s="62" t="s">
        <v>27</v>
      </c>
      <c r="Q23" s="62" t="s">
        <v>27</v>
      </c>
      <c r="R23" s="62" t="s">
        <v>27</v>
      </c>
      <c r="S23" s="65" t="s">
        <v>27</v>
      </c>
      <c r="T23" s="65" t="s">
        <v>27</v>
      </c>
      <c r="U23" s="66" t="s">
        <v>27</v>
      </c>
      <c r="V23" s="62" t="s">
        <v>27</v>
      </c>
      <c r="W23" s="92">
        <v>4</v>
      </c>
      <c r="X23" s="62" t="s">
        <v>27</v>
      </c>
      <c r="Y23" s="62" t="s">
        <v>27</v>
      </c>
      <c r="Z23" s="65" t="s">
        <v>27</v>
      </c>
      <c r="AA23" s="65" t="s">
        <v>27</v>
      </c>
      <c r="AB23" s="66" t="s">
        <v>27</v>
      </c>
      <c r="AC23" s="62" t="s">
        <v>27</v>
      </c>
      <c r="AD23" s="62" t="s">
        <v>27</v>
      </c>
      <c r="AE23" s="62" t="s">
        <v>27</v>
      </c>
      <c r="AF23" s="62" t="s">
        <v>27</v>
      </c>
      <c r="AG23" s="65"/>
      <c r="AH23" s="66"/>
      <c r="AI23" s="70"/>
    </row>
    <row r="24" spans="1:35" s="71" customFormat="1" ht="30" customHeight="1" x14ac:dyDescent="0.35">
      <c r="A24" s="104" t="s">
        <v>41</v>
      </c>
      <c r="B24" s="57" t="s">
        <v>44</v>
      </c>
      <c r="C24" s="58"/>
      <c r="D24" s="59"/>
      <c r="E24" s="59"/>
      <c r="F24" s="59"/>
      <c r="G24" s="60"/>
      <c r="H24" s="93">
        <v>2</v>
      </c>
      <c r="I24" s="92">
        <v>2</v>
      </c>
      <c r="J24" s="92">
        <v>2</v>
      </c>
      <c r="K24" s="92">
        <v>2</v>
      </c>
      <c r="L24" s="65" t="s">
        <v>27</v>
      </c>
      <c r="M24" s="65" t="s">
        <v>27</v>
      </c>
      <c r="N24" s="66" t="s">
        <v>27</v>
      </c>
      <c r="O24" s="92">
        <v>2</v>
      </c>
      <c r="P24" s="92">
        <v>2</v>
      </c>
      <c r="Q24" s="92">
        <v>2</v>
      </c>
      <c r="R24" s="92">
        <v>2</v>
      </c>
      <c r="S24" s="65" t="s">
        <v>27</v>
      </c>
      <c r="T24" s="65" t="s">
        <v>27</v>
      </c>
      <c r="U24" s="66" t="s">
        <v>27</v>
      </c>
      <c r="V24" s="92">
        <v>2</v>
      </c>
      <c r="W24" s="92">
        <v>2</v>
      </c>
      <c r="X24" s="92">
        <v>2</v>
      </c>
      <c r="Y24" s="92">
        <v>2</v>
      </c>
      <c r="Z24" s="65" t="s">
        <v>27</v>
      </c>
      <c r="AA24" s="65" t="s">
        <v>27</v>
      </c>
      <c r="AB24" s="66" t="s">
        <v>27</v>
      </c>
      <c r="AC24" s="92">
        <v>2</v>
      </c>
      <c r="AD24" s="92">
        <v>2</v>
      </c>
      <c r="AE24" s="92">
        <v>2</v>
      </c>
      <c r="AF24" s="92">
        <v>2</v>
      </c>
      <c r="AG24" s="65"/>
      <c r="AH24" s="66"/>
      <c r="AI24" s="70"/>
    </row>
    <row r="25" spans="1:35" s="71" customFormat="1" ht="30" customHeight="1" x14ac:dyDescent="0.35">
      <c r="A25" s="102"/>
      <c r="B25" s="105"/>
      <c r="C25" s="106"/>
      <c r="D25" s="107"/>
      <c r="E25" s="107"/>
      <c r="F25" s="107"/>
      <c r="G25" s="108"/>
      <c r="H25" s="109"/>
      <c r="I25" s="103"/>
      <c r="J25" s="103"/>
      <c r="K25" s="103"/>
      <c r="L25" s="65"/>
      <c r="M25" s="65"/>
      <c r="N25" s="66"/>
      <c r="O25" s="62"/>
      <c r="P25" s="62"/>
      <c r="Q25" s="62"/>
      <c r="R25" s="62"/>
      <c r="S25" s="65"/>
      <c r="T25" s="65"/>
      <c r="U25" s="66"/>
      <c r="V25" s="103"/>
      <c r="W25" s="103"/>
      <c r="X25" s="103"/>
      <c r="Y25" s="103"/>
      <c r="Z25" s="65"/>
      <c r="AA25" s="65"/>
      <c r="AB25" s="66"/>
      <c r="AC25" s="103"/>
      <c r="AD25" s="103"/>
      <c r="AE25" s="103"/>
      <c r="AF25" s="103"/>
      <c r="AG25" s="65"/>
      <c r="AH25" s="66"/>
      <c r="AI25" s="70"/>
    </row>
    <row r="26" spans="1:35" s="71" customFormat="1" ht="30" customHeight="1" x14ac:dyDescent="0.35">
      <c r="A26" s="94" t="s">
        <v>45</v>
      </c>
      <c r="B26" s="73" t="s">
        <v>46</v>
      </c>
      <c r="C26" s="58">
        <v>1500</v>
      </c>
      <c r="D26" s="59" t="s">
        <v>47</v>
      </c>
      <c r="E26" s="59"/>
      <c r="F26" s="59"/>
      <c r="G26" s="60"/>
      <c r="H26" s="98" t="s">
        <v>27</v>
      </c>
      <c r="I26" s="99" t="s">
        <v>27</v>
      </c>
      <c r="J26" s="69" t="s">
        <v>48</v>
      </c>
      <c r="K26" s="69" t="s">
        <v>48</v>
      </c>
      <c r="L26" s="65" t="s">
        <v>27</v>
      </c>
      <c r="M26" s="95" t="s">
        <v>27</v>
      </c>
      <c r="N26" s="66" t="s">
        <v>27</v>
      </c>
      <c r="O26" s="69" t="s">
        <v>48</v>
      </c>
      <c r="P26" s="69" t="s">
        <v>48</v>
      </c>
      <c r="Q26" s="69" t="s">
        <v>48</v>
      </c>
      <c r="R26" s="69" t="s">
        <v>48</v>
      </c>
      <c r="S26" s="69" t="s">
        <v>48</v>
      </c>
      <c r="T26" s="95" t="s">
        <v>27</v>
      </c>
      <c r="U26" s="66" t="s">
        <v>27</v>
      </c>
      <c r="V26" s="69" t="s">
        <v>48</v>
      </c>
      <c r="W26" s="69" t="s">
        <v>48</v>
      </c>
      <c r="X26" s="69" t="s">
        <v>48</v>
      </c>
      <c r="Y26" s="69" t="s">
        <v>48</v>
      </c>
      <c r="Z26" s="69" t="s">
        <v>48</v>
      </c>
      <c r="AA26" s="95" t="s">
        <v>27</v>
      </c>
      <c r="AB26" s="66" t="s">
        <v>27</v>
      </c>
      <c r="AC26" s="69" t="s">
        <v>48</v>
      </c>
      <c r="AD26" s="69" t="s">
        <v>48</v>
      </c>
      <c r="AE26" s="69" t="s">
        <v>48</v>
      </c>
      <c r="AF26" s="69" t="s">
        <v>48</v>
      </c>
      <c r="AG26" s="69" t="s">
        <v>48</v>
      </c>
      <c r="AH26" s="110" t="s">
        <v>27</v>
      </c>
      <c r="AI26" s="70"/>
    </row>
    <row r="27" spans="1:35" s="71" customFormat="1" ht="30" customHeight="1" x14ac:dyDescent="0.35">
      <c r="A27" s="94" t="s">
        <v>45</v>
      </c>
      <c r="B27" s="73" t="s">
        <v>49</v>
      </c>
      <c r="C27" s="58"/>
      <c r="D27" s="59"/>
      <c r="E27" s="59"/>
      <c r="F27" s="59"/>
      <c r="G27" s="60"/>
      <c r="H27" s="111" t="s">
        <v>48</v>
      </c>
      <c r="I27" s="69" t="s">
        <v>48</v>
      </c>
      <c r="J27" s="69" t="s">
        <v>48</v>
      </c>
      <c r="K27" s="69" t="s">
        <v>48</v>
      </c>
      <c r="L27" s="69" t="s">
        <v>48</v>
      </c>
      <c r="M27" s="95" t="s">
        <v>27</v>
      </c>
      <c r="N27" s="66" t="s">
        <v>27</v>
      </c>
      <c r="O27" s="69" t="s">
        <v>48</v>
      </c>
      <c r="P27" s="69" t="s">
        <v>48</v>
      </c>
      <c r="Q27" s="69" t="s">
        <v>48</v>
      </c>
      <c r="R27" s="69" t="s">
        <v>48</v>
      </c>
      <c r="S27" s="69" t="s">
        <v>48</v>
      </c>
      <c r="T27" s="95" t="s">
        <v>27</v>
      </c>
      <c r="U27" s="66" t="s">
        <v>27</v>
      </c>
      <c r="V27" s="69" t="s">
        <v>48</v>
      </c>
      <c r="W27" s="69" t="s">
        <v>48</v>
      </c>
      <c r="X27" s="69" t="s">
        <v>48</v>
      </c>
      <c r="Y27" s="69" t="s">
        <v>48</v>
      </c>
      <c r="Z27" s="69" t="s">
        <v>48</v>
      </c>
      <c r="AA27" s="95" t="s">
        <v>27</v>
      </c>
      <c r="AB27" s="66" t="s">
        <v>27</v>
      </c>
      <c r="AC27" s="69" t="s">
        <v>48</v>
      </c>
      <c r="AD27" s="69" t="s">
        <v>48</v>
      </c>
      <c r="AE27" s="69" t="s">
        <v>48</v>
      </c>
      <c r="AF27" s="69" t="s">
        <v>48</v>
      </c>
      <c r="AG27" s="69" t="s">
        <v>48</v>
      </c>
      <c r="AH27" s="110" t="s">
        <v>27</v>
      </c>
      <c r="AI27" s="70"/>
    </row>
    <row r="28" spans="1:35" s="71" customFormat="1" ht="30" customHeight="1" x14ac:dyDescent="0.35">
      <c r="A28" s="94"/>
      <c r="B28" s="73"/>
      <c r="C28" s="58"/>
      <c r="D28" s="59"/>
      <c r="E28" s="59">
        <f>F28/G28</f>
        <v>2.1501000000000001</v>
      </c>
      <c r="F28" s="59">
        <f>SUM(F11:F11,F16:F25)</f>
        <v>430.02</v>
      </c>
      <c r="G28" s="112">
        <f>SUM(G11:G25)</f>
        <v>200</v>
      </c>
      <c r="H28" s="98" t="s">
        <v>27</v>
      </c>
      <c r="I28" s="99" t="s">
        <v>27</v>
      </c>
      <c r="J28" s="100" t="s">
        <v>27</v>
      </c>
      <c r="K28" s="99" t="s">
        <v>27</v>
      </c>
      <c r="L28" s="99" t="s">
        <v>27</v>
      </c>
      <c r="M28" s="95" t="s">
        <v>27</v>
      </c>
      <c r="N28" s="66" t="s">
        <v>27</v>
      </c>
      <c r="O28" s="99" t="s">
        <v>27</v>
      </c>
      <c r="P28" s="99" t="s">
        <v>27</v>
      </c>
      <c r="Q28" s="99" t="s">
        <v>27</v>
      </c>
      <c r="R28" s="99" t="s">
        <v>27</v>
      </c>
      <c r="S28" s="99" t="s">
        <v>27</v>
      </c>
      <c r="T28" s="95" t="s">
        <v>27</v>
      </c>
      <c r="U28" s="95" t="s">
        <v>27</v>
      </c>
      <c r="V28" s="99" t="s">
        <v>27</v>
      </c>
      <c r="W28" s="99" t="s">
        <v>27</v>
      </c>
      <c r="X28" s="99" t="s">
        <v>27</v>
      </c>
      <c r="Y28" s="99" t="s">
        <v>27</v>
      </c>
      <c r="Z28" s="99" t="s">
        <v>27</v>
      </c>
      <c r="AA28" s="95" t="s">
        <v>27</v>
      </c>
      <c r="AB28" s="95" t="s">
        <v>27</v>
      </c>
      <c r="AC28" s="99" t="s">
        <v>27</v>
      </c>
      <c r="AD28" s="99" t="s">
        <v>27</v>
      </c>
      <c r="AE28" s="99" t="s">
        <v>27</v>
      </c>
      <c r="AF28" s="99" t="s">
        <v>27</v>
      </c>
      <c r="AG28" s="99" t="s">
        <v>27</v>
      </c>
      <c r="AH28" s="110" t="s">
        <v>27</v>
      </c>
      <c r="AI28" s="70"/>
    </row>
    <row r="29" spans="1:35" s="122" customFormat="1" ht="30" customHeight="1" x14ac:dyDescent="0.35">
      <c r="A29" s="113"/>
      <c r="B29" s="114"/>
      <c r="C29" s="115" t="s">
        <v>50</v>
      </c>
      <c r="D29" s="116"/>
      <c r="E29" s="116"/>
      <c r="F29" s="116"/>
      <c r="G29" s="117"/>
      <c r="H29" s="118">
        <f>SUM(H11:H28)*$L$4</f>
        <v>50</v>
      </c>
      <c r="I29" s="119">
        <f>SUM(I11:I28)*$L$4</f>
        <v>80</v>
      </c>
      <c r="J29" s="119">
        <f>SUM(J11:J28)*$L$4</f>
        <v>90</v>
      </c>
      <c r="K29" s="119">
        <f>SUM(K11:K28)*$L$4</f>
        <v>90</v>
      </c>
      <c r="L29" s="119">
        <f>SUM(L11:L28)*$L$4</f>
        <v>40</v>
      </c>
      <c r="M29" s="119">
        <f>SUM(M12:M28)*$L$4</f>
        <v>0</v>
      </c>
      <c r="N29" s="119">
        <f>SUM(N12:N28)*$L$4</f>
        <v>0</v>
      </c>
      <c r="O29" s="119">
        <f t="shared" ref="O29:AG29" si="3">SUM(O11:O28)*$L$4</f>
        <v>140</v>
      </c>
      <c r="P29" s="119">
        <f t="shared" si="3"/>
        <v>100</v>
      </c>
      <c r="Q29" s="119">
        <f t="shared" si="3"/>
        <v>100</v>
      </c>
      <c r="R29" s="119">
        <f t="shared" si="3"/>
        <v>100</v>
      </c>
      <c r="S29" s="119">
        <f t="shared" si="3"/>
        <v>0</v>
      </c>
      <c r="T29" s="119">
        <f t="shared" si="3"/>
        <v>0</v>
      </c>
      <c r="U29" s="119">
        <f t="shared" si="3"/>
        <v>0</v>
      </c>
      <c r="V29" s="119">
        <f t="shared" si="3"/>
        <v>90</v>
      </c>
      <c r="W29" s="119">
        <f t="shared" si="3"/>
        <v>140</v>
      </c>
      <c r="X29" s="119">
        <f t="shared" si="3"/>
        <v>90</v>
      </c>
      <c r="Y29" s="119">
        <f t="shared" si="3"/>
        <v>100</v>
      </c>
      <c r="Z29" s="119">
        <f t="shared" si="3"/>
        <v>0</v>
      </c>
      <c r="AA29" s="119">
        <f t="shared" si="3"/>
        <v>0</v>
      </c>
      <c r="AB29" s="119">
        <f t="shared" si="3"/>
        <v>0</v>
      </c>
      <c r="AC29" s="119">
        <f t="shared" si="3"/>
        <v>90</v>
      </c>
      <c r="AD29" s="119">
        <f t="shared" si="3"/>
        <v>100</v>
      </c>
      <c r="AE29" s="119">
        <f t="shared" si="3"/>
        <v>90</v>
      </c>
      <c r="AF29" s="119">
        <f t="shared" si="3"/>
        <v>100</v>
      </c>
      <c r="AG29" s="119">
        <f t="shared" si="3"/>
        <v>0</v>
      </c>
      <c r="AH29" s="120">
        <f>SUM(AH12:AH28)*$L$4</f>
        <v>0</v>
      </c>
      <c r="AI29" s="121"/>
    </row>
    <row r="30" spans="1:35" s="132" customFormat="1" ht="30" customHeight="1" thickBot="1" x14ac:dyDescent="0.45">
      <c r="A30" s="123"/>
      <c r="B30" s="124"/>
      <c r="C30" s="125" t="s">
        <v>51</v>
      </c>
      <c r="D30" s="126"/>
      <c r="E30" s="126"/>
      <c r="F30" s="126"/>
      <c r="G30" s="127"/>
      <c r="H30" s="128">
        <f>SUM(H11:H28)</f>
        <v>5</v>
      </c>
      <c r="I30" s="129">
        <f>SUM(I11:I28)</f>
        <v>8</v>
      </c>
      <c r="J30" s="129">
        <f>SUM(J11:J28)</f>
        <v>9</v>
      </c>
      <c r="K30" s="129">
        <f>SUM(K11:K28)</f>
        <v>9</v>
      </c>
      <c r="L30" s="129">
        <f>SUM(L11:L28)</f>
        <v>4</v>
      </c>
      <c r="M30" s="129">
        <f>SUM(M12:M28)</f>
        <v>0</v>
      </c>
      <c r="N30" s="129">
        <f>SUM(N12:N28)</f>
        <v>0</v>
      </c>
      <c r="O30" s="129">
        <f t="shared" ref="O30:AG30" si="4">SUM(O11:O28)</f>
        <v>14</v>
      </c>
      <c r="P30" s="129">
        <f t="shared" si="4"/>
        <v>10</v>
      </c>
      <c r="Q30" s="129">
        <f t="shared" si="4"/>
        <v>10</v>
      </c>
      <c r="R30" s="129">
        <f t="shared" si="4"/>
        <v>10</v>
      </c>
      <c r="S30" s="129">
        <f t="shared" si="4"/>
        <v>0</v>
      </c>
      <c r="T30" s="129">
        <f t="shared" si="4"/>
        <v>0</v>
      </c>
      <c r="U30" s="129">
        <f t="shared" si="4"/>
        <v>0</v>
      </c>
      <c r="V30" s="129">
        <f t="shared" si="4"/>
        <v>9</v>
      </c>
      <c r="W30" s="129">
        <f t="shared" si="4"/>
        <v>14</v>
      </c>
      <c r="X30" s="129">
        <f t="shared" si="4"/>
        <v>9</v>
      </c>
      <c r="Y30" s="129">
        <f t="shared" si="4"/>
        <v>10</v>
      </c>
      <c r="Z30" s="129">
        <f t="shared" si="4"/>
        <v>0</v>
      </c>
      <c r="AA30" s="129">
        <f t="shared" si="4"/>
        <v>0</v>
      </c>
      <c r="AB30" s="129">
        <f t="shared" si="4"/>
        <v>0</v>
      </c>
      <c r="AC30" s="129">
        <f t="shared" si="4"/>
        <v>9</v>
      </c>
      <c r="AD30" s="129">
        <f t="shared" si="4"/>
        <v>10</v>
      </c>
      <c r="AE30" s="129">
        <f t="shared" si="4"/>
        <v>9</v>
      </c>
      <c r="AF30" s="129">
        <f t="shared" si="4"/>
        <v>10</v>
      </c>
      <c r="AG30" s="129">
        <f t="shared" si="4"/>
        <v>0</v>
      </c>
      <c r="AH30" s="130">
        <f>SUM(AH17:AH28)</f>
        <v>0</v>
      </c>
      <c r="AI30" s="131"/>
    </row>
    <row r="31" spans="1:35" x14ac:dyDescent="0.45"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5" x14ac:dyDescent="0.45"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x14ac:dyDescent="0.45"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x14ac:dyDescent="0.45"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x14ac:dyDescent="0.45"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x14ac:dyDescent="0.45"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x14ac:dyDescent="0.45"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x14ac:dyDescent="0.45"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x14ac:dyDescent="0.45"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x14ac:dyDescent="0.45"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x14ac:dyDescent="0.45">
      <c r="A41" s="3"/>
      <c r="C41" s="3"/>
      <c r="D41" s="3"/>
      <c r="E41" s="3"/>
      <c r="F41" s="3"/>
      <c r="G41" s="3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x14ac:dyDescent="0.45">
      <c r="A42" s="3"/>
      <c r="C42" s="3"/>
      <c r="D42" s="3"/>
      <c r="E42" s="3"/>
      <c r="F42" s="3"/>
      <c r="G42" s="3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x14ac:dyDescent="0.45">
      <c r="A43" s="3"/>
      <c r="C43" s="3"/>
      <c r="D43" s="3"/>
      <c r="E43" s="3"/>
      <c r="F43" s="3"/>
      <c r="G43" s="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x14ac:dyDescent="0.45">
      <c r="A44" s="3"/>
      <c r="C44" s="3"/>
      <c r="D44" s="3"/>
      <c r="E44" s="3"/>
      <c r="F44" s="3"/>
      <c r="G44" s="3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x14ac:dyDescent="0.45">
      <c r="A45" s="3"/>
      <c r="C45" s="3"/>
      <c r="D45" s="3"/>
      <c r="E45" s="3"/>
      <c r="F45" s="3"/>
      <c r="G45" s="3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x14ac:dyDescent="0.45">
      <c r="A46" s="3"/>
      <c r="C46" s="3"/>
      <c r="D46" s="3"/>
      <c r="E46" s="3"/>
      <c r="F46" s="3"/>
      <c r="G46" s="3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x14ac:dyDescent="0.45">
      <c r="A47" s="3"/>
      <c r="C47" s="3"/>
      <c r="D47" s="3"/>
      <c r="E47" s="3"/>
      <c r="F47" s="3"/>
      <c r="G47" s="3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x14ac:dyDescent="0.45">
      <c r="A48" s="3"/>
      <c r="C48" s="3"/>
      <c r="D48" s="3"/>
      <c r="E48" s="3"/>
      <c r="F48" s="3"/>
      <c r="G48" s="3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x14ac:dyDescent="0.45">
      <c r="A49" s="3"/>
      <c r="C49" s="3"/>
      <c r="D49" s="3"/>
      <c r="E49" s="3"/>
      <c r="F49" s="3"/>
      <c r="G49" s="3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x14ac:dyDescent="0.45">
      <c r="A50" s="3"/>
      <c r="C50" s="3"/>
      <c r="D50" s="3"/>
      <c r="E50" s="3"/>
      <c r="F50" s="3"/>
      <c r="G50" s="3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x14ac:dyDescent="0.45">
      <c r="A51" s="3"/>
      <c r="C51" s="3"/>
      <c r="D51" s="3"/>
      <c r="E51" s="3"/>
      <c r="F51" s="3"/>
      <c r="G51" s="3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x14ac:dyDescent="0.45">
      <c r="A52" s="3"/>
      <c r="C52" s="3"/>
      <c r="D52" s="3"/>
      <c r="E52" s="3"/>
      <c r="F52" s="3"/>
      <c r="G52" s="3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x14ac:dyDescent="0.45">
      <c r="A53" s="3"/>
      <c r="C53" s="3"/>
      <c r="D53" s="3"/>
      <c r="E53" s="3"/>
      <c r="F53" s="3"/>
      <c r="G53" s="3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x14ac:dyDescent="0.45">
      <c r="A54" s="3"/>
      <c r="C54" s="3"/>
      <c r="D54" s="3"/>
      <c r="E54" s="3"/>
      <c r="F54" s="3"/>
      <c r="G54" s="3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x14ac:dyDescent="0.45">
      <c r="A55" s="3"/>
      <c r="C55" s="3"/>
      <c r="D55" s="3"/>
      <c r="E55" s="3"/>
      <c r="F55" s="3"/>
      <c r="G55" s="3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x14ac:dyDescent="0.45">
      <c r="A56" s="3"/>
      <c r="C56" s="3"/>
      <c r="D56" s="3"/>
      <c r="E56" s="3"/>
      <c r="F56" s="3"/>
      <c r="G56" s="3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x14ac:dyDescent="0.45">
      <c r="A57" s="3"/>
      <c r="C57" s="3"/>
      <c r="D57" s="3"/>
      <c r="E57" s="3"/>
      <c r="F57" s="3"/>
      <c r="G57" s="3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x14ac:dyDescent="0.45">
      <c r="A58" s="3"/>
      <c r="C58" s="3"/>
      <c r="D58" s="3"/>
      <c r="E58" s="3"/>
      <c r="F58" s="3"/>
      <c r="G58" s="3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x14ac:dyDescent="0.45">
      <c r="A59" s="3"/>
      <c r="C59" s="3"/>
      <c r="D59" s="3"/>
      <c r="E59" s="3"/>
      <c r="F59" s="3"/>
      <c r="G59" s="3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x14ac:dyDescent="0.45">
      <c r="A60" s="3"/>
      <c r="C60" s="3"/>
      <c r="D60" s="3"/>
      <c r="E60" s="3"/>
      <c r="F60" s="3"/>
      <c r="G60" s="3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x14ac:dyDescent="0.45">
      <c r="A61" s="3"/>
      <c r="C61" s="3"/>
      <c r="D61" s="3"/>
      <c r="E61" s="3"/>
      <c r="F61" s="3"/>
      <c r="G61" s="3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x14ac:dyDescent="0.45">
      <c r="A62" s="3"/>
      <c r="C62" s="3"/>
      <c r="D62" s="3"/>
      <c r="E62" s="3"/>
      <c r="F62" s="3"/>
      <c r="G62" s="3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45">
      <c r="A63" s="3"/>
      <c r="C63" s="3"/>
      <c r="D63" s="3"/>
      <c r="E63" s="3"/>
      <c r="F63" s="3"/>
      <c r="G63" s="3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x14ac:dyDescent="0.45">
      <c r="A64" s="3"/>
      <c r="C64" s="3"/>
      <c r="D64" s="3"/>
      <c r="E64" s="3"/>
      <c r="F64" s="3"/>
      <c r="G64" s="3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x14ac:dyDescent="0.45">
      <c r="A65" s="3"/>
      <c r="C65" s="3"/>
      <c r="D65" s="3"/>
      <c r="E65" s="3"/>
      <c r="F65" s="3"/>
      <c r="G65" s="3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x14ac:dyDescent="0.45">
      <c r="A66" s="3"/>
      <c r="C66" s="3"/>
      <c r="D66" s="3"/>
      <c r="E66" s="3"/>
      <c r="F66" s="3"/>
      <c r="G66" s="3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x14ac:dyDescent="0.45">
      <c r="A67" s="3"/>
      <c r="C67" s="3"/>
      <c r="D67" s="3"/>
      <c r="E67" s="3"/>
      <c r="F67" s="3"/>
      <c r="G67" s="3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x14ac:dyDescent="0.45">
      <c r="A68" s="3"/>
      <c r="C68" s="3"/>
      <c r="D68" s="3"/>
      <c r="E68" s="3"/>
      <c r="F68" s="3"/>
      <c r="G68" s="3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x14ac:dyDescent="0.45">
      <c r="A69" s="3"/>
      <c r="C69" s="3"/>
      <c r="D69" s="3"/>
      <c r="E69" s="3"/>
      <c r="F69" s="3"/>
      <c r="G69" s="3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x14ac:dyDescent="0.45">
      <c r="A70" s="3"/>
      <c r="C70" s="3"/>
      <c r="D70" s="3"/>
      <c r="E70" s="3"/>
      <c r="F70" s="3"/>
      <c r="G70" s="3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x14ac:dyDescent="0.45">
      <c r="A71" s="3"/>
      <c r="C71" s="3"/>
      <c r="D71" s="3"/>
      <c r="E71" s="3"/>
      <c r="F71" s="3"/>
      <c r="G71" s="3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45">
      <c r="A72" s="3"/>
      <c r="C72" s="3"/>
      <c r="D72" s="3"/>
      <c r="E72" s="3"/>
      <c r="F72" s="3"/>
      <c r="G72" s="3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x14ac:dyDescent="0.45">
      <c r="A73" s="3"/>
      <c r="C73" s="3"/>
      <c r="D73" s="3"/>
      <c r="E73" s="3"/>
      <c r="F73" s="3"/>
      <c r="G73" s="3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x14ac:dyDescent="0.45">
      <c r="A74" s="3"/>
      <c r="C74" s="3"/>
      <c r="D74" s="3"/>
      <c r="E74" s="3"/>
      <c r="F74" s="3"/>
      <c r="G74" s="3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x14ac:dyDescent="0.45">
      <c r="A75" s="3"/>
      <c r="C75" s="3"/>
      <c r="D75" s="3"/>
      <c r="E75" s="3"/>
      <c r="F75" s="3"/>
      <c r="G75" s="3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x14ac:dyDescent="0.45">
      <c r="A76" s="3"/>
      <c r="C76" s="3"/>
      <c r="D76" s="3"/>
      <c r="E76" s="3"/>
      <c r="F76" s="3"/>
      <c r="G76" s="3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</sheetData>
  <mergeCells count="26">
    <mergeCell ref="A29:B29"/>
    <mergeCell ref="C29:G29"/>
    <mergeCell ref="A30:B30"/>
    <mergeCell ref="C30:G30"/>
    <mergeCell ref="G8:G10"/>
    <mergeCell ref="H8:N8"/>
    <mergeCell ref="O8:U8"/>
    <mergeCell ref="V8:AB8"/>
    <mergeCell ref="AC8:AH8"/>
    <mergeCell ref="AI8:AI10"/>
    <mergeCell ref="H5:K5"/>
    <mergeCell ref="L5:O5"/>
    <mergeCell ref="H6:K6"/>
    <mergeCell ref="L6:O6"/>
    <mergeCell ref="A8:A10"/>
    <mergeCell ref="B8:B10"/>
    <mergeCell ref="C8:C10"/>
    <mergeCell ref="D8:D10"/>
    <mergeCell ref="E8:E10"/>
    <mergeCell ref="F8:F10"/>
    <mergeCell ref="A1:AI1"/>
    <mergeCell ref="H3:K3"/>
    <mergeCell ref="L3:O3"/>
    <mergeCell ref="H4:K4"/>
    <mergeCell ref="L4:O4"/>
    <mergeCell ref="AI4:CA4"/>
  </mergeCells>
  <conditionalFormatting sqref="H16:M16">
    <cfRule type="cellIs" dxfId="6" priority="6" operator="greaterThan">
      <formula>0</formula>
    </cfRule>
  </conditionalFormatting>
  <conditionalFormatting sqref="H12:AH14">
    <cfRule type="cellIs" dxfId="5" priority="1" operator="greaterThan">
      <formula>0</formula>
    </cfRule>
  </conditionalFormatting>
  <conditionalFormatting sqref="J12">
    <cfRule type="cellIs" dxfId="4" priority="2" operator="greaterThan">
      <formula>0</formula>
    </cfRule>
  </conditionalFormatting>
  <conditionalFormatting sqref="O16:AH16">
    <cfRule type="cellIs" dxfId="3" priority="3" operator="greaterThan">
      <formula>0</formula>
    </cfRule>
  </conditionalFormatting>
  <conditionalFormatting sqref="AA12:AB12">
    <cfRule type="cellIs" dxfId="2" priority="4" operator="greaterThan">
      <formula>0</formula>
    </cfRule>
  </conditionalFormatting>
  <conditionalFormatting sqref="AH12">
    <cfRule type="cellIs" dxfId="1" priority="5" operator="greaterThan">
      <formula>0</formula>
    </cfRule>
  </conditionalFormatting>
  <conditionalFormatting sqref="AH17">
    <cfRule type="cellIs" dxfId="0" priority="7" operator="greaterThan">
      <formula>0</formula>
    </cfRule>
  </conditionalFormatting>
  <pageMargins left="0.25" right="0.25" top="0.75" bottom="0.75" header="0.3" footer="0.3"/>
  <pageSetup paperSize="17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 Week Schedule</vt:lpstr>
      <vt:lpstr>'3 Week Schedule'!Print_Area</vt:lpstr>
      <vt:lpstr>'3 Week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Bailey</dc:creator>
  <cp:lastModifiedBy>Ryan Bailey</cp:lastModifiedBy>
  <dcterms:created xsi:type="dcterms:W3CDTF">2023-04-24T14:59:35Z</dcterms:created>
  <dcterms:modified xsi:type="dcterms:W3CDTF">2023-04-24T14:59:57Z</dcterms:modified>
</cp:coreProperties>
</file>