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87100A6E-CF1B-4DEB-9ACE-695AA356D69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Dashboard (new!)" sheetId="6" r:id="rId1"/>
    <sheet name="Countywide (Units)" sheetId="2" r:id="rId2"/>
    <sheet name="Countywide (Valuation)" sheetId="3" r:id="rId3"/>
    <sheet name="Countywide (SFR Average Value)" sheetId="4" r:id="rId4"/>
    <sheet name="Municipalities (SFR Units)" sheetId="1" r:id="rId5"/>
  </sheets>
  <definedNames>
    <definedName name="_xlnm.Print_Area" localSheetId="3">'Countywide (SFR Average Value)'!$A$1:$C$15</definedName>
    <definedName name="_xlnm.Print_Area" localSheetId="1">'Countywide (Units)'!$A$1:$G$41</definedName>
    <definedName name="_xlnm.Print_Area" localSheetId="2">'Countywide (Valuation)'!$A$1:$F$14</definedName>
    <definedName name="_xlnm.Print_Area" localSheetId="4">'Municipalities (SFR Units)'!$A$1:$I$39</definedName>
    <definedName name="_xlnm.Print_Area" localSheetId="0">'Summary Dashboard (new!)'!$A$1:$R$100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6" l="1"/>
  <c r="B33" i="6"/>
  <c r="B32" i="6"/>
  <c r="B31" i="6"/>
  <c r="B30" i="6"/>
  <c r="B29" i="6"/>
  <c r="B28" i="6"/>
  <c r="B27" i="6"/>
  <c r="B26" i="6"/>
  <c r="B25" i="6"/>
  <c r="J29" i="6"/>
  <c r="I29" i="6"/>
  <c r="H29" i="6"/>
  <c r="G29" i="6"/>
  <c r="F29" i="6"/>
  <c r="J28" i="6"/>
  <c r="I28" i="6"/>
  <c r="H28" i="6"/>
  <c r="G28" i="6"/>
  <c r="F28" i="6"/>
  <c r="J27" i="6"/>
  <c r="I27" i="6"/>
  <c r="H27" i="6"/>
  <c r="G27" i="6"/>
  <c r="F27" i="6"/>
  <c r="J26" i="6"/>
  <c r="I26" i="6"/>
  <c r="H26" i="6"/>
  <c r="G26" i="6"/>
  <c r="F26" i="6"/>
  <c r="J25" i="6"/>
  <c r="I25" i="6"/>
  <c r="H25" i="6"/>
  <c r="G25" i="6"/>
  <c r="F25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H5" i="6"/>
  <c r="G5" i="6"/>
  <c r="E5" i="6"/>
  <c r="D5" i="6"/>
  <c r="C5" i="6"/>
  <c r="B5" i="6"/>
  <c r="A5" i="6"/>
  <c r="B13" i="4"/>
  <c r="B12" i="4"/>
  <c r="B11" i="4"/>
  <c r="B10" i="4"/>
  <c r="B9" i="4"/>
  <c r="B8" i="4"/>
  <c r="B7" i="4"/>
  <c r="B6" i="4"/>
  <c r="B5" i="4"/>
  <c r="B4" i="4"/>
  <c r="B3" i="4"/>
  <c r="C13" i="4" l="1"/>
  <c r="C12" i="4"/>
  <c r="C5" i="4"/>
  <c r="C9" i="4"/>
  <c r="C11" i="4"/>
  <c r="C4" i="4"/>
  <c r="C8" i="4"/>
  <c r="C6" i="4"/>
  <c r="C10" i="4"/>
  <c r="C7" i="4"/>
</calcChain>
</file>

<file path=xl/sharedStrings.xml><?xml version="1.0" encoding="utf-8"?>
<sst xmlns="http://schemas.openxmlformats.org/spreadsheetml/2006/main" count="262" uniqueCount="48">
  <si>
    <t>Benson</t>
  </si>
  <si>
    <t>Bisbee</t>
  </si>
  <si>
    <t>Douglas</t>
  </si>
  <si>
    <t>Sierra Vista</t>
  </si>
  <si>
    <t>Tombstone</t>
  </si>
  <si>
    <t>Willcox</t>
  </si>
  <si>
    <t>Unincorporated Areas</t>
  </si>
  <si>
    <t>*</t>
  </si>
  <si>
    <t>* Data not available</t>
  </si>
  <si>
    <t>Source: U.S. Census Bureau, City of Sierra Vista, and Cochise College Center for Economic Research</t>
  </si>
  <si>
    <t>Huachuca City</t>
  </si>
  <si>
    <t>Source: U.S. Census Bureau</t>
  </si>
  <si>
    <t>BUILDING PERMITS (SINGLE-FAMILY RESIDENTIAL, NEW BUILDINGS)</t>
  </si>
  <si>
    <t>Total</t>
  </si>
  <si>
    <t>1 Unit</t>
  </si>
  <si>
    <t>2 Units</t>
  </si>
  <si>
    <t>3 and 4 Units</t>
  </si>
  <si>
    <t>5 Units or More</t>
  </si>
  <si>
    <t>Num of Structures With 5 Units or More</t>
  </si>
  <si>
    <t>RESIDENTIAL BUILDING PERMITS (NEW BUILDINGS): COCHISE COUNTY, AZ</t>
  </si>
  <si>
    <t>RESIDENTIAL BUILDING PERMIT VALUATION (NEW BUILDINGS): COCHISE COUNTY, AZ</t>
  </si>
  <si>
    <t>SINGLE-FAMILY RESIDENTIAL BUILDING PERMIT AVERAGE VALUATION (NEW BUILDINGS): COCHISE COUNTY, AZ</t>
  </si>
  <si>
    <t>Year</t>
  </si>
  <si>
    <t>Average Permit Value ($)</t>
  </si>
  <si>
    <t>% Change</t>
  </si>
  <si>
    <t>Source: U.S. Census Bureau and U.S. Economic Research</t>
  </si>
  <si>
    <t>KEY METRICS SUMMARY</t>
  </si>
  <si>
    <t>PERMITS BY UNIT TYPE (2014-2025)</t>
  </si>
  <si>
    <t>3-4 Units</t>
  </si>
  <si>
    <t>5+ Units</t>
  </si>
  <si>
    <t>TOTAL</t>
  </si>
  <si>
    <t>COCHISE COUNTY, AZ - RESIDENTIAL BUILDING PERMITS DASHBOARD</t>
  </si>
  <si>
    <t>Peak Year</t>
  </si>
  <si>
    <t>Peak Permits</t>
  </si>
  <si>
    <t>2025 SFR</t>
  </si>
  <si>
    <t>2025 Val ($K)</t>
  </si>
  <si>
    <t>2025 Avg Val</t>
  </si>
  <si>
    <t>10-Yr Avg</t>
  </si>
  <si>
    <t>YoY Change</t>
  </si>
  <si>
    <t>VALUATION TRENDS (2015-2025)</t>
  </si>
  <si>
    <t>Total Val ($K)</t>
  </si>
  <si>
    <t>Avg SFR Value</t>
  </si>
  <si>
    <t>Permits</t>
  </si>
  <si>
    <t>SFR PERMITS BY MUNICIPALITY (2020-2023)</t>
  </si>
  <si>
    <t>RECENT SFR PERMITS TREND</t>
  </si>
  <si>
    <t>Source: U.S. Census Bureau, City of Sierra Vista, Cochise College Center for Economic Research  |  Dashboard: May 2026</t>
  </si>
  <si>
    <t>VISUAL ANALYSIS</t>
  </si>
  <si>
    <r>
      <rPr>
        <sz val="11"/>
        <color theme="1"/>
        <rFont val="Calibri"/>
        <family val="2"/>
        <scheme val="minor"/>
      </rPr>
      <t>Note.</t>
    </r>
    <r>
      <rPr>
        <sz val="11"/>
        <color theme="1"/>
        <rFont val="Calibri"/>
        <family val="2"/>
        <scheme val="minor"/>
      </rPr>
      <t xml:space="preserve"> Valuation in thousands of dollars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</si>
</sst>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rgb="FF66666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DD7E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2E75B6"/>
      </top>
      <bottom/>
      <diagonal/>
    </border>
    <border>
      <left style="thin">
        <color rgb="FFD9D9D9"/>
      </left>
      <right style="thin">
        <color rgb="FFD9D9D9"/>
      </right>
      <top style="medium">
        <color rgb="FF2E75B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2E75B6"/>
      </bottom>
      <diagonal/>
    </border>
    <border>
      <left style="medium">
        <color rgb="FF2E75B6"/>
      </left>
      <right/>
      <top style="medium">
        <color rgb="FF2E75B6"/>
      </top>
      <bottom/>
      <diagonal/>
    </border>
    <border>
      <left style="medium">
        <color rgb="FF2E75B6"/>
      </left>
      <right/>
      <top/>
      <bottom/>
      <diagonal/>
    </border>
    <border>
      <left style="medium">
        <color rgb="FF2E75B6"/>
      </left>
      <right style="thin">
        <color rgb="FFD9D9D9"/>
      </right>
      <top style="medium">
        <color rgb="FF2E75B6"/>
      </top>
      <bottom style="thin">
        <color rgb="FFD9D9D9"/>
      </bottom>
      <diagonal/>
    </border>
    <border>
      <left style="medium">
        <color rgb="FF2E75B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2E75B6"/>
      </left>
      <right style="thin">
        <color rgb="FFD9D9D9"/>
      </right>
      <top style="thin">
        <color rgb="FFD9D9D9"/>
      </top>
      <bottom style="medium">
        <color rgb="FF2E75B6"/>
      </bottom>
      <diagonal/>
    </border>
    <border>
      <left/>
      <right style="medium">
        <color rgb="FF2E75B6"/>
      </right>
      <top style="medium">
        <color rgb="FF2E75B6"/>
      </top>
      <bottom/>
      <diagonal/>
    </border>
    <border>
      <left/>
      <right style="medium">
        <color rgb="FF2E75B6"/>
      </right>
      <top/>
      <bottom/>
      <diagonal/>
    </border>
    <border>
      <left style="thin">
        <color rgb="FFD9D9D9"/>
      </left>
      <right style="medium">
        <color rgb="FF2E75B6"/>
      </right>
      <top style="medium">
        <color rgb="FF2E75B6"/>
      </top>
      <bottom style="thin">
        <color rgb="FFD9D9D9"/>
      </bottom>
      <diagonal/>
    </border>
    <border>
      <left style="thin">
        <color rgb="FFD9D9D9"/>
      </left>
      <right style="medium">
        <color rgb="FF2E75B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rgb="FF2E75B6"/>
      </right>
      <top style="thin">
        <color rgb="FFD9D9D9"/>
      </top>
      <bottom style="medium">
        <color rgb="FF2E75B6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3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4" fillId="2" borderId="0" xfId="0" applyNumberFormat="1" applyFont="1" applyFill="1"/>
    <xf numFmtId="0" fontId="5" fillId="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4" borderId="1" xfId="0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0" fontId="4" fillId="5" borderId="1" xfId="0" applyFont="1" applyFill="1" applyBorder="1"/>
    <xf numFmtId="3" fontId="4" fillId="5" borderId="1" xfId="0" applyNumberFormat="1" applyFont="1" applyFill="1" applyBorder="1"/>
    <xf numFmtId="166" fontId="9" fillId="0" borderId="1" xfId="0" applyNumberFormat="1" applyFont="1" applyBorder="1"/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10" fillId="0" borderId="0" xfId="0" applyFont="1"/>
    <xf numFmtId="0" fontId="0" fillId="0" borderId="0" xfId="0"/>
    <xf numFmtId="0" fontId="1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3" fillId="7" borderId="0" xfId="0" applyFont="1" applyFill="1" applyBorder="1" applyAlignment="1">
      <alignment horizontal="center" vertical="center"/>
    </xf>
    <xf numFmtId="3" fontId="13" fillId="7" borderId="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4" fillId="2" borderId="0" xfId="0" applyFont="1" applyFill="1"/>
    <xf numFmtId="164" fontId="14" fillId="2" borderId="0" xfId="0" applyNumberFormat="1" applyFont="1" applyFill="1"/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166" fontId="1" fillId="2" borderId="13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165" fontId="1" fillId="2" borderId="22" xfId="0" applyNumberFormat="1" applyFont="1" applyFill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Permits by Unit Type (2014-2025)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'Summary Dashboard (new!)'!$A$8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'Summary Dashboard (new!)'!$A$9:$A$20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4C2-9CCB-56FE25077DC4}"/>
            </c:ext>
          </c:extLst>
        </c:ser>
        <c:ser>
          <c:idx val="1"/>
          <c:order val="1"/>
          <c:tx>
            <c:strRef>
              <c:f>'Summary Dashboard (new!)'!$B$8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'Summary Dashboard (new!)'!$B$9:$B$20</c:f>
              <c:numCache>
                <c:formatCode>#,##0</c:formatCode>
                <c:ptCount val="12"/>
                <c:pt idx="0">
                  <c:v>261</c:v>
                </c:pt>
                <c:pt idx="1">
                  <c:v>215</c:v>
                </c:pt>
                <c:pt idx="2">
                  <c:v>149</c:v>
                </c:pt>
                <c:pt idx="3">
                  <c:v>202</c:v>
                </c:pt>
                <c:pt idx="4">
                  <c:v>227</c:v>
                </c:pt>
                <c:pt idx="5">
                  <c:v>254</c:v>
                </c:pt>
                <c:pt idx="6">
                  <c:v>337</c:v>
                </c:pt>
                <c:pt idx="7">
                  <c:v>434</c:v>
                </c:pt>
                <c:pt idx="8">
                  <c:v>529</c:v>
                </c:pt>
                <c:pt idx="9">
                  <c:v>486</c:v>
                </c:pt>
                <c:pt idx="10">
                  <c:v>441</c:v>
                </c:pt>
                <c:pt idx="1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4C2-9CCB-56FE25077DC4}"/>
            </c:ext>
          </c:extLst>
        </c:ser>
        <c:ser>
          <c:idx val="2"/>
          <c:order val="2"/>
          <c:tx>
            <c:strRef>
              <c:f>'Summary Dashboard (new!)'!$C$8</c:f>
              <c:strCache>
                <c:ptCount val="1"/>
                <c:pt idx="0">
                  <c:v>1 Unit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'Summary Dashboard (new!)'!$C$9:$C$20</c:f>
              <c:numCache>
                <c:formatCode>#,##0</c:formatCode>
                <c:ptCount val="12"/>
                <c:pt idx="0">
                  <c:v>179</c:v>
                </c:pt>
                <c:pt idx="1">
                  <c:v>139</c:v>
                </c:pt>
                <c:pt idx="2">
                  <c:v>149</c:v>
                </c:pt>
                <c:pt idx="3">
                  <c:v>192</c:v>
                </c:pt>
                <c:pt idx="4">
                  <c:v>212</c:v>
                </c:pt>
                <c:pt idx="5">
                  <c:v>249</c:v>
                </c:pt>
                <c:pt idx="6">
                  <c:v>333</c:v>
                </c:pt>
                <c:pt idx="7">
                  <c:v>422</c:v>
                </c:pt>
                <c:pt idx="8">
                  <c:v>508</c:v>
                </c:pt>
                <c:pt idx="9">
                  <c:v>486</c:v>
                </c:pt>
                <c:pt idx="10">
                  <c:v>435</c:v>
                </c:pt>
                <c:pt idx="11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6-44C2-9CCB-56FE25077DC4}"/>
            </c:ext>
          </c:extLst>
        </c:ser>
        <c:ser>
          <c:idx val="3"/>
          <c:order val="3"/>
          <c:tx>
            <c:strRef>
              <c:f>'Summary Dashboard (new!)'!$D$8</c:f>
              <c:strCache>
                <c:ptCount val="1"/>
                <c:pt idx="0">
                  <c:v>2 Units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'Summary Dashboard (new!)'!$D$9:$D$20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6-44C2-9CCB-56FE25077DC4}"/>
            </c:ext>
          </c:extLst>
        </c:ser>
        <c:ser>
          <c:idx val="4"/>
          <c:order val="4"/>
          <c:tx>
            <c:strRef>
              <c:f>'Summary Dashboard (new!)'!$E$8</c:f>
              <c:strCache>
                <c:ptCount val="1"/>
                <c:pt idx="0">
                  <c:v>3-4 Units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'Summary Dashboard (new!)'!$E$9:$E$20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6-44C2-9CCB-56FE25077DC4}"/>
            </c:ext>
          </c:extLst>
        </c:ser>
        <c:ser>
          <c:idx val="5"/>
          <c:order val="5"/>
          <c:tx>
            <c:strRef>
              <c:f>'Summary Dashboard (new!)'!$F$8</c:f>
              <c:strCache>
                <c:ptCount val="1"/>
                <c:pt idx="0">
                  <c:v>5+ Units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'Summary Dashboard (new!)'!$F$9:$F$20</c:f>
              <c:numCache>
                <c:formatCode>#,##0</c:formatCode>
                <c:ptCount val="12"/>
                <c:pt idx="0">
                  <c:v>82</c:v>
                </c:pt>
                <c:pt idx="1">
                  <c:v>76</c:v>
                </c:pt>
                <c:pt idx="2">
                  <c:v>0</c:v>
                </c:pt>
                <c:pt idx="3">
                  <c:v>8</c:v>
                </c:pt>
                <c:pt idx="4">
                  <c:v>15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6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6-44C2-9CCB-56FE25077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7253488"/>
        <c:axId val="1417270288"/>
      </c:barChart>
      <c:catAx>
        <c:axId val="1417253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70288"/>
        <c:crosses val="autoZero"/>
        <c:auto val="1"/>
        <c:lblAlgn val="ctr"/>
        <c:lblOffset val="100"/>
        <c:noMultiLvlLbl val="0"/>
      </c:catAx>
      <c:valAx>
        <c:axId val="14172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5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Valuation by Year ($K)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Dashboard (new!)'!$H$8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'Summary Dashboard (new!)'!$H$9:$H$19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F-459B-B9E2-854FBF054BE4}"/>
            </c:ext>
          </c:extLst>
        </c:ser>
        <c:ser>
          <c:idx val="1"/>
          <c:order val="1"/>
          <c:tx>
            <c:strRef>
              <c:f>'Summary Dashboard (new!)'!$I$8</c:f>
              <c:strCache>
                <c:ptCount val="1"/>
                <c:pt idx="0">
                  <c:v>Total Val ($K)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'Summary Dashboard (new!)'!$I$9:$I$19</c:f>
              <c:numCache>
                <c:formatCode>#,##0</c:formatCode>
                <c:ptCount val="11"/>
                <c:pt idx="0">
                  <c:v>30980</c:v>
                </c:pt>
                <c:pt idx="1">
                  <c:v>21936</c:v>
                </c:pt>
                <c:pt idx="2">
                  <c:v>34350</c:v>
                </c:pt>
                <c:pt idx="3">
                  <c:v>39907</c:v>
                </c:pt>
                <c:pt idx="4">
                  <c:v>50776</c:v>
                </c:pt>
                <c:pt idx="5">
                  <c:v>56265</c:v>
                </c:pt>
                <c:pt idx="6">
                  <c:v>58058</c:v>
                </c:pt>
                <c:pt idx="7">
                  <c:v>80179</c:v>
                </c:pt>
                <c:pt idx="8">
                  <c:v>76418</c:v>
                </c:pt>
                <c:pt idx="9">
                  <c:v>61985</c:v>
                </c:pt>
                <c:pt idx="10">
                  <c:v>68031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F-459B-B9E2-854FBF054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7256848"/>
        <c:axId val="1417273648"/>
      </c:barChart>
      <c:catAx>
        <c:axId val="1417256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73648"/>
        <c:crosses val="autoZero"/>
        <c:auto val="1"/>
        <c:lblAlgn val="ctr"/>
        <c:lblOffset val="100"/>
        <c:noMultiLvlLbl val="0"/>
      </c:catAx>
      <c:valAx>
        <c:axId val="141727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5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SFR Permits Trend (2016-2025)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Dashboard (new!)'!$A$24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(new!)'!$A$25:$A$34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3-41E5-B74C-116B2156F964}"/>
            </c:ext>
          </c:extLst>
        </c:ser>
        <c:ser>
          <c:idx val="1"/>
          <c:order val="1"/>
          <c:tx>
            <c:strRef>
              <c:f>'Summary Dashboard (new!)'!$B$24</c:f>
              <c:strCache>
                <c:ptCount val="1"/>
                <c:pt idx="0">
                  <c:v>Permits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(new!)'!$B$25:$B$34</c:f>
              <c:numCache>
                <c:formatCode>#,##0</c:formatCode>
                <c:ptCount val="10"/>
                <c:pt idx="0">
                  <c:v>149</c:v>
                </c:pt>
                <c:pt idx="1">
                  <c:v>192</c:v>
                </c:pt>
                <c:pt idx="2">
                  <c:v>212</c:v>
                </c:pt>
                <c:pt idx="3">
                  <c:v>249</c:v>
                </c:pt>
                <c:pt idx="4">
                  <c:v>333</c:v>
                </c:pt>
                <c:pt idx="5">
                  <c:v>422</c:v>
                </c:pt>
                <c:pt idx="6">
                  <c:v>508</c:v>
                </c:pt>
                <c:pt idx="7">
                  <c:v>486</c:v>
                </c:pt>
                <c:pt idx="8">
                  <c:v>435</c:v>
                </c:pt>
                <c:pt idx="9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3-41E5-B74C-116B2156F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1248"/>
        <c:axId val="1417266928"/>
      </c:lineChart>
      <c:catAx>
        <c:axId val="1417271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66928"/>
        <c:crosses val="autoZero"/>
        <c:auto val="1"/>
        <c:lblAlgn val="ctr"/>
        <c:lblOffset val="100"/>
        <c:noMultiLvlLbl val="0"/>
      </c:catAx>
      <c:valAx>
        <c:axId val="14172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7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Permits by Municipality (2020-2023 Total)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'Summary Dashboard (new!)'!$E$29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'Summary Dashboard (new!)'!$F$29:$J$29</c:f>
              <c:numCache>
                <c:formatCode>#,##0</c:formatCode>
                <c:ptCount val="5"/>
                <c:pt idx="0">
                  <c:v>173</c:v>
                </c:pt>
                <c:pt idx="1">
                  <c:v>4</c:v>
                </c:pt>
                <c:pt idx="2">
                  <c:v>52</c:v>
                </c:pt>
                <c:pt idx="3">
                  <c:v>260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C-4994-9E2D-A3CC70C00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17261168"/>
        <c:axId val="1417277968"/>
      </c:barChart>
      <c:catAx>
        <c:axId val="141726116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77968"/>
        <c:crosses val="autoZero"/>
        <c:auto val="1"/>
        <c:lblAlgn val="ctr"/>
        <c:lblOffset val="100"/>
        <c:noMultiLvlLbl val="0"/>
      </c:catAx>
      <c:valAx>
        <c:axId val="14172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26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5</xdr:col>
      <xdr:colOff>558800</xdr:colOff>
      <xdr:row>49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7253BC6-14FA-16B8-6B37-D75806816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37</xdr:row>
      <xdr:rowOff>0</xdr:rowOff>
    </xdr:from>
    <xdr:to>
      <xdr:col>26</xdr:col>
      <xdr:colOff>271780</xdr:colOff>
      <xdr:row>49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657D8D8-25E0-FFD9-202A-05A29F6ED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5</xdr:col>
      <xdr:colOff>558800</xdr:colOff>
      <xdr:row>61</xdr:row>
      <xdr:rowOff>127000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A1E1298-880E-3D0B-26A7-4A5607A5F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26</xdr:col>
      <xdr:colOff>271780</xdr:colOff>
      <xdr:row>61</xdr:row>
      <xdr:rowOff>127000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BEED1E0-8EA4-4EC3-E6E3-55B261A08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EDDB-4206-4CE3-8C44-965DFCEB54C0}">
  <sheetPr>
    <pageSetUpPr fitToPage="1"/>
  </sheetPr>
  <dimension ref="A1:Q66"/>
  <sheetViews>
    <sheetView tabSelected="1" workbookViewId="0">
      <selection sqref="A1:J1"/>
    </sheetView>
  </sheetViews>
  <sheetFormatPr defaultRowHeight="14.4" x14ac:dyDescent="0.3"/>
  <cols>
    <col min="1" max="6" width="10.21875" customWidth="1"/>
    <col min="7" max="7" width="1.44140625" customWidth="1"/>
    <col min="8" max="8" width="10.21875" customWidth="1"/>
    <col min="9" max="10" width="13" customWidth="1"/>
    <col min="11" max="11" width="0" hidden="1" customWidth="1"/>
    <col min="12" max="12" width="29.77734375" hidden="1" customWidth="1"/>
    <col min="13" max="13" width="12" hidden="1" customWidth="1"/>
    <col min="14" max="14" width="12.44140625" hidden="1" customWidth="1"/>
    <col min="15" max="15" width="6.77734375" hidden="1" customWidth="1"/>
    <col min="16" max="16" width="8.44140625" hidden="1" customWidth="1"/>
    <col min="17" max="17" width="7.77734375" hidden="1" customWidth="1"/>
    <col min="18" max="26" width="0" hidden="1" customWidth="1"/>
  </cols>
  <sheetData>
    <row r="1" spans="1:10" ht="28.05" customHeight="1" x14ac:dyDescent="0.4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6" customHeight="1" x14ac:dyDescent="0.3"/>
    <row r="3" spans="1:10" ht="15" customHeight="1" x14ac:dyDescent="0.3">
      <c r="A3" s="24" t="s">
        <v>26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15" customHeight="1" x14ac:dyDescent="0.3">
      <c r="A4" s="14" t="s">
        <v>32</v>
      </c>
      <c r="B4" s="9" t="s">
        <v>33</v>
      </c>
      <c r="C4" s="9" t="s">
        <v>34</v>
      </c>
      <c r="D4" s="9" t="s">
        <v>35</v>
      </c>
      <c r="E4" s="9" t="s">
        <v>36</v>
      </c>
      <c r="F4" s="9"/>
      <c r="G4" s="9" t="s">
        <v>37</v>
      </c>
      <c r="H4" s="9" t="s">
        <v>38</v>
      </c>
      <c r="I4" s="9"/>
      <c r="J4" s="16"/>
    </row>
    <row r="5" spans="1:10" ht="15" customHeight="1" x14ac:dyDescent="0.3">
      <c r="A5" s="15">
        <f>INDEX('Countywide (Units)'!A:A,MATCH(MAX('Countywide (Units)'!C:C),'Countywide (Units)'!C:C,0))</f>
        <v>2005</v>
      </c>
      <c r="B5" s="11">
        <f>MAX('Countywide (Units)'!C:C)</f>
        <v>1265</v>
      </c>
      <c r="C5" s="11">
        <f>'Countywide (Units)'!C38</f>
        <v>433</v>
      </c>
      <c r="D5" s="11">
        <f>'Countywide (Valuation)'!B13</f>
        <v>68031</v>
      </c>
      <c r="E5" s="12">
        <f>'Countywide (SFR Average Value)'!B13</f>
        <v>154575.05773672054</v>
      </c>
      <c r="F5" s="10"/>
      <c r="G5" s="11">
        <f>AVERAGE('Countywide (Units)'!C29:C38)</f>
        <v>341.9</v>
      </c>
      <c r="H5" s="13">
        <f>('Countywide (Units)'!C38-'Countywide (Units)'!C37)/'Countywide (Units)'!C37</f>
        <v>-4.5977011494252873E-3</v>
      </c>
      <c r="I5" s="10"/>
      <c r="J5" s="17"/>
    </row>
    <row r="6" spans="1:10" ht="7.95" customHeight="1" x14ac:dyDescent="0.3"/>
    <row r="7" spans="1:10" ht="15" customHeight="1" x14ac:dyDescent="0.3">
      <c r="A7" s="27" t="s">
        <v>27</v>
      </c>
      <c r="B7" s="27"/>
      <c r="C7" s="27"/>
      <c r="D7" s="27"/>
      <c r="E7" s="27"/>
      <c r="F7" s="27"/>
      <c r="H7" s="27" t="s">
        <v>39</v>
      </c>
      <c r="I7" s="27"/>
      <c r="J7" s="27"/>
    </row>
    <row r="8" spans="1:10" ht="15" customHeight="1" x14ac:dyDescent="0.3">
      <c r="A8" s="18" t="s">
        <v>22</v>
      </c>
      <c r="B8" s="18" t="s">
        <v>13</v>
      </c>
      <c r="C8" s="18" t="s">
        <v>14</v>
      </c>
      <c r="D8" s="18" t="s">
        <v>15</v>
      </c>
      <c r="E8" s="18" t="s">
        <v>28</v>
      </c>
      <c r="F8" s="18" t="s">
        <v>29</v>
      </c>
      <c r="H8" s="18" t="s">
        <v>22</v>
      </c>
      <c r="I8" s="18" t="s">
        <v>40</v>
      </c>
      <c r="J8" s="18" t="s">
        <v>41</v>
      </c>
    </row>
    <row r="9" spans="1:10" ht="15" customHeight="1" x14ac:dyDescent="0.3">
      <c r="A9" s="19">
        <v>2014</v>
      </c>
      <c r="B9" s="20">
        <f>'Countywide (Units)'!B27</f>
        <v>261</v>
      </c>
      <c r="C9" s="20">
        <f>'Countywide (Units)'!C27</f>
        <v>179</v>
      </c>
      <c r="D9" s="20">
        <f>'Countywide (Units)'!D27</f>
        <v>0</v>
      </c>
      <c r="E9" s="20">
        <f>'Countywide (Units)'!E27</f>
        <v>0</v>
      </c>
      <c r="F9" s="20">
        <f>'Countywide (Units)'!F27</f>
        <v>82</v>
      </c>
      <c r="H9" s="19">
        <v>2015</v>
      </c>
      <c r="I9" s="20">
        <f>'Countywide (Valuation)'!B3</f>
        <v>30980</v>
      </c>
      <c r="J9" s="23">
        <f>'Countywide (SFR Average Value)'!B3</f>
        <v>170107.91366906476</v>
      </c>
    </row>
    <row r="10" spans="1:10" ht="15" customHeight="1" x14ac:dyDescent="0.3">
      <c r="A10" s="19">
        <v>2015</v>
      </c>
      <c r="B10" s="20">
        <f>'Countywide (Units)'!B28</f>
        <v>215</v>
      </c>
      <c r="C10" s="20">
        <f>'Countywide (Units)'!C28</f>
        <v>139</v>
      </c>
      <c r="D10" s="20">
        <f>'Countywide (Units)'!D28</f>
        <v>0</v>
      </c>
      <c r="E10" s="20">
        <f>'Countywide (Units)'!E28</f>
        <v>0</v>
      </c>
      <c r="F10" s="20">
        <f>'Countywide (Units)'!F28</f>
        <v>76</v>
      </c>
      <c r="H10" s="19">
        <v>2016</v>
      </c>
      <c r="I10" s="20">
        <f>'Countywide (Valuation)'!B4</f>
        <v>21936</v>
      </c>
      <c r="J10" s="23">
        <f>'Countywide (SFR Average Value)'!B4</f>
        <v>147221.47651006712</v>
      </c>
    </row>
    <row r="11" spans="1:10" ht="15" customHeight="1" x14ac:dyDescent="0.3">
      <c r="A11" s="19">
        <v>2016</v>
      </c>
      <c r="B11" s="20">
        <f>'Countywide (Units)'!B29</f>
        <v>149</v>
      </c>
      <c r="C11" s="20">
        <f>'Countywide (Units)'!C29</f>
        <v>149</v>
      </c>
      <c r="D11" s="20">
        <f>'Countywide (Units)'!D29</f>
        <v>0</v>
      </c>
      <c r="E11" s="20">
        <f>'Countywide (Units)'!E29</f>
        <v>0</v>
      </c>
      <c r="F11" s="20">
        <f>'Countywide (Units)'!F29</f>
        <v>0</v>
      </c>
      <c r="H11" s="19">
        <v>2017</v>
      </c>
      <c r="I11" s="20">
        <f>'Countywide (Valuation)'!B5</f>
        <v>34350</v>
      </c>
      <c r="J11" s="23">
        <f>'Countywide (SFR Average Value)'!B5</f>
        <v>174885.41666666666</v>
      </c>
    </row>
    <row r="12" spans="1:10" ht="15" customHeight="1" x14ac:dyDescent="0.3">
      <c r="A12" s="19">
        <v>2017</v>
      </c>
      <c r="B12" s="20">
        <f>'Countywide (Units)'!B30</f>
        <v>202</v>
      </c>
      <c r="C12" s="20">
        <f>'Countywide (Units)'!C30</f>
        <v>192</v>
      </c>
      <c r="D12" s="20">
        <f>'Countywide (Units)'!D30</f>
        <v>2</v>
      </c>
      <c r="E12" s="20">
        <f>'Countywide (Units)'!E30</f>
        <v>0</v>
      </c>
      <c r="F12" s="20">
        <f>'Countywide (Units)'!F30</f>
        <v>8</v>
      </c>
      <c r="H12" s="19">
        <v>2018</v>
      </c>
      <c r="I12" s="20">
        <f>'Countywide (Valuation)'!B6</f>
        <v>39907</v>
      </c>
      <c r="J12" s="23">
        <f>'Countywide (SFR Average Value)'!B6</f>
        <v>181410.37735849057</v>
      </c>
    </row>
    <row r="13" spans="1:10" ht="15" customHeight="1" x14ac:dyDescent="0.3">
      <c r="A13" s="19">
        <v>2018</v>
      </c>
      <c r="B13" s="20">
        <f>'Countywide (Units)'!B31</f>
        <v>227</v>
      </c>
      <c r="C13" s="20">
        <f>'Countywide (Units)'!C31</f>
        <v>212</v>
      </c>
      <c r="D13" s="20">
        <f>'Countywide (Units)'!D31</f>
        <v>0</v>
      </c>
      <c r="E13" s="20">
        <f>'Countywide (Units)'!E31</f>
        <v>0</v>
      </c>
      <c r="F13" s="20">
        <f>'Countywide (Units)'!F31</f>
        <v>15</v>
      </c>
      <c r="H13" s="19">
        <v>2019</v>
      </c>
      <c r="I13" s="20">
        <f>'Countywide (Valuation)'!B7</f>
        <v>50776</v>
      </c>
      <c r="J13" s="23">
        <f>'Countywide (SFR Average Value)'!B7</f>
        <v>201979.91967871485</v>
      </c>
    </row>
    <row r="14" spans="1:10" ht="15" customHeight="1" x14ac:dyDescent="0.3">
      <c r="A14" s="19">
        <v>2019</v>
      </c>
      <c r="B14" s="20">
        <f>'Countywide (Units)'!B32</f>
        <v>254</v>
      </c>
      <c r="C14" s="20">
        <f>'Countywide (Units)'!C32</f>
        <v>249</v>
      </c>
      <c r="D14" s="20">
        <f>'Countywide (Units)'!D32</f>
        <v>0</v>
      </c>
      <c r="E14" s="20">
        <f>'Countywide (Units)'!E32</f>
        <v>0</v>
      </c>
      <c r="F14" s="20">
        <f>'Countywide (Units)'!F32</f>
        <v>5</v>
      </c>
      <c r="H14" s="19">
        <v>2020</v>
      </c>
      <c r="I14" s="20">
        <f>'Countywide (Valuation)'!B8</f>
        <v>56265</v>
      </c>
      <c r="J14" s="23">
        <f>'Countywide (SFR Average Value)'!B8</f>
        <v>167117.11711711713</v>
      </c>
    </row>
    <row r="15" spans="1:10" ht="15" customHeight="1" x14ac:dyDescent="0.3">
      <c r="A15" s="19">
        <v>2020</v>
      </c>
      <c r="B15" s="20">
        <f>'Countywide (Units)'!B33</f>
        <v>337</v>
      </c>
      <c r="C15" s="20">
        <f>'Countywide (Units)'!C33</f>
        <v>333</v>
      </c>
      <c r="D15" s="20">
        <f>'Countywide (Units)'!D33</f>
        <v>4</v>
      </c>
      <c r="E15" s="20">
        <f>'Countywide (Units)'!E33</f>
        <v>0</v>
      </c>
      <c r="F15" s="20">
        <f>'Countywide (Units)'!F33</f>
        <v>0</v>
      </c>
      <c r="H15" s="19">
        <v>2021</v>
      </c>
      <c r="I15" s="20">
        <f>'Countywide (Valuation)'!B9</f>
        <v>58058</v>
      </c>
      <c r="J15" s="23">
        <f>'Countywide (SFR Average Value)'!B9</f>
        <v>133668.24644549764</v>
      </c>
    </row>
    <row r="16" spans="1:10" ht="15" customHeight="1" x14ac:dyDescent="0.3">
      <c r="A16" s="19">
        <v>2021</v>
      </c>
      <c r="B16" s="20">
        <f>'Countywide (Units)'!B34</f>
        <v>434</v>
      </c>
      <c r="C16" s="20">
        <f>'Countywide (Units)'!C34</f>
        <v>422</v>
      </c>
      <c r="D16" s="20">
        <f>'Countywide (Units)'!D34</f>
        <v>12</v>
      </c>
      <c r="E16" s="20">
        <f>'Countywide (Units)'!E34</f>
        <v>0</v>
      </c>
      <c r="F16" s="20">
        <f>'Countywide (Units)'!F34</f>
        <v>0</v>
      </c>
      <c r="H16" s="19">
        <v>2022</v>
      </c>
      <c r="I16" s="20">
        <f>'Countywide (Valuation)'!B10</f>
        <v>80179</v>
      </c>
      <c r="J16" s="23">
        <f>'Countywide (SFR Average Value)'!B10</f>
        <v>154062.99212598425</v>
      </c>
    </row>
    <row r="17" spans="1:10" ht="15" customHeight="1" x14ac:dyDescent="0.3">
      <c r="A17" s="19">
        <v>2022</v>
      </c>
      <c r="B17" s="20">
        <f>'Countywide (Units)'!B35</f>
        <v>529</v>
      </c>
      <c r="C17" s="20">
        <f>'Countywide (Units)'!C35</f>
        <v>508</v>
      </c>
      <c r="D17" s="20">
        <f>'Countywide (Units)'!D35</f>
        <v>2</v>
      </c>
      <c r="E17" s="20">
        <f>'Countywide (Units)'!E35</f>
        <v>11</v>
      </c>
      <c r="F17" s="20">
        <f>'Countywide (Units)'!F35</f>
        <v>8</v>
      </c>
      <c r="H17" s="19">
        <v>2023</v>
      </c>
      <c r="I17" s="20">
        <f>'Countywide (Valuation)'!B11</f>
        <v>76418</v>
      </c>
      <c r="J17" s="23">
        <f>'Countywide (SFR Average Value)'!B11</f>
        <v>157238.683127572</v>
      </c>
    </row>
    <row r="18" spans="1:10" ht="15" customHeight="1" x14ac:dyDescent="0.3">
      <c r="A18" s="19">
        <v>2023</v>
      </c>
      <c r="B18" s="20">
        <f>'Countywide (Units)'!B36</f>
        <v>486</v>
      </c>
      <c r="C18" s="20">
        <f>'Countywide (Units)'!C36</f>
        <v>486</v>
      </c>
      <c r="D18" s="20">
        <f>'Countywide (Units)'!D36</f>
        <v>0</v>
      </c>
      <c r="E18" s="20">
        <f>'Countywide (Units)'!E36</f>
        <v>0</v>
      </c>
      <c r="F18" s="20">
        <f>'Countywide (Units)'!F36</f>
        <v>0</v>
      </c>
      <c r="H18" s="19">
        <v>2024</v>
      </c>
      <c r="I18" s="20">
        <f>'Countywide (Valuation)'!B12</f>
        <v>61985</v>
      </c>
      <c r="J18" s="23">
        <f>'Countywide (SFR Average Value)'!B12</f>
        <v>141804.59770114944</v>
      </c>
    </row>
    <row r="19" spans="1:10" ht="15" customHeight="1" x14ac:dyDescent="0.3">
      <c r="A19" s="19">
        <v>2024</v>
      </c>
      <c r="B19" s="20">
        <f>'Countywide (Units)'!B37</f>
        <v>441</v>
      </c>
      <c r="C19" s="20">
        <f>'Countywide (Units)'!C37</f>
        <v>435</v>
      </c>
      <c r="D19" s="20">
        <f>'Countywide (Units)'!D37</f>
        <v>0</v>
      </c>
      <c r="E19" s="20">
        <f>'Countywide (Units)'!E37</f>
        <v>0</v>
      </c>
      <c r="F19" s="20">
        <f>'Countywide (Units)'!F37</f>
        <v>6</v>
      </c>
      <c r="H19" s="19">
        <v>2025</v>
      </c>
      <c r="I19" s="20">
        <f>'Countywide (Valuation)'!B13</f>
        <v>68031</v>
      </c>
      <c r="J19" s="23">
        <f>'Countywide (SFR Average Value)'!B13</f>
        <v>154575.05773672054</v>
      </c>
    </row>
    <row r="20" spans="1:10" ht="15" customHeight="1" x14ac:dyDescent="0.3">
      <c r="A20" s="19">
        <v>2025</v>
      </c>
      <c r="B20" s="20">
        <f>'Countywide (Units)'!B38</f>
        <v>463</v>
      </c>
      <c r="C20" s="20">
        <f>'Countywide (Units)'!C38</f>
        <v>433</v>
      </c>
      <c r="D20" s="20">
        <f>'Countywide (Units)'!D38</f>
        <v>0</v>
      </c>
      <c r="E20" s="20">
        <f>'Countywide (Units)'!E38</f>
        <v>16</v>
      </c>
      <c r="F20" s="20">
        <f>'Countywide (Units)'!F38</f>
        <v>14</v>
      </c>
    </row>
    <row r="21" spans="1:10" ht="15" customHeight="1" x14ac:dyDescent="0.3">
      <c r="A21" s="21" t="s">
        <v>30</v>
      </c>
      <c r="B21" s="22">
        <f>SUM(B9:B20)</f>
        <v>3998</v>
      </c>
      <c r="C21" s="22">
        <f>SUM(C9:C20)</f>
        <v>3737</v>
      </c>
      <c r="D21" s="22">
        <f>SUM(D9:D20)</f>
        <v>20</v>
      </c>
      <c r="E21" s="22">
        <f>SUM(E9:E20)</f>
        <v>27</v>
      </c>
      <c r="F21" s="22">
        <f>SUM(F9:F20)</f>
        <v>214</v>
      </c>
    </row>
    <row r="22" spans="1:10" ht="7.95" customHeight="1" x14ac:dyDescent="0.3"/>
    <row r="23" spans="1:10" ht="15" customHeight="1" x14ac:dyDescent="0.3">
      <c r="A23" s="28" t="s">
        <v>44</v>
      </c>
      <c r="B23" s="28"/>
      <c r="E23" s="27" t="s">
        <v>43</v>
      </c>
      <c r="F23" s="27"/>
      <c r="G23" s="27"/>
      <c r="H23" s="27"/>
      <c r="I23" s="27"/>
      <c r="J23" s="27"/>
    </row>
    <row r="24" spans="1:10" ht="15" customHeight="1" x14ac:dyDescent="0.3">
      <c r="A24" s="18" t="s">
        <v>22</v>
      </c>
      <c r="B24" s="18" t="s">
        <v>42</v>
      </c>
      <c r="E24" s="18" t="s">
        <v>22</v>
      </c>
      <c r="F24" s="18" t="s">
        <v>0</v>
      </c>
      <c r="G24" s="18" t="s">
        <v>1</v>
      </c>
      <c r="H24" s="18" t="s">
        <v>2</v>
      </c>
      <c r="I24" s="18" t="s">
        <v>3</v>
      </c>
      <c r="J24" s="18" t="s">
        <v>5</v>
      </c>
    </row>
    <row r="25" spans="1:10" ht="15" customHeight="1" x14ac:dyDescent="0.3">
      <c r="A25" s="19">
        <v>2016</v>
      </c>
      <c r="B25" s="20">
        <f>'Countywide (Units)'!C29</f>
        <v>149</v>
      </c>
      <c r="E25" s="19">
        <v>2020</v>
      </c>
      <c r="F25" s="20">
        <f>'Municipalities (SFR Units)'!B33</f>
        <v>4</v>
      </c>
      <c r="G25" s="20">
        <f>'Municipalities (SFR Units)'!C33</f>
        <v>2</v>
      </c>
      <c r="H25" s="20">
        <f>'Municipalities (SFR Units)'!D33</f>
        <v>11</v>
      </c>
      <c r="I25" s="20">
        <f>'Municipalities (SFR Units)'!F33</f>
        <v>97</v>
      </c>
      <c r="J25" s="20">
        <f>'Municipalities (SFR Units)'!H33</f>
        <v>0</v>
      </c>
    </row>
    <row r="26" spans="1:10" ht="15" customHeight="1" x14ac:dyDescent="0.3">
      <c r="A26" s="19">
        <v>2017</v>
      </c>
      <c r="B26" s="20">
        <f>'Countywide (Units)'!C30</f>
        <v>192</v>
      </c>
      <c r="E26" s="19">
        <v>2021</v>
      </c>
      <c r="F26" s="20">
        <f>'Municipalities (SFR Units)'!B34</f>
        <v>13</v>
      </c>
      <c r="G26" s="20">
        <f>'Municipalities (SFR Units)'!C34</f>
        <v>2</v>
      </c>
      <c r="H26" s="20">
        <f>'Municipalities (SFR Units)'!D34</f>
        <v>13</v>
      </c>
      <c r="I26" s="20">
        <f>'Municipalities (SFR Units)'!F34</f>
        <v>55</v>
      </c>
      <c r="J26" s="20">
        <f>'Municipalities (SFR Units)'!H34</f>
        <v>1</v>
      </c>
    </row>
    <row r="27" spans="1:10" ht="15" customHeight="1" x14ac:dyDescent="0.3">
      <c r="A27" s="19">
        <v>2018</v>
      </c>
      <c r="B27" s="20">
        <f>'Countywide (Units)'!C31</f>
        <v>212</v>
      </c>
      <c r="E27" s="19">
        <v>2022</v>
      </c>
      <c r="F27" s="20">
        <f>'Municipalities (SFR Units)'!B35</f>
        <v>103</v>
      </c>
      <c r="G27" s="20">
        <f>'Municipalities (SFR Units)'!C35</f>
        <v>0</v>
      </c>
      <c r="H27" s="20">
        <f>'Municipalities (SFR Units)'!D35</f>
        <v>14</v>
      </c>
      <c r="I27" s="20">
        <f>'Municipalities (SFR Units)'!F35</f>
        <v>52</v>
      </c>
      <c r="J27" s="20">
        <f>'Municipalities (SFR Units)'!H35</f>
        <v>4</v>
      </c>
    </row>
    <row r="28" spans="1:10" ht="15" customHeight="1" x14ac:dyDescent="0.3">
      <c r="A28" s="19">
        <v>2019</v>
      </c>
      <c r="B28" s="20">
        <f>'Countywide (Units)'!C32</f>
        <v>249</v>
      </c>
      <c r="E28" s="19">
        <v>2023</v>
      </c>
      <c r="F28" s="20">
        <f>'Municipalities (SFR Units)'!B36</f>
        <v>53</v>
      </c>
      <c r="G28" s="20">
        <f>'Municipalities (SFR Units)'!C36</f>
        <v>0</v>
      </c>
      <c r="H28" s="20">
        <f>'Municipalities (SFR Units)'!D36</f>
        <v>14</v>
      </c>
      <c r="I28" s="20">
        <f>'Municipalities (SFR Units)'!F36</f>
        <v>56</v>
      </c>
      <c r="J28" s="20">
        <f>'Municipalities (SFR Units)'!H36</f>
        <v>2</v>
      </c>
    </row>
    <row r="29" spans="1:10" ht="15" customHeight="1" x14ac:dyDescent="0.3">
      <c r="A29" s="19">
        <v>2020</v>
      </c>
      <c r="B29" s="20">
        <f>'Countywide (Units)'!C33</f>
        <v>333</v>
      </c>
      <c r="E29" s="21" t="s">
        <v>30</v>
      </c>
      <c r="F29" s="22">
        <f>SUM(F25:F28)</f>
        <v>173</v>
      </c>
      <c r="G29" s="22">
        <f>SUM(G25:G28)</f>
        <v>4</v>
      </c>
      <c r="H29" s="22">
        <f>SUM(H25:H28)</f>
        <v>52</v>
      </c>
      <c r="I29" s="22">
        <f>SUM(I25:I28)</f>
        <v>260</v>
      </c>
      <c r="J29" s="22">
        <f>SUM(J25:J28)</f>
        <v>7</v>
      </c>
    </row>
    <row r="30" spans="1:10" ht="15" customHeight="1" x14ac:dyDescent="0.3">
      <c r="A30" s="19">
        <v>2021</v>
      </c>
      <c r="B30" s="20">
        <f>'Countywide (Units)'!C34</f>
        <v>422</v>
      </c>
    </row>
    <row r="31" spans="1:10" ht="15" customHeight="1" x14ac:dyDescent="0.3">
      <c r="A31" s="19">
        <v>2022</v>
      </c>
      <c r="B31" s="20">
        <f>'Countywide (Units)'!C35</f>
        <v>508</v>
      </c>
    </row>
    <row r="32" spans="1:10" ht="15" customHeight="1" x14ac:dyDescent="0.3">
      <c r="A32" s="19">
        <v>2023</v>
      </c>
      <c r="B32" s="20">
        <f>'Countywide (Units)'!C36</f>
        <v>486</v>
      </c>
    </row>
    <row r="33" spans="1:10" ht="15" customHeight="1" x14ac:dyDescent="0.3">
      <c r="A33" s="19">
        <v>2024</v>
      </c>
      <c r="B33" s="20">
        <f>'Countywide (Units)'!C37</f>
        <v>435</v>
      </c>
    </row>
    <row r="34" spans="1:10" ht="15" customHeight="1" x14ac:dyDescent="0.3">
      <c r="A34" s="19">
        <v>2025</v>
      </c>
      <c r="B34" s="20">
        <f>'Countywide (Units)'!C38</f>
        <v>433</v>
      </c>
    </row>
    <row r="35" spans="1:10" ht="15" customHeight="1" x14ac:dyDescent="0.3"/>
    <row r="36" spans="1:10" ht="15" customHeight="1" x14ac:dyDescent="0.3"/>
    <row r="37" spans="1:10" ht="15" customHeight="1" x14ac:dyDescent="0.3">
      <c r="A37" s="31" t="s">
        <v>46</v>
      </c>
      <c r="B37" s="31"/>
      <c r="C37" s="31"/>
      <c r="D37" s="31"/>
      <c r="E37" s="31"/>
      <c r="F37" s="31"/>
      <c r="G37" s="31"/>
      <c r="H37" s="31"/>
      <c r="I37" s="31"/>
      <c r="J37" s="31"/>
    </row>
    <row r="38" spans="1:10" ht="15" customHeight="1" x14ac:dyDescent="0.3"/>
    <row r="39" spans="1:10" ht="15" customHeight="1" x14ac:dyDescent="0.3"/>
    <row r="40" spans="1:10" ht="15" customHeight="1" x14ac:dyDescent="0.3"/>
    <row r="41" spans="1:10" ht="15" customHeight="1" x14ac:dyDescent="0.3"/>
    <row r="42" spans="1:10" ht="15" customHeight="1" x14ac:dyDescent="0.3"/>
    <row r="43" spans="1:10" ht="15" customHeight="1" x14ac:dyDescent="0.3"/>
    <row r="44" spans="1:10" ht="15" customHeight="1" x14ac:dyDescent="0.3"/>
    <row r="45" spans="1:10" ht="15" customHeight="1" x14ac:dyDescent="0.3"/>
    <row r="46" spans="1:10" ht="15" customHeight="1" x14ac:dyDescent="0.3"/>
    <row r="47" spans="1:10" ht="15" customHeight="1" x14ac:dyDescent="0.3"/>
    <row r="48" spans="1:10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spans="1:10" ht="15" customHeight="1" x14ac:dyDescent="0.3"/>
    <row r="66" spans="1:10" x14ac:dyDescent="0.3">
      <c r="A66" s="29" t="s">
        <v>45</v>
      </c>
      <c r="B66" s="30"/>
      <c r="C66" s="30"/>
      <c r="D66" s="30"/>
      <c r="E66" s="30"/>
      <c r="F66" s="30"/>
      <c r="G66" s="30"/>
      <c r="H66" s="30"/>
      <c r="I66" s="30"/>
      <c r="J66" s="30"/>
    </row>
  </sheetData>
  <mergeCells count="8">
    <mergeCell ref="A66:J66"/>
    <mergeCell ref="A37:J37"/>
    <mergeCell ref="A1:J1"/>
    <mergeCell ref="A3:J3"/>
    <mergeCell ref="A7:F7"/>
    <mergeCell ref="H7:J7"/>
    <mergeCell ref="E23:J23"/>
    <mergeCell ref="A23:B23"/>
  </mergeCells>
  <printOptions horizontalCentered="1"/>
  <pageMargins left="0.41666666666666669" right="0.41666666666666669" top="0.41666666666666669" bottom="0.41666666666666669" header="0.3" footer="0.3"/>
  <pageSetup scale="47" fitToHeight="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D936-5B47-41D8-AFE1-5151F307EF00}">
  <sheetPr>
    <pageSetUpPr fitToPage="1"/>
  </sheetPr>
  <dimension ref="A1:G41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1.109375" style="1" customWidth="1"/>
    <col min="2" max="4" width="13" style="1" customWidth="1"/>
    <col min="5" max="5" width="16.6640625" style="1" customWidth="1"/>
    <col min="6" max="6" width="18.5546875" style="1" customWidth="1"/>
    <col min="7" max="7" width="25.88671875" style="1" customWidth="1"/>
    <col min="8" max="16384" width="9.109375" style="1"/>
  </cols>
  <sheetData>
    <row r="1" spans="1:7" ht="30" customHeight="1" x14ac:dyDescent="0.3">
      <c r="A1" s="39" t="s">
        <v>19</v>
      </c>
      <c r="B1" s="37"/>
      <c r="C1" s="37"/>
      <c r="D1" s="37"/>
      <c r="E1" s="37"/>
      <c r="F1" s="37"/>
      <c r="G1" s="41"/>
    </row>
    <row r="2" spans="1:7" ht="25.05" customHeight="1" thickBot="1" x14ac:dyDescent="0.35">
      <c r="A2" s="40" t="s">
        <v>22</v>
      </c>
      <c r="B2" s="33" t="s">
        <v>13</v>
      </c>
      <c r="C2" s="34" t="s">
        <v>14</v>
      </c>
      <c r="D2" s="33" t="s">
        <v>15</v>
      </c>
      <c r="E2" s="33" t="s">
        <v>16</v>
      </c>
      <c r="F2" s="33" t="s">
        <v>17</v>
      </c>
      <c r="G2" s="42" t="s">
        <v>18</v>
      </c>
    </row>
    <row r="3" spans="1:7" x14ac:dyDescent="0.3">
      <c r="A3" s="46">
        <v>1990</v>
      </c>
      <c r="B3" s="35" t="s">
        <v>7</v>
      </c>
      <c r="C3" s="35">
        <v>81</v>
      </c>
      <c r="D3" s="35" t="s">
        <v>7</v>
      </c>
      <c r="E3" s="35" t="s">
        <v>7</v>
      </c>
      <c r="F3" s="35" t="s">
        <v>7</v>
      </c>
      <c r="G3" s="43" t="s">
        <v>7</v>
      </c>
    </row>
    <row r="4" spans="1:7" x14ac:dyDescent="0.3">
      <c r="A4" s="47">
        <v>1991</v>
      </c>
      <c r="B4" s="36" t="s">
        <v>7</v>
      </c>
      <c r="C4" s="36">
        <v>131</v>
      </c>
      <c r="D4" s="36" t="s">
        <v>7</v>
      </c>
      <c r="E4" s="36" t="s">
        <v>7</v>
      </c>
      <c r="F4" s="36" t="s">
        <v>7</v>
      </c>
      <c r="G4" s="44" t="s">
        <v>7</v>
      </c>
    </row>
    <row r="5" spans="1:7" x14ac:dyDescent="0.3">
      <c r="A5" s="47">
        <v>1992</v>
      </c>
      <c r="B5" s="36" t="s">
        <v>7</v>
      </c>
      <c r="C5" s="36">
        <v>258</v>
      </c>
      <c r="D5" s="36" t="s">
        <v>7</v>
      </c>
      <c r="E5" s="36" t="s">
        <v>7</v>
      </c>
      <c r="F5" s="36" t="s">
        <v>7</v>
      </c>
      <c r="G5" s="44" t="s">
        <v>7</v>
      </c>
    </row>
    <row r="6" spans="1:7" x14ac:dyDescent="0.3">
      <c r="A6" s="47">
        <v>1993</v>
      </c>
      <c r="B6" s="36" t="s">
        <v>7</v>
      </c>
      <c r="C6" s="36">
        <v>216</v>
      </c>
      <c r="D6" s="36" t="s">
        <v>7</v>
      </c>
      <c r="E6" s="36" t="s">
        <v>7</v>
      </c>
      <c r="F6" s="36" t="s">
        <v>7</v>
      </c>
      <c r="G6" s="44" t="s">
        <v>7</v>
      </c>
    </row>
    <row r="7" spans="1:7" x14ac:dyDescent="0.3">
      <c r="A7" s="47">
        <v>1994</v>
      </c>
      <c r="B7" s="36" t="s">
        <v>7</v>
      </c>
      <c r="C7" s="36">
        <v>249</v>
      </c>
      <c r="D7" s="36" t="s">
        <v>7</v>
      </c>
      <c r="E7" s="36" t="s">
        <v>7</v>
      </c>
      <c r="F7" s="36" t="s">
        <v>7</v>
      </c>
      <c r="G7" s="44" t="s">
        <v>7</v>
      </c>
    </row>
    <row r="8" spans="1:7" x14ac:dyDescent="0.3">
      <c r="A8" s="47">
        <v>1995</v>
      </c>
      <c r="B8" s="36" t="s">
        <v>7</v>
      </c>
      <c r="C8" s="36">
        <v>178</v>
      </c>
      <c r="D8" s="36" t="s">
        <v>7</v>
      </c>
      <c r="E8" s="36" t="s">
        <v>7</v>
      </c>
      <c r="F8" s="36" t="s">
        <v>7</v>
      </c>
      <c r="G8" s="44" t="s">
        <v>7</v>
      </c>
    </row>
    <row r="9" spans="1:7" x14ac:dyDescent="0.3">
      <c r="A9" s="47">
        <v>1996</v>
      </c>
      <c r="B9" s="36" t="s">
        <v>7</v>
      </c>
      <c r="C9" s="36">
        <v>580</v>
      </c>
      <c r="D9" s="36" t="s">
        <v>7</v>
      </c>
      <c r="E9" s="36" t="s">
        <v>7</v>
      </c>
      <c r="F9" s="36" t="s">
        <v>7</v>
      </c>
      <c r="G9" s="44" t="s">
        <v>7</v>
      </c>
    </row>
    <row r="10" spans="1:7" x14ac:dyDescent="0.3">
      <c r="A10" s="47">
        <v>1997</v>
      </c>
      <c r="B10" s="36" t="s">
        <v>7</v>
      </c>
      <c r="C10" s="36">
        <v>540</v>
      </c>
      <c r="D10" s="36" t="s">
        <v>7</v>
      </c>
      <c r="E10" s="36" t="s">
        <v>7</v>
      </c>
      <c r="F10" s="36" t="s">
        <v>7</v>
      </c>
      <c r="G10" s="44" t="s">
        <v>7</v>
      </c>
    </row>
    <row r="11" spans="1:7" x14ac:dyDescent="0.3">
      <c r="A11" s="47">
        <v>1998</v>
      </c>
      <c r="B11" s="36" t="s">
        <v>7</v>
      </c>
      <c r="C11" s="36">
        <v>563</v>
      </c>
      <c r="D11" s="36" t="s">
        <v>7</v>
      </c>
      <c r="E11" s="36" t="s">
        <v>7</v>
      </c>
      <c r="F11" s="36" t="s">
        <v>7</v>
      </c>
      <c r="G11" s="44" t="s">
        <v>7</v>
      </c>
    </row>
    <row r="12" spans="1:7" x14ac:dyDescent="0.3">
      <c r="A12" s="47">
        <v>1999</v>
      </c>
      <c r="B12" s="36" t="s">
        <v>7</v>
      </c>
      <c r="C12" s="36">
        <v>624</v>
      </c>
      <c r="D12" s="36" t="s">
        <v>7</v>
      </c>
      <c r="E12" s="36" t="s">
        <v>7</v>
      </c>
      <c r="F12" s="36" t="s">
        <v>7</v>
      </c>
      <c r="G12" s="44" t="s">
        <v>7</v>
      </c>
    </row>
    <row r="13" spans="1:7" x14ac:dyDescent="0.3">
      <c r="A13" s="47">
        <v>2000</v>
      </c>
      <c r="B13" s="36" t="s">
        <v>7</v>
      </c>
      <c r="C13" s="36">
        <v>680</v>
      </c>
      <c r="D13" s="36" t="s">
        <v>7</v>
      </c>
      <c r="E13" s="36" t="s">
        <v>7</v>
      </c>
      <c r="F13" s="36" t="s">
        <v>7</v>
      </c>
      <c r="G13" s="44" t="s">
        <v>7</v>
      </c>
    </row>
    <row r="14" spans="1:7" x14ac:dyDescent="0.3">
      <c r="A14" s="47">
        <v>2001</v>
      </c>
      <c r="B14" s="36" t="s">
        <v>7</v>
      </c>
      <c r="C14" s="36">
        <v>613</v>
      </c>
      <c r="D14" s="36" t="s">
        <v>7</v>
      </c>
      <c r="E14" s="36" t="s">
        <v>7</v>
      </c>
      <c r="F14" s="36" t="s">
        <v>7</v>
      </c>
      <c r="G14" s="44" t="s">
        <v>7</v>
      </c>
    </row>
    <row r="15" spans="1:7" x14ac:dyDescent="0.3">
      <c r="A15" s="47">
        <v>2002</v>
      </c>
      <c r="B15" s="36" t="s">
        <v>7</v>
      </c>
      <c r="C15" s="36">
        <v>685</v>
      </c>
      <c r="D15" s="36" t="s">
        <v>7</v>
      </c>
      <c r="E15" s="36" t="s">
        <v>7</v>
      </c>
      <c r="F15" s="36" t="s">
        <v>7</v>
      </c>
      <c r="G15" s="44" t="s">
        <v>7</v>
      </c>
    </row>
    <row r="16" spans="1:7" x14ac:dyDescent="0.3">
      <c r="A16" s="47">
        <v>2003</v>
      </c>
      <c r="B16" s="36" t="s">
        <v>7</v>
      </c>
      <c r="C16" s="36">
        <v>1019</v>
      </c>
      <c r="D16" s="36" t="s">
        <v>7</v>
      </c>
      <c r="E16" s="36" t="s">
        <v>7</v>
      </c>
      <c r="F16" s="36" t="s">
        <v>7</v>
      </c>
      <c r="G16" s="44" t="s">
        <v>7</v>
      </c>
    </row>
    <row r="17" spans="1:7" x14ac:dyDescent="0.3">
      <c r="A17" s="47">
        <v>2004</v>
      </c>
      <c r="B17" s="36" t="s">
        <v>7</v>
      </c>
      <c r="C17" s="36">
        <v>1129</v>
      </c>
      <c r="D17" s="36" t="s">
        <v>7</v>
      </c>
      <c r="E17" s="36" t="s">
        <v>7</v>
      </c>
      <c r="F17" s="36" t="s">
        <v>7</v>
      </c>
      <c r="G17" s="44" t="s">
        <v>7</v>
      </c>
    </row>
    <row r="18" spans="1:7" x14ac:dyDescent="0.3">
      <c r="A18" s="47">
        <v>2005</v>
      </c>
      <c r="B18" s="36" t="s">
        <v>7</v>
      </c>
      <c r="C18" s="36">
        <v>1265</v>
      </c>
      <c r="D18" s="36" t="s">
        <v>7</v>
      </c>
      <c r="E18" s="36" t="s">
        <v>7</v>
      </c>
      <c r="F18" s="36" t="s">
        <v>7</v>
      </c>
      <c r="G18" s="44" t="s">
        <v>7</v>
      </c>
    </row>
    <row r="19" spans="1:7" x14ac:dyDescent="0.3">
      <c r="A19" s="47">
        <v>2006</v>
      </c>
      <c r="B19" s="36" t="s">
        <v>7</v>
      </c>
      <c r="C19" s="36">
        <v>1032</v>
      </c>
      <c r="D19" s="36" t="s">
        <v>7</v>
      </c>
      <c r="E19" s="36" t="s">
        <v>7</v>
      </c>
      <c r="F19" s="36" t="s">
        <v>7</v>
      </c>
      <c r="G19" s="44" t="s">
        <v>7</v>
      </c>
    </row>
    <row r="20" spans="1:7" x14ac:dyDescent="0.3">
      <c r="A20" s="47">
        <v>2007</v>
      </c>
      <c r="B20" s="36" t="s">
        <v>7</v>
      </c>
      <c r="C20" s="36">
        <v>483</v>
      </c>
      <c r="D20" s="36" t="s">
        <v>7</v>
      </c>
      <c r="E20" s="36" t="s">
        <v>7</v>
      </c>
      <c r="F20" s="36" t="s">
        <v>7</v>
      </c>
      <c r="G20" s="44" t="s">
        <v>7</v>
      </c>
    </row>
    <row r="21" spans="1:7" x14ac:dyDescent="0.3">
      <c r="A21" s="47">
        <v>2008</v>
      </c>
      <c r="B21" s="36" t="s">
        <v>7</v>
      </c>
      <c r="C21" s="36">
        <v>423</v>
      </c>
      <c r="D21" s="36" t="s">
        <v>7</v>
      </c>
      <c r="E21" s="36" t="s">
        <v>7</v>
      </c>
      <c r="F21" s="36" t="s">
        <v>7</v>
      </c>
      <c r="G21" s="44" t="s">
        <v>7</v>
      </c>
    </row>
    <row r="22" spans="1:7" x14ac:dyDescent="0.3">
      <c r="A22" s="47">
        <v>2009</v>
      </c>
      <c r="B22" s="36" t="s">
        <v>7</v>
      </c>
      <c r="C22" s="36">
        <v>372</v>
      </c>
      <c r="D22" s="36" t="s">
        <v>7</v>
      </c>
      <c r="E22" s="36" t="s">
        <v>7</v>
      </c>
      <c r="F22" s="36" t="s">
        <v>7</v>
      </c>
      <c r="G22" s="44" t="s">
        <v>7</v>
      </c>
    </row>
    <row r="23" spans="1:7" x14ac:dyDescent="0.3">
      <c r="A23" s="47">
        <v>2010</v>
      </c>
      <c r="B23" s="36" t="s">
        <v>7</v>
      </c>
      <c r="C23" s="36">
        <v>347</v>
      </c>
      <c r="D23" s="36" t="s">
        <v>7</v>
      </c>
      <c r="E23" s="36" t="s">
        <v>7</v>
      </c>
      <c r="F23" s="36" t="s">
        <v>7</v>
      </c>
      <c r="G23" s="44" t="s">
        <v>7</v>
      </c>
    </row>
    <row r="24" spans="1:7" x14ac:dyDescent="0.3">
      <c r="A24" s="47">
        <v>2011</v>
      </c>
      <c r="B24" s="36" t="s">
        <v>7</v>
      </c>
      <c r="C24" s="36">
        <v>319</v>
      </c>
      <c r="D24" s="36" t="s">
        <v>7</v>
      </c>
      <c r="E24" s="36" t="s">
        <v>7</v>
      </c>
      <c r="F24" s="36" t="s">
        <v>7</v>
      </c>
      <c r="G24" s="44" t="s">
        <v>7</v>
      </c>
    </row>
    <row r="25" spans="1:7" x14ac:dyDescent="0.3">
      <c r="A25" s="47">
        <v>2012</v>
      </c>
      <c r="B25" s="36" t="s">
        <v>7</v>
      </c>
      <c r="C25" s="36">
        <v>278</v>
      </c>
      <c r="D25" s="36" t="s">
        <v>7</v>
      </c>
      <c r="E25" s="36" t="s">
        <v>7</v>
      </c>
      <c r="F25" s="36" t="s">
        <v>7</v>
      </c>
      <c r="G25" s="44" t="s">
        <v>7</v>
      </c>
    </row>
    <row r="26" spans="1:7" x14ac:dyDescent="0.3">
      <c r="A26" s="47">
        <v>2013</v>
      </c>
      <c r="B26" s="36" t="s">
        <v>7</v>
      </c>
      <c r="C26" s="36">
        <v>159</v>
      </c>
      <c r="D26" s="36" t="s">
        <v>7</v>
      </c>
      <c r="E26" s="36" t="s">
        <v>7</v>
      </c>
      <c r="F26" s="36" t="s">
        <v>7</v>
      </c>
      <c r="G26" s="44" t="s">
        <v>7</v>
      </c>
    </row>
    <row r="27" spans="1:7" x14ac:dyDescent="0.3">
      <c r="A27" s="47">
        <v>2014</v>
      </c>
      <c r="B27" s="36">
        <v>261</v>
      </c>
      <c r="C27" s="36">
        <v>179</v>
      </c>
      <c r="D27" s="36">
        <v>0</v>
      </c>
      <c r="E27" s="36">
        <v>0</v>
      </c>
      <c r="F27" s="36">
        <v>82</v>
      </c>
      <c r="G27" s="44">
        <v>11</v>
      </c>
    </row>
    <row r="28" spans="1:7" x14ac:dyDescent="0.3">
      <c r="A28" s="47">
        <v>2015</v>
      </c>
      <c r="B28" s="36">
        <v>215</v>
      </c>
      <c r="C28" s="36">
        <v>139</v>
      </c>
      <c r="D28" s="36">
        <v>0</v>
      </c>
      <c r="E28" s="36">
        <v>0</v>
      </c>
      <c r="F28" s="36">
        <v>76</v>
      </c>
      <c r="G28" s="44">
        <v>12</v>
      </c>
    </row>
    <row r="29" spans="1:7" x14ac:dyDescent="0.3">
      <c r="A29" s="47">
        <v>2016</v>
      </c>
      <c r="B29" s="36">
        <v>149</v>
      </c>
      <c r="C29" s="36">
        <v>149</v>
      </c>
      <c r="D29" s="36">
        <v>0</v>
      </c>
      <c r="E29" s="36">
        <v>0</v>
      </c>
      <c r="F29" s="36">
        <v>0</v>
      </c>
      <c r="G29" s="44">
        <v>0</v>
      </c>
    </row>
    <row r="30" spans="1:7" x14ac:dyDescent="0.3">
      <c r="A30" s="47">
        <v>2017</v>
      </c>
      <c r="B30" s="36">
        <v>202</v>
      </c>
      <c r="C30" s="36">
        <v>192</v>
      </c>
      <c r="D30" s="36">
        <v>2</v>
      </c>
      <c r="E30" s="36">
        <v>0</v>
      </c>
      <c r="F30" s="36">
        <v>8</v>
      </c>
      <c r="G30" s="44">
        <v>1</v>
      </c>
    </row>
    <row r="31" spans="1:7" x14ac:dyDescent="0.3">
      <c r="A31" s="47">
        <v>2018</v>
      </c>
      <c r="B31" s="36">
        <v>227</v>
      </c>
      <c r="C31" s="36">
        <v>212</v>
      </c>
      <c r="D31" s="36">
        <v>0</v>
      </c>
      <c r="E31" s="36">
        <v>0</v>
      </c>
      <c r="F31" s="36">
        <v>15</v>
      </c>
      <c r="G31" s="44">
        <v>3</v>
      </c>
    </row>
    <row r="32" spans="1:7" x14ac:dyDescent="0.3">
      <c r="A32" s="47">
        <v>2019</v>
      </c>
      <c r="B32" s="36">
        <v>254</v>
      </c>
      <c r="C32" s="36">
        <v>249</v>
      </c>
      <c r="D32" s="36">
        <v>0</v>
      </c>
      <c r="E32" s="36">
        <v>0</v>
      </c>
      <c r="F32" s="36">
        <v>5</v>
      </c>
      <c r="G32" s="44">
        <v>1</v>
      </c>
    </row>
    <row r="33" spans="1:7" x14ac:dyDescent="0.3">
      <c r="A33" s="47">
        <v>2020</v>
      </c>
      <c r="B33" s="36">
        <v>337</v>
      </c>
      <c r="C33" s="36">
        <v>333</v>
      </c>
      <c r="D33" s="36">
        <v>4</v>
      </c>
      <c r="E33" s="36">
        <v>0</v>
      </c>
      <c r="F33" s="36">
        <v>0</v>
      </c>
      <c r="G33" s="44">
        <v>0</v>
      </c>
    </row>
    <row r="34" spans="1:7" x14ac:dyDescent="0.3">
      <c r="A34" s="47">
        <v>2021</v>
      </c>
      <c r="B34" s="36">
        <v>434</v>
      </c>
      <c r="C34" s="36">
        <v>422</v>
      </c>
      <c r="D34" s="36">
        <v>12</v>
      </c>
      <c r="E34" s="36">
        <v>0</v>
      </c>
      <c r="F34" s="36">
        <v>0</v>
      </c>
      <c r="G34" s="44">
        <v>0</v>
      </c>
    </row>
    <row r="35" spans="1:7" x14ac:dyDescent="0.3">
      <c r="A35" s="47">
        <v>2022</v>
      </c>
      <c r="B35" s="36">
        <v>529</v>
      </c>
      <c r="C35" s="36">
        <v>508</v>
      </c>
      <c r="D35" s="36">
        <v>2</v>
      </c>
      <c r="E35" s="36">
        <v>11</v>
      </c>
      <c r="F35" s="36">
        <v>8</v>
      </c>
      <c r="G35" s="44">
        <v>1</v>
      </c>
    </row>
    <row r="36" spans="1:7" x14ac:dyDescent="0.3">
      <c r="A36" s="47">
        <v>2023</v>
      </c>
      <c r="B36" s="36">
        <v>486</v>
      </c>
      <c r="C36" s="36">
        <v>486</v>
      </c>
      <c r="D36" s="36">
        <v>0</v>
      </c>
      <c r="E36" s="36">
        <v>0</v>
      </c>
      <c r="F36" s="36">
        <v>0</v>
      </c>
      <c r="G36" s="44">
        <v>0</v>
      </c>
    </row>
    <row r="37" spans="1:7" x14ac:dyDescent="0.3">
      <c r="A37" s="47">
        <v>2024</v>
      </c>
      <c r="B37" s="36">
        <v>441</v>
      </c>
      <c r="C37" s="36">
        <v>435</v>
      </c>
      <c r="D37" s="36">
        <v>0</v>
      </c>
      <c r="E37" s="36">
        <v>0</v>
      </c>
      <c r="F37" s="36">
        <v>6</v>
      </c>
      <c r="G37" s="44">
        <v>1</v>
      </c>
    </row>
    <row r="38" spans="1:7" ht="15" thickBot="1" x14ac:dyDescent="0.35">
      <c r="A38" s="48">
        <v>2025</v>
      </c>
      <c r="B38" s="38">
        <v>463</v>
      </c>
      <c r="C38" s="38">
        <v>433</v>
      </c>
      <c r="D38" s="38">
        <v>0</v>
      </c>
      <c r="E38" s="38">
        <v>16</v>
      </c>
      <c r="F38" s="38">
        <v>14</v>
      </c>
      <c r="G38" s="45">
        <v>2</v>
      </c>
    </row>
    <row r="39" spans="1:7" ht="15.6" x14ac:dyDescent="0.3">
      <c r="A39" s="3"/>
      <c r="B39" s="3"/>
      <c r="C39" s="2"/>
    </row>
    <row r="40" spans="1:7" x14ac:dyDescent="0.3">
      <c r="A40" s="49" t="s">
        <v>8</v>
      </c>
      <c r="B40" s="49"/>
      <c r="C40" s="50"/>
      <c r="D40" s="49"/>
      <c r="E40" s="49"/>
      <c r="F40" s="49"/>
      <c r="G40" s="49"/>
    </row>
    <row r="41" spans="1:7" x14ac:dyDescent="0.3">
      <c r="A41" s="49" t="s">
        <v>11</v>
      </c>
      <c r="B41" s="49"/>
      <c r="C41" s="49"/>
      <c r="D41" s="49"/>
      <c r="E41" s="49"/>
      <c r="F41" s="49"/>
      <c r="G41" s="49"/>
    </row>
  </sheetData>
  <mergeCells count="1">
    <mergeCell ref="A1:G1"/>
  </mergeCells>
  <printOptions horizontalCentered="1"/>
  <pageMargins left="5.5555555555555558E-3" right="5.5555555555555558E-3" top="6.9444444444444441E-3" bottom="6.9444444444444441E-3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7E2A-4E5D-402C-B865-DEBC9E1385AA}">
  <sheetPr>
    <pageSetUpPr fitToPage="1"/>
  </sheetPr>
  <dimension ref="A1:F16"/>
  <sheetViews>
    <sheetView showGridLines="0" workbookViewId="0">
      <selection sqref="A1:F1"/>
    </sheetView>
  </sheetViews>
  <sheetFormatPr defaultColWidth="9.109375" defaultRowHeight="14.4" x14ac:dyDescent="0.3"/>
  <cols>
    <col min="1" max="1" width="11.109375" style="1" customWidth="1"/>
    <col min="2" max="4" width="14.77734375" style="1" customWidth="1"/>
    <col min="5" max="5" width="16.6640625" style="1" customWidth="1"/>
    <col min="6" max="6" width="18.5546875" style="1" customWidth="1"/>
    <col min="7" max="16384" width="9.109375" style="1"/>
  </cols>
  <sheetData>
    <row r="1" spans="1:6" ht="30" customHeight="1" x14ac:dyDescent="0.3">
      <c r="A1" s="39" t="s">
        <v>20</v>
      </c>
      <c r="B1" s="37"/>
      <c r="C1" s="37"/>
      <c r="D1" s="37"/>
      <c r="E1" s="37"/>
      <c r="F1" s="41"/>
    </row>
    <row r="2" spans="1:6" ht="25.05" customHeight="1" thickBot="1" x14ac:dyDescent="0.35">
      <c r="A2" s="40" t="s">
        <v>22</v>
      </c>
      <c r="B2" s="33" t="s">
        <v>13</v>
      </c>
      <c r="C2" s="34" t="s">
        <v>14</v>
      </c>
      <c r="D2" s="33" t="s">
        <v>15</v>
      </c>
      <c r="E2" s="33" t="s">
        <v>16</v>
      </c>
      <c r="F2" s="42" t="s">
        <v>17</v>
      </c>
    </row>
    <row r="3" spans="1:6" x14ac:dyDescent="0.3">
      <c r="A3" s="46">
        <v>2015</v>
      </c>
      <c r="B3" s="35">
        <v>30980</v>
      </c>
      <c r="C3" s="35">
        <v>23645</v>
      </c>
      <c r="D3" s="35">
        <v>0</v>
      </c>
      <c r="E3" s="35">
        <v>0</v>
      </c>
      <c r="F3" s="43">
        <v>7335</v>
      </c>
    </row>
    <row r="4" spans="1:6" x14ac:dyDescent="0.3">
      <c r="A4" s="47">
        <v>2016</v>
      </c>
      <c r="B4" s="36">
        <v>21936</v>
      </c>
      <c r="C4" s="36">
        <v>21936</v>
      </c>
      <c r="D4" s="36">
        <v>0</v>
      </c>
      <c r="E4" s="36">
        <v>0</v>
      </c>
      <c r="F4" s="44">
        <v>0</v>
      </c>
    </row>
    <row r="5" spans="1:6" x14ac:dyDescent="0.3">
      <c r="A5" s="47">
        <v>2017</v>
      </c>
      <c r="B5" s="36">
        <v>34350</v>
      </c>
      <c r="C5" s="36">
        <v>33578</v>
      </c>
      <c r="D5" s="36">
        <v>0</v>
      </c>
      <c r="E5" s="36">
        <v>0</v>
      </c>
      <c r="F5" s="44">
        <v>772</v>
      </c>
    </row>
    <row r="6" spans="1:6" x14ac:dyDescent="0.3">
      <c r="A6" s="47">
        <v>2018</v>
      </c>
      <c r="B6" s="36">
        <v>39907</v>
      </c>
      <c r="C6" s="36">
        <v>38459</v>
      </c>
      <c r="D6" s="36">
        <v>0</v>
      </c>
      <c r="E6" s="36">
        <v>0</v>
      </c>
      <c r="F6" s="44">
        <v>1448</v>
      </c>
    </row>
    <row r="7" spans="1:6" x14ac:dyDescent="0.3">
      <c r="A7" s="47">
        <v>2019</v>
      </c>
      <c r="B7" s="36">
        <v>50776</v>
      </c>
      <c r="C7" s="36">
        <v>50293</v>
      </c>
      <c r="D7" s="36">
        <v>0</v>
      </c>
      <c r="E7" s="36">
        <v>0</v>
      </c>
      <c r="F7" s="44">
        <v>483</v>
      </c>
    </row>
    <row r="8" spans="1:6" x14ac:dyDescent="0.3">
      <c r="A8" s="47">
        <v>2020</v>
      </c>
      <c r="B8" s="36">
        <v>56265</v>
      </c>
      <c r="C8" s="36">
        <v>55650</v>
      </c>
      <c r="D8" s="36">
        <v>615</v>
      </c>
      <c r="E8" s="36">
        <v>0</v>
      </c>
      <c r="F8" s="44">
        <v>0</v>
      </c>
    </row>
    <row r="9" spans="1:6" x14ac:dyDescent="0.3">
      <c r="A9" s="47">
        <v>2021</v>
      </c>
      <c r="B9" s="36">
        <v>58058</v>
      </c>
      <c r="C9" s="36">
        <v>56408</v>
      </c>
      <c r="D9" s="36">
        <v>1650</v>
      </c>
      <c r="E9" s="36">
        <v>0</v>
      </c>
      <c r="F9" s="44">
        <v>0</v>
      </c>
    </row>
    <row r="10" spans="1:6" x14ac:dyDescent="0.3">
      <c r="A10" s="47">
        <v>2022</v>
      </c>
      <c r="B10" s="36">
        <v>80179</v>
      </c>
      <c r="C10" s="36">
        <v>78264</v>
      </c>
      <c r="D10" s="36">
        <v>370</v>
      </c>
      <c r="E10" s="36">
        <v>995</v>
      </c>
      <c r="F10" s="44">
        <v>550</v>
      </c>
    </row>
    <row r="11" spans="1:6" x14ac:dyDescent="0.3">
      <c r="A11" s="47">
        <v>2023</v>
      </c>
      <c r="B11" s="36">
        <v>76418</v>
      </c>
      <c r="C11" s="36">
        <v>76418</v>
      </c>
      <c r="D11" s="36">
        <v>0</v>
      </c>
      <c r="E11" s="36">
        <v>0</v>
      </c>
      <c r="F11" s="44">
        <v>0</v>
      </c>
    </row>
    <row r="12" spans="1:6" x14ac:dyDescent="0.3">
      <c r="A12" s="47">
        <v>2024</v>
      </c>
      <c r="B12" s="36">
        <v>61985</v>
      </c>
      <c r="C12" s="36">
        <v>61685</v>
      </c>
      <c r="D12" s="36">
        <v>0</v>
      </c>
      <c r="E12" s="36">
        <v>0</v>
      </c>
      <c r="F12" s="44">
        <v>300</v>
      </c>
    </row>
    <row r="13" spans="1:6" ht="15" thickBot="1" x14ac:dyDescent="0.35">
      <c r="A13" s="48">
        <v>2025</v>
      </c>
      <c r="B13" s="38">
        <v>68031</v>
      </c>
      <c r="C13" s="38">
        <v>66931</v>
      </c>
      <c r="D13" s="38">
        <v>0</v>
      </c>
      <c r="E13" s="38">
        <v>800</v>
      </c>
      <c r="F13" s="45">
        <v>300</v>
      </c>
    </row>
    <row r="14" spans="1:6" x14ac:dyDescent="0.3">
      <c r="A14" s="4"/>
    </row>
    <row r="15" spans="1:6" x14ac:dyDescent="0.3">
      <c r="A15" s="49" t="s">
        <v>47</v>
      </c>
      <c r="B15" s="49"/>
      <c r="C15" s="49"/>
      <c r="D15" s="49"/>
      <c r="E15" s="49"/>
      <c r="F15" s="49"/>
    </row>
    <row r="16" spans="1:6" x14ac:dyDescent="0.3">
      <c r="A16" s="49" t="s">
        <v>11</v>
      </c>
      <c r="B16" s="49"/>
      <c r="C16" s="49"/>
      <c r="D16" s="49"/>
      <c r="E16" s="49"/>
      <c r="F16" s="49"/>
    </row>
  </sheetData>
  <mergeCells count="1">
    <mergeCell ref="A1:F1"/>
  </mergeCells>
  <printOptions horizontalCentered="1"/>
  <pageMargins left="5.5555555555555558E-3" right="5.5555555555555558E-3" top="6.9444444444444441E-3" bottom="6.9444444444444441E-3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4329-B762-427C-854F-A7C70CE2C698}">
  <sheetPr>
    <pageSetUpPr fitToPage="1"/>
  </sheetPr>
  <dimension ref="A1:C15"/>
  <sheetViews>
    <sheetView showGridLines="0" workbookViewId="0">
      <selection sqref="A1:C1"/>
    </sheetView>
  </sheetViews>
  <sheetFormatPr defaultColWidth="9.109375" defaultRowHeight="14.4" x14ac:dyDescent="0.3"/>
  <cols>
    <col min="1" max="1" width="11.109375" style="1" customWidth="1"/>
    <col min="2" max="2" width="25.88671875" style="1" customWidth="1"/>
    <col min="3" max="3" width="14.77734375" style="1" customWidth="1"/>
    <col min="4" max="16384" width="9.109375" style="1"/>
  </cols>
  <sheetData>
    <row r="1" spans="1:3" ht="30" customHeight="1" x14ac:dyDescent="0.3">
      <c r="A1" s="55" t="s">
        <v>21</v>
      </c>
      <c r="B1" s="53"/>
      <c r="C1" s="56"/>
    </row>
    <row r="2" spans="1:3" ht="25.05" customHeight="1" thickBot="1" x14ac:dyDescent="0.35">
      <c r="A2" s="40" t="s">
        <v>22</v>
      </c>
      <c r="B2" s="33" t="s">
        <v>23</v>
      </c>
      <c r="C2" s="42" t="s">
        <v>24</v>
      </c>
    </row>
    <row r="3" spans="1:3" x14ac:dyDescent="0.3">
      <c r="A3" s="46">
        <v>2015</v>
      </c>
      <c r="B3" s="51">
        <f>('Countywide (Valuation)'!C3*1000)/'Countywide (Units)'!C28</f>
        <v>170107.91366906476</v>
      </c>
      <c r="C3" s="43"/>
    </row>
    <row r="4" spans="1:3" x14ac:dyDescent="0.3">
      <c r="A4" s="47">
        <v>2016</v>
      </c>
      <c r="B4" s="52">
        <f>('Countywide (Valuation)'!C4*1000)/'Countywide (Units)'!C29</f>
        <v>147221.47651006712</v>
      </c>
      <c r="C4" s="57">
        <f>(B4-B3)/B3</f>
        <v>-0.1345406963459789</v>
      </c>
    </row>
    <row r="5" spans="1:3" x14ac:dyDescent="0.3">
      <c r="A5" s="47">
        <v>2017</v>
      </c>
      <c r="B5" s="52">
        <f>('Countywide (Valuation)'!C5*1000)/'Countywide (Units)'!C30</f>
        <v>174885.41666666666</v>
      </c>
      <c r="C5" s="57">
        <f t="shared" ref="C5:C11" si="0">(B5-B4)/B4</f>
        <v>0.18790696039995125</v>
      </c>
    </row>
    <row r="6" spans="1:3" x14ac:dyDescent="0.3">
      <c r="A6" s="47">
        <v>2018</v>
      </c>
      <c r="B6" s="52">
        <f>('Countywide (Valuation)'!C6*1000)/'Countywide (Units)'!C31</f>
        <v>181410.37735849057</v>
      </c>
      <c r="C6" s="57">
        <f t="shared" si="0"/>
        <v>3.7309918781052824E-2</v>
      </c>
    </row>
    <row r="7" spans="1:3" x14ac:dyDescent="0.3">
      <c r="A7" s="47">
        <v>2019</v>
      </c>
      <c r="B7" s="52">
        <f>('Countywide (Valuation)'!C7*1000)/'Countywide (Units)'!C32</f>
        <v>201979.91967871485</v>
      </c>
      <c r="C7" s="57">
        <f t="shared" si="0"/>
        <v>0.1133868007979289</v>
      </c>
    </row>
    <row r="8" spans="1:3" x14ac:dyDescent="0.3">
      <c r="A8" s="47">
        <v>2020</v>
      </c>
      <c r="B8" s="52">
        <f>('Countywide (Valuation)'!C8*1000)/'Countywide (Units)'!C33</f>
        <v>167117.11711711713</v>
      </c>
      <c r="C8" s="57">
        <f t="shared" si="0"/>
        <v>-0.17260528975877026</v>
      </c>
    </row>
    <row r="9" spans="1:3" x14ac:dyDescent="0.3">
      <c r="A9" s="47">
        <v>2021</v>
      </c>
      <c r="B9" s="52">
        <f>('Countywide (Valuation)'!C9*1000)/'Countywide (Units)'!C34</f>
        <v>133668.24644549764</v>
      </c>
      <c r="C9" s="57">
        <f t="shared" si="0"/>
        <v>-0.20015227194338345</v>
      </c>
    </row>
    <row r="10" spans="1:3" x14ac:dyDescent="0.3">
      <c r="A10" s="47">
        <v>2022</v>
      </c>
      <c r="B10" s="52">
        <f>('Countywide (Valuation)'!C10*1000)/'Countywide (Units)'!C35</f>
        <v>154062.99212598425</v>
      </c>
      <c r="C10" s="57">
        <f t="shared" si="0"/>
        <v>0.15257734146158963</v>
      </c>
    </row>
    <row r="11" spans="1:3" x14ac:dyDescent="0.3">
      <c r="A11" s="47">
        <v>2023</v>
      </c>
      <c r="B11" s="52">
        <f>('Countywide (Valuation)'!C11*1000)/'Countywide (Units)'!C36</f>
        <v>157238.683127572</v>
      </c>
      <c r="C11" s="57">
        <f t="shared" si="0"/>
        <v>2.0612938628316691E-2</v>
      </c>
    </row>
    <row r="12" spans="1:3" x14ac:dyDescent="0.3">
      <c r="A12" s="47">
        <v>2024</v>
      </c>
      <c r="B12" s="52">
        <f>('Countywide (Valuation)'!C12*1000)/'Countywide (Units)'!C37</f>
        <v>141804.59770114944</v>
      </c>
      <c r="C12" s="57">
        <f t="shared" ref="C12:C13" si="1">(B12-B11)/B11</f>
        <v>-9.8157050920481645E-2</v>
      </c>
    </row>
    <row r="13" spans="1:3" ht="15" thickBot="1" x14ac:dyDescent="0.35">
      <c r="A13" s="48">
        <v>2025</v>
      </c>
      <c r="B13" s="54">
        <f>('Countywide (Valuation)'!C13*1000)/'Countywide (Units)'!C38</f>
        <v>154575.05773672054</v>
      </c>
      <c r="C13" s="58">
        <f t="shared" si="1"/>
        <v>9.0056741760126902E-2</v>
      </c>
    </row>
    <row r="14" spans="1:3" x14ac:dyDescent="0.3">
      <c r="A14" s="4"/>
      <c r="B14" s="7"/>
      <c r="C14" s="7"/>
    </row>
    <row r="15" spans="1:3" x14ac:dyDescent="0.3">
      <c r="A15" s="49" t="s">
        <v>25</v>
      </c>
      <c r="B15" s="49"/>
      <c r="C15" s="49"/>
    </row>
  </sheetData>
  <mergeCells count="1">
    <mergeCell ref="A1:C1"/>
  </mergeCells>
  <printOptions horizontalCentered="1"/>
  <pageMargins left="6.9444444444444441E-3" right="6.9444444444444441E-3" top="6.9444444444444441E-3" bottom="6.9444444444444441E-3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zoomScaleNormal="100" workbookViewId="0">
      <selection sqref="A1:I1"/>
    </sheetView>
  </sheetViews>
  <sheetFormatPr defaultColWidth="9.109375" defaultRowHeight="14.4" x14ac:dyDescent="0.3"/>
  <cols>
    <col min="1" max="1" width="9.21875" style="1" customWidth="1"/>
    <col min="2" max="2" width="12" style="1" customWidth="1"/>
    <col min="3" max="3" width="10.21875" style="1" customWidth="1"/>
    <col min="4" max="4" width="11.109375" style="1" customWidth="1"/>
    <col min="5" max="5" width="15.77734375" style="1" customWidth="1"/>
    <col min="6" max="6" width="14.77734375" style="1" customWidth="1"/>
    <col min="7" max="7" width="13" style="1" customWidth="1"/>
    <col min="8" max="8" width="10.21875" style="1" customWidth="1"/>
    <col min="9" max="9" width="21.33203125" style="1" customWidth="1"/>
    <col min="10" max="16384" width="9.109375" style="1"/>
  </cols>
  <sheetData>
    <row r="1" spans="1:9" ht="30" customHeight="1" x14ac:dyDescent="0.3">
      <c r="A1" s="64" t="s">
        <v>12</v>
      </c>
      <c r="B1" s="62"/>
      <c r="C1" s="62"/>
      <c r="D1" s="62"/>
      <c r="E1" s="62"/>
      <c r="F1" s="62"/>
      <c r="G1" s="62"/>
      <c r="H1" s="62"/>
      <c r="I1" s="66"/>
    </row>
    <row r="2" spans="1:9" ht="25.05" customHeight="1" thickBot="1" x14ac:dyDescent="0.35">
      <c r="A2" s="65"/>
      <c r="B2" s="59" t="s">
        <v>0</v>
      </c>
      <c r="C2" s="59" t="s">
        <v>1</v>
      </c>
      <c r="D2" s="59" t="s">
        <v>2</v>
      </c>
      <c r="E2" s="59" t="s">
        <v>10</v>
      </c>
      <c r="F2" s="59" t="s">
        <v>3</v>
      </c>
      <c r="G2" s="59" t="s">
        <v>4</v>
      </c>
      <c r="H2" s="59" t="s">
        <v>5</v>
      </c>
      <c r="I2" s="67" t="s">
        <v>6</v>
      </c>
    </row>
    <row r="3" spans="1:9" x14ac:dyDescent="0.3">
      <c r="A3" s="70">
        <v>1990</v>
      </c>
      <c r="B3" s="60" t="s">
        <v>7</v>
      </c>
      <c r="C3" s="60" t="s">
        <v>7</v>
      </c>
      <c r="D3" s="60" t="s">
        <v>7</v>
      </c>
      <c r="E3" s="60" t="s">
        <v>7</v>
      </c>
      <c r="F3" s="60">
        <v>81</v>
      </c>
      <c r="G3" s="60" t="s">
        <v>7</v>
      </c>
      <c r="H3" s="60" t="s">
        <v>7</v>
      </c>
      <c r="I3" s="68" t="s">
        <v>7</v>
      </c>
    </row>
    <row r="4" spans="1:9" x14ac:dyDescent="0.3">
      <c r="A4" s="71">
        <v>1991</v>
      </c>
      <c r="B4" s="61" t="s">
        <v>7</v>
      </c>
      <c r="C4" s="61" t="s">
        <v>7</v>
      </c>
      <c r="D4" s="61" t="s">
        <v>7</v>
      </c>
      <c r="E4" s="61" t="s">
        <v>7</v>
      </c>
      <c r="F4" s="61">
        <v>131</v>
      </c>
      <c r="G4" s="61" t="s">
        <v>7</v>
      </c>
      <c r="H4" s="61" t="s">
        <v>7</v>
      </c>
      <c r="I4" s="69" t="s">
        <v>7</v>
      </c>
    </row>
    <row r="5" spans="1:9" x14ac:dyDescent="0.3">
      <c r="A5" s="71">
        <v>1992</v>
      </c>
      <c r="B5" s="61" t="s">
        <v>7</v>
      </c>
      <c r="C5" s="61" t="s">
        <v>7</v>
      </c>
      <c r="D5" s="61" t="s">
        <v>7</v>
      </c>
      <c r="E5" s="61" t="s">
        <v>7</v>
      </c>
      <c r="F5" s="61">
        <v>258</v>
      </c>
      <c r="G5" s="61" t="s">
        <v>7</v>
      </c>
      <c r="H5" s="61" t="s">
        <v>7</v>
      </c>
      <c r="I5" s="69" t="s">
        <v>7</v>
      </c>
    </row>
    <row r="6" spans="1:9" x14ac:dyDescent="0.3">
      <c r="A6" s="71">
        <v>1993</v>
      </c>
      <c r="B6" s="61" t="s">
        <v>7</v>
      </c>
      <c r="C6" s="61" t="s">
        <v>7</v>
      </c>
      <c r="D6" s="61" t="s">
        <v>7</v>
      </c>
      <c r="E6" s="61" t="s">
        <v>7</v>
      </c>
      <c r="F6" s="61">
        <v>216</v>
      </c>
      <c r="G6" s="61" t="s">
        <v>7</v>
      </c>
      <c r="H6" s="61" t="s">
        <v>7</v>
      </c>
      <c r="I6" s="69" t="s">
        <v>7</v>
      </c>
    </row>
    <row r="7" spans="1:9" x14ac:dyDescent="0.3">
      <c r="A7" s="71">
        <v>1994</v>
      </c>
      <c r="B7" s="61" t="s">
        <v>7</v>
      </c>
      <c r="C7" s="61" t="s">
        <v>7</v>
      </c>
      <c r="D7" s="61" t="s">
        <v>7</v>
      </c>
      <c r="E7" s="61" t="s">
        <v>7</v>
      </c>
      <c r="F7" s="61">
        <v>249</v>
      </c>
      <c r="G7" s="61" t="s">
        <v>7</v>
      </c>
      <c r="H7" s="61" t="s">
        <v>7</v>
      </c>
      <c r="I7" s="69" t="s">
        <v>7</v>
      </c>
    </row>
    <row r="8" spans="1:9" x14ac:dyDescent="0.3">
      <c r="A8" s="71">
        <v>1995</v>
      </c>
      <c r="B8" s="61" t="s">
        <v>7</v>
      </c>
      <c r="C8" s="61" t="s">
        <v>7</v>
      </c>
      <c r="D8" s="61" t="s">
        <v>7</v>
      </c>
      <c r="E8" s="61" t="s">
        <v>7</v>
      </c>
      <c r="F8" s="61">
        <v>178</v>
      </c>
      <c r="G8" s="61" t="s">
        <v>7</v>
      </c>
      <c r="H8" s="61" t="s">
        <v>7</v>
      </c>
      <c r="I8" s="69" t="s">
        <v>7</v>
      </c>
    </row>
    <row r="9" spans="1:9" x14ac:dyDescent="0.3">
      <c r="A9" s="71">
        <v>1996</v>
      </c>
      <c r="B9" s="61">
        <v>15</v>
      </c>
      <c r="C9" s="61">
        <v>1</v>
      </c>
      <c r="D9" s="61">
        <v>28</v>
      </c>
      <c r="E9" s="61">
        <v>9</v>
      </c>
      <c r="F9" s="61">
        <v>222</v>
      </c>
      <c r="G9" s="61">
        <v>7</v>
      </c>
      <c r="H9" s="61">
        <v>6</v>
      </c>
      <c r="I9" s="69">
        <v>292</v>
      </c>
    </row>
    <row r="10" spans="1:9" x14ac:dyDescent="0.3">
      <c r="A10" s="71">
        <v>1997</v>
      </c>
      <c r="B10" s="61">
        <v>11</v>
      </c>
      <c r="C10" s="61">
        <v>2</v>
      </c>
      <c r="D10" s="61">
        <v>27</v>
      </c>
      <c r="E10" s="61">
        <v>7</v>
      </c>
      <c r="F10" s="61">
        <v>209</v>
      </c>
      <c r="G10" s="61">
        <v>7</v>
      </c>
      <c r="H10" s="61">
        <v>2</v>
      </c>
      <c r="I10" s="69">
        <v>275</v>
      </c>
    </row>
    <row r="11" spans="1:9" x14ac:dyDescent="0.3">
      <c r="A11" s="71">
        <v>1998</v>
      </c>
      <c r="B11" s="61">
        <v>4</v>
      </c>
      <c r="C11" s="61">
        <v>1</v>
      </c>
      <c r="D11" s="61">
        <v>27</v>
      </c>
      <c r="E11" s="61">
        <v>7</v>
      </c>
      <c r="F11" s="61">
        <v>253</v>
      </c>
      <c r="G11" s="61">
        <v>3</v>
      </c>
      <c r="H11" s="61">
        <v>3</v>
      </c>
      <c r="I11" s="69">
        <v>265</v>
      </c>
    </row>
    <row r="12" spans="1:9" x14ac:dyDescent="0.3">
      <c r="A12" s="71">
        <v>1999</v>
      </c>
      <c r="B12" s="61">
        <v>5</v>
      </c>
      <c r="C12" s="61">
        <v>1</v>
      </c>
      <c r="D12" s="61">
        <v>21</v>
      </c>
      <c r="E12" s="61">
        <v>12</v>
      </c>
      <c r="F12" s="61">
        <v>273</v>
      </c>
      <c r="G12" s="61">
        <v>1</v>
      </c>
      <c r="H12" s="61">
        <v>6</v>
      </c>
      <c r="I12" s="69">
        <v>305</v>
      </c>
    </row>
    <row r="13" spans="1:9" x14ac:dyDescent="0.3">
      <c r="A13" s="71">
        <v>2000</v>
      </c>
      <c r="B13" s="36">
        <v>3</v>
      </c>
      <c r="C13" s="36">
        <v>1</v>
      </c>
      <c r="D13" s="36">
        <v>15</v>
      </c>
      <c r="E13" s="36">
        <v>8</v>
      </c>
      <c r="F13" s="36">
        <v>291</v>
      </c>
      <c r="G13" s="36">
        <v>13</v>
      </c>
      <c r="H13" s="36">
        <v>1</v>
      </c>
      <c r="I13" s="44">
        <v>348</v>
      </c>
    </row>
    <row r="14" spans="1:9" x14ac:dyDescent="0.3">
      <c r="A14" s="71">
        <v>2001</v>
      </c>
      <c r="B14" s="36">
        <v>6</v>
      </c>
      <c r="C14" s="36">
        <v>4</v>
      </c>
      <c r="D14" s="36">
        <v>20</v>
      </c>
      <c r="E14" s="36">
        <v>9</v>
      </c>
      <c r="F14" s="36">
        <v>302</v>
      </c>
      <c r="G14" s="36">
        <v>9</v>
      </c>
      <c r="H14" s="36">
        <v>2</v>
      </c>
      <c r="I14" s="44">
        <v>261</v>
      </c>
    </row>
    <row r="15" spans="1:9" x14ac:dyDescent="0.3">
      <c r="A15" s="71">
        <v>2002</v>
      </c>
      <c r="B15" s="36">
        <v>3</v>
      </c>
      <c r="C15" s="36">
        <v>0</v>
      </c>
      <c r="D15" s="36">
        <v>17</v>
      </c>
      <c r="E15" s="36">
        <v>23</v>
      </c>
      <c r="F15" s="36">
        <v>376</v>
      </c>
      <c r="G15" s="36">
        <v>4</v>
      </c>
      <c r="H15" s="36">
        <v>4</v>
      </c>
      <c r="I15" s="44">
        <v>258</v>
      </c>
    </row>
    <row r="16" spans="1:9" x14ac:dyDescent="0.3">
      <c r="A16" s="71">
        <v>2003</v>
      </c>
      <c r="B16" s="36">
        <v>13</v>
      </c>
      <c r="C16" s="36">
        <v>4</v>
      </c>
      <c r="D16" s="36">
        <v>26</v>
      </c>
      <c r="E16" s="36">
        <v>25</v>
      </c>
      <c r="F16" s="36">
        <v>595</v>
      </c>
      <c r="G16" s="36">
        <v>6</v>
      </c>
      <c r="H16" s="36">
        <v>4</v>
      </c>
      <c r="I16" s="44">
        <v>346</v>
      </c>
    </row>
    <row r="17" spans="1:9" x14ac:dyDescent="0.3">
      <c r="A17" s="71">
        <v>2004</v>
      </c>
      <c r="B17" s="36">
        <v>15</v>
      </c>
      <c r="C17" s="36">
        <v>4</v>
      </c>
      <c r="D17" s="36">
        <v>30</v>
      </c>
      <c r="E17" s="36">
        <v>5</v>
      </c>
      <c r="F17" s="36">
        <v>689</v>
      </c>
      <c r="G17" s="36">
        <v>6</v>
      </c>
      <c r="H17" s="36">
        <v>4</v>
      </c>
      <c r="I17" s="44">
        <v>376</v>
      </c>
    </row>
    <row r="18" spans="1:9" x14ac:dyDescent="0.3">
      <c r="A18" s="71">
        <v>2005</v>
      </c>
      <c r="B18" s="36">
        <v>5</v>
      </c>
      <c r="C18" s="36">
        <v>5</v>
      </c>
      <c r="D18" s="36">
        <v>82</v>
      </c>
      <c r="E18" s="36">
        <v>6</v>
      </c>
      <c r="F18" s="36">
        <v>577</v>
      </c>
      <c r="G18" s="36">
        <v>12</v>
      </c>
      <c r="H18" s="36">
        <v>6</v>
      </c>
      <c r="I18" s="44">
        <v>572</v>
      </c>
    </row>
    <row r="19" spans="1:9" x14ac:dyDescent="0.3">
      <c r="A19" s="71">
        <v>2006</v>
      </c>
      <c r="B19" s="36">
        <v>104</v>
      </c>
      <c r="C19" s="36">
        <v>5</v>
      </c>
      <c r="D19" s="36">
        <v>69</v>
      </c>
      <c r="E19" s="36">
        <v>1</v>
      </c>
      <c r="F19" s="36">
        <v>427</v>
      </c>
      <c r="G19" s="36">
        <v>11</v>
      </c>
      <c r="H19" s="36">
        <v>7</v>
      </c>
      <c r="I19" s="44">
        <v>408</v>
      </c>
    </row>
    <row r="20" spans="1:9" x14ac:dyDescent="0.3">
      <c r="A20" s="71">
        <v>2007</v>
      </c>
      <c r="B20" s="36">
        <v>25</v>
      </c>
      <c r="C20" s="36">
        <v>8</v>
      </c>
      <c r="D20" s="36">
        <v>37</v>
      </c>
      <c r="E20" s="36">
        <v>3</v>
      </c>
      <c r="F20" s="36">
        <v>178</v>
      </c>
      <c r="G20" s="36">
        <v>6</v>
      </c>
      <c r="H20" s="36">
        <v>7</v>
      </c>
      <c r="I20" s="44">
        <v>219</v>
      </c>
    </row>
    <row r="21" spans="1:9" x14ac:dyDescent="0.3">
      <c r="A21" s="71">
        <v>2008</v>
      </c>
      <c r="B21" s="36">
        <v>64</v>
      </c>
      <c r="C21" s="36">
        <v>2</v>
      </c>
      <c r="D21" s="36">
        <v>16</v>
      </c>
      <c r="E21" s="36">
        <v>1</v>
      </c>
      <c r="F21" s="36">
        <v>199</v>
      </c>
      <c r="G21" s="36">
        <v>4</v>
      </c>
      <c r="H21" s="36">
        <v>2</v>
      </c>
      <c r="I21" s="44">
        <v>135</v>
      </c>
    </row>
    <row r="22" spans="1:9" x14ac:dyDescent="0.3">
      <c r="A22" s="71">
        <v>2009</v>
      </c>
      <c r="B22" s="36">
        <v>38</v>
      </c>
      <c r="C22" s="36">
        <v>1</v>
      </c>
      <c r="D22" s="36">
        <v>13</v>
      </c>
      <c r="E22" s="36">
        <v>0</v>
      </c>
      <c r="F22" s="36">
        <v>197</v>
      </c>
      <c r="G22" s="36">
        <v>2</v>
      </c>
      <c r="H22" s="36">
        <v>0</v>
      </c>
      <c r="I22" s="44">
        <v>121</v>
      </c>
    </row>
    <row r="23" spans="1:9" x14ac:dyDescent="0.3">
      <c r="A23" s="71">
        <v>2010</v>
      </c>
      <c r="B23" s="36">
        <v>28</v>
      </c>
      <c r="C23" s="36">
        <v>3</v>
      </c>
      <c r="D23" s="36">
        <v>6</v>
      </c>
      <c r="E23" s="36">
        <v>0</v>
      </c>
      <c r="F23" s="36">
        <v>169</v>
      </c>
      <c r="G23" s="36">
        <v>2</v>
      </c>
      <c r="H23" s="36">
        <v>4</v>
      </c>
      <c r="I23" s="44">
        <v>135</v>
      </c>
    </row>
    <row r="24" spans="1:9" x14ac:dyDescent="0.3">
      <c r="A24" s="71">
        <v>2011</v>
      </c>
      <c r="B24" s="36">
        <v>16</v>
      </c>
      <c r="C24" s="36">
        <v>3</v>
      </c>
      <c r="D24" s="36">
        <v>11</v>
      </c>
      <c r="E24" s="36">
        <v>0</v>
      </c>
      <c r="F24" s="36">
        <v>186</v>
      </c>
      <c r="G24" s="36">
        <v>1</v>
      </c>
      <c r="H24" s="36">
        <v>1</v>
      </c>
      <c r="I24" s="44">
        <v>101</v>
      </c>
    </row>
    <row r="25" spans="1:9" x14ac:dyDescent="0.3">
      <c r="A25" s="71">
        <v>2012</v>
      </c>
      <c r="B25" s="36">
        <v>10</v>
      </c>
      <c r="C25" s="36">
        <v>2</v>
      </c>
      <c r="D25" s="36">
        <v>8</v>
      </c>
      <c r="E25" s="36">
        <v>0</v>
      </c>
      <c r="F25" s="36">
        <v>169</v>
      </c>
      <c r="G25" s="36">
        <v>1</v>
      </c>
      <c r="H25" s="36">
        <v>0</v>
      </c>
      <c r="I25" s="44">
        <v>88</v>
      </c>
    </row>
    <row r="26" spans="1:9" x14ac:dyDescent="0.3">
      <c r="A26" s="71">
        <v>2013</v>
      </c>
      <c r="B26" s="61">
        <v>2</v>
      </c>
      <c r="C26" s="61">
        <v>2</v>
      </c>
      <c r="D26" s="61">
        <v>3</v>
      </c>
      <c r="E26" s="36">
        <v>0</v>
      </c>
      <c r="F26" s="61">
        <v>61</v>
      </c>
      <c r="G26" s="61">
        <v>1</v>
      </c>
      <c r="H26" s="61">
        <v>4</v>
      </c>
      <c r="I26" s="69">
        <v>86</v>
      </c>
    </row>
    <row r="27" spans="1:9" x14ac:dyDescent="0.3">
      <c r="A27" s="71">
        <v>2014</v>
      </c>
      <c r="B27" s="61">
        <v>0</v>
      </c>
      <c r="C27" s="61">
        <v>0</v>
      </c>
      <c r="D27" s="61">
        <v>4</v>
      </c>
      <c r="E27" s="36">
        <v>0</v>
      </c>
      <c r="F27" s="61">
        <v>110</v>
      </c>
      <c r="G27" s="61">
        <v>2</v>
      </c>
      <c r="H27" s="61">
        <v>1</v>
      </c>
      <c r="I27" s="69">
        <v>95</v>
      </c>
    </row>
    <row r="28" spans="1:9" x14ac:dyDescent="0.3">
      <c r="A28" s="71">
        <v>2015</v>
      </c>
      <c r="B28" s="61">
        <v>2</v>
      </c>
      <c r="C28" s="61">
        <v>1</v>
      </c>
      <c r="D28" s="61">
        <v>6</v>
      </c>
      <c r="E28" s="36">
        <v>0</v>
      </c>
      <c r="F28" s="61">
        <v>59</v>
      </c>
      <c r="G28" s="61">
        <v>0</v>
      </c>
      <c r="H28" s="61">
        <v>0</v>
      </c>
      <c r="I28" s="69">
        <v>71</v>
      </c>
    </row>
    <row r="29" spans="1:9" x14ac:dyDescent="0.3">
      <c r="A29" s="71">
        <v>2016</v>
      </c>
      <c r="B29" s="61">
        <v>2</v>
      </c>
      <c r="C29" s="61">
        <v>2</v>
      </c>
      <c r="D29" s="61">
        <v>3</v>
      </c>
      <c r="E29" s="36" t="s">
        <v>7</v>
      </c>
      <c r="F29" s="61">
        <v>57</v>
      </c>
      <c r="G29" s="61" t="s">
        <v>7</v>
      </c>
      <c r="H29" s="61" t="s">
        <v>7</v>
      </c>
      <c r="I29" s="69" t="s">
        <v>7</v>
      </c>
    </row>
    <row r="30" spans="1:9" x14ac:dyDescent="0.3">
      <c r="A30" s="71">
        <v>2017</v>
      </c>
      <c r="B30" s="36">
        <v>2</v>
      </c>
      <c r="C30" s="36">
        <v>1</v>
      </c>
      <c r="D30" s="61">
        <v>3</v>
      </c>
      <c r="E30" s="36" t="s">
        <v>7</v>
      </c>
      <c r="F30" s="61">
        <v>63</v>
      </c>
      <c r="G30" s="36" t="s">
        <v>7</v>
      </c>
      <c r="H30" s="36" t="s">
        <v>7</v>
      </c>
      <c r="I30" s="44" t="s">
        <v>7</v>
      </c>
    </row>
    <row r="31" spans="1:9" x14ac:dyDescent="0.3">
      <c r="A31" s="71">
        <v>2018</v>
      </c>
      <c r="B31" s="61" t="s">
        <v>7</v>
      </c>
      <c r="C31" s="61" t="s">
        <v>7</v>
      </c>
      <c r="D31" s="61" t="s">
        <v>7</v>
      </c>
      <c r="E31" s="61" t="s">
        <v>7</v>
      </c>
      <c r="F31" s="61" t="s">
        <v>7</v>
      </c>
      <c r="G31" s="61" t="s">
        <v>7</v>
      </c>
      <c r="H31" s="61" t="s">
        <v>7</v>
      </c>
      <c r="I31" s="69" t="s">
        <v>7</v>
      </c>
    </row>
    <row r="32" spans="1:9" x14ac:dyDescent="0.3">
      <c r="A32" s="71">
        <v>2019</v>
      </c>
      <c r="B32" s="36">
        <v>1</v>
      </c>
      <c r="C32" s="36">
        <v>0</v>
      </c>
      <c r="D32" s="61">
        <v>2</v>
      </c>
      <c r="E32" s="36" t="s">
        <v>7</v>
      </c>
      <c r="F32" s="61">
        <v>68</v>
      </c>
      <c r="G32" s="36" t="s">
        <v>7</v>
      </c>
      <c r="H32" s="36">
        <v>0</v>
      </c>
      <c r="I32" s="44" t="s">
        <v>7</v>
      </c>
    </row>
    <row r="33" spans="1:9" x14ac:dyDescent="0.3">
      <c r="A33" s="71">
        <v>2020</v>
      </c>
      <c r="B33" s="36">
        <v>4</v>
      </c>
      <c r="C33" s="36">
        <v>2</v>
      </c>
      <c r="D33" s="36">
        <v>11</v>
      </c>
      <c r="E33" s="36" t="s">
        <v>7</v>
      </c>
      <c r="F33" s="61">
        <v>97</v>
      </c>
      <c r="G33" s="36" t="s">
        <v>7</v>
      </c>
      <c r="H33" s="36">
        <v>0</v>
      </c>
      <c r="I33" s="44" t="s">
        <v>7</v>
      </c>
    </row>
    <row r="34" spans="1:9" x14ac:dyDescent="0.3">
      <c r="A34" s="71">
        <v>2021</v>
      </c>
      <c r="B34" s="36">
        <v>13</v>
      </c>
      <c r="C34" s="36">
        <v>2</v>
      </c>
      <c r="D34" s="36">
        <v>13</v>
      </c>
      <c r="E34" s="36" t="s">
        <v>7</v>
      </c>
      <c r="F34" s="61">
        <v>55</v>
      </c>
      <c r="G34" s="36" t="s">
        <v>7</v>
      </c>
      <c r="H34" s="36">
        <v>1</v>
      </c>
      <c r="I34" s="44" t="s">
        <v>7</v>
      </c>
    </row>
    <row r="35" spans="1:9" x14ac:dyDescent="0.3">
      <c r="A35" s="71">
        <v>2022</v>
      </c>
      <c r="B35" s="36">
        <v>103</v>
      </c>
      <c r="C35" s="36">
        <v>0</v>
      </c>
      <c r="D35" s="36">
        <v>14</v>
      </c>
      <c r="E35" s="36" t="s">
        <v>7</v>
      </c>
      <c r="F35" s="61">
        <v>52</v>
      </c>
      <c r="G35" s="36" t="s">
        <v>7</v>
      </c>
      <c r="H35" s="36">
        <v>4</v>
      </c>
      <c r="I35" s="44" t="s">
        <v>7</v>
      </c>
    </row>
    <row r="36" spans="1:9" ht="15" thickBot="1" x14ac:dyDescent="0.35">
      <c r="A36" s="72">
        <v>2023</v>
      </c>
      <c r="B36" s="38">
        <v>53</v>
      </c>
      <c r="C36" s="38">
        <v>0</v>
      </c>
      <c r="D36" s="38">
        <v>14</v>
      </c>
      <c r="E36" s="38" t="s">
        <v>7</v>
      </c>
      <c r="F36" s="63">
        <v>56</v>
      </c>
      <c r="G36" s="38" t="s">
        <v>7</v>
      </c>
      <c r="H36" s="38">
        <v>2</v>
      </c>
      <c r="I36" s="45" t="s">
        <v>7</v>
      </c>
    </row>
    <row r="37" spans="1:9" x14ac:dyDescent="0.3">
      <c r="A37" s="8"/>
      <c r="B37" s="6"/>
      <c r="C37" s="6"/>
      <c r="D37" s="6"/>
      <c r="E37" s="6"/>
      <c r="F37" s="5"/>
      <c r="G37" s="6"/>
      <c r="H37" s="6"/>
      <c r="I37" s="6"/>
    </row>
    <row r="38" spans="1:9" x14ac:dyDescent="0.3">
      <c r="A38" s="49" t="s">
        <v>8</v>
      </c>
      <c r="B38" s="49"/>
      <c r="C38" s="49"/>
      <c r="D38" s="49"/>
      <c r="E38" s="49"/>
      <c r="F38" s="49"/>
      <c r="G38" s="49"/>
      <c r="H38" s="49"/>
      <c r="I38" s="49"/>
    </row>
    <row r="39" spans="1:9" x14ac:dyDescent="0.3">
      <c r="A39" s="49" t="s">
        <v>9</v>
      </c>
      <c r="B39" s="49"/>
      <c r="C39" s="49"/>
      <c r="D39" s="49"/>
      <c r="E39" s="49"/>
      <c r="F39" s="49"/>
      <c r="G39" s="49"/>
      <c r="H39" s="49"/>
      <c r="I39" s="49"/>
    </row>
  </sheetData>
  <mergeCells count="1">
    <mergeCell ref="A1:I1"/>
  </mergeCells>
  <printOptions horizontalCentered="1"/>
  <pageMargins left="5.5555555555555558E-3" right="5.5555555555555558E-3" top="6.9444444444444441E-3" bottom="6.9444444444444441E-3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 Dashboard (new!)</vt:lpstr>
      <vt:lpstr>Countywide (Units)</vt:lpstr>
      <vt:lpstr>Countywide (Valuation)</vt:lpstr>
      <vt:lpstr>Countywide (SFR Average Value)</vt:lpstr>
      <vt:lpstr>Municipalities (SFR Units)</vt:lpstr>
      <vt:lpstr>'Countywide (SFR Average Value)'!Print_Area</vt:lpstr>
      <vt:lpstr>'Countywide (Units)'!Print_Area</vt:lpstr>
      <vt:lpstr>'Countywide (Valuation)'!Print_Area</vt:lpstr>
      <vt:lpstr>'Municipalities (SFR Units)'!Print_Area</vt:lpstr>
      <vt:lpstr>'Summary Dashboard (new!)'!Print_Area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2026-04-28T18:11:31Z</cp:lastPrinted>
  <dcterms:created xsi:type="dcterms:W3CDTF">2013-09-09T23:26:53Z</dcterms:created>
  <dcterms:modified xsi:type="dcterms:W3CDTF">2026-05-15T17:50:34Z</dcterms:modified>
</cp:coreProperties>
</file>