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etorgft4363585-my.sharepoint.com/personal/robert_useconomicresearch_com/Documents/Documents/My Documents/US Economic Research/Cochise Economy/WebStats/"/>
    </mc:Choice>
  </mc:AlternateContent>
  <xr:revisionPtr revIDLastSave="1827" documentId="13_ncr:1_{6B05E511-B523-4082-B944-428608358604}" xr6:coauthVersionLast="47" xr6:coauthVersionMax="47" xr10:uidLastSave="{A59AD3BD-2B41-4F80-A817-97E9271E3893}"/>
  <bookViews>
    <workbookView xWindow="-108" yWindow="-108" windowWidth="30936" windowHeight="16776" xr2:uid="{00000000-000D-0000-FFFF-FFFF00000000}"/>
  </bookViews>
  <sheets>
    <sheet name="Summary (NEW!)" sheetId="27" r:id="rId1"/>
    <sheet name="2026" sheetId="24" r:id="rId2"/>
    <sheet name="2025" sheetId="23" r:id="rId3"/>
    <sheet name="2024" sheetId="22" r:id="rId4"/>
    <sheet name="2023" sheetId="21" r:id="rId5"/>
    <sheet name="2022" sheetId="20" r:id="rId6"/>
    <sheet name="2021" sheetId="19" r:id="rId7"/>
    <sheet name="2019-2020" sheetId="18" r:id="rId8"/>
    <sheet name="2018" sheetId="17" r:id="rId9"/>
    <sheet name="2017" sheetId="15" r:id="rId10"/>
    <sheet name="2016" sheetId="14" r:id="rId11"/>
    <sheet name="2015" sheetId="13" r:id="rId12"/>
    <sheet name="2014" sheetId="12" r:id="rId13"/>
    <sheet name="2013" sheetId="1" r:id="rId14"/>
    <sheet name="2012" sheetId="2" r:id="rId15"/>
    <sheet name="2011" sheetId="3" r:id="rId16"/>
    <sheet name="2010" sheetId="4" r:id="rId17"/>
    <sheet name="2009" sheetId="11" r:id="rId18"/>
  </sheets>
  <definedNames>
    <definedName name="_xlnm.Print_Area" localSheetId="17">'2009'!$A$1:$H$14</definedName>
    <definedName name="_xlnm.Print_Area" localSheetId="16">'2010'!$A$1:$I$47</definedName>
    <definedName name="_xlnm.Print_Area" localSheetId="15">'2011'!$A$1:$F$47</definedName>
    <definedName name="_xlnm.Print_Area" localSheetId="14">'2012'!$A$1:$F$47</definedName>
    <definedName name="_xlnm.Print_Area" localSheetId="13">'2013'!$A$1:$F$47</definedName>
    <definedName name="_xlnm.Print_Area" localSheetId="12">'2014'!$A$1:$F$47</definedName>
    <definedName name="_xlnm.Print_Area" localSheetId="11">'2015'!$A$1:$F$47</definedName>
    <definedName name="_xlnm.Print_Area" localSheetId="10">'2016'!$A$1:$F$47</definedName>
    <definedName name="_xlnm.Print_Area" localSheetId="9">'2017'!$A$1:$F$47</definedName>
    <definedName name="_xlnm.Print_Area" localSheetId="8">'2018'!$A$1:$F$47</definedName>
    <definedName name="_xlnm.Print_Area" localSheetId="7">'2019-2020'!$A$1:$B$7</definedName>
    <definedName name="_xlnm.Print_Area" localSheetId="6">'2021'!$A$1:$F$11</definedName>
    <definedName name="_xlnm.Print_Area" localSheetId="5">'2022'!$A$1:$F$9</definedName>
    <definedName name="_xlnm.Print_Area" localSheetId="4">'2023'!$A$1:$F$9</definedName>
    <definedName name="_xlnm.Print_Area" localSheetId="3">'2024'!$A$1:$F$9</definedName>
    <definedName name="_xlnm.Print_Area" localSheetId="2">'2025'!$A$1:$F$9</definedName>
    <definedName name="_xlnm.Print_Area" localSheetId="1">'2026'!$A$1:$F$9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27" l="1"/>
  <c r="E5" i="27"/>
  <c r="E6" i="27"/>
  <c r="B4" i="27"/>
  <c r="B5" i="27" a="1"/>
  <c r="B5" i="27" s="1"/>
  <c r="B6" i="27" a="1"/>
  <c r="B6" i="27" s="1"/>
  <c r="D25" i="27"/>
  <c r="E25" i="27"/>
  <c r="F25" i="27"/>
  <c r="G25" i="27"/>
  <c r="H25" i="27"/>
  <c r="I25" i="27"/>
  <c r="D26" i="27"/>
  <c r="E26" i="27"/>
  <c r="F26" i="27"/>
  <c r="G26" i="27"/>
  <c r="H26" i="27"/>
  <c r="I26" i="27"/>
  <c r="D27" i="27"/>
  <c r="E27" i="27"/>
  <c r="F27" i="27"/>
  <c r="G27" i="27"/>
  <c r="H27" i="27"/>
  <c r="I27" i="27"/>
  <c r="D28" i="27"/>
  <c r="E28" i="27"/>
  <c r="F28" i="27"/>
  <c r="G28" i="27"/>
  <c r="H28" i="27"/>
  <c r="I28" i="27"/>
  <c r="D29" i="27"/>
  <c r="E29" i="27"/>
  <c r="F29" i="27"/>
  <c r="G29" i="27"/>
  <c r="H29" i="27"/>
  <c r="I29" i="27"/>
  <c r="D30" i="27"/>
  <c r="E30" i="27"/>
  <c r="F30" i="27"/>
  <c r="G30" i="27"/>
  <c r="H30" i="27"/>
  <c r="I30" i="27"/>
  <c r="D31" i="27"/>
  <c r="E31" i="27"/>
  <c r="F31" i="27"/>
  <c r="G31" i="27"/>
  <c r="H31" i="27"/>
  <c r="I31" i="27"/>
  <c r="D32" i="27"/>
  <c r="E32" i="27"/>
  <c r="F32" i="27"/>
  <c r="G32" i="27"/>
  <c r="H32" i="27"/>
  <c r="I32" i="27"/>
  <c r="D33" i="27"/>
  <c r="E33" i="27"/>
  <c r="F33" i="27"/>
  <c r="G33" i="27"/>
  <c r="H33" i="27"/>
  <c r="I33" i="27"/>
  <c r="D34" i="27"/>
  <c r="E34" i="27"/>
  <c r="F34" i="27"/>
  <c r="G34" i="27"/>
  <c r="H34" i="27"/>
  <c r="I34" i="27"/>
  <c r="D35" i="27"/>
  <c r="E35" i="27"/>
  <c r="F35" i="27"/>
  <c r="G35" i="27"/>
  <c r="H35" i="27"/>
  <c r="I35" i="27"/>
  <c r="D36" i="27"/>
  <c r="E36" i="27"/>
  <c r="F36" i="27"/>
  <c r="G36" i="27"/>
  <c r="H36" i="27"/>
  <c r="I36" i="27"/>
  <c r="D37" i="27"/>
  <c r="E37" i="27"/>
  <c r="F37" i="27"/>
  <c r="G37" i="27"/>
  <c r="H37" i="27"/>
  <c r="I37" i="27"/>
  <c r="D38" i="27"/>
  <c r="E38" i="27"/>
  <c r="F38" i="27"/>
  <c r="G38" i="27"/>
  <c r="H38" i="27"/>
  <c r="I38" i="27"/>
  <c r="D39" i="27"/>
  <c r="E39" i="27"/>
  <c r="F39" i="27"/>
  <c r="G39" i="27"/>
  <c r="H39" i="27"/>
  <c r="I39" i="27"/>
  <c r="D40" i="27"/>
  <c r="E40" i="27"/>
  <c r="F40" i="27"/>
  <c r="G40" i="27"/>
  <c r="H40" i="27"/>
  <c r="I40" i="27"/>
  <c r="D41" i="27"/>
  <c r="E41" i="27"/>
  <c r="F41" i="27"/>
  <c r="G41" i="27"/>
  <c r="H41" i="27"/>
  <c r="I41" i="27"/>
  <c r="D42" i="27"/>
  <c r="E42" i="27"/>
  <c r="F42" i="27"/>
  <c r="G42" i="27"/>
  <c r="H42" i="27"/>
  <c r="I42" i="27"/>
  <c r="F3" i="23"/>
  <c r="F3" i="22"/>
  <c r="F3" i="21"/>
  <c r="F3" i="20"/>
  <c r="F32" i="15"/>
  <c r="F25" i="15"/>
  <c r="F18" i="15"/>
  <c r="F11" i="15"/>
  <c r="F4" i="15"/>
  <c r="F32" i="1" l="1"/>
  <c r="F25" i="1"/>
  <c r="F18" i="1"/>
  <c r="F11" i="1"/>
  <c r="F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<sst xmlns="http://schemas.openxmlformats.org/spreadsheetml/2006/main" count="591" uniqueCount="86">
  <si>
    <t>COCHISE COUNTY</t>
  </si>
  <si>
    <t>Home Sales</t>
  </si>
  <si>
    <t>Sold/List Price (%)</t>
  </si>
  <si>
    <t>Median Price ($)</t>
  </si>
  <si>
    <t>Foreclosures (% of total sales)</t>
  </si>
  <si>
    <t>1st Quarter</t>
  </si>
  <si>
    <t>2nd Quarter</t>
  </si>
  <si>
    <t>3rd Quarter</t>
  </si>
  <si>
    <t>4th Quarter</t>
  </si>
  <si>
    <t>Annual</t>
  </si>
  <si>
    <t>1. Southwest Cochise County includes Sierra Vista, Huachuca City, Tombstone, Hereford, Whetstone, and surrounding areas</t>
  </si>
  <si>
    <t>2. Southeast Cochise County includes Bisbee, Douglas, Naco, Pirtleville, McNeal, Elfrida, and surrounding areas</t>
  </si>
  <si>
    <t>3. Northwest Cochise County includes Benson, St. David, Pomerene, Dragoon, Mescal, and surrounding areas</t>
  </si>
  <si>
    <t>4. Northeast Cochise County includes Willcox, Pearce, Cochise, Bowie, Portal, San Simon, and surrounding areas</t>
  </si>
  <si>
    <t>NOTE: Includes only homes that were listed on the Southeast Arizona Multiple Listing Service and/or the Tucson MLS and include site-built, manufactured, and mobile homes, as well as townhouses and condominiums.</t>
  </si>
  <si>
    <t>HOME SALES DATA (2009)</t>
  </si>
  <si>
    <t>HOME SALES DATA (2010)</t>
  </si>
  <si>
    <t>HOME SALES DATA (2011)</t>
  </si>
  <si>
    <t>HOME SALES DATA (2012)</t>
  </si>
  <si>
    <t>HOME SALES DATA (2013)</t>
  </si>
  <si>
    <t>HOME SALES DATA (2014)</t>
  </si>
  <si>
    <t>HOME SALES DATA (2015)</t>
  </si>
  <si>
    <t>HOME SALES DATA (2016)</t>
  </si>
  <si>
    <t>HOME SALES DATA (2017)</t>
  </si>
  <si>
    <t>HOME SALES DATA (2018)</t>
  </si>
  <si>
    <t>Avg. Price p/Sq. Ft. ($)</t>
  </si>
  <si>
    <t>Avg. Days on Market</t>
  </si>
  <si>
    <t>Source: Southeast Arizona Multiple Listing Service and Cochise College Center for Economic Research</t>
  </si>
  <si>
    <t>DATA NOT AVAILABLE</t>
  </si>
  <si>
    <t>Source: Southeast Arizona Multiple Listing Service and US Economic Research</t>
  </si>
  <si>
    <t>Closed Sales</t>
  </si>
  <si>
    <t>NA=Data not available</t>
  </si>
  <si>
    <t>Median Sales Price ($)</t>
  </si>
  <si>
    <t>Homes for sale</t>
  </si>
  <si>
    <t>Months supply</t>
  </si>
  <si>
    <t>NA</t>
  </si>
  <si>
    <t>Source: Arizona Regional Multiple Listing Service and US Economic Research</t>
  </si>
  <si>
    <t>COCHISE COUNTY HOME SALES DATA (2019 and 2020)</t>
  </si>
  <si>
    <t>COCHISE COUNTY HOME SALES DATA (2021)</t>
  </si>
  <si>
    <t>COCHISE COUNTY HOME SALES DATA (2022)</t>
  </si>
  <si>
    <t>COCHISE COUNTY HOME SALES DATA (2023)</t>
  </si>
  <si>
    <t>COCHISE COUNTY HOME SALES DATA (2024)</t>
  </si>
  <si>
    <t>COCHISE COUNTY HOME SALES DATA (2025)</t>
  </si>
  <si>
    <t>COCHISE COUNTY HOME SALES DATA (2026)</t>
  </si>
  <si>
    <r>
      <t xml:space="preserve">SOUTHWEST COCHISE COUNTY 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</si>
  <si>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SOUTHEAST COCHISE COUNTY </t>
    </r>
    <r>
      <rPr>
        <vertAlign val="superscript"/>
        <sz val="11"/>
        <color theme="1"/>
        <rFont val="Calibri"/>
        <family val="2"/>
        <scheme val="minor"/>
      </rPr>
      <t>2</t>
    </r>
  </si>
  <si>
    <r>
      <t xml:space="preserve">NORTHWEST COCHISE COUNTY </t>
    </r>
    <r>
      <rPr>
        <vertAlign val="superscript"/>
        <sz val="11"/>
        <color theme="1"/>
        <rFont val="Calibri"/>
        <family val="2"/>
        <scheme val="minor"/>
      </rPr>
      <t>3</t>
    </r>
  </si>
  <si>
    <r>
      <t xml:space="preserve">NORTHEAST COCHISE COUNTY </t>
    </r>
    <r>
      <rPr>
        <vertAlign val="superscript"/>
        <sz val="11"/>
        <color theme="1"/>
        <rFont val="Calibri"/>
        <family val="2"/>
        <scheme val="minor"/>
      </rPr>
      <t>4</t>
    </r>
  </si>
  <si>
    <t>Cochise County Home Sales Summary: 2022 to Current</t>
  </si>
  <si>
    <t>Metric</t>
  </si>
  <si>
    <t>Current / Recent Value</t>
  </si>
  <si>
    <t>2026 YTD Closed Sales</t>
  </si>
  <si>
    <t>Latest Median Sales Price</t>
  </si>
  <si>
    <t>Latest Months Supply</t>
  </si>
  <si>
    <t>Year</t>
  </si>
  <si>
    <t>Quarter</t>
  </si>
  <si>
    <t>Period</t>
  </si>
  <si>
    <t>Median Sales Price</t>
  </si>
  <si>
    <t>Sold/List Price</t>
  </si>
  <si>
    <t>Avg Days on Market</t>
  </si>
  <si>
    <t>Homes for Sale</t>
  </si>
  <si>
    <t>Months Supply</t>
  </si>
  <si>
    <t>Q1</t>
  </si>
  <si>
    <t>2022 Q1</t>
  </si>
  <si>
    <t>Q2</t>
  </si>
  <si>
    <t>2022 Q2</t>
  </si>
  <si>
    <t>Q3</t>
  </si>
  <si>
    <t>2022 Q3</t>
  </si>
  <si>
    <t>Q4</t>
  </si>
  <si>
    <t>2022 Q4</t>
  </si>
  <si>
    <t>2023 Q1</t>
  </si>
  <si>
    <t>2023 Q2</t>
  </si>
  <si>
    <t>2023 Q3</t>
  </si>
  <si>
    <t>2023 Q4</t>
  </si>
  <si>
    <t>2024 Q1</t>
  </si>
  <si>
    <t>2024 Q2</t>
  </si>
  <si>
    <t>2024 Q3</t>
  </si>
  <si>
    <t>2024 Q4</t>
  </si>
  <si>
    <t>2025 Q1</t>
  </si>
  <si>
    <t>2025 Q2</t>
  </si>
  <si>
    <t>2025 Q3</t>
  </si>
  <si>
    <t>2025 Q4</t>
  </si>
  <si>
    <t>2026 Q1</t>
  </si>
  <si>
    <t>2026 Q2</t>
  </si>
  <si>
    <t>2025 Full Year</t>
  </si>
  <si>
    <t>Avg. Months Supply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</si>
</sst>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&quot;$&quot;#,##0"/>
    <numFmt numFmtId="166" formatCode="0.0&quot;%&quot;"/>
    <numFmt numFmtId="167" formatCode="&quot;$&quot;0.00"/>
  </numFmts>
  <fonts count="14" x14ac:knownFonts="1">
    <font>
      <sz val="11"/>
      <color theme="1"/>
      <name val="Calibri"/>
      <family val="2"/>
      <scheme val="minor"/>
    </font>
    <font>
      <b/>
      <sz val="11"/>
      <color rgb="FF1F1F1F"/>
      <name val="Aptos"/>
    </font>
    <font>
      <sz val="11"/>
      <color rgb="FF1F1F1F"/>
      <name val="Aptos"/>
    </font>
    <font>
      <b/>
      <sz val="15"/>
      <color rgb="FFFFFFFF"/>
      <name val="Aptos"/>
    </font>
    <font>
      <b/>
      <i/>
      <sz val="11"/>
      <color rgb="FFFFFFFF"/>
      <name val="Aptos"/>
    </font>
    <font>
      <b/>
      <i/>
      <sz val="11"/>
      <color rgb="FF595959"/>
      <name val="Aptos"/>
    </font>
    <font>
      <i/>
      <sz val="11"/>
      <color rgb="FF595959"/>
      <name val="Aptos"/>
    </font>
    <font>
      <b/>
      <i/>
      <sz val="10"/>
      <color rgb="FF595959"/>
      <name val="Aptos"/>
    </font>
    <font>
      <i/>
      <sz val="10"/>
      <color rgb="FF595959"/>
      <name val="Aptos"/>
    </font>
    <font>
      <vertAlign val="superscript"/>
      <sz val="11"/>
      <color theme="1"/>
      <name val="Calibri"/>
      <family val="2"/>
      <scheme val="minor"/>
    </font>
    <font>
      <b/>
      <sz val="11"/>
      <color rgb="FF1F4E78"/>
      <name val="Aptos"/>
    </font>
    <font>
      <b/>
      <i/>
      <sz val="10"/>
      <color rgb="FF1F1F1F"/>
      <name val="Aptos"/>
    </font>
    <font>
      <b/>
      <sz val="11"/>
      <color rgb="FFFFFFFF"/>
      <name val="Calibri"/>
      <family val="2"/>
      <scheme val="minor"/>
    </font>
    <font>
      <b/>
      <sz val="16"/>
      <color rgb="FFFFFFFF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1F4E78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EAF3F8"/>
        <bgColor indexed="64"/>
      </patternFill>
    </fill>
    <fill>
      <patternFill patternType="solid">
        <fgColor rgb="FFD9EAF7"/>
        <bgColor indexed="64"/>
      </patternFill>
    </fill>
    <fill>
      <patternFill patternType="solid">
        <fgColor rgb="FFF7F7F7"/>
        <bgColor indexed="64"/>
      </patternFill>
    </fill>
  </fills>
  <borders count="12">
    <border>
      <left/>
      <right/>
      <top/>
      <bottom/>
      <diagonal/>
    </border>
    <border>
      <left style="thin">
        <color rgb="FFD9E2F3"/>
      </left>
      <right style="thin">
        <color rgb="FFD9E2F3"/>
      </right>
      <top style="thin">
        <color rgb="FFD9E2F3"/>
      </top>
      <bottom style="thin">
        <color rgb="FFD9E2F3"/>
      </bottom>
      <diagonal/>
    </border>
    <border>
      <left style="thin">
        <color rgb="FFD9E2F3"/>
      </left>
      <right style="thin">
        <color rgb="FFD9E2F3"/>
      </right>
      <top style="thin">
        <color rgb="FF1F4E78"/>
      </top>
      <bottom style="thin">
        <color rgb="FFD9E2F3"/>
      </bottom>
      <diagonal/>
    </border>
    <border>
      <left style="thin">
        <color rgb="FFD9E2F3"/>
      </left>
      <right style="thin">
        <color rgb="FFD9E2F3"/>
      </right>
      <top style="thin">
        <color rgb="FFD9E2F3"/>
      </top>
      <bottom style="thin">
        <color rgb="FF1F4E78"/>
      </bottom>
      <diagonal/>
    </border>
    <border>
      <left style="thin">
        <color rgb="FF1F4E78"/>
      </left>
      <right style="thin">
        <color rgb="FFD9E2F3"/>
      </right>
      <top style="thin">
        <color rgb="FF1F4E78"/>
      </top>
      <bottom style="thin">
        <color rgb="FFD9E2F3"/>
      </bottom>
      <diagonal/>
    </border>
    <border>
      <left style="thin">
        <color rgb="FF1F4E78"/>
      </left>
      <right style="thin">
        <color rgb="FFD9E2F3"/>
      </right>
      <top style="thin">
        <color rgb="FFD9E2F3"/>
      </top>
      <bottom style="thin">
        <color rgb="FFD9E2F3"/>
      </bottom>
      <diagonal/>
    </border>
    <border>
      <left style="thin">
        <color rgb="FF1F4E78"/>
      </left>
      <right style="thin">
        <color rgb="FFD9E2F3"/>
      </right>
      <top style="thin">
        <color rgb="FFD9E2F3"/>
      </top>
      <bottom style="thin">
        <color rgb="FF1F4E78"/>
      </bottom>
      <diagonal/>
    </border>
    <border>
      <left style="thin">
        <color rgb="FFD9E2F3"/>
      </left>
      <right style="thin">
        <color rgb="FF1F4E78"/>
      </right>
      <top style="thin">
        <color rgb="FF1F4E78"/>
      </top>
      <bottom style="thin">
        <color rgb="FFD9E2F3"/>
      </bottom>
      <diagonal/>
    </border>
    <border>
      <left style="thin">
        <color rgb="FFD9E2F3"/>
      </left>
      <right style="thin">
        <color rgb="FF1F4E78"/>
      </right>
      <top style="thin">
        <color rgb="FFD9E2F3"/>
      </top>
      <bottom style="thin">
        <color rgb="FFD9E2F3"/>
      </bottom>
      <diagonal/>
    </border>
    <border>
      <left style="thin">
        <color rgb="FFD9E2F3"/>
      </left>
      <right style="thin">
        <color rgb="FF1F4E78"/>
      </right>
      <top style="thin">
        <color rgb="FFD9E2F3"/>
      </top>
      <bottom style="thin">
        <color rgb="FF1F4E78"/>
      </bottom>
      <diagonal/>
    </border>
    <border>
      <left style="thin">
        <color rgb="FF1F4E78"/>
      </left>
      <right style="thin">
        <color rgb="FFD9E2F3"/>
      </right>
      <top style="thin">
        <color rgb="FF1F4E78"/>
      </top>
      <bottom/>
      <diagonal/>
    </border>
    <border>
      <left style="thin">
        <color rgb="FFD9E2F3"/>
      </left>
      <right style="thin">
        <color rgb="FF1F4E78"/>
      </right>
      <top style="thin">
        <color rgb="FF1F4E78"/>
      </top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2" borderId="0" xfId="0" applyFill="1"/>
    <xf numFmtId="0" fontId="2" fillId="3" borderId="0" xfId="0" applyFont="1" applyFill="1" applyAlignment="1">
      <alignment vertical="center"/>
    </xf>
    <xf numFmtId="3" fontId="2" fillId="3" borderId="0" xfId="0" applyNumberFormat="1" applyFont="1" applyFill="1" applyAlignment="1">
      <alignment horizontal="right" vertical="center"/>
    </xf>
    <xf numFmtId="0" fontId="2" fillId="3" borderId="0" xfId="0" applyFont="1" applyFill="1" applyAlignment="1">
      <alignment horizontal="right" vertical="center"/>
    </xf>
    <xf numFmtId="164" fontId="2" fillId="3" borderId="0" xfId="0" applyNumberFormat="1" applyFont="1" applyFill="1" applyAlignment="1">
      <alignment horizontal="right" vertical="center"/>
    </xf>
    <xf numFmtId="3" fontId="2" fillId="3" borderId="1" xfId="0" applyNumberFormat="1" applyFont="1" applyFill="1" applyBorder="1" applyAlignment="1">
      <alignment horizontal="right" vertical="center"/>
    </xf>
    <xf numFmtId="0" fontId="2" fillId="3" borderId="1" xfId="0" applyFont="1" applyFill="1" applyBorder="1" applyAlignment="1">
      <alignment horizontal="right" vertical="center"/>
    </xf>
    <xf numFmtId="164" fontId="2" fillId="3" borderId="1" xfId="0" applyNumberFormat="1" applyFont="1" applyFill="1" applyBorder="1" applyAlignment="1">
      <alignment horizontal="right" vertical="center"/>
    </xf>
    <xf numFmtId="0" fontId="4" fillId="5" borderId="1" xfId="0" applyFont="1" applyFill="1" applyBorder="1" applyAlignment="1">
      <alignment horizontal="right" vertical="center"/>
    </xf>
    <xf numFmtId="0" fontId="4" fillId="5" borderId="5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left" vertical="center"/>
    </xf>
    <xf numFmtId="0" fontId="1" fillId="3" borderId="6" xfId="0" applyFont="1" applyFill="1" applyBorder="1" applyAlignment="1">
      <alignment horizontal="left" vertical="center"/>
    </xf>
    <xf numFmtId="3" fontId="1" fillId="6" borderId="8" xfId="0" applyNumberFormat="1" applyFont="1" applyFill="1" applyBorder="1" applyAlignment="1">
      <alignment horizontal="right" vertical="center"/>
    </xf>
    <xf numFmtId="0" fontId="1" fillId="6" borderId="8" xfId="0" applyFont="1" applyFill="1" applyBorder="1" applyAlignment="1">
      <alignment horizontal="right" vertical="center"/>
    </xf>
    <xf numFmtId="164" fontId="1" fillId="6" borderId="8" xfId="0" applyNumberFormat="1" applyFont="1" applyFill="1" applyBorder="1" applyAlignment="1">
      <alignment horizontal="right" vertical="center"/>
    </xf>
    <xf numFmtId="0" fontId="7" fillId="8" borderId="6" xfId="0" applyFont="1" applyFill="1" applyBorder="1" applyAlignment="1">
      <alignment horizontal="left" vertical="center" wrapText="1"/>
    </xf>
    <xf numFmtId="0" fontId="8" fillId="8" borderId="3" xfId="0" applyFont="1" applyFill="1" applyBorder="1" applyAlignment="1">
      <alignment horizontal="right" vertical="center" wrapText="1"/>
    </xf>
    <xf numFmtId="0" fontId="7" fillId="8" borderId="5" xfId="0" applyFont="1" applyFill="1" applyBorder="1" applyAlignment="1">
      <alignment horizontal="left" vertical="center" wrapText="1"/>
    </xf>
    <xf numFmtId="0" fontId="8" fillId="8" borderId="1" xfId="0" applyFont="1" applyFill="1" applyBorder="1" applyAlignment="1">
      <alignment horizontal="right" vertical="center" wrapText="1"/>
    </xf>
    <xf numFmtId="0" fontId="1" fillId="3" borderId="0" xfId="0" applyFont="1" applyFill="1" applyAlignment="1">
      <alignment vertical="center"/>
    </xf>
    <xf numFmtId="0" fontId="10" fillId="7" borderId="5" xfId="0" applyFont="1" applyFill="1" applyBorder="1" applyAlignment="1">
      <alignment horizontal="left" vertical="center"/>
    </xf>
    <xf numFmtId="0" fontId="10" fillId="7" borderId="1" xfId="0" applyFont="1" applyFill="1" applyBorder="1" applyAlignment="1">
      <alignment horizontal="right" vertical="center"/>
    </xf>
    <xf numFmtId="165" fontId="2" fillId="3" borderId="1" xfId="0" applyNumberFormat="1" applyFont="1" applyFill="1" applyBorder="1" applyAlignment="1">
      <alignment horizontal="right" vertical="center"/>
    </xf>
    <xf numFmtId="165" fontId="1" fillId="6" borderId="8" xfId="0" applyNumberFormat="1" applyFont="1" applyFill="1" applyBorder="1" applyAlignment="1">
      <alignment horizontal="right" vertical="center"/>
    </xf>
    <xf numFmtId="166" fontId="2" fillId="3" borderId="1" xfId="0" applyNumberFormat="1" applyFont="1" applyFill="1" applyBorder="1" applyAlignment="1">
      <alignment horizontal="right" vertical="center"/>
    </xf>
    <xf numFmtId="166" fontId="1" fillId="6" borderId="8" xfId="0" applyNumberFormat="1" applyFont="1" applyFill="1" applyBorder="1" applyAlignment="1">
      <alignment horizontal="right" vertical="center"/>
    </xf>
    <xf numFmtId="3" fontId="5" fillId="8" borderId="8" xfId="0" applyNumberFormat="1" applyFont="1" applyFill="1" applyBorder="1" applyAlignment="1">
      <alignment horizontal="center" vertical="center"/>
    </xf>
    <xf numFmtId="3" fontId="6" fillId="8" borderId="8" xfId="0" applyNumberFormat="1" applyFont="1" applyFill="1" applyBorder="1" applyAlignment="1">
      <alignment horizontal="center" vertical="center"/>
    </xf>
    <xf numFmtId="164" fontId="6" fillId="8" borderId="8" xfId="0" applyNumberFormat="1" applyFont="1" applyFill="1" applyBorder="1" applyAlignment="1">
      <alignment horizontal="center" vertical="center"/>
    </xf>
    <xf numFmtId="164" fontId="6" fillId="8" borderId="9" xfId="0" applyNumberFormat="1" applyFont="1" applyFill="1" applyBorder="1" applyAlignment="1">
      <alignment horizontal="center" vertical="center"/>
    </xf>
    <xf numFmtId="167" fontId="2" fillId="3" borderId="1" xfId="0" applyNumberFormat="1" applyFont="1" applyFill="1" applyBorder="1" applyAlignment="1">
      <alignment horizontal="right" vertical="center"/>
    </xf>
    <xf numFmtId="167" fontId="1" fillId="6" borderId="8" xfId="0" applyNumberFormat="1" applyFont="1" applyFill="1" applyBorder="1" applyAlignment="1">
      <alignment horizontal="right" vertical="center"/>
    </xf>
    <xf numFmtId="0" fontId="4" fillId="5" borderId="0" xfId="0" applyFont="1" applyFill="1" applyAlignment="1">
      <alignment horizontal="right" vertical="center"/>
    </xf>
    <xf numFmtId="0" fontId="4" fillId="5" borderId="0" xfId="0" applyFont="1" applyFill="1" applyAlignment="1">
      <alignment horizontal="center" vertical="center"/>
    </xf>
    <xf numFmtId="4" fontId="2" fillId="3" borderId="0" xfId="0" applyNumberFormat="1" applyFont="1" applyFill="1" applyAlignment="1">
      <alignment horizontal="right" vertical="center"/>
    </xf>
    <xf numFmtId="0" fontId="1" fillId="6" borderId="0" xfId="0" applyFont="1" applyFill="1" applyAlignment="1">
      <alignment horizontal="right" vertical="center"/>
    </xf>
    <xf numFmtId="3" fontId="1" fillId="6" borderId="0" xfId="0" applyNumberFormat="1" applyFont="1" applyFill="1" applyAlignment="1">
      <alignment horizontal="right" vertical="center"/>
    </xf>
    <xf numFmtId="164" fontId="1" fillId="6" borderId="0" xfId="0" applyNumberFormat="1" applyFont="1" applyFill="1" applyAlignment="1">
      <alignment horizontal="right" vertical="center"/>
    </xf>
    <xf numFmtId="4" fontId="1" fillId="6" borderId="0" xfId="0" applyNumberFormat="1" applyFont="1" applyFill="1" applyAlignment="1">
      <alignment horizontal="right" vertical="center"/>
    </xf>
    <xf numFmtId="0" fontId="10" fillId="7" borderId="0" xfId="0" applyFont="1" applyFill="1" applyAlignment="1">
      <alignment vertical="center"/>
    </xf>
    <xf numFmtId="0" fontId="10" fillId="7" borderId="0" xfId="0" applyFont="1" applyFill="1" applyAlignment="1">
      <alignment horizontal="right" vertical="center"/>
    </xf>
    <xf numFmtId="0" fontId="7" fillId="8" borderId="0" xfId="0" applyFont="1" applyFill="1" applyAlignment="1">
      <alignment vertical="center" wrapText="1"/>
    </xf>
    <xf numFmtId="0" fontId="8" fillId="8" borderId="0" xfId="0" applyFont="1" applyFill="1" applyAlignment="1">
      <alignment vertical="center" wrapText="1"/>
    </xf>
    <xf numFmtId="0" fontId="11" fillId="6" borderId="9" xfId="0" applyFont="1" applyFill="1" applyBorder="1" applyAlignment="1">
      <alignment horizontal="right" vertical="center" wrapText="1"/>
    </xf>
    <xf numFmtId="0" fontId="11" fillId="6" borderId="8" xfId="0" applyFont="1" applyFill="1" applyBorder="1" applyAlignment="1">
      <alignment horizontal="right" vertical="center" wrapText="1"/>
    </xf>
    <xf numFmtId="0" fontId="1" fillId="6" borderId="0" xfId="0" applyFont="1" applyFill="1" applyAlignment="1">
      <alignment vertical="center"/>
    </xf>
    <xf numFmtId="0" fontId="11" fillId="6" borderId="0" xfId="0" applyFont="1" applyFill="1" applyAlignment="1">
      <alignment vertical="center" wrapText="1"/>
    </xf>
    <xf numFmtId="0" fontId="12" fillId="5" borderId="0" xfId="0" applyFont="1" applyFill="1" applyAlignment="1">
      <alignment horizontal="center"/>
    </xf>
    <xf numFmtId="166" fontId="0" fillId="0" borderId="0" xfId="0" applyNumberFormat="1"/>
    <xf numFmtId="0" fontId="13" fillId="4" borderId="0" xfId="0" applyFont="1" applyFill="1" applyAlignment="1">
      <alignment horizontal="center"/>
    </xf>
    <xf numFmtId="0" fontId="3" fillId="4" borderId="4" xfId="0" applyFont="1" applyFill="1" applyBorder="1" applyAlignment="1">
      <alignment horizontal="center" vertical="center"/>
    </xf>
    <xf numFmtId="3" fontId="3" fillId="4" borderId="2" xfId="0" applyNumberFormat="1" applyFont="1" applyFill="1" applyBorder="1" applyAlignment="1">
      <alignment horizontal="center" vertical="center"/>
    </xf>
    <xf numFmtId="3" fontId="3" fillId="4" borderId="7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 wrapText="1"/>
    </xf>
    <xf numFmtId="3" fontId="3" fillId="4" borderId="11" xfId="0" applyNumberFormat="1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left" vertical="center" wrapText="1"/>
    </xf>
    <xf numFmtId="0" fontId="8" fillId="8" borderId="1" xfId="0" applyFont="1" applyFill="1" applyBorder="1" applyAlignment="1">
      <alignment horizontal="right" vertical="center" wrapText="1"/>
    </xf>
    <xf numFmtId="0" fontId="11" fillId="6" borderId="8" xfId="0" applyFont="1" applyFill="1" applyBorder="1" applyAlignment="1">
      <alignment horizontal="right" vertical="center" wrapText="1"/>
    </xf>
    <xf numFmtId="0" fontId="3" fillId="4" borderId="0" xfId="0" applyFont="1" applyFill="1" applyAlignment="1">
      <alignment horizontal="center" vertical="center"/>
    </xf>
    <xf numFmtId="0" fontId="7" fillId="8" borderId="0" xfId="0" applyFont="1" applyFill="1" applyAlignment="1">
      <alignment vertical="center" wrapText="1"/>
    </xf>
    <xf numFmtId="0" fontId="8" fillId="8" borderId="0" xfId="0" applyFont="1" applyFill="1" applyAlignment="1">
      <alignment vertical="center" wrapText="1"/>
    </xf>
    <xf numFmtId="0" fontId="11" fillId="6" borderId="0" xfId="0" applyFont="1" applyFill="1" applyAlignment="1">
      <alignment vertical="center" wrapText="1"/>
    </xf>
    <xf numFmtId="0" fontId="1" fillId="3" borderId="0" xfId="0" applyFont="1" applyFill="1" applyAlignment="1">
      <alignment vertical="center" wrapText="1"/>
    </xf>
    <xf numFmtId="0" fontId="2" fillId="3" borderId="0" xfId="0" applyFont="1" applyFill="1" applyAlignment="1">
      <alignment horizontal="right" vertical="center" wrapText="1"/>
    </xf>
    <xf numFmtId="0" fontId="1" fillId="6" borderId="0" xfId="0" applyFont="1" applyFill="1" applyAlignment="1">
      <alignment horizontal="right" vertical="center" wrapText="1"/>
    </xf>
  </cellXfs>
  <cellStyles count="1">
    <cellStyle name="Normal" xfId="0" builtinId="0"/>
  </cellStyles>
  <dxfs count="2">
    <dxf>
      <numFmt numFmtId="166" formatCode="0.0&quot;%&quot;"/>
    </dxf>
    <dxf>
      <font>
        <b/>
        <color rgb="FFFFFFFF"/>
      </font>
      <fill>
        <patternFill patternType="solid">
          <fgColor indexed="64"/>
          <bgColor rgb="FF5B9BD5"/>
        </patternFill>
      </fill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microsoft.com/office/2017/10/relationships/person" Target="persons/perso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Closed Sales by Quarter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'Summary (NEW!)'!$C$25:$C$42</c:f>
              <c:strCache>
                <c:ptCount val="18"/>
                <c:pt idx="0">
                  <c:v>2022 Q1</c:v>
                </c:pt>
                <c:pt idx="1">
                  <c:v>2022 Q2</c:v>
                </c:pt>
                <c:pt idx="2">
                  <c:v>2022 Q3</c:v>
                </c:pt>
                <c:pt idx="3">
                  <c:v>2022 Q4</c:v>
                </c:pt>
                <c:pt idx="4">
                  <c:v>2023 Q1</c:v>
                </c:pt>
                <c:pt idx="5">
                  <c:v>2023 Q2</c:v>
                </c:pt>
                <c:pt idx="6">
                  <c:v>2023 Q3</c:v>
                </c:pt>
                <c:pt idx="7">
                  <c:v>2023 Q4</c:v>
                </c:pt>
                <c:pt idx="8">
                  <c:v>2024 Q1</c:v>
                </c:pt>
                <c:pt idx="9">
                  <c:v>2024 Q2</c:v>
                </c:pt>
                <c:pt idx="10">
                  <c:v>2024 Q3</c:v>
                </c:pt>
                <c:pt idx="11">
                  <c:v>2024 Q4</c:v>
                </c:pt>
                <c:pt idx="12">
                  <c:v>2025 Q1</c:v>
                </c:pt>
                <c:pt idx="13">
                  <c:v>2025 Q2</c:v>
                </c:pt>
                <c:pt idx="14">
                  <c:v>2025 Q3</c:v>
                </c:pt>
                <c:pt idx="15">
                  <c:v>2025 Q4</c:v>
                </c:pt>
                <c:pt idx="16">
                  <c:v>2026 Q1</c:v>
                </c:pt>
                <c:pt idx="17">
                  <c:v>2026 Q2</c:v>
                </c:pt>
              </c:strCache>
            </c:strRef>
          </c:cat>
          <c:val>
            <c:numRef>
              <c:f>'Summary (NEW!)'!$D$25:$D$42</c:f>
              <c:numCache>
                <c:formatCode>General</c:formatCode>
                <c:ptCount val="18"/>
                <c:pt idx="0">
                  <c:v>471</c:v>
                </c:pt>
                <c:pt idx="1">
                  <c:v>517</c:v>
                </c:pt>
                <c:pt idx="2">
                  <c:v>480</c:v>
                </c:pt>
                <c:pt idx="3">
                  <c:v>362</c:v>
                </c:pt>
                <c:pt idx="4">
                  <c:v>311</c:v>
                </c:pt>
                <c:pt idx="5">
                  <c:v>424</c:v>
                </c:pt>
                <c:pt idx="6">
                  <c:v>381</c:v>
                </c:pt>
                <c:pt idx="7">
                  <c:v>283</c:v>
                </c:pt>
                <c:pt idx="8">
                  <c:v>319</c:v>
                </c:pt>
                <c:pt idx="9">
                  <c:v>405</c:v>
                </c:pt>
                <c:pt idx="10">
                  <c:v>361</c:v>
                </c:pt>
                <c:pt idx="11">
                  <c:v>338</c:v>
                </c:pt>
                <c:pt idx="12">
                  <c:v>297</c:v>
                </c:pt>
                <c:pt idx="13">
                  <c:v>381</c:v>
                </c:pt>
                <c:pt idx="14">
                  <c:v>364</c:v>
                </c:pt>
                <c:pt idx="15">
                  <c:v>333</c:v>
                </c:pt>
                <c:pt idx="16">
                  <c:v>317</c:v>
                </c:pt>
                <c:pt idx="17">
                  <c:v>411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2E-4F51-B88E-812E14C63A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4473855"/>
        <c:axId val="460754671"/>
      </c:barChart>
      <c:catAx>
        <c:axId val="4344738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Quarter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0754671"/>
        <c:crosses val="autoZero"/>
        <c:auto val="1"/>
        <c:lblAlgn val="ctr"/>
        <c:lblOffset val="100"/>
        <c:noMultiLvlLbl val="0"/>
      </c:catAx>
      <c:valAx>
        <c:axId val="460754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Closed Sales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44738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Median Sales Price by Quarter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'Summary (NEW!)'!$C$25:$C$42</c:f>
              <c:strCache>
                <c:ptCount val="18"/>
                <c:pt idx="0">
                  <c:v>2022 Q1</c:v>
                </c:pt>
                <c:pt idx="1">
                  <c:v>2022 Q2</c:v>
                </c:pt>
                <c:pt idx="2">
                  <c:v>2022 Q3</c:v>
                </c:pt>
                <c:pt idx="3">
                  <c:v>2022 Q4</c:v>
                </c:pt>
                <c:pt idx="4">
                  <c:v>2023 Q1</c:v>
                </c:pt>
                <c:pt idx="5">
                  <c:v>2023 Q2</c:v>
                </c:pt>
                <c:pt idx="6">
                  <c:v>2023 Q3</c:v>
                </c:pt>
                <c:pt idx="7">
                  <c:v>2023 Q4</c:v>
                </c:pt>
                <c:pt idx="8">
                  <c:v>2024 Q1</c:v>
                </c:pt>
                <c:pt idx="9">
                  <c:v>2024 Q2</c:v>
                </c:pt>
                <c:pt idx="10">
                  <c:v>2024 Q3</c:v>
                </c:pt>
                <c:pt idx="11">
                  <c:v>2024 Q4</c:v>
                </c:pt>
                <c:pt idx="12">
                  <c:v>2025 Q1</c:v>
                </c:pt>
                <c:pt idx="13">
                  <c:v>2025 Q2</c:v>
                </c:pt>
                <c:pt idx="14">
                  <c:v>2025 Q3</c:v>
                </c:pt>
                <c:pt idx="15">
                  <c:v>2025 Q4</c:v>
                </c:pt>
                <c:pt idx="16">
                  <c:v>2026 Q1</c:v>
                </c:pt>
                <c:pt idx="17">
                  <c:v>2026 Q2</c:v>
                </c:pt>
              </c:strCache>
            </c:strRef>
          </c:cat>
          <c:val>
            <c:numRef>
              <c:f>'Summary (NEW!)'!$E$25:$E$42</c:f>
              <c:numCache>
                <c:formatCode>General</c:formatCode>
                <c:ptCount val="18"/>
                <c:pt idx="0">
                  <c:v>250000</c:v>
                </c:pt>
                <c:pt idx="1">
                  <c:v>254000</c:v>
                </c:pt>
                <c:pt idx="2">
                  <c:v>260000</c:v>
                </c:pt>
                <c:pt idx="3">
                  <c:v>249950</c:v>
                </c:pt>
                <c:pt idx="4">
                  <c:v>250000</c:v>
                </c:pt>
                <c:pt idx="5">
                  <c:v>260000</c:v>
                </c:pt>
                <c:pt idx="6">
                  <c:v>254000</c:v>
                </c:pt>
                <c:pt idx="7">
                  <c:v>256000</c:v>
                </c:pt>
                <c:pt idx="8">
                  <c:v>257000</c:v>
                </c:pt>
                <c:pt idx="9">
                  <c:v>256000</c:v>
                </c:pt>
                <c:pt idx="10">
                  <c:v>270000</c:v>
                </c:pt>
                <c:pt idx="11">
                  <c:v>274950</c:v>
                </c:pt>
                <c:pt idx="12">
                  <c:v>267000</c:v>
                </c:pt>
                <c:pt idx="13">
                  <c:v>270000</c:v>
                </c:pt>
                <c:pt idx="14">
                  <c:v>277500</c:v>
                </c:pt>
                <c:pt idx="15">
                  <c:v>265000</c:v>
                </c:pt>
                <c:pt idx="16">
                  <c:v>275000</c:v>
                </c:pt>
                <c:pt idx="17">
                  <c:v>290100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84-4077-AAC0-ED97FE8D2B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4593103"/>
        <c:axId val="460607311"/>
      </c:lineChart>
      <c:catAx>
        <c:axId val="43459310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Quarter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0607311"/>
        <c:crosses val="autoZero"/>
        <c:auto val="1"/>
        <c:lblAlgn val="ctr"/>
        <c:lblOffset val="100"/>
        <c:noMultiLvlLbl val="0"/>
      </c:catAx>
      <c:valAx>
        <c:axId val="4606073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Median Price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&quot;$&quot;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45931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Days on Market by Quarter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'Summary (NEW!)'!$C$25:$C$42</c:f>
              <c:strCache>
                <c:ptCount val="18"/>
                <c:pt idx="0">
                  <c:v>2022 Q1</c:v>
                </c:pt>
                <c:pt idx="1">
                  <c:v>2022 Q2</c:v>
                </c:pt>
                <c:pt idx="2">
                  <c:v>2022 Q3</c:v>
                </c:pt>
                <c:pt idx="3">
                  <c:v>2022 Q4</c:v>
                </c:pt>
                <c:pt idx="4">
                  <c:v>2023 Q1</c:v>
                </c:pt>
                <c:pt idx="5">
                  <c:v>2023 Q2</c:v>
                </c:pt>
                <c:pt idx="6">
                  <c:v>2023 Q3</c:v>
                </c:pt>
                <c:pt idx="7">
                  <c:v>2023 Q4</c:v>
                </c:pt>
                <c:pt idx="8">
                  <c:v>2024 Q1</c:v>
                </c:pt>
                <c:pt idx="9">
                  <c:v>2024 Q2</c:v>
                </c:pt>
                <c:pt idx="10">
                  <c:v>2024 Q3</c:v>
                </c:pt>
                <c:pt idx="11">
                  <c:v>2024 Q4</c:v>
                </c:pt>
                <c:pt idx="12">
                  <c:v>2025 Q1</c:v>
                </c:pt>
                <c:pt idx="13">
                  <c:v>2025 Q2</c:v>
                </c:pt>
                <c:pt idx="14">
                  <c:v>2025 Q3</c:v>
                </c:pt>
                <c:pt idx="15">
                  <c:v>2025 Q4</c:v>
                </c:pt>
                <c:pt idx="16">
                  <c:v>2026 Q1</c:v>
                </c:pt>
                <c:pt idx="17">
                  <c:v>2026 Q2</c:v>
                </c:pt>
              </c:strCache>
            </c:strRef>
          </c:cat>
          <c:val>
            <c:numRef>
              <c:f>'Summary (NEW!)'!$G$25:$G$42</c:f>
              <c:numCache>
                <c:formatCode>General</c:formatCode>
                <c:ptCount val="18"/>
                <c:pt idx="0">
                  <c:v>58</c:v>
                </c:pt>
                <c:pt idx="1">
                  <c:v>51</c:v>
                </c:pt>
                <c:pt idx="2">
                  <c:v>58</c:v>
                </c:pt>
                <c:pt idx="3">
                  <c:v>64</c:v>
                </c:pt>
                <c:pt idx="4">
                  <c:v>85</c:v>
                </c:pt>
                <c:pt idx="5">
                  <c:v>84</c:v>
                </c:pt>
                <c:pt idx="6">
                  <c:v>69</c:v>
                </c:pt>
                <c:pt idx="7">
                  <c:v>80</c:v>
                </c:pt>
                <c:pt idx="8">
                  <c:v>94</c:v>
                </c:pt>
                <c:pt idx="9">
                  <c:v>89</c:v>
                </c:pt>
                <c:pt idx="10">
                  <c:v>94</c:v>
                </c:pt>
                <c:pt idx="11">
                  <c:v>97</c:v>
                </c:pt>
                <c:pt idx="12">
                  <c:v>93</c:v>
                </c:pt>
                <c:pt idx="13">
                  <c:v>99</c:v>
                </c:pt>
                <c:pt idx="14">
                  <c:v>89</c:v>
                </c:pt>
                <c:pt idx="15">
                  <c:v>109</c:v>
                </c:pt>
                <c:pt idx="16">
                  <c:v>119</c:v>
                </c:pt>
                <c:pt idx="17">
                  <c:v>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7B0-4B32-9B67-32AE995C4F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4542527"/>
        <c:axId val="460728271"/>
      </c:lineChart>
      <c:catAx>
        <c:axId val="43454252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Quarter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0728271"/>
        <c:crosses val="autoZero"/>
        <c:auto val="1"/>
        <c:lblAlgn val="ctr"/>
        <c:lblOffset val="100"/>
        <c:noMultiLvlLbl val="0"/>
      </c:catAx>
      <c:valAx>
        <c:axId val="460728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Days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4542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Months Supply by Quarter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'Summary (NEW!)'!$C$25:$C$42</c:f>
              <c:strCache>
                <c:ptCount val="18"/>
                <c:pt idx="0">
                  <c:v>2022 Q1</c:v>
                </c:pt>
                <c:pt idx="1">
                  <c:v>2022 Q2</c:v>
                </c:pt>
                <c:pt idx="2">
                  <c:v>2022 Q3</c:v>
                </c:pt>
                <c:pt idx="3">
                  <c:v>2022 Q4</c:v>
                </c:pt>
                <c:pt idx="4">
                  <c:v>2023 Q1</c:v>
                </c:pt>
                <c:pt idx="5">
                  <c:v>2023 Q2</c:v>
                </c:pt>
                <c:pt idx="6">
                  <c:v>2023 Q3</c:v>
                </c:pt>
                <c:pt idx="7">
                  <c:v>2023 Q4</c:v>
                </c:pt>
                <c:pt idx="8">
                  <c:v>2024 Q1</c:v>
                </c:pt>
                <c:pt idx="9">
                  <c:v>2024 Q2</c:v>
                </c:pt>
                <c:pt idx="10">
                  <c:v>2024 Q3</c:v>
                </c:pt>
                <c:pt idx="11">
                  <c:v>2024 Q4</c:v>
                </c:pt>
                <c:pt idx="12">
                  <c:v>2025 Q1</c:v>
                </c:pt>
                <c:pt idx="13">
                  <c:v>2025 Q2</c:v>
                </c:pt>
                <c:pt idx="14">
                  <c:v>2025 Q3</c:v>
                </c:pt>
                <c:pt idx="15">
                  <c:v>2025 Q4</c:v>
                </c:pt>
                <c:pt idx="16">
                  <c:v>2026 Q1</c:v>
                </c:pt>
                <c:pt idx="17">
                  <c:v>2026 Q2</c:v>
                </c:pt>
              </c:strCache>
            </c:strRef>
          </c:cat>
          <c:val>
            <c:numRef>
              <c:f>'Summary (NEW!)'!$I$25:$I$42</c:f>
              <c:numCache>
                <c:formatCode>General</c:formatCode>
                <c:ptCount val="18"/>
                <c:pt idx="0">
                  <c:v>0.7</c:v>
                </c:pt>
                <c:pt idx="1">
                  <c:v>1.7</c:v>
                </c:pt>
                <c:pt idx="2">
                  <c:v>2</c:v>
                </c:pt>
                <c:pt idx="3">
                  <c:v>2.8</c:v>
                </c:pt>
                <c:pt idx="4">
                  <c:v>2.6</c:v>
                </c:pt>
                <c:pt idx="5">
                  <c:v>1.9</c:v>
                </c:pt>
                <c:pt idx="6">
                  <c:v>2.8</c:v>
                </c:pt>
                <c:pt idx="7">
                  <c:v>4.5</c:v>
                </c:pt>
                <c:pt idx="8">
                  <c:v>3.6</c:v>
                </c:pt>
                <c:pt idx="9">
                  <c:v>3.4</c:v>
                </c:pt>
                <c:pt idx="10">
                  <c:v>4</c:v>
                </c:pt>
                <c:pt idx="11">
                  <c:v>3.9</c:v>
                </c:pt>
                <c:pt idx="12">
                  <c:v>4.5999999999999996</c:v>
                </c:pt>
                <c:pt idx="13">
                  <c:v>3.8</c:v>
                </c:pt>
                <c:pt idx="14">
                  <c:v>4.7</c:v>
                </c:pt>
                <c:pt idx="15">
                  <c:v>4.0999999999999996</c:v>
                </c:pt>
                <c:pt idx="16">
                  <c:v>3.7</c:v>
                </c:pt>
                <c:pt idx="17">
                  <c:v>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C39-4F70-A7F2-F05C333219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4471535"/>
        <c:axId val="460739311"/>
      </c:lineChart>
      <c:catAx>
        <c:axId val="43447153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Quarter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0739311"/>
        <c:crosses val="autoZero"/>
        <c:auto val="1"/>
        <c:lblAlgn val="ctr"/>
        <c:lblOffset val="100"/>
        <c:noMultiLvlLbl val="0"/>
      </c:catAx>
      <c:valAx>
        <c:axId val="4607393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44715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8</xdr:col>
      <xdr:colOff>0</xdr:colOff>
      <xdr:row>22</xdr:row>
      <xdr:rowOff>0</xdr:rowOff>
    </xdr:to>
    <xdr:graphicFrame macro="">
      <xdr:nvGraphicFramePr>
        <xdr:cNvPr id="2" name="Closed Sales Trend">
          <a:extLst>
            <a:ext uri="{FF2B5EF4-FFF2-40B4-BE49-F238E27FC236}">
              <a16:creationId xmlns:a16="http://schemas.microsoft.com/office/drawing/2014/main" id="{E5D86BBE-E962-FB93-F1BC-22425EE944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</xdr:row>
      <xdr:rowOff>0</xdr:rowOff>
    </xdr:from>
    <xdr:to>
      <xdr:col>17</xdr:col>
      <xdr:colOff>0</xdr:colOff>
      <xdr:row>16</xdr:row>
      <xdr:rowOff>0</xdr:rowOff>
    </xdr:to>
    <xdr:graphicFrame macro="">
      <xdr:nvGraphicFramePr>
        <xdr:cNvPr id="3" name="Median Price Trend">
          <a:extLst>
            <a:ext uri="{FF2B5EF4-FFF2-40B4-BE49-F238E27FC236}">
              <a16:creationId xmlns:a16="http://schemas.microsoft.com/office/drawing/2014/main" id="{07EDD42D-94BF-A5F4-6CC3-DB9ACE08025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17</xdr:row>
      <xdr:rowOff>0</xdr:rowOff>
    </xdr:from>
    <xdr:to>
      <xdr:col>17</xdr:col>
      <xdr:colOff>0</xdr:colOff>
      <xdr:row>32</xdr:row>
      <xdr:rowOff>0</xdr:rowOff>
    </xdr:to>
    <xdr:graphicFrame macro="">
      <xdr:nvGraphicFramePr>
        <xdr:cNvPr id="4" name="Days on Market Trend">
          <a:extLst>
            <a:ext uri="{FF2B5EF4-FFF2-40B4-BE49-F238E27FC236}">
              <a16:creationId xmlns:a16="http://schemas.microsoft.com/office/drawing/2014/main" id="{B8A7D0DC-D971-9B30-D013-02E8CAB7304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43</xdr:row>
      <xdr:rowOff>0</xdr:rowOff>
    </xdr:from>
    <xdr:to>
      <xdr:col>8</xdr:col>
      <xdr:colOff>0</xdr:colOff>
      <xdr:row>58</xdr:row>
      <xdr:rowOff>0</xdr:rowOff>
    </xdr:to>
    <xdr:graphicFrame macro="">
      <xdr:nvGraphicFramePr>
        <xdr:cNvPr id="5" name="Months Supply Trend">
          <a:extLst>
            <a:ext uri="{FF2B5EF4-FFF2-40B4-BE49-F238E27FC236}">
              <a16:creationId xmlns:a16="http://schemas.microsoft.com/office/drawing/2014/main" id="{DA7205B5-6346-4A76-23DD-54B71B728EC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95CD833-9066-463A-8626-63A05398B250}" name="SourceData" displayName="SourceData" ref="A24:I42" totalsRowShown="0" headerRowDxfId="1">
  <autoFilter ref="A24:I42" xr:uid="{195CD833-9066-463A-8626-63A05398B250}"/>
  <tableColumns count="9">
    <tableColumn id="1" xr3:uid="{5A6703BB-8560-4B02-8B9E-8B4B705381A4}" name="Year"/>
    <tableColumn id="2" xr3:uid="{4EAE539B-3873-4397-8240-EEED1D9A8538}" name="Quarter"/>
    <tableColumn id="3" xr3:uid="{AB5272AD-B8B4-4AA9-BB9C-16854C038765}" name="Period"/>
    <tableColumn id="4" xr3:uid="{F57C1563-1C02-47F3-9365-3181DFB5514A}" name="Closed Sales"/>
    <tableColumn id="5" xr3:uid="{9035888A-6BAB-420F-9E2E-3DE1A7187CE0}" name="Median Sales Price"/>
    <tableColumn id="6" xr3:uid="{9DC741AC-E72D-4E98-A911-FF22457EB930}" name="Sold/List Price" dataDxfId="0"/>
    <tableColumn id="7" xr3:uid="{B216E055-EA94-49B9-8118-961FB1D9CC87}" name="Avg Days on Market"/>
    <tableColumn id="8" xr3:uid="{3E028D25-1ED8-402E-BE9F-7DA7378A4481}" name="Homes for Sale"/>
    <tableColumn id="9" xr3:uid="{C6D7A589-B285-4E45-B990-EB6EAE9CCA3D}" name="Months Suppl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7F9F0-FABD-485C-BCDD-CFFD5E441256}">
  <sheetPr>
    <pageSetUpPr fitToPage="1"/>
  </sheetPr>
  <dimension ref="A1:I42"/>
  <sheetViews>
    <sheetView showGridLines="0" tabSelected="1" workbookViewId="0">
      <selection sqref="A1:H1"/>
    </sheetView>
  </sheetViews>
  <sheetFormatPr defaultRowHeight="14.4" x14ac:dyDescent="0.3"/>
  <cols>
    <col min="1" max="1" width="17" customWidth="1"/>
    <col min="2" max="2" width="20.33203125" bestFit="1" customWidth="1"/>
    <col min="3" max="3" width="13.33203125" customWidth="1"/>
    <col min="4" max="4" width="17.88671875" bestFit="1" customWidth="1"/>
    <col min="5" max="5" width="21.21875" bestFit="1" customWidth="1"/>
    <col min="6" max="6" width="17.33203125" bestFit="1" customWidth="1"/>
    <col min="7" max="7" width="22.5546875" bestFit="1" customWidth="1"/>
    <col min="8" max="8" width="18.109375" bestFit="1" customWidth="1"/>
    <col min="9" max="9" width="18.33203125" bestFit="1" customWidth="1"/>
    <col min="10" max="17" width="11.44140625" customWidth="1"/>
  </cols>
  <sheetData>
    <row r="1" spans="1:8" ht="21" x14ac:dyDescent="0.4">
      <c r="A1" s="51" t="s">
        <v>48</v>
      </c>
      <c r="B1" s="51"/>
      <c r="C1" s="51"/>
      <c r="D1" s="51"/>
      <c r="E1" s="51"/>
      <c r="F1" s="51"/>
      <c r="G1" s="51"/>
      <c r="H1" s="51"/>
    </row>
    <row r="3" spans="1:8" x14ac:dyDescent="0.3">
      <c r="A3" s="49" t="s">
        <v>49</v>
      </c>
      <c r="B3" s="49" t="s">
        <v>50</v>
      </c>
      <c r="D3" s="49" t="s">
        <v>49</v>
      </c>
      <c r="E3" s="49" t="s">
        <v>84</v>
      </c>
    </row>
    <row r="4" spans="1:8" x14ac:dyDescent="0.3">
      <c r="A4" t="s">
        <v>51</v>
      </c>
      <c r="B4">
        <f>SUMIFS(SourceData[Closed Sales],SourceData[Year],2026)</f>
        <v>728</v>
      </c>
      <c r="D4" t="s">
        <v>30</v>
      </c>
      <c r="E4">
        <f>SUMIFS(SourceData[Closed Sales],SourceData[Year],2025)</f>
        <v>1375</v>
      </c>
    </row>
    <row r="5" spans="1:8" x14ac:dyDescent="0.3">
      <c r="A5" t="s">
        <v>52</v>
      </c>
      <c r="B5" cm="1">
        <f t="array" ref="B5">LOOKUP(2,1/(SourceData[Median Sales Price]&lt;&gt;""),SourceData[Median Sales Price])</f>
        <v>290100</v>
      </c>
      <c r="D5" t="s">
        <v>26</v>
      </c>
      <c r="E5">
        <f>AVERAGEIFS(SourceData[Avg Days on Market],SourceData[Year],2025,SourceData[Avg Days on Market],"&lt;&gt;")</f>
        <v>97.5</v>
      </c>
    </row>
    <row r="6" spans="1:8" x14ac:dyDescent="0.3">
      <c r="A6" t="s">
        <v>53</v>
      </c>
      <c r="B6" cm="1">
        <f t="array" ref="B6">LOOKUP(2,1/(SourceData[Months Supply]&lt;&gt;""),SourceData[Months Supply])</f>
        <v>3.1</v>
      </c>
      <c r="D6" t="s">
        <v>85</v>
      </c>
      <c r="E6">
        <f>AVERAGEIFS(SourceData[Months Supply],SourceData[Year],2025,SourceData[Months Supply],"&lt;&gt;")</f>
        <v>4.2999999999999989</v>
      </c>
    </row>
    <row r="24" spans="1:9" x14ac:dyDescent="0.3">
      <c r="A24" s="49" t="s">
        <v>54</v>
      </c>
      <c r="B24" s="49" t="s">
        <v>55</v>
      </c>
      <c r="C24" s="49" t="s">
        <v>56</v>
      </c>
      <c r="D24" s="49" t="s">
        <v>30</v>
      </c>
      <c r="E24" s="49" t="s">
        <v>57</v>
      </c>
      <c r="F24" s="49" t="s">
        <v>58</v>
      </c>
      <c r="G24" s="49" t="s">
        <v>59</v>
      </c>
      <c r="H24" s="49" t="s">
        <v>60</v>
      </c>
      <c r="I24" s="49" t="s">
        <v>61</v>
      </c>
    </row>
    <row r="25" spans="1:9" x14ac:dyDescent="0.3">
      <c r="A25">
        <v>2022</v>
      </c>
      <c r="B25" t="s">
        <v>62</v>
      </c>
      <c r="C25" t="s">
        <v>63</v>
      </c>
      <c r="D25">
        <f>IF('2022'!B3="","",'2022'!B3)</f>
        <v>471</v>
      </c>
      <c r="E25">
        <f>IF('2022'!B4="","",'2022'!B4)</f>
        <v>250000</v>
      </c>
      <c r="F25" s="50">
        <f>IF('2022'!B5="","",'2022'!B5)</f>
        <v>97.6</v>
      </c>
      <c r="G25">
        <f>IF('2022'!B6="","",'2022'!B6)</f>
        <v>58</v>
      </c>
      <c r="H25">
        <f>IF('2022'!B7="","",'2022'!B7)</f>
        <v>132</v>
      </c>
      <c r="I25">
        <f>IF('2022'!B8="","",'2022'!B8)</f>
        <v>0.7</v>
      </c>
    </row>
    <row r="26" spans="1:9" x14ac:dyDescent="0.3">
      <c r="A26">
        <v>2022</v>
      </c>
      <c r="B26" t="s">
        <v>64</v>
      </c>
      <c r="C26" t="s">
        <v>65</v>
      </c>
      <c r="D26">
        <f>IF('2022'!C3="","",'2022'!C3)</f>
        <v>517</v>
      </c>
      <c r="E26">
        <f>IF('2022'!C4="","",'2022'!C4)</f>
        <v>254000</v>
      </c>
      <c r="F26" s="50">
        <f>IF('2022'!C5="","",'2022'!C5)</f>
        <v>98.5</v>
      </c>
      <c r="G26">
        <f>IF('2022'!C6="","",'2022'!C6)</f>
        <v>51</v>
      </c>
      <c r="H26">
        <f>IF('2022'!C7="","",'2022'!C7)</f>
        <v>284</v>
      </c>
      <c r="I26">
        <f>IF('2022'!C8="","",'2022'!C8)</f>
        <v>1.7</v>
      </c>
    </row>
    <row r="27" spans="1:9" x14ac:dyDescent="0.3">
      <c r="A27">
        <v>2022</v>
      </c>
      <c r="B27" t="s">
        <v>66</v>
      </c>
      <c r="C27" t="s">
        <v>67</v>
      </c>
      <c r="D27">
        <f>IF('2022'!D3="","",'2022'!D3)</f>
        <v>480</v>
      </c>
      <c r="E27">
        <f>IF('2022'!D4="","",'2022'!D4)</f>
        <v>260000</v>
      </c>
      <c r="F27" s="50">
        <f>IF('2022'!D5="","",'2022'!D5)</f>
        <v>95.8</v>
      </c>
      <c r="G27">
        <f>IF('2022'!D6="","",'2022'!D6)</f>
        <v>58</v>
      </c>
      <c r="H27">
        <f>IF('2022'!D7="","",'2022'!D7)</f>
        <v>342</v>
      </c>
      <c r="I27">
        <f>IF('2022'!D8="","",'2022'!D8)</f>
        <v>2</v>
      </c>
    </row>
    <row r="28" spans="1:9" x14ac:dyDescent="0.3">
      <c r="A28">
        <v>2022</v>
      </c>
      <c r="B28" t="s">
        <v>68</v>
      </c>
      <c r="C28" t="s">
        <v>69</v>
      </c>
      <c r="D28">
        <f>IF('2022'!E3="","",'2022'!E3)</f>
        <v>362</v>
      </c>
      <c r="E28">
        <f>IF('2022'!E4="","",'2022'!E4)</f>
        <v>249950</v>
      </c>
      <c r="F28" s="50">
        <f>IF('2022'!E5="","",'2022'!E5)</f>
        <v>94.4</v>
      </c>
      <c r="G28">
        <f>IF('2022'!E6="","",'2022'!E6)</f>
        <v>64</v>
      </c>
      <c r="H28">
        <f>IF('2022'!E7="","",'2022'!E7)</f>
        <v>318</v>
      </c>
      <c r="I28">
        <f>IF('2022'!E8="","",'2022'!E8)</f>
        <v>2.8</v>
      </c>
    </row>
    <row r="29" spans="1:9" x14ac:dyDescent="0.3">
      <c r="A29">
        <v>2023</v>
      </c>
      <c r="B29" t="s">
        <v>62</v>
      </c>
      <c r="C29" t="s">
        <v>70</v>
      </c>
      <c r="D29">
        <f>IF('2023'!B3="","",'2023'!B3)</f>
        <v>311</v>
      </c>
      <c r="E29">
        <f>IF('2023'!B4="","",'2023'!B4)</f>
        <v>250000</v>
      </c>
      <c r="F29" s="50">
        <f>IF('2023'!B5="","",'2023'!B5)</f>
        <v>94.7</v>
      </c>
      <c r="G29">
        <f>IF('2023'!B6="","",'2023'!B6)</f>
        <v>85</v>
      </c>
      <c r="H29">
        <f>IF('2023'!B7="","",'2023'!B7)</f>
        <v>306</v>
      </c>
      <c r="I29">
        <f>IF('2023'!B8="","",'2023'!B8)</f>
        <v>2.6</v>
      </c>
    </row>
    <row r="30" spans="1:9" x14ac:dyDescent="0.3">
      <c r="A30">
        <v>2023</v>
      </c>
      <c r="B30" t="s">
        <v>64</v>
      </c>
      <c r="C30" t="s">
        <v>71</v>
      </c>
      <c r="D30">
        <f>IF('2023'!C3="","",'2023'!C3)</f>
        <v>424</v>
      </c>
      <c r="E30">
        <f>IF('2023'!C4="","",'2023'!C4)</f>
        <v>260000</v>
      </c>
      <c r="F30" s="50">
        <f>IF('2023'!C5="","",'2023'!C5)</f>
        <v>95.8</v>
      </c>
      <c r="G30">
        <f>IF('2023'!C6="","",'2023'!C6)</f>
        <v>84</v>
      </c>
      <c r="H30">
        <f>IF('2023'!C7="","",'2023'!C7)</f>
        <v>300</v>
      </c>
      <c r="I30">
        <f>IF('2023'!C8="","",'2023'!C8)</f>
        <v>1.9</v>
      </c>
    </row>
    <row r="31" spans="1:9" x14ac:dyDescent="0.3">
      <c r="A31">
        <v>2023</v>
      </c>
      <c r="B31" t="s">
        <v>66</v>
      </c>
      <c r="C31" t="s">
        <v>72</v>
      </c>
      <c r="D31">
        <f>IF('2023'!D3="","",'2023'!D3)</f>
        <v>381</v>
      </c>
      <c r="E31">
        <f>IF('2023'!D4="","",'2023'!D4)</f>
        <v>254000</v>
      </c>
      <c r="F31" s="50">
        <f>IF('2023'!D5="","",'2023'!D5)</f>
        <v>95</v>
      </c>
      <c r="G31">
        <f>IF('2023'!D6="","",'2023'!D6)</f>
        <v>69</v>
      </c>
      <c r="H31">
        <f>IF('2023'!D7="","",'2023'!D7)</f>
        <v>348</v>
      </c>
      <c r="I31">
        <f>IF('2023'!D8="","",'2023'!D8)</f>
        <v>2.8</v>
      </c>
    </row>
    <row r="32" spans="1:9" x14ac:dyDescent="0.3">
      <c r="A32">
        <v>2023</v>
      </c>
      <c r="B32" t="s">
        <v>68</v>
      </c>
      <c r="C32" t="s">
        <v>73</v>
      </c>
      <c r="D32">
        <f>IF('2023'!E3="","",'2023'!E3)</f>
        <v>283</v>
      </c>
      <c r="E32">
        <f>IF('2023'!E4="","",'2023'!E4)</f>
        <v>256000</v>
      </c>
      <c r="F32" s="50">
        <f>IF('2023'!E5="","",'2023'!E5)</f>
        <v>94.1</v>
      </c>
      <c r="G32">
        <f>IF('2023'!E6="","",'2023'!E6)</f>
        <v>80</v>
      </c>
      <c r="H32">
        <f>IF('2023'!E7="","",'2023'!E7)</f>
        <v>408</v>
      </c>
      <c r="I32">
        <f>IF('2023'!E8="","",'2023'!E8)</f>
        <v>4.5</v>
      </c>
    </row>
    <row r="33" spans="1:9" x14ac:dyDescent="0.3">
      <c r="A33">
        <v>2024</v>
      </c>
      <c r="B33" t="s">
        <v>62</v>
      </c>
      <c r="C33" t="s">
        <v>74</v>
      </c>
      <c r="D33">
        <f>IF('2024'!B3="","",'2024'!B3)</f>
        <v>319</v>
      </c>
      <c r="E33">
        <f>IF('2024'!B4="","",'2024'!B4)</f>
        <v>257000</v>
      </c>
      <c r="F33" s="50">
        <f>IF('2024'!B5="","",'2024'!B5)</f>
        <v>94.3</v>
      </c>
      <c r="G33">
        <f>IF('2024'!B6="","",'2024'!B6)</f>
        <v>94</v>
      </c>
      <c r="H33">
        <f>IF('2024'!B7="","",'2024'!B7)</f>
        <v>423</v>
      </c>
      <c r="I33">
        <f>IF('2024'!B8="","",'2024'!B8)</f>
        <v>3.6</v>
      </c>
    </row>
    <row r="34" spans="1:9" x14ac:dyDescent="0.3">
      <c r="A34">
        <v>2024</v>
      </c>
      <c r="B34" t="s">
        <v>64</v>
      </c>
      <c r="C34" t="s">
        <v>75</v>
      </c>
      <c r="D34">
        <f>IF('2024'!C3="","",'2024'!C3)</f>
        <v>405</v>
      </c>
      <c r="E34">
        <f>IF('2024'!C4="","",'2024'!C4)</f>
        <v>256000</v>
      </c>
      <c r="F34" s="50">
        <f>IF('2024'!C5="","",'2024'!C5)</f>
        <v>94.7</v>
      </c>
      <c r="G34">
        <f>IF('2024'!C6="","",'2024'!C6)</f>
        <v>89</v>
      </c>
      <c r="H34">
        <f>IF('2024'!C7="","",'2024'!C7)</f>
        <v>403</v>
      </c>
      <c r="I34">
        <f>IF('2024'!C8="","",'2024'!C8)</f>
        <v>3.4</v>
      </c>
    </row>
    <row r="35" spans="1:9" x14ac:dyDescent="0.3">
      <c r="A35">
        <v>2024</v>
      </c>
      <c r="B35" t="s">
        <v>66</v>
      </c>
      <c r="C35" t="s">
        <v>76</v>
      </c>
      <c r="D35">
        <f>IF('2024'!D3="","",'2024'!D3)</f>
        <v>361</v>
      </c>
      <c r="E35">
        <f>IF('2024'!D4="","",'2024'!D4)</f>
        <v>270000</v>
      </c>
      <c r="F35" s="50">
        <f>IF('2024'!D5="","",'2024'!D5)</f>
        <v>94.8</v>
      </c>
      <c r="G35">
        <f>IF('2024'!D6="","",'2024'!D6)</f>
        <v>94</v>
      </c>
      <c r="H35">
        <f>IF('2024'!D7="","",'2024'!D7)</f>
        <v>407</v>
      </c>
      <c r="I35">
        <f>IF('2024'!D8="","",'2024'!D8)</f>
        <v>4</v>
      </c>
    </row>
    <row r="36" spans="1:9" x14ac:dyDescent="0.3">
      <c r="A36">
        <v>2024</v>
      </c>
      <c r="B36" t="s">
        <v>68</v>
      </c>
      <c r="C36" t="s">
        <v>77</v>
      </c>
      <c r="D36">
        <f>IF('2024'!E3="","",'2024'!E3)</f>
        <v>338</v>
      </c>
      <c r="E36">
        <f>IF('2024'!E4="","",'2024'!E4)</f>
        <v>274950</v>
      </c>
      <c r="F36" s="50">
        <f>IF('2024'!E5="","",'2024'!E5)</f>
        <v>95.4</v>
      </c>
      <c r="G36">
        <f>IF('2024'!E6="","",'2024'!E6)</f>
        <v>97</v>
      </c>
      <c r="H36">
        <f>IF('2024'!E7="","",'2024'!E7)</f>
        <v>426</v>
      </c>
      <c r="I36">
        <f>IF('2024'!E8="","",'2024'!E8)</f>
        <v>3.9</v>
      </c>
    </row>
    <row r="37" spans="1:9" x14ac:dyDescent="0.3">
      <c r="A37">
        <v>2025</v>
      </c>
      <c r="B37" t="s">
        <v>62</v>
      </c>
      <c r="C37" t="s">
        <v>78</v>
      </c>
      <c r="D37">
        <f>IF('2025'!B3="","",'2025'!B3)</f>
        <v>297</v>
      </c>
      <c r="E37">
        <f>IF('2025'!B4="","",'2025'!B4)</f>
        <v>267000</v>
      </c>
      <c r="F37" s="50">
        <f>IF('2025'!B5="","",'2025'!B5)</f>
        <v>94.3</v>
      </c>
      <c r="G37">
        <f>IF('2025'!B6="","",'2025'!B6)</f>
        <v>93</v>
      </c>
      <c r="H37">
        <f>IF('2025'!B7="","",'2025'!B7)</f>
        <v>453</v>
      </c>
      <c r="I37">
        <f>IF('2025'!B8="","",'2025'!B8)</f>
        <v>4.5999999999999996</v>
      </c>
    </row>
    <row r="38" spans="1:9" x14ac:dyDescent="0.3">
      <c r="A38">
        <v>2025</v>
      </c>
      <c r="B38" t="s">
        <v>64</v>
      </c>
      <c r="C38" t="s">
        <v>79</v>
      </c>
      <c r="D38">
        <f>IF('2025'!C3="","",'2025'!C3)</f>
        <v>381</v>
      </c>
      <c r="E38">
        <f>IF('2025'!C4="","",'2025'!C4)</f>
        <v>270000</v>
      </c>
      <c r="F38" s="50">
        <f>IF('2025'!C5="","",'2025'!C5)</f>
        <v>95.2</v>
      </c>
      <c r="G38">
        <f>IF('2025'!C6="","",'2025'!C6)</f>
        <v>99</v>
      </c>
      <c r="H38">
        <f>IF('2025'!C7="","",'2025'!C7)</f>
        <v>484</v>
      </c>
      <c r="I38">
        <f>IF('2025'!C8="","",'2025'!C8)</f>
        <v>3.8</v>
      </c>
    </row>
    <row r="39" spans="1:9" x14ac:dyDescent="0.3">
      <c r="A39">
        <v>2025</v>
      </c>
      <c r="B39" t="s">
        <v>66</v>
      </c>
      <c r="C39" t="s">
        <v>80</v>
      </c>
      <c r="D39">
        <f>IF('2025'!D3="","",'2025'!D3)</f>
        <v>364</v>
      </c>
      <c r="E39">
        <f>IF('2025'!D4="","",'2025'!D4)</f>
        <v>277500</v>
      </c>
      <c r="F39" s="50">
        <f>IF('2025'!D5="","",'2025'!D5)</f>
        <v>95.3</v>
      </c>
      <c r="G39">
        <f>IF('2025'!D6="","",'2025'!D6)</f>
        <v>89</v>
      </c>
      <c r="H39">
        <f>IF('2025'!D7="","",'2025'!D7)</f>
        <v>513</v>
      </c>
      <c r="I39">
        <f>IF('2025'!D8="","",'2025'!D8)</f>
        <v>4.7</v>
      </c>
    </row>
    <row r="40" spans="1:9" x14ac:dyDescent="0.3">
      <c r="A40">
        <v>2025</v>
      </c>
      <c r="B40" t="s">
        <v>68</v>
      </c>
      <c r="C40" t="s">
        <v>81</v>
      </c>
      <c r="D40">
        <f>IF('2025'!E3="","",'2025'!E3)</f>
        <v>333</v>
      </c>
      <c r="E40">
        <f>IF('2025'!E4="","",'2025'!E4)</f>
        <v>265000</v>
      </c>
      <c r="F40" s="50">
        <f>IF('2025'!E5="","",'2025'!E5)</f>
        <v>93.5</v>
      </c>
      <c r="G40">
        <f>IF('2025'!E6="","",'2025'!E6)</f>
        <v>109</v>
      </c>
      <c r="H40">
        <f>IF('2025'!E7="","",'2025'!E7)</f>
        <v>482</v>
      </c>
      <c r="I40">
        <f>IF('2025'!E8="","",'2025'!E8)</f>
        <v>4.0999999999999996</v>
      </c>
    </row>
    <row r="41" spans="1:9" x14ac:dyDescent="0.3">
      <c r="A41">
        <v>2026</v>
      </c>
      <c r="B41" t="s">
        <v>62</v>
      </c>
      <c r="C41" t="s">
        <v>82</v>
      </c>
      <c r="D41">
        <f>IF('2026'!B3="","",'2026'!B3)</f>
        <v>317</v>
      </c>
      <c r="E41">
        <f>IF('2026'!B4="","",'2026'!B4)</f>
        <v>275000</v>
      </c>
      <c r="F41" s="50">
        <f>IF('2026'!B5="","",'2026'!B5)</f>
        <v>94.3</v>
      </c>
      <c r="G41">
        <f>IF('2026'!B6="","",'2026'!B6)</f>
        <v>119</v>
      </c>
      <c r="H41">
        <f>IF('2026'!B7="","",'2026'!B7)</f>
        <v>491</v>
      </c>
      <c r="I41">
        <f>IF('2026'!B8="","",'2026'!B8)</f>
        <v>3.7</v>
      </c>
    </row>
    <row r="42" spans="1:9" x14ac:dyDescent="0.3">
      <c r="A42">
        <v>2026</v>
      </c>
      <c r="B42" t="s">
        <v>64</v>
      </c>
      <c r="C42" t="s">
        <v>83</v>
      </c>
      <c r="D42">
        <f>IF('2026'!C3="","",'2026'!C3)</f>
        <v>411</v>
      </c>
      <c r="E42">
        <f>IF('2026'!C4="","",'2026'!C4)</f>
        <v>290100</v>
      </c>
      <c r="F42" s="50">
        <f>IF('2026'!C5="","",'2026'!C5)</f>
        <v>95.3</v>
      </c>
      <c r="G42">
        <f>IF('2026'!C6="","",'2026'!C6)</f>
        <v>96</v>
      </c>
      <c r="H42">
        <f>IF('2026'!C7="","",'2026'!C7)</f>
        <v>491</v>
      </c>
      <c r="I42">
        <f>IF('2026'!C8="","",'2026'!C8)</f>
        <v>3.1</v>
      </c>
    </row>
  </sheetData>
  <mergeCells count="1">
    <mergeCell ref="A1:H1"/>
  </mergeCells>
  <pageMargins left="0.7" right="0.7" top="0.75" bottom="0.75" header="0.3" footer="0.3"/>
  <pageSetup scale="46" orientation="landscape" horizontalDpi="300" verticalDpi="300" r:id="rId1"/>
  <drawing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47"/>
  <sheetViews>
    <sheetView zoomScale="85" zoomScaleNormal="85" workbookViewId="0">
      <selection sqref="A1:F1"/>
    </sheetView>
  </sheetViews>
  <sheetFormatPr defaultColWidth="9.109375" defaultRowHeight="14.4" x14ac:dyDescent="0.3"/>
  <cols>
    <col min="1" max="1" width="45.33203125" style="1" customWidth="1"/>
    <col min="2" max="6" width="13.6640625" style="1" customWidth="1"/>
    <col min="7" max="16384" width="9.109375" style="1"/>
  </cols>
  <sheetData>
    <row r="1" spans="1:6" ht="19.8" x14ac:dyDescent="0.3">
      <c r="A1" s="60" t="s">
        <v>23</v>
      </c>
      <c r="B1" s="60"/>
      <c r="C1" s="60"/>
      <c r="D1" s="60"/>
      <c r="E1" s="60"/>
      <c r="F1" s="60"/>
    </row>
    <row r="2" spans="1:6" x14ac:dyDescent="0.3">
      <c r="A2" s="35"/>
      <c r="B2" s="34" t="s">
        <v>5</v>
      </c>
      <c r="C2" s="34" t="s">
        <v>6</v>
      </c>
      <c r="D2" s="34" t="s">
        <v>7</v>
      </c>
      <c r="E2" s="34" t="s">
        <v>8</v>
      </c>
      <c r="F2" s="35" t="s">
        <v>9</v>
      </c>
    </row>
    <row r="3" spans="1:6" x14ac:dyDescent="0.3">
      <c r="A3" s="41" t="s">
        <v>0</v>
      </c>
      <c r="B3" s="42"/>
      <c r="C3" s="42"/>
      <c r="D3" s="42"/>
      <c r="E3" s="42"/>
      <c r="F3" s="37"/>
    </row>
    <row r="4" spans="1:6" x14ac:dyDescent="0.3">
      <c r="A4" s="21" t="s">
        <v>1</v>
      </c>
      <c r="B4" s="4">
        <v>467</v>
      </c>
      <c r="C4" s="4">
        <v>503</v>
      </c>
      <c r="D4" s="4">
        <v>477</v>
      </c>
      <c r="E4" s="4">
        <v>474</v>
      </c>
      <c r="F4" s="38">
        <f>SUM(B4:E4)</f>
        <v>1921</v>
      </c>
    </row>
    <row r="5" spans="1:6" x14ac:dyDescent="0.3">
      <c r="A5" s="21" t="s">
        <v>3</v>
      </c>
      <c r="B5" s="3">
        <v>125000</v>
      </c>
      <c r="C5" s="3">
        <v>138500</v>
      </c>
      <c r="D5" s="3">
        <v>143000</v>
      </c>
      <c r="E5" s="3">
        <v>135900</v>
      </c>
      <c r="F5" s="38">
        <v>135000</v>
      </c>
    </row>
    <row r="6" spans="1:6" x14ac:dyDescent="0.3">
      <c r="A6" s="21" t="s">
        <v>2</v>
      </c>
      <c r="B6" s="5">
        <v>95.5</v>
      </c>
      <c r="C6" s="5">
        <v>96.5</v>
      </c>
      <c r="D6" s="5">
        <v>95.3</v>
      </c>
      <c r="E6" s="5">
        <v>95.7</v>
      </c>
      <c r="F6" s="39">
        <v>95.8</v>
      </c>
    </row>
    <row r="7" spans="1:6" x14ac:dyDescent="0.3">
      <c r="A7" s="21" t="s">
        <v>25</v>
      </c>
      <c r="B7" s="36">
        <v>79.66</v>
      </c>
      <c r="C7" s="36">
        <v>83.72</v>
      </c>
      <c r="D7" s="36">
        <v>85.45</v>
      </c>
      <c r="E7" s="36">
        <v>87.57</v>
      </c>
      <c r="F7" s="40">
        <v>84.1</v>
      </c>
    </row>
    <row r="8" spans="1:6" x14ac:dyDescent="0.3">
      <c r="A8" s="21" t="s">
        <v>4</v>
      </c>
      <c r="B8" s="5">
        <v>17.8</v>
      </c>
      <c r="C8" s="5">
        <v>11.5</v>
      </c>
      <c r="D8" s="5">
        <v>13.2</v>
      </c>
      <c r="E8" s="5">
        <v>14.3</v>
      </c>
      <c r="F8" s="39">
        <v>14.2</v>
      </c>
    </row>
    <row r="9" spans="1:6" x14ac:dyDescent="0.3">
      <c r="A9" s="21" t="s">
        <v>26</v>
      </c>
      <c r="B9" s="4">
        <v>138</v>
      </c>
      <c r="C9" s="4">
        <v>137</v>
      </c>
      <c r="D9" s="4">
        <v>122</v>
      </c>
      <c r="E9" s="4">
        <v>134</v>
      </c>
      <c r="F9" s="37">
        <v>133</v>
      </c>
    </row>
    <row r="10" spans="1:6" ht="16.2" x14ac:dyDescent="0.3">
      <c r="A10" s="41" t="s">
        <v>44</v>
      </c>
      <c r="B10" s="42"/>
      <c r="C10" s="42"/>
      <c r="D10" s="42"/>
      <c r="E10" s="42"/>
      <c r="F10" s="37"/>
    </row>
    <row r="11" spans="1:6" x14ac:dyDescent="0.3">
      <c r="A11" s="21" t="s">
        <v>1</v>
      </c>
      <c r="B11" s="4">
        <v>306</v>
      </c>
      <c r="C11" s="4">
        <v>342</v>
      </c>
      <c r="D11" s="4">
        <v>327</v>
      </c>
      <c r="E11" s="4">
        <v>332</v>
      </c>
      <c r="F11" s="38">
        <f>SUM(B11:E11)</f>
        <v>1307</v>
      </c>
    </row>
    <row r="12" spans="1:6" x14ac:dyDescent="0.3">
      <c r="A12" s="21" t="s">
        <v>3</v>
      </c>
      <c r="B12" s="3">
        <v>140260</v>
      </c>
      <c r="C12" s="3">
        <v>150000</v>
      </c>
      <c r="D12" s="3">
        <v>158000</v>
      </c>
      <c r="E12" s="3">
        <v>159526</v>
      </c>
      <c r="F12" s="38">
        <v>150000</v>
      </c>
    </row>
    <row r="13" spans="1:6" x14ac:dyDescent="0.3">
      <c r="A13" s="21" t="s">
        <v>2</v>
      </c>
      <c r="B13" s="5">
        <v>96.8</v>
      </c>
      <c r="C13" s="5">
        <v>97.8</v>
      </c>
      <c r="D13" s="5">
        <v>96.6</v>
      </c>
      <c r="E13" s="5">
        <v>96.7</v>
      </c>
      <c r="F13" s="39">
        <v>97</v>
      </c>
    </row>
    <row r="14" spans="1:6" x14ac:dyDescent="0.3">
      <c r="A14" s="21" t="s">
        <v>25</v>
      </c>
      <c r="B14" s="36">
        <v>81.739999999999995</v>
      </c>
      <c r="C14" s="36">
        <v>87.15</v>
      </c>
      <c r="D14" s="36">
        <v>89.51</v>
      </c>
      <c r="E14" s="36">
        <v>89.54</v>
      </c>
      <c r="F14" s="40">
        <v>87.07</v>
      </c>
    </row>
    <row r="15" spans="1:6" x14ac:dyDescent="0.3">
      <c r="A15" s="21" t="s">
        <v>4</v>
      </c>
      <c r="B15" s="5">
        <v>19.3</v>
      </c>
      <c r="C15" s="5">
        <v>10.5</v>
      </c>
      <c r="D15" s="5">
        <v>12.5</v>
      </c>
      <c r="E15" s="5">
        <v>13.3</v>
      </c>
      <c r="F15" s="39">
        <v>13.8</v>
      </c>
    </row>
    <row r="16" spans="1:6" x14ac:dyDescent="0.3">
      <c r="A16" s="21" t="s">
        <v>26</v>
      </c>
      <c r="B16" s="4">
        <v>133</v>
      </c>
      <c r="C16" s="4">
        <v>126</v>
      </c>
      <c r="D16" s="4">
        <v>119</v>
      </c>
      <c r="E16" s="4">
        <v>128</v>
      </c>
      <c r="F16" s="37">
        <v>126</v>
      </c>
    </row>
    <row r="17" spans="1:6" ht="16.2" x14ac:dyDescent="0.3">
      <c r="A17" s="41" t="s">
        <v>45</v>
      </c>
      <c r="B17" s="42"/>
      <c r="C17" s="42"/>
      <c r="D17" s="42"/>
      <c r="E17" s="42"/>
      <c r="F17" s="37"/>
    </row>
    <row r="18" spans="1:6" x14ac:dyDescent="0.3">
      <c r="A18" s="21" t="s">
        <v>1</v>
      </c>
      <c r="B18" s="4">
        <v>68</v>
      </c>
      <c r="C18" s="4">
        <v>68</v>
      </c>
      <c r="D18" s="4">
        <v>58</v>
      </c>
      <c r="E18" s="4">
        <v>50</v>
      </c>
      <c r="F18" s="38">
        <f>SUM(B18:E18)</f>
        <v>244</v>
      </c>
    </row>
    <row r="19" spans="1:6" x14ac:dyDescent="0.3">
      <c r="A19" s="21" t="s">
        <v>3</v>
      </c>
      <c r="B19" s="3">
        <v>80000</v>
      </c>
      <c r="C19" s="3">
        <v>102000</v>
      </c>
      <c r="D19" s="3">
        <v>96500</v>
      </c>
      <c r="E19" s="3">
        <v>97000</v>
      </c>
      <c r="F19" s="38">
        <v>94500</v>
      </c>
    </row>
    <row r="20" spans="1:6" x14ac:dyDescent="0.3">
      <c r="A20" s="21" t="s">
        <v>2</v>
      </c>
      <c r="B20" s="5">
        <v>90.6</v>
      </c>
      <c r="C20" s="5">
        <v>93.3</v>
      </c>
      <c r="D20" s="5">
        <v>89.5</v>
      </c>
      <c r="E20" s="5">
        <v>94.1</v>
      </c>
      <c r="F20" s="39">
        <v>91.8</v>
      </c>
    </row>
    <row r="21" spans="1:6" x14ac:dyDescent="0.3">
      <c r="A21" s="21" t="s">
        <v>25</v>
      </c>
      <c r="B21" s="36">
        <v>82.62</v>
      </c>
      <c r="C21" s="36">
        <v>81.2</v>
      </c>
      <c r="D21" s="36">
        <v>77.36</v>
      </c>
      <c r="E21" s="36">
        <v>90.53</v>
      </c>
      <c r="F21" s="40">
        <v>82.65</v>
      </c>
    </row>
    <row r="22" spans="1:6" x14ac:dyDescent="0.3">
      <c r="A22" s="21" t="s">
        <v>4</v>
      </c>
      <c r="B22" s="5">
        <v>16.2</v>
      </c>
      <c r="C22" s="5">
        <v>8.8000000000000007</v>
      </c>
      <c r="D22" s="5">
        <v>12.1</v>
      </c>
      <c r="E22" s="5">
        <v>18</v>
      </c>
      <c r="F22" s="39">
        <v>13.5</v>
      </c>
    </row>
    <row r="23" spans="1:6" x14ac:dyDescent="0.3">
      <c r="A23" s="21" t="s">
        <v>26</v>
      </c>
      <c r="B23" s="4">
        <v>167</v>
      </c>
      <c r="C23" s="4">
        <v>153</v>
      </c>
      <c r="D23" s="4">
        <v>155</v>
      </c>
      <c r="E23" s="4">
        <v>218</v>
      </c>
      <c r="F23" s="37">
        <v>171</v>
      </c>
    </row>
    <row r="24" spans="1:6" ht="16.2" x14ac:dyDescent="0.3">
      <c r="A24" s="41" t="s">
        <v>46</v>
      </c>
      <c r="B24" s="42"/>
      <c r="C24" s="42"/>
      <c r="D24" s="42"/>
      <c r="E24" s="42"/>
      <c r="F24" s="37"/>
    </row>
    <row r="25" spans="1:6" x14ac:dyDescent="0.3">
      <c r="A25" s="21" t="s">
        <v>1</v>
      </c>
      <c r="B25" s="4">
        <v>51</v>
      </c>
      <c r="C25" s="4">
        <v>56</v>
      </c>
      <c r="D25" s="4">
        <v>50</v>
      </c>
      <c r="E25" s="4">
        <v>43</v>
      </c>
      <c r="F25" s="38">
        <f>SUM(B25:E25)</f>
        <v>200</v>
      </c>
    </row>
    <row r="26" spans="1:6" x14ac:dyDescent="0.3">
      <c r="A26" s="21" t="s">
        <v>3</v>
      </c>
      <c r="B26" s="3">
        <v>113000</v>
      </c>
      <c r="C26" s="3">
        <v>128500</v>
      </c>
      <c r="D26" s="3">
        <v>127750</v>
      </c>
      <c r="E26" s="3">
        <v>108000</v>
      </c>
      <c r="F26" s="38">
        <v>121750</v>
      </c>
    </row>
    <row r="27" spans="1:6" x14ac:dyDescent="0.3">
      <c r="A27" s="21" t="s">
        <v>2</v>
      </c>
      <c r="B27" s="5">
        <v>99.1</v>
      </c>
      <c r="C27" s="5">
        <v>96</v>
      </c>
      <c r="D27" s="5">
        <v>93.8</v>
      </c>
      <c r="E27" s="5">
        <v>94.2</v>
      </c>
      <c r="F27" s="39">
        <v>95.1</v>
      </c>
    </row>
    <row r="28" spans="1:6" x14ac:dyDescent="0.3">
      <c r="A28" s="21" t="s">
        <v>25</v>
      </c>
      <c r="B28" s="36">
        <v>74.180000000000007</v>
      </c>
      <c r="C28" s="36">
        <v>74.7</v>
      </c>
      <c r="D28" s="36">
        <v>82.63</v>
      </c>
      <c r="E28" s="36">
        <v>87.92</v>
      </c>
      <c r="F28" s="40">
        <v>79.319999999999993</v>
      </c>
    </row>
    <row r="29" spans="1:6" x14ac:dyDescent="0.3">
      <c r="A29" s="21" t="s">
        <v>4</v>
      </c>
      <c r="B29" s="5">
        <v>9.8000000000000007</v>
      </c>
      <c r="C29" s="5">
        <v>17.899999999999999</v>
      </c>
      <c r="D29" s="5">
        <v>14</v>
      </c>
      <c r="E29" s="5">
        <v>14</v>
      </c>
      <c r="F29" s="39">
        <v>14</v>
      </c>
    </row>
    <row r="30" spans="1:6" x14ac:dyDescent="0.3">
      <c r="A30" s="21" t="s">
        <v>26</v>
      </c>
      <c r="B30" s="4">
        <v>114</v>
      </c>
      <c r="C30" s="4">
        <v>134</v>
      </c>
      <c r="D30" s="4">
        <v>79</v>
      </c>
      <c r="E30" s="4">
        <v>87</v>
      </c>
      <c r="F30" s="37">
        <v>105</v>
      </c>
    </row>
    <row r="31" spans="1:6" ht="16.2" x14ac:dyDescent="0.3">
      <c r="A31" s="41" t="s">
        <v>47</v>
      </c>
      <c r="B31" s="42"/>
      <c r="C31" s="42"/>
      <c r="D31" s="42"/>
      <c r="E31" s="42"/>
      <c r="F31" s="37"/>
    </row>
    <row r="32" spans="1:6" x14ac:dyDescent="0.3">
      <c r="A32" s="21" t="s">
        <v>1</v>
      </c>
      <c r="B32" s="4">
        <v>42</v>
      </c>
      <c r="C32" s="4">
        <v>37</v>
      </c>
      <c r="D32" s="4">
        <v>42</v>
      </c>
      <c r="E32" s="4">
        <v>49</v>
      </c>
      <c r="F32" s="38">
        <f>SUM(B32:E32)</f>
        <v>170</v>
      </c>
    </row>
    <row r="33" spans="1:6" x14ac:dyDescent="0.3">
      <c r="A33" s="21" t="s">
        <v>3</v>
      </c>
      <c r="B33" s="3">
        <v>89000</v>
      </c>
      <c r="C33" s="3">
        <v>110000</v>
      </c>
      <c r="D33" s="3">
        <v>90500</v>
      </c>
      <c r="E33" s="3">
        <v>108600</v>
      </c>
      <c r="F33" s="38">
        <v>92250</v>
      </c>
    </row>
    <row r="34" spans="1:6" x14ac:dyDescent="0.3">
      <c r="A34" s="21" t="s">
        <v>2</v>
      </c>
      <c r="B34" s="5">
        <v>92.6</v>
      </c>
      <c r="C34" s="5">
        <v>91.1</v>
      </c>
      <c r="D34" s="5">
        <v>95.1</v>
      </c>
      <c r="E34" s="5">
        <v>92</v>
      </c>
      <c r="F34" s="39">
        <v>92.7</v>
      </c>
    </row>
    <row r="35" spans="1:6" x14ac:dyDescent="0.3">
      <c r="A35" s="21" t="s">
        <v>25</v>
      </c>
      <c r="B35" s="36">
        <v>66.42</v>
      </c>
      <c r="C35" s="36">
        <v>70.239999999999995</v>
      </c>
      <c r="D35" s="36">
        <v>63.51</v>
      </c>
      <c r="E35" s="36">
        <v>71.06</v>
      </c>
      <c r="F35" s="40">
        <v>68.09</v>
      </c>
    </row>
    <row r="36" spans="1:6" x14ac:dyDescent="0.3">
      <c r="A36" s="21" t="s">
        <v>4</v>
      </c>
      <c r="B36" s="5">
        <v>19</v>
      </c>
      <c r="C36" s="5">
        <v>16.2</v>
      </c>
      <c r="D36" s="5">
        <v>19</v>
      </c>
      <c r="E36" s="5">
        <v>18.399999999999999</v>
      </c>
      <c r="F36" s="39">
        <v>18.2</v>
      </c>
    </row>
    <row r="37" spans="1:6" x14ac:dyDescent="0.3">
      <c r="A37" s="21" t="s">
        <v>26</v>
      </c>
      <c r="B37" s="4">
        <v>160</v>
      </c>
      <c r="C37" s="4">
        <v>213</v>
      </c>
      <c r="D37" s="4">
        <v>147</v>
      </c>
      <c r="E37" s="4">
        <v>139</v>
      </c>
      <c r="F37" s="37">
        <v>162</v>
      </c>
    </row>
    <row r="38" spans="1:6" x14ac:dyDescent="0.3">
      <c r="A38" s="21"/>
      <c r="B38" s="2"/>
      <c r="C38" s="2"/>
      <c r="D38" s="2"/>
      <c r="E38" s="2"/>
      <c r="F38" s="47"/>
    </row>
    <row r="39" spans="1:6" ht="41.4" x14ac:dyDescent="0.3">
      <c r="A39" s="43" t="s">
        <v>10</v>
      </c>
      <c r="B39" s="44"/>
      <c r="C39" s="44"/>
      <c r="D39" s="44"/>
      <c r="E39" s="44"/>
      <c r="F39" s="48"/>
    </row>
    <row r="40" spans="1:6" ht="41.4" x14ac:dyDescent="0.3">
      <c r="A40" s="43" t="s">
        <v>11</v>
      </c>
      <c r="B40" s="44"/>
      <c r="C40" s="44"/>
      <c r="D40" s="44"/>
      <c r="E40" s="44"/>
      <c r="F40" s="48"/>
    </row>
    <row r="41" spans="1:6" ht="41.4" x14ac:dyDescent="0.3">
      <c r="A41" s="43" t="s">
        <v>12</v>
      </c>
      <c r="B41" s="44"/>
      <c r="C41" s="44"/>
      <c r="D41" s="44"/>
      <c r="E41" s="44"/>
      <c r="F41" s="48"/>
    </row>
    <row r="42" spans="1:6" ht="41.4" x14ac:dyDescent="0.3">
      <c r="A42" s="43" t="s">
        <v>13</v>
      </c>
      <c r="B42" s="44"/>
      <c r="C42" s="44"/>
      <c r="D42" s="44"/>
      <c r="E42" s="44"/>
      <c r="F42" s="48"/>
    </row>
    <row r="43" spans="1:6" x14ac:dyDescent="0.3">
      <c r="A43" s="43"/>
      <c r="B43" s="44"/>
      <c r="C43" s="44"/>
      <c r="D43" s="44"/>
      <c r="E43" s="44"/>
      <c r="F43" s="48"/>
    </row>
    <row r="44" spans="1:6" x14ac:dyDescent="0.3">
      <c r="A44" s="61" t="s">
        <v>14</v>
      </c>
      <c r="B44" s="62"/>
      <c r="C44" s="62"/>
      <c r="D44" s="62"/>
      <c r="E44" s="62"/>
      <c r="F44" s="63"/>
    </row>
    <row r="45" spans="1:6" x14ac:dyDescent="0.3">
      <c r="A45" s="61"/>
      <c r="B45" s="62"/>
      <c r="C45" s="62"/>
      <c r="D45" s="62"/>
      <c r="E45" s="62"/>
      <c r="F45" s="63"/>
    </row>
    <row r="46" spans="1:6" x14ac:dyDescent="0.3">
      <c r="A46" s="43"/>
      <c r="B46" s="44"/>
      <c r="C46" s="44"/>
      <c r="D46" s="44"/>
      <c r="E46" s="44"/>
      <c r="F46" s="48"/>
    </row>
    <row r="47" spans="1:6" ht="27.6" x14ac:dyDescent="0.3">
      <c r="A47" s="43" t="s">
        <v>29</v>
      </c>
      <c r="B47" s="44"/>
      <c r="C47" s="44"/>
      <c r="D47" s="44"/>
      <c r="E47" s="44"/>
      <c r="F47" s="48"/>
    </row>
  </sheetData>
  <mergeCells count="2">
    <mergeCell ref="A1:F1"/>
    <mergeCell ref="A44:F45"/>
  </mergeCells>
  <pageMargins left="0.7" right="0.7" top="0.75" bottom="0.75" header="0.3" footer="0.3"/>
  <pageSetup scale="93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47"/>
  <sheetViews>
    <sheetView zoomScale="85" zoomScaleNormal="85" workbookViewId="0">
      <selection sqref="A1:F1"/>
    </sheetView>
  </sheetViews>
  <sheetFormatPr defaultColWidth="9.109375" defaultRowHeight="14.4" x14ac:dyDescent="0.3"/>
  <cols>
    <col min="1" max="1" width="45.33203125" style="1" customWidth="1"/>
    <col min="2" max="6" width="13.6640625" style="1" customWidth="1"/>
    <col min="7" max="16384" width="9.109375" style="1"/>
  </cols>
  <sheetData>
    <row r="1" spans="1:6" ht="19.8" x14ac:dyDescent="0.3">
      <c r="A1" s="60" t="s">
        <v>22</v>
      </c>
      <c r="B1" s="60"/>
      <c r="C1" s="60"/>
      <c r="D1" s="60"/>
      <c r="E1" s="60"/>
      <c r="F1" s="60"/>
    </row>
    <row r="2" spans="1:6" x14ac:dyDescent="0.3">
      <c r="A2" s="35"/>
      <c r="B2" s="34" t="s">
        <v>5</v>
      </c>
      <c r="C2" s="34" t="s">
        <v>6</v>
      </c>
      <c r="D2" s="34" t="s">
        <v>7</v>
      </c>
      <c r="E2" s="34" t="s">
        <v>8</v>
      </c>
      <c r="F2" s="35" t="s">
        <v>9</v>
      </c>
    </row>
    <row r="3" spans="1:6" x14ac:dyDescent="0.3">
      <c r="A3" s="41" t="s">
        <v>0</v>
      </c>
      <c r="B3" s="42"/>
      <c r="C3" s="42"/>
      <c r="D3" s="42"/>
      <c r="E3" s="42"/>
      <c r="F3" s="37"/>
    </row>
    <row r="4" spans="1:6" x14ac:dyDescent="0.3">
      <c r="A4" s="21" t="s">
        <v>1</v>
      </c>
      <c r="B4" s="4">
        <v>371</v>
      </c>
      <c r="C4" s="4">
        <v>463</v>
      </c>
      <c r="D4" s="4">
        <v>483</v>
      </c>
      <c r="E4" s="4">
        <v>409</v>
      </c>
      <c r="F4" s="38">
        <v>1726</v>
      </c>
    </row>
    <row r="5" spans="1:6" x14ac:dyDescent="0.3">
      <c r="A5" s="21" t="s">
        <v>3</v>
      </c>
      <c r="B5" s="3">
        <v>121000</v>
      </c>
      <c r="C5" s="3">
        <v>125000</v>
      </c>
      <c r="D5" s="3">
        <v>133000</v>
      </c>
      <c r="E5" s="3">
        <v>122000</v>
      </c>
      <c r="F5" s="38">
        <v>125000</v>
      </c>
    </row>
    <row r="6" spans="1:6" x14ac:dyDescent="0.3">
      <c r="A6" s="21" t="s">
        <v>2</v>
      </c>
      <c r="B6" s="5">
        <v>95.8</v>
      </c>
      <c r="C6" s="5">
        <v>95.4</v>
      </c>
      <c r="D6" s="5">
        <v>95.5</v>
      </c>
      <c r="E6" s="5">
        <v>95.7</v>
      </c>
      <c r="F6" s="39">
        <v>95.6</v>
      </c>
    </row>
    <row r="7" spans="1:6" x14ac:dyDescent="0.3">
      <c r="A7" s="21" t="s">
        <v>25</v>
      </c>
      <c r="B7" s="36">
        <v>76.040000000000006</v>
      </c>
      <c r="C7" s="36">
        <v>79.42</v>
      </c>
      <c r="D7" s="36">
        <v>78.5</v>
      </c>
      <c r="E7" s="36">
        <v>77.28</v>
      </c>
      <c r="F7" s="40">
        <v>77.930000000000007</v>
      </c>
    </row>
    <row r="8" spans="1:6" x14ac:dyDescent="0.3">
      <c r="A8" s="21" t="s">
        <v>4</v>
      </c>
      <c r="B8" s="5">
        <v>21</v>
      </c>
      <c r="C8" s="5">
        <v>14</v>
      </c>
      <c r="D8" s="5">
        <v>17.600000000000001</v>
      </c>
      <c r="E8" s="5">
        <v>14.7</v>
      </c>
      <c r="F8" s="39">
        <v>16.7</v>
      </c>
    </row>
    <row r="9" spans="1:6" x14ac:dyDescent="0.3">
      <c r="A9" s="21" t="s">
        <v>26</v>
      </c>
      <c r="B9" s="4">
        <v>140</v>
      </c>
      <c r="C9" s="4">
        <v>148</v>
      </c>
      <c r="D9" s="4">
        <v>147</v>
      </c>
      <c r="E9" s="4">
        <v>128</v>
      </c>
      <c r="F9" s="37">
        <v>141</v>
      </c>
    </row>
    <row r="10" spans="1:6" ht="16.2" x14ac:dyDescent="0.3">
      <c r="A10" s="41" t="s">
        <v>44</v>
      </c>
      <c r="B10" s="42"/>
      <c r="C10" s="42"/>
      <c r="D10" s="42"/>
      <c r="E10" s="42"/>
      <c r="F10" s="37"/>
    </row>
    <row r="11" spans="1:6" x14ac:dyDescent="0.3">
      <c r="A11" s="21" t="s">
        <v>1</v>
      </c>
      <c r="B11" s="4">
        <v>241</v>
      </c>
      <c r="C11" s="4">
        <v>285</v>
      </c>
      <c r="D11" s="4">
        <v>331</v>
      </c>
      <c r="E11" s="4">
        <v>268</v>
      </c>
      <c r="F11" s="38">
        <v>1125</v>
      </c>
    </row>
    <row r="12" spans="1:6" x14ac:dyDescent="0.3">
      <c r="A12" s="21" t="s">
        <v>3</v>
      </c>
      <c r="B12" s="3">
        <v>138500</v>
      </c>
      <c r="C12" s="3">
        <v>138500</v>
      </c>
      <c r="D12" s="3">
        <v>155000</v>
      </c>
      <c r="E12" s="3">
        <v>130000</v>
      </c>
      <c r="F12" s="38">
        <v>140000</v>
      </c>
    </row>
    <row r="13" spans="1:6" x14ac:dyDescent="0.3">
      <c r="A13" s="21" t="s">
        <v>2</v>
      </c>
      <c r="B13" s="5">
        <v>97.2</v>
      </c>
      <c r="C13" s="5">
        <v>96.9</v>
      </c>
      <c r="D13" s="5">
        <v>96.8</v>
      </c>
      <c r="E13" s="5">
        <v>96.7</v>
      </c>
      <c r="F13" s="39">
        <v>96.9</v>
      </c>
    </row>
    <row r="14" spans="1:6" x14ac:dyDescent="0.3">
      <c r="A14" s="21" t="s">
        <v>25</v>
      </c>
      <c r="B14" s="36">
        <v>78.38</v>
      </c>
      <c r="C14" s="36">
        <v>83.35</v>
      </c>
      <c r="D14" s="36">
        <v>84.67</v>
      </c>
      <c r="E14" s="36">
        <v>80.16</v>
      </c>
      <c r="F14" s="40">
        <v>81.91</v>
      </c>
    </row>
    <row r="15" spans="1:6" x14ac:dyDescent="0.3">
      <c r="A15" s="21" t="s">
        <v>4</v>
      </c>
      <c r="B15" s="5">
        <v>23.7</v>
      </c>
      <c r="C15" s="5">
        <v>14.7</v>
      </c>
      <c r="D15" s="5">
        <v>19.600000000000001</v>
      </c>
      <c r="E15" s="5">
        <v>16</v>
      </c>
      <c r="F15" s="39">
        <v>18.399999999999999</v>
      </c>
    </row>
    <row r="16" spans="1:6" x14ac:dyDescent="0.3">
      <c r="A16" s="21" t="s">
        <v>26</v>
      </c>
      <c r="B16" s="4">
        <v>146</v>
      </c>
      <c r="C16" s="4">
        <v>133</v>
      </c>
      <c r="D16" s="4">
        <v>134</v>
      </c>
      <c r="E16" s="4">
        <v>122</v>
      </c>
      <c r="F16" s="37">
        <v>134</v>
      </c>
    </row>
    <row r="17" spans="1:6" ht="16.2" x14ac:dyDescent="0.3">
      <c r="A17" s="41" t="s">
        <v>45</v>
      </c>
      <c r="B17" s="42"/>
      <c r="C17" s="42"/>
      <c r="D17" s="42"/>
      <c r="E17" s="42"/>
      <c r="F17" s="37"/>
    </row>
    <row r="18" spans="1:6" x14ac:dyDescent="0.3">
      <c r="A18" s="21" t="s">
        <v>1</v>
      </c>
      <c r="B18" s="4">
        <v>58</v>
      </c>
      <c r="C18" s="4">
        <v>86</v>
      </c>
      <c r="D18" s="4">
        <v>75</v>
      </c>
      <c r="E18" s="4">
        <v>49</v>
      </c>
      <c r="F18" s="37">
        <v>268</v>
      </c>
    </row>
    <row r="19" spans="1:6" x14ac:dyDescent="0.3">
      <c r="A19" s="21" t="s">
        <v>3</v>
      </c>
      <c r="B19" s="3">
        <v>75250</v>
      </c>
      <c r="C19" s="3">
        <v>115250</v>
      </c>
      <c r="D19" s="3">
        <v>81000</v>
      </c>
      <c r="E19" s="3">
        <v>89000</v>
      </c>
      <c r="F19" s="38">
        <v>90000</v>
      </c>
    </row>
    <row r="20" spans="1:6" x14ac:dyDescent="0.3">
      <c r="A20" s="21" t="s">
        <v>2</v>
      </c>
      <c r="B20" s="5">
        <v>93.2</v>
      </c>
      <c r="C20" s="5">
        <v>95</v>
      </c>
      <c r="D20" s="5">
        <v>92.7</v>
      </c>
      <c r="E20" s="5">
        <v>94</v>
      </c>
      <c r="F20" s="39">
        <v>93.8</v>
      </c>
    </row>
    <row r="21" spans="1:6" x14ac:dyDescent="0.3">
      <c r="A21" s="21" t="s">
        <v>25</v>
      </c>
      <c r="B21" s="36">
        <v>62.78</v>
      </c>
      <c r="C21" s="36">
        <v>79.25</v>
      </c>
      <c r="D21" s="36">
        <v>65.5</v>
      </c>
      <c r="E21" s="36">
        <v>71.739999999999995</v>
      </c>
      <c r="F21" s="40">
        <v>70.5</v>
      </c>
    </row>
    <row r="22" spans="1:6" x14ac:dyDescent="0.3">
      <c r="A22" s="21" t="s">
        <v>4</v>
      </c>
      <c r="B22" s="5">
        <v>20.7</v>
      </c>
      <c r="C22" s="5">
        <v>15.1</v>
      </c>
      <c r="D22" s="5">
        <v>17.3</v>
      </c>
      <c r="E22" s="5">
        <v>10.199999999999999</v>
      </c>
      <c r="F22" s="39">
        <v>16</v>
      </c>
    </row>
    <row r="23" spans="1:6" x14ac:dyDescent="0.3">
      <c r="A23" s="21" t="s">
        <v>26</v>
      </c>
      <c r="B23" s="4">
        <v>152</v>
      </c>
      <c r="C23" s="4">
        <v>195</v>
      </c>
      <c r="D23" s="4">
        <v>200</v>
      </c>
      <c r="E23" s="4">
        <v>124</v>
      </c>
      <c r="F23" s="37">
        <v>174</v>
      </c>
    </row>
    <row r="24" spans="1:6" ht="16.2" x14ac:dyDescent="0.3">
      <c r="A24" s="41" t="s">
        <v>46</v>
      </c>
      <c r="B24" s="42"/>
      <c r="C24" s="42"/>
      <c r="D24" s="42"/>
      <c r="E24" s="42"/>
      <c r="F24" s="37"/>
    </row>
    <row r="25" spans="1:6" x14ac:dyDescent="0.3">
      <c r="A25" s="21" t="s">
        <v>1</v>
      </c>
      <c r="B25" s="4">
        <v>38</v>
      </c>
      <c r="C25" s="4">
        <v>53</v>
      </c>
      <c r="D25" s="4">
        <v>39</v>
      </c>
      <c r="E25" s="4">
        <v>46</v>
      </c>
      <c r="F25" s="37">
        <v>176</v>
      </c>
    </row>
    <row r="26" spans="1:6" x14ac:dyDescent="0.3">
      <c r="A26" s="21" t="s">
        <v>3</v>
      </c>
      <c r="B26" s="3">
        <v>141250</v>
      </c>
      <c r="C26" s="3">
        <v>119500</v>
      </c>
      <c r="D26" s="3">
        <v>125000</v>
      </c>
      <c r="E26" s="3">
        <v>114500</v>
      </c>
      <c r="F26" s="38">
        <v>122000</v>
      </c>
    </row>
    <row r="27" spans="1:6" x14ac:dyDescent="0.3">
      <c r="A27" s="21" t="s">
        <v>2</v>
      </c>
      <c r="B27" s="5">
        <v>94.7</v>
      </c>
      <c r="C27" s="5">
        <v>91</v>
      </c>
      <c r="D27" s="5">
        <v>97</v>
      </c>
      <c r="E27" s="5">
        <v>95</v>
      </c>
      <c r="F27" s="39">
        <v>94.2</v>
      </c>
    </row>
    <row r="28" spans="1:6" x14ac:dyDescent="0.3">
      <c r="A28" s="21" t="s">
        <v>25</v>
      </c>
      <c r="B28" s="36">
        <v>87.88</v>
      </c>
      <c r="C28" s="36">
        <v>67.73</v>
      </c>
      <c r="D28" s="36">
        <v>69.73</v>
      </c>
      <c r="E28" s="36">
        <v>78.5</v>
      </c>
      <c r="F28" s="40">
        <v>75.34</v>
      </c>
    </row>
    <row r="29" spans="1:6" x14ac:dyDescent="0.3">
      <c r="A29" s="21" t="s">
        <v>4</v>
      </c>
      <c r="B29" s="5">
        <v>10.5</v>
      </c>
      <c r="C29" s="5">
        <v>9.4</v>
      </c>
      <c r="D29" s="5">
        <v>10.3</v>
      </c>
      <c r="E29" s="5">
        <v>15.2</v>
      </c>
      <c r="F29" s="39">
        <v>11.4</v>
      </c>
    </row>
    <row r="30" spans="1:6" x14ac:dyDescent="0.3">
      <c r="A30" s="21" t="s">
        <v>26</v>
      </c>
      <c r="B30" s="4">
        <v>101</v>
      </c>
      <c r="C30" s="4">
        <v>118</v>
      </c>
      <c r="D30" s="4">
        <v>112</v>
      </c>
      <c r="E30" s="4">
        <v>110</v>
      </c>
      <c r="F30" s="37">
        <v>111</v>
      </c>
    </row>
    <row r="31" spans="1:6" ht="16.2" x14ac:dyDescent="0.3">
      <c r="A31" s="41" t="s">
        <v>47</v>
      </c>
      <c r="B31" s="42"/>
      <c r="C31" s="42"/>
      <c r="D31" s="42"/>
      <c r="E31" s="42"/>
      <c r="F31" s="37"/>
    </row>
    <row r="32" spans="1:6" x14ac:dyDescent="0.3">
      <c r="A32" s="21" t="s">
        <v>1</v>
      </c>
      <c r="B32" s="4">
        <v>34</v>
      </c>
      <c r="C32" s="4">
        <v>39</v>
      </c>
      <c r="D32" s="4">
        <v>38</v>
      </c>
      <c r="E32" s="4">
        <v>46</v>
      </c>
      <c r="F32" s="37">
        <v>157</v>
      </c>
    </row>
    <row r="33" spans="1:6" x14ac:dyDescent="0.3">
      <c r="A33" s="21" t="s">
        <v>3</v>
      </c>
      <c r="B33" s="3">
        <v>90950</v>
      </c>
      <c r="C33" s="3">
        <v>74900</v>
      </c>
      <c r="D33" s="3">
        <v>84500</v>
      </c>
      <c r="E33" s="3">
        <v>81500</v>
      </c>
      <c r="F33" s="38">
        <v>83000</v>
      </c>
    </row>
    <row r="34" spans="1:6" x14ac:dyDescent="0.3">
      <c r="A34" s="21" t="s">
        <v>2</v>
      </c>
      <c r="B34" s="5">
        <v>91.6</v>
      </c>
      <c r="C34" s="5">
        <v>91</v>
      </c>
      <c r="D34" s="5">
        <v>88.9</v>
      </c>
      <c r="E34" s="5">
        <v>92.2</v>
      </c>
      <c r="F34" s="39">
        <v>91</v>
      </c>
    </row>
    <row r="35" spans="1:6" x14ac:dyDescent="0.3">
      <c r="A35" s="21" t="s">
        <v>25</v>
      </c>
      <c r="B35" s="36">
        <v>68.91</v>
      </c>
      <c r="C35" s="36">
        <v>67.010000000000005</v>
      </c>
      <c r="D35" s="36">
        <v>59.05</v>
      </c>
      <c r="E35" s="36">
        <v>65.17</v>
      </c>
      <c r="F35" s="40">
        <v>64.959999999999994</v>
      </c>
    </row>
    <row r="36" spans="1:6" x14ac:dyDescent="0.3">
      <c r="A36" s="21" t="s">
        <v>4</v>
      </c>
      <c r="B36" s="5">
        <v>14.7</v>
      </c>
      <c r="C36" s="5">
        <v>12.8</v>
      </c>
      <c r="D36" s="5">
        <v>7.9</v>
      </c>
      <c r="E36" s="5">
        <v>10.9</v>
      </c>
      <c r="F36" s="39">
        <v>11.5</v>
      </c>
    </row>
    <row r="37" spans="1:6" x14ac:dyDescent="0.3">
      <c r="A37" s="21" t="s">
        <v>26</v>
      </c>
      <c r="B37" s="4">
        <v>120</v>
      </c>
      <c r="C37" s="4">
        <v>198</v>
      </c>
      <c r="D37" s="4">
        <v>195</v>
      </c>
      <c r="E37" s="4">
        <v>187</v>
      </c>
      <c r="F37" s="37">
        <v>177</v>
      </c>
    </row>
    <row r="38" spans="1:6" x14ac:dyDescent="0.3">
      <c r="A38" s="21"/>
      <c r="B38" s="2"/>
      <c r="C38" s="2"/>
      <c r="D38" s="2"/>
      <c r="E38" s="2"/>
      <c r="F38" s="47"/>
    </row>
    <row r="39" spans="1:6" ht="41.4" x14ac:dyDescent="0.3">
      <c r="A39" s="43" t="s">
        <v>10</v>
      </c>
      <c r="B39" s="44"/>
      <c r="C39" s="44"/>
      <c r="D39" s="44"/>
      <c r="E39" s="44"/>
      <c r="F39" s="48"/>
    </row>
    <row r="40" spans="1:6" ht="41.4" x14ac:dyDescent="0.3">
      <c r="A40" s="43" t="s">
        <v>11</v>
      </c>
      <c r="B40" s="44"/>
      <c r="C40" s="44"/>
      <c r="D40" s="44"/>
      <c r="E40" s="44"/>
      <c r="F40" s="48"/>
    </row>
    <row r="41" spans="1:6" ht="41.4" x14ac:dyDescent="0.3">
      <c r="A41" s="43" t="s">
        <v>12</v>
      </c>
      <c r="B41" s="44"/>
      <c r="C41" s="44"/>
      <c r="D41" s="44"/>
      <c r="E41" s="44"/>
      <c r="F41" s="48"/>
    </row>
    <row r="42" spans="1:6" ht="41.4" x14ac:dyDescent="0.3">
      <c r="A42" s="43" t="s">
        <v>13</v>
      </c>
      <c r="B42" s="44"/>
      <c r="C42" s="44"/>
      <c r="D42" s="44"/>
      <c r="E42" s="44"/>
      <c r="F42" s="48"/>
    </row>
    <row r="43" spans="1:6" x14ac:dyDescent="0.3">
      <c r="A43" s="43"/>
      <c r="B43" s="44"/>
      <c r="C43" s="44"/>
      <c r="D43" s="44"/>
      <c r="E43" s="44"/>
      <c r="F43" s="48"/>
    </row>
    <row r="44" spans="1:6" x14ac:dyDescent="0.3">
      <c r="A44" s="61" t="s">
        <v>14</v>
      </c>
      <c r="B44" s="62"/>
      <c r="C44" s="62"/>
      <c r="D44" s="62"/>
      <c r="E44" s="62"/>
      <c r="F44" s="63"/>
    </row>
    <row r="45" spans="1:6" x14ac:dyDescent="0.3">
      <c r="A45" s="61"/>
      <c r="B45" s="62"/>
      <c r="C45" s="62"/>
      <c r="D45" s="62"/>
      <c r="E45" s="62"/>
      <c r="F45" s="63"/>
    </row>
    <row r="46" spans="1:6" x14ac:dyDescent="0.3">
      <c r="A46" s="43"/>
      <c r="B46" s="44"/>
      <c r="C46" s="44"/>
      <c r="D46" s="44"/>
      <c r="E46" s="44"/>
      <c r="F46" s="48"/>
    </row>
    <row r="47" spans="1:6" ht="27.6" x14ac:dyDescent="0.3">
      <c r="A47" s="43" t="s">
        <v>29</v>
      </c>
      <c r="B47" s="44"/>
      <c r="C47" s="44"/>
      <c r="D47" s="44"/>
      <c r="E47" s="44"/>
      <c r="F47" s="48"/>
    </row>
  </sheetData>
  <mergeCells count="2">
    <mergeCell ref="A1:F1"/>
    <mergeCell ref="A44:F45"/>
  </mergeCells>
  <pageMargins left="0.7" right="0.7" top="0.75" bottom="0.75" header="0.3" footer="0.3"/>
  <pageSetup scale="9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F47"/>
  <sheetViews>
    <sheetView zoomScale="85" zoomScaleNormal="85" workbookViewId="0">
      <selection sqref="A1:F1"/>
    </sheetView>
  </sheetViews>
  <sheetFormatPr defaultColWidth="9.109375" defaultRowHeight="14.4" x14ac:dyDescent="0.3"/>
  <cols>
    <col min="1" max="1" width="45.33203125" style="1" customWidth="1"/>
    <col min="2" max="6" width="13.6640625" style="1" customWidth="1"/>
    <col min="7" max="16384" width="9.109375" style="1"/>
  </cols>
  <sheetData>
    <row r="1" spans="1:6" ht="19.8" x14ac:dyDescent="0.3">
      <c r="A1" s="60" t="s">
        <v>21</v>
      </c>
      <c r="B1" s="60"/>
      <c r="C1" s="60"/>
      <c r="D1" s="60"/>
      <c r="E1" s="60"/>
      <c r="F1" s="60"/>
    </row>
    <row r="2" spans="1:6" x14ac:dyDescent="0.3">
      <c r="A2" s="35"/>
      <c r="B2" s="34" t="s">
        <v>5</v>
      </c>
      <c r="C2" s="34" t="s">
        <v>6</v>
      </c>
      <c r="D2" s="34" t="s">
        <v>7</v>
      </c>
      <c r="E2" s="34" t="s">
        <v>8</v>
      </c>
      <c r="F2" s="35" t="s">
        <v>9</v>
      </c>
    </row>
    <row r="3" spans="1:6" x14ac:dyDescent="0.3">
      <c r="A3" s="41" t="s">
        <v>0</v>
      </c>
      <c r="B3" s="42"/>
      <c r="C3" s="42"/>
      <c r="D3" s="42"/>
      <c r="E3" s="42"/>
      <c r="F3" s="37"/>
    </row>
    <row r="4" spans="1:6" x14ac:dyDescent="0.3">
      <c r="A4" s="21" t="s">
        <v>1</v>
      </c>
      <c r="B4" s="4">
        <v>351</v>
      </c>
      <c r="C4" s="4">
        <v>422</v>
      </c>
      <c r="D4" s="4">
        <v>427</v>
      </c>
      <c r="E4" s="4">
        <v>366</v>
      </c>
      <c r="F4" s="38">
        <v>1566</v>
      </c>
    </row>
    <row r="5" spans="1:6" x14ac:dyDescent="0.3">
      <c r="A5" s="21" t="s">
        <v>3</v>
      </c>
      <c r="B5" s="3">
        <v>116200</v>
      </c>
      <c r="C5" s="3">
        <v>124050</v>
      </c>
      <c r="D5" s="3">
        <v>125000</v>
      </c>
      <c r="E5" s="3">
        <v>130000</v>
      </c>
      <c r="F5" s="38">
        <v>123500</v>
      </c>
    </row>
    <row r="6" spans="1:6" x14ac:dyDescent="0.3">
      <c r="A6" s="21" t="s">
        <v>2</v>
      </c>
      <c r="B6" s="5">
        <v>94.4</v>
      </c>
      <c r="C6" s="5">
        <v>94.5</v>
      </c>
      <c r="D6" s="5">
        <v>95.4</v>
      </c>
      <c r="E6" s="5">
        <v>94.1</v>
      </c>
      <c r="F6" s="39">
        <v>94.7</v>
      </c>
    </row>
    <row r="7" spans="1:6" x14ac:dyDescent="0.3">
      <c r="A7" s="21" t="s">
        <v>25</v>
      </c>
      <c r="B7" s="36">
        <v>72.989999999999995</v>
      </c>
      <c r="C7" s="36">
        <v>74.599999999999994</v>
      </c>
      <c r="D7" s="36">
        <v>75.989999999999995</v>
      </c>
      <c r="E7" s="36">
        <v>78.11</v>
      </c>
      <c r="F7" s="40">
        <v>75.44</v>
      </c>
    </row>
    <row r="8" spans="1:6" x14ac:dyDescent="0.3">
      <c r="A8" s="21" t="s">
        <v>4</v>
      </c>
      <c r="B8" s="5">
        <v>26.2</v>
      </c>
      <c r="C8" s="5">
        <v>16.100000000000001</v>
      </c>
      <c r="D8" s="5">
        <v>15.7</v>
      </c>
      <c r="E8" s="5">
        <v>19.899999999999999</v>
      </c>
      <c r="F8" s="39">
        <v>19.2</v>
      </c>
    </row>
    <row r="9" spans="1:6" x14ac:dyDescent="0.3">
      <c r="A9" s="21" t="s">
        <v>26</v>
      </c>
      <c r="B9" s="4">
        <v>172</v>
      </c>
      <c r="C9" s="4">
        <v>152</v>
      </c>
      <c r="D9" s="4">
        <v>141</v>
      </c>
      <c r="E9" s="4">
        <v>143</v>
      </c>
      <c r="F9" s="37">
        <v>152</v>
      </c>
    </row>
    <row r="10" spans="1:6" ht="16.2" x14ac:dyDescent="0.3">
      <c r="A10" s="41" t="s">
        <v>44</v>
      </c>
      <c r="B10" s="42"/>
      <c r="C10" s="42"/>
      <c r="D10" s="42"/>
      <c r="E10" s="42"/>
      <c r="F10" s="37"/>
    </row>
    <row r="11" spans="1:6" x14ac:dyDescent="0.3">
      <c r="A11" s="21" t="s">
        <v>1</v>
      </c>
      <c r="B11" s="4">
        <v>240</v>
      </c>
      <c r="C11" s="4">
        <v>285</v>
      </c>
      <c r="D11" s="4">
        <v>275</v>
      </c>
      <c r="E11" s="4">
        <v>235</v>
      </c>
      <c r="F11" s="38">
        <v>1035</v>
      </c>
    </row>
    <row r="12" spans="1:6" x14ac:dyDescent="0.3">
      <c r="A12" s="21" t="s">
        <v>3</v>
      </c>
      <c r="B12" s="3">
        <v>123500</v>
      </c>
      <c r="C12" s="3">
        <v>135000</v>
      </c>
      <c r="D12" s="3">
        <v>141225</v>
      </c>
      <c r="E12" s="3">
        <v>144001</v>
      </c>
      <c r="F12" s="38">
        <v>137500</v>
      </c>
    </row>
    <row r="13" spans="1:6" x14ac:dyDescent="0.3">
      <c r="A13" s="21" t="s">
        <v>2</v>
      </c>
      <c r="B13" s="5">
        <v>95.2</v>
      </c>
      <c r="C13" s="5">
        <v>95.9</v>
      </c>
      <c r="D13" s="5">
        <v>96.8</v>
      </c>
      <c r="E13" s="5">
        <v>95.6</v>
      </c>
      <c r="F13" s="39">
        <v>95.9</v>
      </c>
    </row>
    <row r="14" spans="1:6" x14ac:dyDescent="0.3">
      <c r="A14" s="21" t="s">
        <v>25</v>
      </c>
      <c r="B14" s="36">
        <v>73.48</v>
      </c>
      <c r="C14" s="36">
        <v>79.86</v>
      </c>
      <c r="D14" s="36">
        <v>81.23</v>
      </c>
      <c r="E14" s="36">
        <v>82.7</v>
      </c>
      <c r="F14" s="40">
        <v>79.38</v>
      </c>
    </row>
    <row r="15" spans="1:6" x14ac:dyDescent="0.3">
      <c r="A15" s="21" t="s">
        <v>4</v>
      </c>
      <c r="B15" s="5">
        <v>26.7</v>
      </c>
      <c r="C15" s="5">
        <v>16.5</v>
      </c>
      <c r="D15" s="5">
        <v>16.399999999999999</v>
      </c>
      <c r="E15" s="5">
        <v>17</v>
      </c>
      <c r="F15" s="39">
        <v>18.899999999999999</v>
      </c>
    </row>
    <row r="16" spans="1:6" x14ac:dyDescent="0.3">
      <c r="A16" s="21" t="s">
        <v>26</v>
      </c>
      <c r="B16" s="4">
        <v>170</v>
      </c>
      <c r="C16" s="4">
        <v>153</v>
      </c>
      <c r="D16" s="4">
        <v>140</v>
      </c>
      <c r="E16" s="4">
        <v>146</v>
      </c>
      <c r="F16" s="37">
        <v>152</v>
      </c>
    </row>
    <row r="17" spans="1:6" ht="16.2" x14ac:dyDescent="0.3">
      <c r="A17" s="41" t="s">
        <v>45</v>
      </c>
      <c r="B17" s="42"/>
      <c r="C17" s="42"/>
      <c r="D17" s="42"/>
      <c r="E17" s="42"/>
      <c r="F17" s="37"/>
    </row>
    <row r="18" spans="1:6" x14ac:dyDescent="0.3">
      <c r="A18" s="21" t="s">
        <v>1</v>
      </c>
      <c r="B18" s="4">
        <v>39</v>
      </c>
      <c r="C18" s="4">
        <v>61</v>
      </c>
      <c r="D18" s="4">
        <v>60</v>
      </c>
      <c r="E18" s="4">
        <v>59</v>
      </c>
      <c r="F18" s="37">
        <v>219</v>
      </c>
    </row>
    <row r="19" spans="1:6" x14ac:dyDescent="0.3">
      <c r="A19" s="21" t="s">
        <v>3</v>
      </c>
      <c r="B19" s="3">
        <v>88750</v>
      </c>
      <c r="C19" s="3">
        <v>84000</v>
      </c>
      <c r="D19" s="3">
        <v>88250</v>
      </c>
      <c r="E19" s="3">
        <v>97850</v>
      </c>
      <c r="F19" s="38">
        <v>89000</v>
      </c>
    </row>
    <row r="20" spans="1:6" x14ac:dyDescent="0.3">
      <c r="A20" s="21" t="s">
        <v>2</v>
      </c>
      <c r="B20" s="5">
        <v>95</v>
      </c>
      <c r="C20" s="5">
        <v>91.3</v>
      </c>
      <c r="D20" s="5">
        <v>91.4</v>
      </c>
      <c r="E20" s="5">
        <v>89</v>
      </c>
      <c r="F20" s="39">
        <v>91.8</v>
      </c>
    </row>
    <row r="21" spans="1:6" x14ac:dyDescent="0.3">
      <c r="A21" s="21" t="s">
        <v>25</v>
      </c>
      <c r="B21" s="36">
        <v>69.319999999999993</v>
      </c>
      <c r="C21" s="36">
        <v>63.29</v>
      </c>
      <c r="D21" s="36">
        <v>65.97</v>
      </c>
      <c r="E21" s="36">
        <v>75</v>
      </c>
      <c r="F21" s="40">
        <v>68.14</v>
      </c>
    </row>
    <row r="22" spans="1:6" x14ac:dyDescent="0.3">
      <c r="A22" s="21" t="s">
        <v>4</v>
      </c>
      <c r="B22" s="5">
        <v>28.2</v>
      </c>
      <c r="C22" s="5">
        <v>14.8</v>
      </c>
      <c r="D22" s="5">
        <v>16.7</v>
      </c>
      <c r="E22" s="5">
        <v>28.8</v>
      </c>
      <c r="F22" s="39">
        <v>21.5</v>
      </c>
    </row>
    <row r="23" spans="1:6" x14ac:dyDescent="0.3">
      <c r="A23" s="21" t="s">
        <v>26</v>
      </c>
      <c r="B23" s="4">
        <v>221</v>
      </c>
      <c r="C23" s="4">
        <v>182</v>
      </c>
      <c r="D23" s="4">
        <v>182</v>
      </c>
      <c r="E23" s="4">
        <v>157</v>
      </c>
      <c r="F23" s="37">
        <v>183</v>
      </c>
    </row>
    <row r="24" spans="1:6" ht="16.2" x14ac:dyDescent="0.3">
      <c r="A24" s="41" t="s">
        <v>46</v>
      </c>
      <c r="B24" s="42"/>
      <c r="C24" s="42"/>
      <c r="D24" s="42"/>
      <c r="E24" s="42"/>
      <c r="F24" s="37"/>
    </row>
    <row r="25" spans="1:6" x14ac:dyDescent="0.3">
      <c r="A25" s="21" t="s">
        <v>1</v>
      </c>
      <c r="B25" s="4">
        <v>37</v>
      </c>
      <c r="C25" s="4">
        <v>44</v>
      </c>
      <c r="D25" s="4">
        <v>55</v>
      </c>
      <c r="E25" s="4">
        <v>41</v>
      </c>
      <c r="F25" s="37">
        <v>177</v>
      </c>
    </row>
    <row r="26" spans="1:6" x14ac:dyDescent="0.3">
      <c r="A26" s="21" t="s">
        <v>3</v>
      </c>
      <c r="B26" s="3">
        <v>125000</v>
      </c>
      <c r="C26" s="3">
        <v>95500</v>
      </c>
      <c r="D26" s="3">
        <v>115000</v>
      </c>
      <c r="E26" s="3">
        <v>95000</v>
      </c>
      <c r="F26" s="38">
        <v>105000</v>
      </c>
    </row>
    <row r="27" spans="1:6" x14ac:dyDescent="0.3">
      <c r="A27" s="21" t="s">
        <v>2</v>
      </c>
      <c r="B27" s="5">
        <v>93.9</v>
      </c>
      <c r="C27" s="5">
        <v>95</v>
      </c>
      <c r="D27" s="5">
        <v>94.8</v>
      </c>
      <c r="E27" s="5">
        <v>94.6</v>
      </c>
      <c r="F27" s="39">
        <v>94.6</v>
      </c>
    </row>
    <row r="28" spans="1:6" x14ac:dyDescent="0.3">
      <c r="A28" s="21" t="s">
        <v>25</v>
      </c>
      <c r="B28" s="36">
        <v>92.4</v>
      </c>
      <c r="C28" s="36">
        <v>64.91</v>
      </c>
      <c r="D28" s="36">
        <v>70.12</v>
      </c>
      <c r="E28" s="36">
        <v>69.17</v>
      </c>
      <c r="F28" s="40">
        <v>73.260000000000005</v>
      </c>
    </row>
    <row r="29" spans="1:6" x14ac:dyDescent="0.3">
      <c r="A29" s="21" t="s">
        <v>4</v>
      </c>
      <c r="B29" s="5">
        <v>24.3</v>
      </c>
      <c r="C29" s="5">
        <v>15.9</v>
      </c>
      <c r="D29" s="5">
        <v>16.399999999999999</v>
      </c>
      <c r="E29" s="5">
        <v>22</v>
      </c>
      <c r="F29" s="39">
        <v>19.2</v>
      </c>
    </row>
    <row r="30" spans="1:6" x14ac:dyDescent="0.3">
      <c r="A30" s="21" t="s">
        <v>26</v>
      </c>
      <c r="B30" s="4">
        <v>109</v>
      </c>
      <c r="C30" s="4">
        <v>130</v>
      </c>
      <c r="D30" s="4">
        <v>87</v>
      </c>
      <c r="E30" s="4">
        <v>107</v>
      </c>
      <c r="F30" s="37">
        <v>107</v>
      </c>
    </row>
    <row r="31" spans="1:6" ht="16.2" x14ac:dyDescent="0.3">
      <c r="A31" s="41" t="s">
        <v>47</v>
      </c>
      <c r="B31" s="42"/>
      <c r="C31" s="42"/>
      <c r="D31" s="42"/>
      <c r="E31" s="42"/>
      <c r="F31" s="37"/>
    </row>
    <row r="32" spans="1:6" x14ac:dyDescent="0.3">
      <c r="A32" s="21" t="s">
        <v>1</v>
      </c>
      <c r="B32" s="4">
        <v>35</v>
      </c>
      <c r="C32" s="4">
        <v>32</v>
      </c>
      <c r="D32" s="4">
        <v>37</v>
      </c>
      <c r="E32" s="4">
        <v>31</v>
      </c>
      <c r="F32" s="37">
        <v>135</v>
      </c>
    </row>
    <row r="33" spans="1:6" x14ac:dyDescent="0.3">
      <c r="A33" s="21" t="s">
        <v>3</v>
      </c>
      <c r="B33" s="3">
        <v>75000</v>
      </c>
      <c r="C33" s="3">
        <v>96250</v>
      </c>
      <c r="D33" s="3">
        <v>82000</v>
      </c>
      <c r="E33" s="3">
        <v>58600</v>
      </c>
      <c r="F33" s="38">
        <v>76000</v>
      </c>
    </row>
    <row r="34" spans="1:6" x14ac:dyDescent="0.3">
      <c r="A34" s="21" t="s">
        <v>2</v>
      </c>
      <c r="B34" s="5">
        <v>88.2</v>
      </c>
      <c r="C34" s="5">
        <v>87.6</v>
      </c>
      <c r="D34" s="5">
        <v>92.3</v>
      </c>
      <c r="E34" s="5">
        <v>92.3</v>
      </c>
      <c r="F34" s="39">
        <v>90.1</v>
      </c>
    </row>
    <row r="35" spans="1:6" x14ac:dyDescent="0.3">
      <c r="A35" s="21" t="s">
        <v>25</v>
      </c>
      <c r="B35" s="36">
        <v>52.97</v>
      </c>
      <c r="C35" s="36">
        <v>62.81</v>
      </c>
      <c r="D35" s="36">
        <v>62.3</v>
      </c>
      <c r="E35" s="36">
        <v>60.94</v>
      </c>
      <c r="F35" s="40">
        <v>59.69</v>
      </c>
    </row>
    <row r="36" spans="1:6" x14ac:dyDescent="0.3">
      <c r="A36" s="21" t="s">
        <v>4</v>
      </c>
      <c r="B36" s="5">
        <v>22.9</v>
      </c>
      <c r="C36" s="5">
        <v>15.6</v>
      </c>
      <c r="D36" s="5">
        <v>8.1</v>
      </c>
      <c r="E36" s="5">
        <v>22.6</v>
      </c>
      <c r="F36" s="39">
        <v>17</v>
      </c>
    </row>
    <row r="37" spans="1:6" x14ac:dyDescent="0.3">
      <c r="A37" s="21" t="s">
        <v>26</v>
      </c>
      <c r="B37" s="4">
        <v>198</v>
      </c>
      <c r="C37" s="4">
        <v>119</v>
      </c>
      <c r="D37" s="4">
        <v>170</v>
      </c>
      <c r="E37" s="4">
        <v>140</v>
      </c>
      <c r="F37" s="37">
        <v>158</v>
      </c>
    </row>
    <row r="38" spans="1:6" x14ac:dyDescent="0.3">
      <c r="A38" s="21"/>
      <c r="B38" s="2"/>
      <c r="C38" s="2"/>
      <c r="D38" s="2"/>
      <c r="E38" s="2"/>
      <c r="F38" s="47"/>
    </row>
    <row r="39" spans="1:6" ht="41.4" x14ac:dyDescent="0.3">
      <c r="A39" s="43" t="s">
        <v>10</v>
      </c>
      <c r="B39" s="44"/>
      <c r="C39" s="44"/>
      <c r="D39" s="44"/>
      <c r="E39" s="44"/>
      <c r="F39" s="48"/>
    </row>
    <row r="40" spans="1:6" ht="41.4" x14ac:dyDescent="0.3">
      <c r="A40" s="43" t="s">
        <v>11</v>
      </c>
      <c r="B40" s="44"/>
      <c r="C40" s="44"/>
      <c r="D40" s="44"/>
      <c r="E40" s="44"/>
      <c r="F40" s="48"/>
    </row>
    <row r="41" spans="1:6" ht="41.4" x14ac:dyDescent="0.3">
      <c r="A41" s="43" t="s">
        <v>12</v>
      </c>
      <c r="B41" s="44"/>
      <c r="C41" s="44"/>
      <c r="D41" s="44"/>
      <c r="E41" s="44"/>
      <c r="F41" s="48"/>
    </row>
    <row r="42" spans="1:6" ht="41.4" x14ac:dyDescent="0.3">
      <c r="A42" s="43" t="s">
        <v>13</v>
      </c>
      <c r="B42" s="44"/>
      <c r="C42" s="44"/>
      <c r="D42" s="44"/>
      <c r="E42" s="44"/>
      <c r="F42" s="48"/>
    </row>
    <row r="43" spans="1:6" x14ac:dyDescent="0.3">
      <c r="A43" s="43"/>
      <c r="B43" s="44"/>
      <c r="C43" s="44"/>
      <c r="D43" s="44"/>
      <c r="E43" s="44"/>
      <c r="F43" s="48"/>
    </row>
    <row r="44" spans="1:6" x14ac:dyDescent="0.3">
      <c r="A44" s="61" t="s">
        <v>14</v>
      </c>
      <c r="B44" s="62"/>
      <c r="C44" s="62"/>
      <c r="D44" s="62"/>
      <c r="E44" s="62"/>
      <c r="F44" s="63"/>
    </row>
    <row r="45" spans="1:6" x14ac:dyDescent="0.3">
      <c r="A45" s="61"/>
      <c r="B45" s="62"/>
      <c r="C45" s="62"/>
      <c r="D45" s="62"/>
      <c r="E45" s="62"/>
      <c r="F45" s="63"/>
    </row>
    <row r="46" spans="1:6" x14ac:dyDescent="0.3">
      <c r="A46" s="43"/>
      <c r="B46" s="44"/>
      <c r="C46" s="44"/>
      <c r="D46" s="44"/>
      <c r="E46" s="44"/>
      <c r="F46" s="48"/>
    </row>
    <row r="47" spans="1:6" ht="41.4" x14ac:dyDescent="0.3">
      <c r="A47" s="43" t="s">
        <v>27</v>
      </c>
      <c r="B47" s="44"/>
      <c r="C47" s="44"/>
      <c r="D47" s="44"/>
      <c r="E47" s="44"/>
      <c r="F47" s="48"/>
    </row>
  </sheetData>
  <mergeCells count="2">
    <mergeCell ref="A1:F1"/>
    <mergeCell ref="A44:F45"/>
  </mergeCells>
  <pageMargins left="0.7" right="0.7" top="0.75" bottom="0.75" header="0.3" footer="0.3"/>
  <pageSetup scale="95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F47"/>
  <sheetViews>
    <sheetView zoomScale="85" zoomScaleNormal="85" workbookViewId="0">
      <selection sqref="A1:F1"/>
    </sheetView>
  </sheetViews>
  <sheetFormatPr defaultColWidth="9.109375" defaultRowHeight="14.4" x14ac:dyDescent="0.3"/>
  <cols>
    <col min="1" max="1" width="45.33203125" style="1" customWidth="1"/>
    <col min="2" max="6" width="13.6640625" style="1" customWidth="1"/>
    <col min="7" max="16384" width="9.109375" style="1"/>
  </cols>
  <sheetData>
    <row r="1" spans="1:6" ht="19.8" x14ac:dyDescent="0.3">
      <c r="A1" s="60" t="s">
        <v>20</v>
      </c>
      <c r="B1" s="60"/>
      <c r="C1" s="60"/>
      <c r="D1" s="60"/>
      <c r="E1" s="60"/>
      <c r="F1" s="60"/>
    </row>
    <row r="2" spans="1:6" x14ac:dyDescent="0.3">
      <c r="A2" s="35"/>
      <c r="B2" s="34" t="s">
        <v>5</v>
      </c>
      <c r="C2" s="34" t="s">
        <v>6</v>
      </c>
      <c r="D2" s="34" t="s">
        <v>7</v>
      </c>
      <c r="E2" s="34" t="s">
        <v>8</v>
      </c>
      <c r="F2" s="35" t="s">
        <v>9</v>
      </c>
    </row>
    <row r="3" spans="1:6" x14ac:dyDescent="0.3">
      <c r="A3" s="41" t="s">
        <v>0</v>
      </c>
      <c r="B3" s="42"/>
      <c r="C3" s="42"/>
      <c r="D3" s="42"/>
      <c r="E3" s="42"/>
      <c r="F3" s="37"/>
    </row>
    <row r="4" spans="1:6" x14ac:dyDescent="0.3">
      <c r="A4" s="21" t="s">
        <v>1</v>
      </c>
      <c r="B4" s="4">
        <v>338</v>
      </c>
      <c r="C4" s="4">
        <v>374</v>
      </c>
      <c r="D4" s="4">
        <v>373</v>
      </c>
      <c r="E4" s="4">
        <v>324</v>
      </c>
      <c r="F4" s="38">
        <v>1409</v>
      </c>
    </row>
    <row r="5" spans="1:6" x14ac:dyDescent="0.3">
      <c r="A5" s="21" t="s">
        <v>3</v>
      </c>
      <c r="B5" s="3">
        <v>113500</v>
      </c>
      <c r="C5" s="3">
        <v>125000</v>
      </c>
      <c r="D5" s="3">
        <v>119000</v>
      </c>
      <c r="E5" s="3">
        <v>114900</v>
      </c>
      <c r="F5" s="38">
        <v>118000</v>
      </c>
    </row>
    <row r="6" spans="1:6" x14ac:dyDescent="0.3">
      <c r="A6" s="21" t="s">
        <v>2</v>
      </c>
      <c r="B6" s="5">
        <v>95.2</v>
      </c>
      <c r="C6" s="5">
        <v>94.1</v>
      </c>
      <c r="D6" s="5">
        <v>95</v>
      </c>
      <c r="E6" s="5">
        <v>94.3</v>
      </c>
      <c r="F6" s="39">
        <v>94.6</v>
      </c>
    </row>
    <row r="7" spans="1:6" x14ac:dyDescent="0.3">
      <c r="A7" s="21" t="s">
        <v>25</v>
      </c>
      <c r="B7" s="36">
        <v>70.739999999999995</v>
      </c>
      <c r="C7" s="36">
        <v>74.11</v>
      </c>
      <c r="D7" s="36">
        <v>72.27</v>
      </c>
      <c r="E7" s="36">
        <v>73.28</v>
      </c>
      <c r="F7" s="40">
        <v>72.63</v>
      </c>
    </row>
    <row r="8" spans="1:6" x14ac:dyDescent="0.3">
      <c r="A8" s="21" t="s">
        <v>4</v>
      </c>
      <c r="B8" s="5">
        <v>31.1</v>
      </c>
      <c r="C8" s="5">
        <v>22.5</v>
      </c>
      <c r="D8" s="5">
        <v>27.6</v>
      </c>
      <c r="E8" s="5">
        <v>21.6</v>
      </c>
      <c r="F8" s="39">
        <v>25.5</v>
      </c>
    </row>
    <row r="9" spans="1:6" x14ac:dyDescent="0.3">
      <c r="A9" s="21" t="s">
        <v>26</v>
      </c>
      <c r="B9" s="4">
        <v>145</v>
      </c>
      <c r="C9" s="4">
        <v>154</v>
      </c>
      <c r="D9" s="4">
        <v>146</v>
      </c>
      <c r="E9" s="4">
        <v>159</v>
      </c>
      <c r="F9" s="37">
        <v>151</v>
      </c>
    </row>
    <row r="10" spans="1:6" ht="16.2" x14ac:dyDescent="0.3">
      <c r="A10" s="41" t="s">
        <v>44</v>
      </c>
      <c r="B10" s="42"/>
      <c r="C10" s="42"/>
      <c r="D10" s="42"/>
      <c r="E10" s="42"/>
      <c r="F10" s="37"/>
    </row>
    <row r="11" spans="1:6" x14ac:dyDescent="0.3">
      <c r="A11" s="21" t="s">
        <v>1</v>
      </c>
      <c r="B11" s="4">
        <v>222</v>
      </c>
      <c r="C11" s="4">
        <v>253</v>
      </c>
      <c r="D11" s="4">
        <v>228</v>
      </c>
      <c r="E11" s="4">
        <v>219</v>
      </c>
      <c r="F11" s="38">
        <v>922</v>
      </c>
    </row>
    <row r="12" spans="1:6" x14ac:dyDescent="0.3">
      <c r="A12" s="21" t="s">
        <v>3</v>
      </c>
      <c r="B12" s="3">
        <v>125000</v>
      </c>
      <c r="C12" s="3">
        <v>139000</v>
      </c>
      <c r="D12" s="3">
        <v>145000</v>
      </c>
      <c r="E12" s="3">
        <v>126138</v>
      </c>
      <c r="F12" s="38">
        <v>133500</v>
      </c>
    </row>
    <row r="13" spans="1:6" x14ac:dyDescent="0.3">
      <c r="A13" s="21" t="s">
        <v>2</v>
      </c>
      <c r="B13" s="5">
        <v>97.4</v>
      </c>
      <c r="C13" s="5">
        <v>95.2</v>
      </c>
      <c r="D13" s="5">
        <v>96.5</v>
      </c>
      <c r="E13" s="5">
        <v>95</v>
      </c>
      <c r="F13" s="39">
        <v>96</v>
      </c>
    </row>
    <row r="14" spans="1:6" x14ac:dyDescent="0.3">
      <c r="A14" s="21" t="s">
        <v>25</v>
      </c>
      <c r="B14" s="36">
        <v>74.7</v>
      </c>
      <c r="C14" s="36">
        <v>78.77</v>
      </c>
      <c r="D14" s="36">
        <v>80.84</v>
      </c>
      <c r="E14" s="36">
        <v>77.069999999999993</v>
      </c>
      <c r="F14" s="40">
        <v>77.900000000000006</v>
      </c>
    </row>
    <row r="15" spans="1:6" x14ac:dyDescent="0.3">
      <c r="A15" s="21" t="s">
        <v>4</v>
      </c>
      <c r="B15" s="5">
        <v>31.1</v>
      </c>
      <c r="C15" s="5">
        <v>24.5</v>
      </c>
      <c r="D15" s="5">
        <v>27.2</v>
      </c>
      <c r="E15" s="5">
        <v>21</v>
      </c>
      <c r="F15" s="39">
        <v>25.9</v>
      </c>
    </row>
    <row r="16" spans="1:6" x14ac:dyDescent="0.3">
      <c r="A16" s="21" t="s">
        <v>26</v>
      </c>
      <c r="B16" s="4">
        <v>148</v>
      </c>
      <c r="C16" s="4">
        <v>149</v>
      </c>
      <c r="D16" s="4">
        <v>147</v>
      </c>
      <c r="E16" s="4">
        <v>147</v>
      </c>
      <c r="F16" s="37">
        <v>148</v>
      </c>
    </row>
    <row r="17" spans="1:6" ht="16.2" x14ac:dyDescent="0.3">
      <c r="A17" s="41" t="s">
        <v>45</v>
      </c>
      <c r="B17" s="42"/>
      <c r="C17" s="42"/>
      <c r="D17" s="42"/>
      <c r="E17" s="42"/>
      <c r="F17" s="37"/>
    </row>
    <row r="18" spans="1:6" x14ac:dyDescent="0.3">
      <c r="A18" s="21" t="s">
        <v>1</v>
      </c>
      <c r="B18" s="4">
        <v>51</v>
      </c>
      <c r="C18" s="4">
        <v>45</v>
      </c>
      <c r="D18" s="4">
        <v>53</v>
      </c>
      <c r="E18" s="4">
        <v>44</v>
      </c>
      <c r="F18" s="38">
        <v>193</v>
      </c>
    </row>
    <row r="19" spans="1:6" x14ac:dyDescent="0.3">
      <c r="A19" s="21" t="s">
        <v>3</v>
      </c>
      <c r="B19" s="3">
        <v>95000</v>
      </c>
      <c r="C19" s="3">
        <v>94500</v>
      </c>
      <c r="D19" s="3">
        <v>78700</v>
      </c>
      <c r="E19" s="3">
        <v>93000</v>
      </c>
      <c r="F19" s="38">
        <v>90000</v>
      </c>
    </row>
    <row r="20" spans="1:6" x14ac:dyDescent="0.3">
      <c r="A20" s="21" t="s">
        <v>2</v>
      </c>
      <c r="B20" s="5">
        <v>91.4</v>
      </c>
      <c r="C20" s="5">
        <v>91.8</v>
      </c>
      <c r="D20" s="5">
        <v>92.2</v>
      </c>
      <c r="E20" s="5">
        <v>92.7</v>
      </c>
      <c r="F20" s="39">
        <v>92</v>
      </c>
    </row>
    <row r="21" spans="1:6" x14ac:dyDescent="0.3">
      <c r="A21" s="21" t="s">
        <v>25</v>
      </c>
      <c r="B21" s="36">
        <v>65.56</v>
      </c>
      <c r="C21" s="36">
        <v>69.14</v>
      </c>
      <c r="D21" s="36">
        <v>62.32</v>
      </c>
      <c r="E21" s="36">
        <v>68.27</v>
      </c>
      <c r="F21" s="40">
        <v>66.12</v>
      </c>
    </row>
    <row r="22" spans="1:6" x14ac:dyDescent="0.3">
      <c r="A22" s="21" t="s">
        <v>4</v>
      </c>
      <c r="B22" s="5">
        <v>21.6</v>
      </c>
      <c r="C22" s="5">
        <v>11.1</v>
      </c>
      <c r="D22" s="5">
        <v>24.5</v>
      </c>
      <c r="E22" s="5">
        <v>20.5</v>
      </c>
      <c r="F22" s="39">
        <v>19.7</v>
      </c>
    </row>
    <row r="23" spans="1:6" x14ac:dyDescent="0.3">
      <c r="A23" s="21" t="s">
        <v>26</v>
      </c>
      <c r="B23" s="4">
        <v>173</v>
      </c>
      <c r="C23" s="4">
        <v>196</v>
      </c>
      <c r="D23" s="4">
        <v>169</v>
      </c>
      <c r="E23" s="4">
        <v>206</v>
      </c>
      <c r="F23" s="37">
        <v>185</v>
      </c>
    </row>
    <row r="24" spans="1:6" ht="16.2" x14ac:dyDescent="0.3">
      <c r="A24" s="41" t="s">
        <v>46</v>
      </c>
      <c r="B24" s="42"/>
      <c r="C24" s="42"/>
      <c r="D24" s="42"/>
      <c r="E24" s="42"/>
      <c r="F24" s="37"/>
    </row>
    <row r="25" spans="1:6" x14ac:dyDescent="0.3">
      <c r="A25" s="21" t="s">
        <v>1</v>
      </c>
      <c r="B25" s="4">
        <v>32</v>
      </c>
      <c r="C25" s="4">
        <v>37</v>
      </c>
      <c r="D25" s="4">
        <v>42</v>
      </c>
      <c r="E25" s="4">
        <v>32</v>
      </c>
      <c r="F25" s="38">
        <v>143</v>
      </c>
    </row>
    <row r="26" spans="1:6" x14ac:dyDescent="0.3">
      <c r="A26" s="21" t="s">
        <v>3</v>
      </c>
      <c r="B26" s="3">
        <v>68350</v>
      </c>
      <c r="C26" s="3">
        <v>72900</v>
      </c>
      <c r="D26" s="3">
        <v>86250</v>
      </c>
      <c r="E26" s="3">
        <v>117950</v>
      </c>
      <c r="F26" s="38">
        <v>85000</v>
      </c>
    </row>
    <row r="27" spans="1:6" x14ac:dyDescent="0.3">
      <c r="A27" s="21" t="s">
        <v>2</v>
      </c>
      <c r="B27" s="5">
        <v>93.7</v>
      </c>
      <c r="C27" s="5">
        <v>91.4</v>
      </c>
      <c r="D27" s="5">
        <v>94</v>
      </c>
      <c r="E27" s="5">
        <v>94.4</v>
      </c>
      <c r="F27" s="39">
        <v>93.4</v>
      </c>
    </row>
    <row r="28" spans="1:6" x14ac:dyDescent="0.3">
      <c r="A28" s="21" t="s">
        <v>25</v>
      </c>
      <c r="B28" s="36">
        <v>53.29</v>
      </c>
      <c r="C28" s="36">
        <v>64.88</v>
      </c>
      <c r="D28" s="36">
        <v>62.65</v>
      </c>
      <c r="E28" s="36">
        <v>74.739999999999995</v>
      </c>
      <c r="F28" s="40">
        <v>63.62</v>
      </c>
    </row>
    <row r="29" spans="1:6" x14ac:dyDescent="0.3">
      <c r="A29" s="21" t="s">
        <v>4</v>
      </c>
      <c r="B29" s="5">
        <v>46.9</v>
      </c>
      <c r="C29" s="5">
        <v>18.899999999999999</v>
      </c>
      <c r="D29" s="5">
        <v>26.2</v>
      </c>
      <c r="E29" s="5">
        <v>25</v>
      </c>
      <c r="F29" s="39">
        <v>28.7</v>
      </c>
    </row>
    <row r="30" spans="1:6" x14ac:dyDescent="0.3">
      <c r="A30" s="21" t="s">
        <v>26</v>
      </c>
      <c r="B30" s="4">
        <v>88</v>
      </c>
      <c r="C30" s="4">
        <v>125</v>
      </c>
      <c r="D30" s="4">
        <v>121</v>
      </c>
      <c r="E30" s="4">
        <v>113</v>
      </c>
      <c r="F30" s="37">
        <v>113</v>
      </c>
    </row>
    <row r="31" spans="1:6" ht="16.2" x14ac:dyDescent="0.3">
      <c r="A31" s="41" t="s">
        <v>47</v>
      </c>
      <c r="B31" s="42"/>
      <c r="C31" s="42"/>
      <c r="D31" s="42"/>
      <c r="E31" s="42"/>
      <c r="F31" s="37"/>
    </row>
    <row r="32" spans="1:6" x14ac:dyDescent="0.3">
      <c r="A32" s="21" t="s">
        <v>1</v>
      </c>
      <c r="B32" s="4">
        <v>33</v>
      </c>
      <c r="C32" s="4">
        <v>39</v>
      </c>
      <c r="D32" s="4">
        <v>50</v>
      </c>
      <c r="E32" s="4">
        <v>29</v>
      </c>
      <c r="F32" s="38">
        <v>151</v>
      </c>
    </row>
    <row r="33" spans="1:6" x14ac:dyDescent="0.3">
      <c r="A33" s="21" t="s">
        <v>3</v>
      </c>
      <c r="B33" s="3">
        <v>78000</v>
      </c>
      <c r="C33" s="3">
        <v>72500</v>
      </c>
      <c r="D33" s="3">
        <v>73450</v>
      </c>
      <c r="E33" s="3">
        <v>68000</v>
      </c>
      <c r="F33" s="38">
        <v>72500</v>
      </c>
    </row>
    <row r="34" spans="1:6" x14ac:dyDescent="0.3">
      <c r="A34" s="21" t="s">
        <v>2</v>
      </c>
      <c r="B34" s="5">
        <v>87.7</v>
      </c>
      <c r="C34" s="5">
        <v>92.2</v>
      </c>
      <c r="D34" s="5">
        <v>92</v>
      </c>
      <c r="E34" s="5">
        <v>91.7</v>
      </c>
      <c r="F34" s="39">
        <v>91</v>
      </c>
    </row>
    <row r="35" spans="1:6" x14ac:dyDescent="0.3">
      <c r="A35" s="21" t="s">
        <v>25</v>
      </c>
      <c r="B35" s="36">
        <v>69.42</v>
      </c>
      <c r="C35" s="36">
        <v>58.5</v>
      </c>
      <c r="D35" s="36">
        <v>52.12</v>
      </c>
      <c r="E35" s="36">
        <v>51.94</v>
      </c>
      <c r="F35" s="40">
        <v>57.51</v>
      </c>
    </row>
    <row r="36" spans="1:6" x14ac:dyDescent="0.3">
      <c r="A36" s="21" t="s">
        <v>4</v>
      </c>
      <c r="B36" s="5">
        <v>30.3</v>
      </c>
      <c r="C36" s="5">
        <v>25.6</v>
      </c>
      <c r="D36" s="5">
        <v>34</v>
      </c>
      <c r="E36" s="5">
        <v>24.1</v>
      </c>
      <c r="F36" s="39">
        <v>29.1</v>
      </c>
    </row>
    <row r="37" spans="1:6" x14ac:dyDescent="0.3">
      <c r="A37" s="21" t="s">
        <v>26</v>
      </c>
      <c r="B37" s="4">
        <v>136</v>
      </c>
      <c r="C37" s="4">
        <v>166</v>
      </c>
      <c r="D37" s="4">
        <v>141</v>
      </c>
      <c r="E37" s="4">
        <v>230</v>
      </c>
      <c r="F37" s="37">
        <v>163</v>
      </c>
    </row>
    <row r="38" spans="1:6" x14ac:dyDescent="0.3">
      <c r="A38" s="21"/>
      <c r="B38" s="2"/>
      <c r="C38" s="2"/>
      <c r="D38" s="2"/>
      <c r="E38" s="2"/>
      <c r="F38" s="47"/>
    </row>
    <row r="39" spans="1:6" ht="41.4" x14ac:dyDescent="0.3">
      <c r="A39" s="43" t="s">
        <v>10</v>
      </c>
      <c r="B39" s="44"/>
      <c r="C39" s="44"/>
      <c r="D39" s="44"/>
      <c r="E39" s="44"/>
      <c r="F39" s="48"/>
    </row>
    <row r="40" spans="1:6" ht="41.4" x14ac:dyDescent="0.3">
      <c r="A40" s="43" t="s">
        <v>11</v>
      </c>
      <c r="B40" s="44"/>
      <c r="C40" s="44"/>
      <c r="D40" s="44"/>
      <c r="E40" s="44"/>
      <c r="F40" s="48"/>
    </row>
    <row r="41" spans="1:6" ht="41.4" x14ac:dyDescent="0.3">
      <c r="A41" s="43" t="s">
        <v>12</v>
      </c>
      <c r="B41" s="44"/>
      <c r="C41" s="44"/>
      <c r="D41" s="44"/>
      <c r="E41" s="44"/>
      <c r="F41" s="48"/>
    </row>
    <row r="42" spans="1:6" ht="41.4" x14ac:dyDescent="0.3">
      <c r="A42" s="43" t="s">
        <v>13</v>
      </c>
      <c r="B42" s="44"/>
      <c r="C42" s="44"/>
      <c r="D42" s="44"/>
      <c r="E42" s="44"/>
      <c r="F42" s="48"/>
    </row>
    <row r="43" spans="1:6" x14ac:dyDescent="0.3">
      <c r="A43" s="43"/>
      <c r="B43" s="44"/>
      <c r="C43" s="44"/>
      <c r="D43" s="44"/>
      <c r="E43" s="44"/>
      <c r="F43" s="48"/>
    </row>
    <row r="44" spans="1:6" x14ac:dyDescent="0.3">
      <c r="A44" s="61" t="s">
        <v>14</v>
      </c>
      <c r="B44" s="62"/>
      <c r="C44" s="62"/>
      <c r="D44" s="62"/>
      <c r="E44" s="62"/>
      <c r="F44" s="63"/>
    </row>
    <row r="45" spans="1:6" x14ac:dyDescent="0.3">
      <c r="A45" s="61"/>
      <c r="B45" s="62"/>
      <c r="C45" s="62"/>
      <c r="D45" s="62"/>
      <c r="E45" s="62"/>
      <c r="F45" s="63"/>
    </row>
    <row r="46" spans="1:6" x14ac:dyDescent="0.3">
      <c r="A46" s="43"/>
      <c r="B46" s="44"/>
      <c r="C46" s="44"/>
      <c r="D46" s="44"/>
      <c r="E46" s="44"/>
      <c r="F46" s="48"/>
    </row>
    <row r="47" spans="1:6" ht="41.4" x14ac:dyDescent="0.3">
      <c r="A47" s="43" t="s">
        <v>27</v>
      </c>
      <c r="B47" s="44"/>
      <c r="C47" s="44"/>
      <c r="D47" s="44"/>
      <c r="E47" s="44"/>
      <c r="F47" s="48"/>
    </row>
  </sheetData>
  <mergeCells count="2">
    <mergeCell ref="A44:F45"/>
    <mergeCell ref="A1:F1"/>
  </mergeCells>
  <pageMargins left="0.7" right="0.7" top="0.75" bottom="0.75" header="0.3" footer="0.3"/>
  <pageSetup scale="95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F47"/>
  <sheetViews>
    <sheetView zoomScale="85" zoomScaleNormal="85" workbookViewId="0">
      <selection sqref="A1:F1"/>
    </sheetView>
  </sheetViews>
  <sheetFormatPr defaultColWidth="9.109375" defaultRowHeight="14.4" x14ac:dyDescent="0.3"/>
  <cols>
    <col min="1" max="1" width="45.33203125" style="1" customWidth="1"/>
    <col min="2" max="6" width="13.6640625" style="1" customWidth="1"/>
    <col min="7" max="16384" width="9.109375" style="1"/>
  </cols>
  <sheetData>
    <row r="1" spans="1:6" ht="19.8" x14ac:dyDescent="0.3">
      <c r="A1" s="60" t="s">
        <v>19</v>
      </c>
      <c r="B1" s="60"/>
      <c r="C1" s="60"/>
      <c r="D1" s="60"/>
      <c r="E1" s="60"/>
      <c r="F1" s="60"/>
    </row>
    <row r="2" spans="1:6" x14ac:dyDescent="0.3">
      <c r="A2" s="35"/>
      <c r="B2" s="34" t="s">
        <v>5</v>
      </c>
      <c r="C2" s="34" t="s">
        <v>6</v>
      </c>
      <c r="D2" s="34" t="s">
        <v>7</v>
      </c>
      <c r="E2" s="34" t="s">
        <v>8</v>
      </c>
      <c r="F2" s="35" t="s">
        <v>9</v>
      </c>
    </row>
    <row r="3" spans="1:6" x14ac:dyDescent="0.3">
      <c r="A3" s="41" t="s">
        <v>0</v>
      </c>
      <c r="B3" s="42"/>
      <c r="C3" s="42"/>
      <c r="D3" s="42"/>
      <c r="E3" s="42"/>
      <c r="F3" s="37"/>
    </row>
    <row r="4" spans="1:6" x14ac:dyDescent="0.3">
      <c r="A4" s="21" t="s">
        <v>1</v>
      </c>
      <c r="B4" s="4">
        <v>314</v>
      </c>
      <c r="C4" s="4">
        <v>361</v>
      </c>
      <c r="D4" s="4">
        <v>368</v>
      </c>
      <c r="E4" s="4">
        <v>385</v>
      </c>
      <c r="F4" s="38">
        <f>SUM(B4:E4)</f>
        <v>1428</v>
      </c>
    </row>
    <row r="5" spans="1:6" x14ac:dyDescent="0.3">
      <c r="A5" s="21" t="s">
        <v>3</v>
      </c>
      <c r="B5" s="3">
        <v>115000</v>
      </c>
      <c r="C5" s="3">
        <v>137500</v>
      </c>
      <c r="D5" s="3">
        <v>124200</v>
      </c>
      <c r="E5" s="3">
        <v>117000</v>
      </c>
      <c r="F5" s="38">
        <v>120800</v>
      </c>
    </row>
    <row r="6" spans="1:6" x14ac:dyDescent="0.3">
      <c r="A6" s="21" t="s">
        <v>2</v>
      </c>
      <c r="B6" s="5">
        <v>93</v>
      </c>
      <c r="C6" s="5">
        <v>95.3</v>
      </c>
      <c r="D6" s="5">
        <v>93.7</v>
      </c>
      <c r="E6" s="5">
        <v>94.7</v>
      </c>
      <c r="F6" s="39">
        <v>94.2</v>
      </c>
    </row>
    <row r="7" spans="1:6" x14ac:dyDescent="0.3">
      <c r="A7" s="21" t="s">
        <v>25</v>
      </c>
      <c r="B7" s="36">
        <v>72.760000000000005</v>
      </c>
      <c r="C7" s="36">
        <v>77.959999999999994</v>
      </c>
      <c r="D7" s="36">
        <v>74.39</v>
      </c>
      <c r="E7" s="36">
        <v>74.69</v>
      </c>
      <c r="F7" s="40">
        <v>75.010000000000005</v>
      </c>
    </row>
    <row r="8" spans="1:6" x14ac:dyDescent="0.3">
      <c r="A8" s="21" t="s">
        <v>4</v>
      </c>
      <c r="B8" s="5">
        <v>34.1</v>
      </c>
      <c r="C8" s="4">
        <v>29.9</v>
      </c>
      <c r="D8" s="4">
        <v>27.2</v>
      </c>
      <c r="E8" s="4">
        <v>26.8</v>
      </c>
      <c r="F8" s="37">
        <v>29.3</v>
      </c>
    </row>
    <row r="9" spans="1:6" x14ac:dyDescent="0.3">
      <c r="A9" s="21" t="s">
        <v>26</v>
      </c>
      <c r="B9" s="4">
        <v>180</v>
      </c>
      <c r="C9" s="4">
        <v>142</v>
      </c>
      <c r="D9" s="4">
        <v>157</v>
      </c>
      <c r="E9" s="4">
        <v>147</v>
      </c>
      <c r="F9" s="37">
        <v>156</v>
      </c>
    </row>
    <row r="10" spans="1:6" ht="16.2" x14ac:dyDescent="0.3">
      <c r="A10" s="41" t="s">
        <v>44</v>
      </c>
      <c r="B10" s="42"/>
      <c r="C10" s="42"/>
      <c r="D10" s="42"/>
      <c r="E10" s="42"/>
      <c r="F10" s="37"/>
    </row>
    <row r="11" spans="1:6" x14ac:dyDescent="0.3">
      <c r="A11" s="21" t="s">
        <v>1</v>
      </c>
      <c r="B11" s="4">
        <v>186</v>
      </c>
      <c r="C11" s="4">
        <v>250</v>
      </c>
      <c r="D11" s="4">
        <v>248</v>
      </c>
      <c r="E11" s="4">
        <v>244</v>
      </c>
      <c r="F11" s="38">
        <f>SUM(B11:E11)</f>
        <v>928</v>
      </c>
    </row>
    <row r="12" spans="1:6" x14ac:dyDescent="0.3">
      <c r="A12" s="21" t="s">
        <v>3</v>
      </c>
      <c r="B12" s="3">
        <v>143550</v>
      </c>
      <c r="C12" s="3">
        <v>150000</v>
      </c>
      <c r="D12" s="3">
        <v>145750</v>
      </c>
      <c r="E12" s="3">
        <v>141000</v>
      </c>
      <c r="F12" s="38">
        <v>145625</v>
      </c>
    </row>
    <row r="13" spans="1:6" x14ac:dyDescent="0.3">
      <c r="A13" s="21" t="s">
        <v>2</v>
      </c>
      <c r="B13" s="5">
        <v>94.4</v>
      </c>
      <c r="C13" s="5">
        <v>96.6</v>
      </c>
      <c r="D13" s="5">
        <v>95.2</v>
      </c>
      <c r="E13" s="5">
        <v>95.9</v>
      </c>
      <c r="F13" s="39">
        <v>95.6</v>
      </c>
    </row>
    <row r="14" spans="1:6" x14ac:dyDescent="0.3">
      <c r="A14" s="21" t="s">
        <v>25</v>
      </c>
      <c r="B14" s="36">
        <v>81.19</v>
      </c>
      <c r="C14" s="36">
        <v>85.45</v>
      </c>
      <c r="D14" s="36">
        <v>80.16</v>
      </c>
      <c r="E14" s="36">
        <v>81.19</v>
      </c>
      <c r="F14" s="40">
        <v>82.06</v>
      </c>
    </row>
    <row r="15" spans="1:6" x14ac:dyDescent="0.3">
      <c r="A15" s="21" t="s">
        <v>4</v>
      </c>
      <c r="B15" s="5">
        <v>31.7</v>
      </c>
      <c r="C15" s="4">
        <v>27.2</v>
      </c>
      <c r="D15" s="4">
        <v>26.2</v>
      </c>
      <c r="E15" s="4">
        <v>26.6</v>
      </c>
      <c r="F15" s="37">
        <v>27.8</v>
      </c>
    </row>
    <row r="16" spans="1:6" x14ac:dyDescent="0.3">
      <c r="A16" s="21" t="s">
        <v>26</v>
      </c>
      <c r="B16" s="4">
        <v>153</v>
      </c>
      <c r="C16" s="4">
        <v>147</v>
      </c>
      <c r="D16" s="4">
        <v>152</v>
      </c>
      <c r="E16" s="4">
        <v>150</v>
      </c>
      <c r="F16" s="37">
        <v>150</v>
      </c>
    </row>
    <row r="17" spans="1:6" ht="16.2" x14ac:dyDescent="0.3">
      <c r="A17" s="41" t="s">
        <v>45</v>
      </c>
      <c r="B17" s="42"/>
      <c r="C17" s="42"/>
      <c r="D17" s="42"/>
      <c r="E17" s="42"/>
      <c r="F17" s="37"/>
    </row>
    <row r="18" spans="1:6" x14ac:dyDescent="0.3">
      <c r="A18" s="21" t="s">
        <v>1</v>
      </c>
      <c r="B18" s="4">
        <v>63</v>
      </c>
      <c r="C18" s="4">
        <v>47</v>
      </c>
      <c r="D18" s="4">
        <v>57</v>
      </c>
      <c r="E18" s="4">
        <v>64</v>
      </c>
      <c r="F18" s="38">
        <f>SUM(B18:E18)</f>
        <v>231</v>
      </c>
    </row>
    <row r="19" spans="1:6" x14ac:dyDescent="0.3">
      <c r="A19" s="21" t="s">
        <v>3</v>
      </c>
      <c r="B19" s="3">
        <v>70144</v>
      </c>
      <c r="C19" s="3">
        <v>88000</v>
      </c>
      <c r="D19" s="3">
        <v>85000</v>
      </c>
      <c r="E19" s="3">
        <v>87000</v>
      </c>
      <c r="F19" s="38">
        <v>84000</v>
      </c>
    </row>
    <row r="20" spans="1:6" x14ac:dyDescent="0.3">
      <c r="A20" s="21" t="s">
        <v>2</v>
      </c>
      <c r="B20" s="5">
        <v>90.2</v>
      </c>
      <c r="C20" s="5">
        <v>92.2</v>
      </c>
      <c r="D20" s="5">
        <v>92.6</v>
      </c>
      <c r="E20" s="5">
        <v>92.9</v>
      </c>
      <c r="F20" s="39">
        <v>91.9</v>
      </c>
    </row>
    <row r="21" spans="1:6" x14ac:dyDescent="0.3">
      <c r="A21" s="21" t="s">
        <v>25</v>
      </c>
      <c r="B21" s="36">
        <v>60.98</v>
      </c>
      <c r="C21" s="36">
        <v>67.13</v>
      </c>
      <c r="D21" s="36">
        <v>62.79</v>
      </c>
      <c r="E21" s="36">
        <v>68.97</v>
      </c>
      <c r="F21" s="40">
        <v>64.86</v>
      </c>
    </row>
    <row r="22" spans="1:6" x14ac:dyDescent="0.3">
      <c r="A22" s="21" t="s">
        <v>4</v>
      </c>
      <c r="B22" s="5">
        <v>34.9</v>
      </c>
      <c r="C22" s="4">
        <v>31.9</v>
      </c>
      <c r="D22" s="4">
        <v>28.1</v>
      </c>
      <c r="E22" s="4">
        <v>26.6</v>
      </c>
      <c r="F22" s="37">
        <v>30.3</v>
      </c>
    </row>
    <row r="23" spans="1:6" x14ac:dyDescent="0.3">
      <c r="A23" s="21" t="s">
        <v>26</v>
      </c>
      <c r="B23" s="4">
        <v>290</v>
      </c>
      <c r="C23" s="4">
        <v>130</v>
      </c>
      <c r="D23" s="4">
        <v>203</v>
      </c>
      <c r="E23" s="4">
        <v>159</v>
      </c>
      <c r="F23" s="37">
        <v>200</v>
      </c>
    </row>
    <row r="24" spans="1:6" ht="16.2" x14ac:dyDescent="0.3">
      <c r="A24" s="41" t="s">
        <v>46</v>
      </c>
      <c r="B24" s="42"/>
      <c r="C24" s="42"/>
      <c r="D24" s="42"/>
      <c r="E24" s="42"/>
      <c r="F24" s="37"/>
    </row>
    <row r="25" spans="1:6" x14ac:dyDescent="0.3">
      <c r="A25" s="21" t="s">
        <v>1</v>
      </c>
      <c r="B25" s="4">
        <v>40</v>
      </c>
      <c r="C25" s="4">
        <v>34</v>
      </c>
      <c r="D25" s="4">
        <v>33</v>
      </c>
      <c r="E25" s="4">
        <v>41</v>
      </c>
      <c r="F25" s="38">
        <f>SUM(B25:E25)</f>
        <v>148</v>
      </c>
    </row>
    <row r="26" spans="1:6" x14ac:dyDescent="0.3">
      <c r="A26" s="21" t="s">
        <v>3</v>
      </c>
      <c r="B26" s="3">
        <v>107250</v>
      </c>
      <c r="C26" s="3">
        <v>86500</v>
      </c>
      <c r="D26" s="3">
        <v>105000</v>
      </c>
      <c r="E26" s="3">
        <v>72100</v>
      </c>
      <c r="F26" s="38">
        <v>92250</v>
      </c>
    </row>
    <row r="27" spans="1:6" x14ac:dyDescent="0.3">
      <c r="A27" s="21" t="s">
        <v>2</v>
      </c>
      <c r="B27" s="5">
        <v>95.8</v>
      </c>
      <c r="C27" s="5">
        <v>93.5</v>
      </c>
      <c r="D27" s="5">
        <v>91.8</v>
      </c>
      <c r="E27" s="5">
        <v>94.1</v>
      </c>
      <c r="F27" s="39">
        <v>93.9</v>
      </c>
    </row>
    <row r="28" spans="1:6" x14ac:dyDescent="0.3">
      <c r="A28" s="21" t="s">
        <v>25</v>
      </c>
      <c r="B28" s="36">
        <v>64.05</v>
      </c>
      <c r="C28" s="36">
        <v>59.55</v>
      </c>
      <c r="D28" s="36">
        <v>63.26</v>
      </c>
      <c r="E28" s="36">
        <v>57.37</v>
      </c>
      <c r="F28" s="40">
        <v>60.99</v>
      </c>
    </row>
    <row r="29" spans="1:6" x14ac:dyDescent="0.3">
      <c r="A29" s="21" t="s">
        <v>4</v>
      </c>
      <c r="B29" s="5">
        <v>47.5</v>
      </c>
      <c r="C29" s="4">
        <v>35.299999999999997</v>
      </c>
      <c r="D29" s="4">
        <v>33.299999999999997</v>
      </c>
      <c r="E29" s="5">
        <v>39</v>
      </c>
      <c r="F29" s="37">
        <v>39.200000000000003</v>
      </c>
    </row>
    <row r="30" spans="1:6" x14ac:dyDescent="0.3">
      <c r="A30" s="21" t="s">
        <v>26</v>
      </c>
      <c r="B30" s="4">
        <v>116</v>
      </c>
      <c r="C30" s="4">
        <v>160</v>
      </c>
      <c r="D30" s="4">
        <v>89</v>
      </c>
      <c r="E30" s="4">
        <v>100</v>
      </c>
      <c r="F30" s="37">
        <v>116</v>
      </c>
    </row>
    <row r="31" spans="1:6" ht="16.2" x14ac:dyDescent="0.3">
      <c r="A31" s="41" t="s">
        <v>47</v>
      </c>
      <c r="B31" s="42"/>
      <c r="C31" s="42"/>
      <c r="D31" s="42"/>
      <c r="E31" s="42"/>
      <c r="F31" s="37"/>
    </row>
    <row r="32" spans="1:6" x14ac:dyDescent="0.3">
      <c r="A32" s="21" t="s">
        <v>1</v>
      </c>
      <c r="B32" s="4">
        <v>25</v>
      </c>
      <c r="C32" s="4">
        <v>30</v>
      </c>
      <c r="D32" s="4">
        <v>30</v>
      </c>
      <c r="E32" s="4">
        <v>36</v>
      </c>
      <c r="F32" s="38">
        <f>SUM(B32:E32)</f>
        <v>121</v>
      </c>
    </row>
    <row r="33" spans="1:6" x14ac:dyDescent="0.3">
      <c r="A33" s="21" t="s">
        <v>3</v>
      </c>
      <c r="B33" s="3">
        <v>75000</v>
      </c>
      <c r="C33" s="3">
        <v>75000</v>
      </c>
      <c r="D33" s="3">
        <v>74750</v>
      </c>
      <c r="E33" s="3">
        <v>102500</v>
      </c>
      <c r="F33" s="38">
        <v>80000</v>
      </c>
    </row>
    <row r="34" spans="1:6" x14ac:dyDescent="0.3">
      <c r="A34" s="21" t="s">
        <v>2</v>
      </c>
      <c r="B34" s="5">
        <v>85.6</v>
      </c>
      <c r="C34" s="5">
        <v>91.1</v>
      </c>
      <c r="D34" s="5">
        <v>85.7</v>
      </c>
      <c r="E34" s="5">
        <v>90.6</v>
      </c>
      <c r="F34" s="39">
        <v>88.5</v>
      </c>
    </row>
    <row r="35" spans="1:6" x14ac:dyDescent="0.3">
      <c r="A35" s="21" t="s">
        <v>25</v>
      </c>
      <c r="B35" s="36">
        <v>53.69</v>
      </c>
      <c r="C35" s="36">
        <v>52.87</v>
      </c>
      <c r="D35" s="36">
        <v>60.53</v>
      </c>
      <c r="E35" s="36">
        <v>60.51</v>
      </c>
      <c r="F35" s="40">
        <v>57.21</v>
      </c>
    </row>
    <row r="36" spans="1:6" x14ac:dyDescent="0.3">
      <c r="A36" s="21" t="s">
        <v>4</v>
      </c>
      <c r="B36" s="5">
        <v>28</v>
      </c>
      <c r="C36" s="4">
        <v>43.3</v>
      </c>
      <c r="D36" s="4">
        <v>23.3</v>
      </c>
      <c r="E36" s="4">
        <v>13.9</v>
      </c>
      <c r="F36" s="37">
        <v>26.4</v>
      </c>
    </row>
    <row r="37" spans="1:6" x14ac:dyDescent="0.3">
      <c r="A37" s="21" t="s">
        <v>26</v>
      </c>
      <c r="B37" s="4">
        <v>204</v>
      </c>
      <c r="C37" s="4">
        <v>99</v>
      </c>
      <c r="D37" s="4">
        <v>184</v>
      </c>
      <c r="E37" s="4">
        <v>159</v>
      </c>
      <c r="F37" s="37">
        <v>160</v>
      </c>
    </row>
    <row r="38" spans="1:6" x14ac:dyDescent="0.3">
      <c r="A38" s="21"/>
      <c r="B38" s="2"/>
      <c r="C38" s="2"/>
      <c r="D38" s="2"/>
      <c r="E38" s="2"/>
      <c r="F38" s="47"/>
    </row>
    <row r="39" spans="1:6" ht="41.4" x14ac:dyDescent="0.3">
      <c r="A39" s="43" t="s">
        <v>10</v>
      </c>
      <c r="B39" s="44"/>
      <c r="C39" s="44"/>
      <c r="D39" s="44"/>
      <c r="E39" s="44"/>
      <c r="F39" s="48"/>
    </row>
    <row r="40" spans="1:6" ht="41.4" x14ac:dyDescent="0.3">
      <c r="A40" s="43" t="s">
        <v>11</v>
      </c>
      <c r="B40" s="44"/>
      <c r="C40" s="44"/>
      <c r="D40" s="44"/>
      <c r="E40" s="44"/>
      <c r="F40" s="48"/>
    </row>
    <row r="41" spans="1:6" ht="41.4" x14ac:dyDescent="0.3">
      <c r="A41" s="43" t="s">
        <v>12</v>
      </c>
      <c r="B41" s="44"/>
      <c r="C41" s="44"/>
      <c r="D41" s="44"/>
      <c r="E41" s="44"/>
      <c r="F41" s="48"/>
    </row>
    <row r="42" spans="1:6" ht="41.4" x14ac:dyDescent="0.3">
      <c r="A42" s="43" t="s">
        <v>13</v>
      </c>
      <c r="B42" s="44"/>
      <c r="C42" s="44"/>
      <c r="D42" s="44"/>
      <c r="E42" s="44"/>
      <c r="F42" s="48"/>
    </row>
    <row r="43" spans="1:6" x14ac:dyDescent="0.3">
      <c r="A43" s="43"/>
      <c r="B43" s="44"/>
      <c r="C43" s="44"/>
      <c r="D43" s="44"/>
      <c r="E43" s="44"/>
      <c r="F43" s="48"/>
    </row>
    <row r="44" spans="1:6" x14ac:dyDescent="0.3">
      <c r="A44" s="61" t="s">
        <v>14</v>
      </c>
      <c r="B44" s="62"/>
      <c r="C44" s="62"/>
      <c r="D44" s="62"/>
      <c r="E44" s="62"/>
      <c r="F44" s="63"/>
    </row>
    <row r="45" spans="1:6" x14ac:dyDescent="0.3">
      <c r="A45" s="61"/>
      <c r="B45" s="62"/>
      <c r="C45" s="62"/>
      <c r="D45" s="62"/>
      <c r="E45" s="62"/>
      <c r="F45" s="63"/>
    </row>
    <row r="46" spans="1:6" x14ac:dyDescent="0.3">
      <c r="A46" s="43"/>
      <c r="B46" s="44"/>
      <c r="C46" s="44"/>
      <c r="D46" s="44"/>
      <c r="E46" s="44"/>
      <c r="F46" s="48"/>
    </row>
    <row r="47" spans="1:6" ht="41.4" x14ac:dyDescent="0.3">
      <c r="A47" s="43" t="s">
        <v>27</v>
      </c>
      <c r="B47" s="44"/>
      <c r="C47" s="44"/>
      <c r="D47" s="44"/>
      <c r="E47" s="44"/>
      <c r="F47" s="48"/>
    </row>
  </sheetData>
  <mergeCells count="2">
    <mergeCell ref="A44:F45"/>
    <mergeCell ref="A1:F1"/>
  </mergeCells>
  <pageMargins left="0.7" right="0.7" top="0.75" bottom="0.75" header="0.3" footer="0.3"/>
  <pageSetup scale="95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F47"/>
  <sheetViews>
    <sheetView zoomScale="85" zoomScaleNormal="85" workbookViewId="0">
      <selection sqref="A1:F1"/>
    </sheetView>
  </sheetViews>
  <sheetFormatPr defaultColWidth="9.109375" defaultRowHeight="14.4" x14ac:dyDescent="0.3"/>
  <cols>
    <col min="1" max="1" width="45.33203125" style="1" customWidth="1"/>
    <col min="2" max="6" width="13.6640625" style="1" customWidth="1"/>
    <col min="7" max="16384" width="9.109375" style="1"/>
  </cols>
  <sheetData>
    <row r="1" spans="1:6" ht="19.8" x14ac:dyDescent="0.3">
      <c r="A1" s="60" t="s">
        <v>18</v>
      </c>
      <c r="B1" s="60"/>
      <c r="C1" s="60"/>
      <c r="D1" s="60"/>
      <c r="E1" s="60"/>
      <c r="F1" s="60"/>
    </row>
    <row r="2" spans="1:6" x14ac:dyDescent="0.3">
      <c r="A2" s="35"/>
      <c r="B2" s="34" t="s">
        <v>5</v>
      </c>
      <c r="C2" s="34" t="s">
        <v>6</v>
      </c>
      <c r="D2" s="34" t="s">
        <v>7</v>
      </c>
      <c r="E2" s="34" t="s">
        <v>8</v>
      </c>
      <c r="F2" s="35" t="s">
        <v>9</v>
      </c>
    </row>
    <row r="3" spans="1:6" x14ac:dyDescent="0.3">
      <c r="A3" s="41" t="s">
        <v>0</v>
      </c>
      <c r="B3" s="42"/>
      <c r="C3" s="42"/>
      <c r="D3" s="42"/>
      <c r="E3" s="42"/>
      <c r="F3" s="37"/>
    </row>
    <row r="4" spans="1:6" x14ac:dyDescent="0.3">
      <c r="A4" s="21" t="s">
        <v>1</v>
      </c>
      <c r="B4" s="4">
        <v>308</v>
      </c>
      <c r="C4" s="4">
        <v>298</v>
      </c>
      <c r="D4" s="4">
        <v>312</v>
      </c>
      <c r="E4" s="4">
        <v>368</v>
      </c>
      <c r="F4" s="38">
        <v>1286</v>
      </c>
    </row>
    <row r="5" spans="1:6" x14ac:dyDescent="0.3">
      <c r="A5" s="21" t="s">
        <v>3</v>
      </c>
      <c r="B5" s="3">
        <v>119000</v>
      </c>
      <c r="C5" s="3">
        <v>134450</v>
      </c>
      <c r="D5" s="3">
        <v>135000</v>
      </c>
      <c r="E5" s="3">
        <v>130000</v>
      </c>
      <c r="F5" s="38">
        <v>129450</v>
      </c>
    </row>
    <row r="6" spans="1:6" x14ac:dyDescent="0.3">
      <c r="A6" s="21" t="s">
        <v>2</v>
      </c>
      <c r="B6" s="5">
        <v>92.9</v>
      </c>
      <c r="C6" s="5">
        <v>93.8</v>
      </c>
      <c r="D6" s="5">
        <v>94</v>
      </c>
      <c r="E6" s="5">
        <v>92.7</v>
      </c>
      <c r="F6" s="39">
        <v>93.3</v>
      </c>
    </row>
    <row r="7" spans="1:6" x14ac:dyDescent="0.3">
      <c r="A7" s="21" t="s">
        <v>25</v>
      </c>
      <c r="B7" s="36">
        <v>72.900000000000006</v>
      </c>
      <c r="C7" s="36">
        <v>81.510000000000005</v>
      </c>
      <c r="D7" s="36">
        <v>78.97</v>
      </c>
      <c r="E7" s="36">
        <v>78.13</v>
      </c>
      <c r="F7" s="40">
        <v>77.86</v>
      </c>
    </row>
    <row r="8" spans="1:6" x14ac:dyDescent="0.3">
      <c r="A8" s="21" t="s">
        <v>4</v>
      </c>
      <c r="B8" s="5">
        <v>31.2</v>
      </c>
      <c r="C8" s="5">
        <v>30.9</v>
      </c>
      <c r="D8" s="5">
        <v>26.3</v>
      </c>
      <c r="E8" s="5">
        <v>28.3</v>
      </c>
      <c r="F8" s="39">
        <v>29.1</v>
      </c>
    </row>
    <row r="9" spans="1:6" x14ac:dyDescent="0.3">
      <c r="A9" s="21" t="s">
        <v>26</v>
      </c>
      <c r="B9" s="4">
        <v>158</v>
      </c>
      <c r="C9" s="4">
        <v>157</v>
      </c>
      <c r="D9" s="4">
        <v>166</v>
      </c>
      <c r="E9" s="4">
        <v>172</v>
      </c>
      <c r="F9" s="37">
        <v>163</v>
      </c>
    </row>
    <row r="10" spans="1:6" ht="16.2" x14ac:dyDescent="0.3">
      <c r="A10" s="41" t="s">
        <v>44</v>
      </c>
      <c r="B10" s="42"/>
      <c r="C10" s="42"/>
      <c r="D10" s="42"/>
      <c r="E10" s="42"/>
      <c r="F10" s="37"/>
    </row>
    <row r="11" spans="1:6" x14ac:dyDescent="0.3">
      <c r="A11" s="21" t="s">
        <v>1</v>
      </c>
      <c r="B11" s="4">
        <v>194</v>
      </c>
      <c r="C11" s="4">
        <v>198</v>
      </c>
      <c r="D11" s="4">
        <v>222</v>
      </c>
      <c r="E11" s="4">
        <v>246</v>
      </c>
      <c r="F11" s="37">
        <v>860</v>
      </c>
    </row>
    <row r="12" spans="1:6" x14ac:dyDescent="0.3">
      <c r="A12" s="21" t="s">
        <v>3</v>
      </c>
      <c r="B12" s="3">
        <v>133951</v>
      </c>
      <c r="C12" s="3">
        <v>150000</v>
      </c>
      <c r="D12" s="3">
        <v>162975</v>
      </c>
      <c r="E12" s="3">
        <v>161755</v>
      </c>
      <c r="F12" s="38">
        <v>152500</v>
      </c>
    </row>
    <row r="13" spans="1:6" x14ac:dyDescent="0.3">
      <c r="A13" s="21" t="s">
        <v>2</v>
      </c>
      <c r="B13" s="5">
        <v>94.6</v>
      </c>
      <c r="C13" s="5">
        <v>95</v>
      </c>
      <c r="D13" s="5">
        <v>95.1</v>
      </c>
      <c r="E13" s="5">
        <v>95</v>
      </c>
      <c r="F13" s="39">
        <v>95</v>
      </c>
    </row>
    <row r="14" spans="1:6" x14ac:dyDescent="0.3">
      <c r="A14" s="21" t="s">
        <v>25</v>
      </c>
      <c r="B14" s="36">
        <v>79.77</v>
      </c>
      <c r="C14" s="36">
        <v>86.09</v>
      </c>
      <c r="D14" s="36">
        <v>87.2</v>
      </c>
      <c r="E14" s="36">
        <v>86.08</v>
      </c>
      <c r="F14" s="40">
        <v>84.94</v>
      </c>
    </row>
    <row r="15" spans="1:6" x14ac:dyDescent="0.3">
      <c r="A15" s="21" t="s">
        <v>4</v>
      </c>
      <c r="B15" s="5">
        <v>29.4</v>
      </c>
      <c r="C15" s="5">
        <v>31.3</v>
      </c>
      <c r="D15" s="5">
        <v>21.2</v>
      </c>
      <c r="E15" s="5">
        <v>24.4</v>
      </c>
      <c r="F15" s="39">
        <v>26.2</v>
      </c>
    </row>
    <row r="16" spans="1:6" x14ac:dyDescent="0.3">
      <c r="A16" s="21" t="s">
        <v>26</v>
      </c>
      <c r="B16" s="4">
        <v>163</v>
      </c>
      <c r="C16" s="4">
        <v>164</v>
      </c>
      <c r="D16" s="4">
        <v>169</v>
      </c>
      <c r="E16" s="4">
        <v>176</v>
      </c>
      <c r="F16" s="37">
        <v>169</v>
      </c>
    </row>
    <row r="17" spans="1:6" ht="16.2" x14ac:dyDescent="0.3">
      <c r="A17" s="41" t="s">
        <v>45</v>
      </c>
      <c r="B17" s="42"/>
      <c r="C17" s="42"/>
      <c r="D17" s="42"/>
      <c r="E17" s="42"/>
      <c r="F17" s="37"/>
    </row>
    <row r="18" spans="1:6" x14ac:dyDescent="0.3">
      <c r="A18" s="21" t="s">
        <v>1</v>
      </c>
      <c r="B18" s="4">
        <v>50</v>
      </c>
      <c r="C18" s="4">
        <v>45</v>
      </c>
      <c r="D18" s="4">
        <v>34</v>
      </c>
      <c r="E18" s="4">
        <v>52</v>
      </c>
      <c r="F18" s="37">
        <v>181</v>
      </c>
    </row>
    <row r="19" spans="1:6" x14ac:dyDescent="0.3">
      <c r="A19" s="21" t="s">
        <v>3</v>
      </c>
      <c r="B19" s="3">
        <v>74500</v>
      </c>
      <c r="C19" s="3">
        <v>86000</v>
      </c>
      <c r="D19" s="3">
        <v>105050</v>
      </c>
      <c r="E19" s="3">
        <v>77500</v>
      </c>
      <c r="F19" s="38">
        <v>85000</v>
      </c>
    </row>
    <row r="20" spans="1:6" x14ac:dyDescent="0.3">
      <c r="A20" s="21" t="s">
        <v>2</v>
      </c>
      <c r="B20" s="5">
        <v>92.7</v>
      </c>
      <c r="C20" s="5">
        <v>93.7</v>
      </c>
      <c r="D20" s="5">
        <v>97</v>
      </c>
      <c r="E20" s="5">
        <v>89.7</v>
      </c>
      <c r="F20" s="39">
        <v>92.8</v>
      </c>
    </row>
    <row r="21" spans="1:6" x14ac:dyDescent="0.3">
      <c r="A21" s="21" t="s">
        <v>25</v>
      </c>
      <c r="B21" s="36">
        <v>65.61</v>
      </c>
      <c r="C21" s="36">
        <v>71.08</v>
      </c>
      <c r="D21" s="36">
        <v>67.33</v>
      </c>
      <c r="E21" s="36">
        <v>59.39</v>
      </c>
      <c r="F21" s="40">
        <v>65.45</v>
      </c>
    </row>
    <row r="22" spans="1:6" x14ac:dyDescent="0.3">
      <c r="A22" s="21" t="s">
        <v>4</v>
      </c>
      <c r="B22" s="5">
        <v>34</v>
      </c>
      <c r="C22" s="5">
        <v>31.1</v>
      </c>
      <c r="D22" s="5">
        <v>35.299999999999997</v>
      </c>
      <c r="E22" s="5">
        <v>32.700000000000003</v>
      </c>
      <c r="F22" s="39">
        <v>33.299999999999997</v>
      </c>
    </row>
    <row r="23" spans="1:6" x14ac:dyDescent="0.3">
      <c r="A23" s="21" t="s">
        <v>26</v>
      </c>
      <c r="B23" s="4">
        <v>170</v>
      </c>
      <c r="C23" s="4">
        <v>173</v>
      </c>
      <c r="D23" s="4">
        <v>186</v>
      </c>
      <c r="E23" s="4">
        <v>167</v>
      </c>
      <c r="F23" s="37">
        <v>173</v>
      </c>
    </row>
    <row r="24" spans="1:6" ht="16.2" x14ac:dyDescent="0.3">
      <c r="A24" s="41" t="s">
        <v>46</v>
      </c>
      <c r="B24" s="42"/>
      <c r="C24" s="42"/>
      <c r="D24" s="42"/>
      <c r="E24" s="42"/>
      <c r="F24" s="37"/>
    </row>
    <row r="25" spans="1:6" x14ac:dyDescent="0.3">
      <c r="A25" s="21" t="s">
        <v>1</v>
      </c>
      <c r="B25" s="4">
        <v>34</v>
      </c>
      <c r="C25" s="4">
        <v>28</v>
      </c>
      <c r="D25" s="4">
        <v>31</v>
      </c>
      <c r="E25" s="4">
        <v>29</v>
      </c>
      <c r="F25" s="37">
        <v>122</v>
      </c>
    </row>
    <row r="26" spans="1:6" x14ac:dyDescent="0.3">
      <c r="A26" s="21" t="s">
        <v>3</v>
      </c>
      <c r="B26" s="3">
        <v>69000</v>
      </c>
      <c r="C26" s="3">
        <v>95650</v>
      </c>
      <c r="D26" s="3">
        <v>67500</v>
      </c>
      <c r="E26" s="3">
        <v>125000</v>
      </c>
      <c r="F26" s="38">
        <v>88250</v>
      </c>
    </row>
    <row r="27" spans="1:6" x14ac:dyDescent="0.3">
      <c r="A27" s="21" t="s">
        <v>2</v>
      </c>
      <c r="B27" s="5">
        <v>90.2</v>
      </c>
      <c r="C27" s="5">
        <v>95.2</v>
      </c>
      <c r="D27" s="5">
        <v>90.5</v>
      </c>
      <c r="E27" s="5">
        <v>88.7</v>
      </c>
      <c r="F27" s="39">
        <v>91.1</v>
      </c>
    </row>
    <row r="28" spans="1:6" x14ac:dyDescent="0.3">
      <c r="A28" s="21" t="s">
        <v>25</v>
      </c>
      <c r="B28" s="36">
        <v>56.03</v>
      </c>
      <c r="C28" s="36">
        <v>72.69</v>
      </c>
      <c r="D28" s="36">
        <v>52.24</v>
      </c>
      <c r="E28" s="36">
        <v>71.61</v>
      </c>
      <c r="F28" s="40">
        <v>62.59</v>
      </c>
    </row>
    <row r="29" spans="1:6" x14ac:dyDescent="0.3">
      <c r="A29" s="21" t="s">
        <v>4</v>
      </c>
      <c r="B29" s="5">
        <v>35.299999999999997</v>
      </c>
      <c r="C29" s="5">
        <v>35.700000000000003</v>
      </c>
      <c r="D29" s="5">
        <v>51.6</v>
      </c>
      <c r="E29" s="5">
        <v>34.5</v>
      </c>
      <c r="F29" s="39">
        <v>39.299999999999997</v>
      </c>
    </row>
    <row r="30" spans="1:6" x14ac:dyDescent="0.3">
      <c r="A30" s="21" t="s">
        <v>26</v>
      </c>
      <c r="B30" s="4">
        <v>122</v>
      </c>
      <c r="C30" s="4">
        <v>107</v>
      </c>
      <c r="D30" s="4">
        <v>116</v>
      </c>
      <c r="E30" s="4">
        <v>122</v>
      </c>
      <c r="F30" s="37">
        <v>117</v>
      </c>
    </row>
    <row r="31" spans="1:6" ht="16.2" x14ac:dyDescent="0.3">
      <c r="A31" s="41" t="s">
        <v>47</v>
      </c>
      <c r="B31" s="42"/>
      <c r="C31" s="42"/>
      <c r="D31" s="42"/>
      <c r="E31" s="42"/>
      <c r="F31" s="37"/>
    </row>
    <row r="32" spans="1:6" x14ac:dyDescent="0.3">
      <c r="A32" s="21" t="s">
        <v>1</v>
      </c>
      <c r="B32" s="4">
        <v>30</v>
      </c>
      <c r="C32" s="4">
        <v>27</v>
      </c>
      <c r="D32" s="4">
        <v>25</v>
      </c>
      <c r="E32" s="4">
        <v>41</v>
      </c>
      <c r="F32" s="37">
        <v>123</v>
      </c>
    </row>
    <row r="33" spans="1:6" x14ac:dyDescent="0.3">
      <c r="A33" s="21" t="s">
        <v>3</v>
      </c>
      <c r="B33" s="3">
        <v>77000</v>
      </c>
      <c r="C33" s="3">
        <v>46000</v>
      </c>
      <c r="D33" s="3">
        <v>88000</v>
      </c>
      <c r="E33" s="3">
        <v>78000</v>
      </c>
      <c r="F33" s="38">
        <v>76000</v>
      </c>
    </row>
    <row r="34" spans="1:6" x14ac:dyDescent="0.3">
      <c r="A34" s="21" t="s">
        <v>2</v>
      </c>
      <c r="B34" s="5">
        <v>85.9</v>
      </c>
      <c r="C34" s="5">
        <v>83.4</v>
      </c>
      <c r="D34" s="5">
        <v>83.9</v>
      </c>
      <c r="E34" s="5">
        <v>85.8</v>
      </c>
      <c r="F34" s="39">
        <v>84.9</v>
      </c>
    </row>
    <row r="35" spans="1:6" x14ac:dyDescent="0.3">
      <c r="A35" s="21" t="s">
        <v>25</v>
      </c>
      <c r="B35" s="36">
        <v>60.18</v>
      </c>
      <c r="C35" s="36">
        <v>74.19</v>
      </c>
      <c r="D35" s="36">
        <v>55.79</v>
      </c>
      <c r="E35" s="36">
        <v>52.26</v>
      </c>
      <c r="F35" s="40">
        <v>61.75</v>
      </c>
    </row>
    <row r="36" spans="1:6" x14ac:dyDescent="0.3">
      <c r="A36" s="21" t="s">
        <v>4</v>
      </c>
      <c r="B36" s="5">
        <v>33.299999999999997</v>
      </c>
      <c r="C36" s="5">
        <v>22.2</v>
      </c>
      <c r="D36" s="5">
        <v>28</v>
      </c>
      <c r="E36" s="5">
        <v>41.5</v>
      </c>
      <c r="F36" s="39">
        <v>32.5</v>
      </c>
    </row>
    <row r="37" spans="1:6" x14ac:dyDescent="0.3">
      <c r="A37" s="21" t="s">
        <v>26</v>
      </c>
      <c r="B37" s="4">
        <v>140</v>
      </c>
      <c r="C37" s="4">
        <v>130</v>
      </c>
      <c r="D37" s="4">
        <v>168</v>
      </c>
      <c r="E37" s="4">
        <v>185</v>
      </c>
      <c r="F37" s="37">
        <v>158</v>
      </c>
    </row>
    <row r="38" spans="1:6" x14ac:dyDescent="0.3">
      <c r="A38" s="21"/>
      <c r="B38" s="2"/>
      <c r="C38" s="2"/>
      <c r="D38" s="2"/>
      <c r="E38" s="2"/>
      <c r="F38" s="47"/>
    </row>
    <row r="39" spans="1:6" ht="41.4" x14ac:dyDescent="0.3">
      <c r="A39" s="43" t="s">
        <v>10</v>
      </c>
      <c r="B39" s="44"/>
      <c r="C39" s="44"/>
      <c r="D39" s="44"/>
      <c r="E39" s="44"/>
      <c r="F39" s="48"/>
    </row>
    <row r="40" spans="1:6" ht="41.4" x14ac:dyDescent="0.3">
      <c r="A40" s="43" t="s">
        <v>11</v>
      </c>
      <c r="B40" s="44"/>
      <c r="C40" s="44"/>
      <c r="D40" s="44"/>
      <c r="E40" s="44"/>
      <c r="F40" s="48"/>
    </row>
    <row r="41" spans="1:6" ht="41.4" x14ac:dyDescent="0.3">
      <c r="A41" s="43" t="s">
        <v>12</v>
      </c>
      <c r="B41" s="44"/>
      <c r="C41" s="44"/>
      <c r="D41" s="44"/>
      <c r="E41" s="44"/>
      <c r="F41" s="48"/>
    </row>
    <row r="42" spans="1:6" ht="41.4" x14ac:dyDescent="0.3">
      <c r="A42" s="43" t="s">
        <v>13</v>
      </c>
      <c r="B42" s="44"/>
      <c r="C42" s="44"/>
      <c r="D42" s="44"/>
      <c r="E42" s="44"/>
      <c r="F42" s="48"/>
    </row>
    <row r="43" spans="1:6" x14ac:dyDescent="0.3">
      <c r="A43" s="43"/>
      <c r="B43" s="44"/>
      <c r="C43" s="44"/>
      <c r="D43" s="44"/>
      <c r="E43" s="44"/>
      <c r="F43" s="48"/>
    </row>
    <row r="44" spans="1:6" x14ac:dyDescent="0.3">
      <c r="A44" s="61" t="s">
        <v>14</v>
      </c>
      <c r="B44" s="62"/>
      <c r="C44" s="62"/>
      <c r="D44" s="62"/>
      <c r="E44" s="62"/>
      <c r="F44" s="63"/>
    </row>
    <row r="45" spans="1:6" x14ac:dyDescent="0.3">
      <c r="A45" s="61"/>
      <c r="B45" s="62"/>
      <c r="C45" s="62"/>
      <c r="D45" s="62"/>
      <c r="E45" s="62"/>
      <c r="F45" s="63"/>
    </row>
    <row r="46" spans="1:6" x14ac:dyDescent="0.3">
      <c r="A46" s="43"/>
      <c r="B46" s="44"/>
      <c r="C46" s="44"/>
      <c r="D46" s="44"/>
      <c r="E46" s="44"/>
      <c r="F46" s="48"/>
    </row>
    <row r="47" spans="1:6" ht="41.4" x14ac:dyDescent="0.3">
      <c r="A47" s="43" t="s">
        <v>27</v>
      </c>
      <c r="B47" s="44"/>
      <c r="C47" s="44"/>
      <c r="D47" s="44"/>
      <c r="E47" s="44"/>
      <c r="F47" s="48"/>
    </row>
  </sheetData>
  <mergeCells count="2">
    <mergeCell ref="A44:F45"/>
    <mergeCell ref="A1:F1"/>
  </mergeCells>
  <pageMargins left="0.7" right="0.7" top="0.75" bottom="0.75" header="0.3" footer="0.3"/>
  <pageSetup scale="95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F47"/>
  <sheetViews>
    <sheetView zoomScale="85" zoomScaleNormal="85" workbookViewId="0">
      <selection sqref="A1:F1"/>
    </sheetView>
  </sheetViews>
  <sheetFormatPr defaultColWidth="9.109375" defaultRowHeight="14.4" x14ac:dyDescent="0.3"/>
  <cols>
    <col min="1" max="1" width="45.33203125" style="1" customWidth="1"/>
    <col min="2" max="6" width="13.6640625" style="1" customWidth="1"/>
    <col min="7" max="16384" width="9.109375" style="1"/>
  </cols>
  <sheetData>
    <row r="1" spans="1:6" ht="19.8" x14ac:dyDescent="0.3">
      <c r="A1" s="60" t="s">
        <v>17</v>
      </c>
      <c r="B1" s="60"/>
      <c r="C1" s="60"/>
      <c r="D1" s="60"/>
      <c r="E1" s="60"/>
      <c r="F1" s="60"/>
    </row>
    <row r="2" spans="1:6" x14ac:dyDescent="0.3">
      <c r="A2" s="35"/>
      <c r="B2" s="34" t="s">
        <v>5</v>
      </c>
      <c r="C2" s="34" t="s">
        <v>6</v>
      </c>
      <c r="D2" s="34" t="s">
        <v>7</v>
      </c>
      <c r="E2" s="34" t="s">
        <v>8</v>
      </c>
      <c r="F2" s="35" t="s">
        <v>9</v>
      </c>
    </row>
    <row r="3" spans="1:6" x14ac:dyDescent="0.3">
      <c r="A3" s="41" t="s">
        <v>0</v>
      </c>
      <c r="B3" s="42"/>
      <c r="C3" s="42"/>
      <c r="D3" s="42"/>
      <c r="E3" s="42"/>
      <c r="F3" s="37"/>
    </row>
    <row r="4" spans="1:6" x14ac:dyDescent="0.3">
      <c r="A4" s="21" t="s">
        <v>1</v>
      </c>
      <c r="B4" s="4">
        <v>267</v>
      </c>
      <c r="C4" s="4">
        <v>290</v>
      </c>
      <c r="D4" s="4">
        <v>330</v>
      </c>
      <c r="E4" s="4">
        <v>319</v>
      </c>
      <c r="F4" s="38">
        <v>1206</v>
      </c>
    </row>
    <row r="5" spans="1:6" x14ac:dyDescent="0.3">
      <c r="A5" s="21" t="s">
        <v>3</v>
      </c>
      <c r="B5" s="3">
        <v>145000</v>
      </c>
      <c r="C5" s="3">
        <v>149500</v>
      </c>
      <c r="D5" s="3">
        <v>137250</v>
      </c>
      <c r="E5" s="3">
        <v>138000</v>
      </c>
      <c r="F5" s="38">
        <v>142125</v>
      </c>
    </row>
    <row r="6" spans="1:6" x14ac:dyDescent="0.3">
      <c r="A6" s="21" t="s">
        <v>2</v>
      </c>
      <c r="B6" s="5">
        <v>92.4</v>
      </c>
      <c r="C6" s="5">
        <v>94.7</v>
      </c>
      <c r="D6" s="5">
        <v>94.7</v>
      </c>
      <c r="E6" s="5">
        <v>94.8</v>
      </c>
      <c r="F6" s="39">
        <v>94.3</v>
      </c>
    </row>
    <row r="7" spans="1:6" x14ac:dyDescent="0.3">
      <c r="A7" s="21" t="s">
        <v>25</v>
      </c>
      <c r="B7" s="36">
        <v>84.47</v>
      </c>
      <c r="C7" s="36">
        <v>88.4</v>
      </c>
      <c r="D7" s="36">
        <v>87.11</v>
      </c>
      <c r="E7" s="36">
        <v>74.73</v>
      </c>
      <c r="F7" s="40">
        <v>83.05</v>
      </c>
    </row>
    <row r="8" spans="1:6" x14ac:dyDescent="0.3">
      <c r="A8" s="21" t="s">
        <v>4</v>
      </c>
      <c r="B8" s="5">
        <v>33.299999999999997</v>
      </c>
      <c r="C8" s="5">
        <v>31.8</v>
      </c>
      <c r="D8" s="5">
        <v>32.1</v>
      </c>
      <c r="E8" s="5">
        <v>31.7</v>
      </c>
      <c r="F8" s="39">
        <v>32.299999999999997</v>
      </c>
    </row>
    <row r="9" spans="1:6" x14ac:dyDescent="0.3">
      <c r="A9" s="21" t="s">
        <v>26</v>
      </c>
      <c r="B9" s="4">
        <v>158</v>
      </c>
      <c r="C9" s="4">
        <v>153</v>
      </c>
      <c r="D9" s="4">
        <v>152</v>
      </c>
      <c r="E9" s="4">
        <v>161</v>
      </c>
      <c r="F9" s="37">
        <v>157</v>
      </c>
    </row>
    <row r="10" spans="1:6" ht="16.2" x14ac:dyDescent="0.3">
      <c r="A10" s="41" t="s">
        <v>44</v>
      </c>
      <c r="B10" s="42"/>
      <c r="C10" s="42"/>
      <c r="D10" s="42"/>
      <c r="E10" s="42"/>
      <c r="F10" s="37"/>
    </row>
    <row r="11" spans="1:6" x14ac:dyDescent="0.3">
      <c r="A11" s="21" t="s">
        <v>1</v>
      </c>
      <c r="B11" s="4">
        <v>193</v>
      </c>
      <c r="C11" s="4">
        <v>208</v>
      </c>
      <c r="D11" s="4">
        <v>223</v>
      </c>
      <c r="E11" s="4">
        <v>231</v>
      </c>
      <c r="F11" s="37">
        <v>855</v>
      </c>
    </row>
    <row r="12" spans="1:6" x14ac:dyDescent="0.3">
      <c r="A12" s="21" t="s">
        <v>3</v>
      </c>
      <c r="B12" s="3">
        <v>157500</v>
      </c>
      <c r="C12" s="3">
        <v>165000</v>
      </c>
      <c r="D12" s="3">
        <v>175000</v>
      </c>
      <c r="E12" s="3">
        <v>165000</v>
      </c>
      <c r="F12" s="38">
        <v>165000</v>
      </c>
    </row>
    <row r="13" spans="1:6" x14ac:dyDescent="0.3">
      <c r="A13" s="21" t="s">
        <v>2</v>
      </c>
      <c r="B13" s="5">
        <v>93.8</v>
      </c>
      <c r="C13" s="5">
        <v>96.1</v>
      </c>
      <c r="D13" s="5">
        <v>95.5</v>
      </c>
      <c r="E13" s="5">
        <v>95.6</v>
      </c>
      <c r="F13" s="39">
        <v>95.3</v>
      </c>
    </row>
    <row r="14" spans="1:6" x14ac:dyDescent="0.3">
      <c r="A14" s="21" t="s">
        <v>25</v>
      </c>
      <c r="B14" s="36">
        <v>90.97</v>
      </c>
      <c r="C14" s="36">
        <v>94.89</v>
      </c>
      <c r="D14" s="36">
        <v>99.08</v>
      </c>
      <c r="E14" s="36">
        <v>82.55</v>
      </c>
      <c r="F14" s="40">
        <v>90.8</v>
      </c>
    </row>
    <row r="15" spans="1:6" x14ac:dyDescent="0.3">
      <c r="A15" s="21" t="s">
        <v>4</v>
      </c>
      <c r="B15" s="5">
        <v>32.1</v>
      </c>
      <c r="C15" s="5">
        <v>27.4</v>
      </c>
      <c r="D15" s="5">
        <v>25.6</v>
      </c>
      <c r="E15" s="5">
        <v>27.7</v>
      </c>
      <c r="F15" s="39">
        <v>28.1</v>
      </c>
    </row>
    <row r="16" spans="1:6" x14ac:dyDescent="0.3">
      <c r="A16" s="21" t="s">
        <v>26</v>
      </c>
      <c r="B16" s="4">
        <v>157</v>
      </c>
      <c r="C16" s="4">
        <v>162</v>
      </c>
      <c r="D16" s="4">
        <v>155</v>
      </c>
      <c r="E16" s="4">
        <v>162</v>
      </c>
      <c r="F16" s="37">
        <v>160</v>
      </c>
    </row>
    <row r="17" spans="1:6" ht="16.2" x14ac:dyDescent="0.3">
      <c r="A17" s="41" t="s">
        <v>45</v>
      </c>
      <c r="B17" s="42"/>
      <c r="C17" s="42"/>
      <c r="D17" s="42"/>
      <c r="E17" s="42"/>
      <c r="F17" s="37"/>
    </row>
    <row r="18" spans="1:6" x14ac:dyDescent="0.3">
      <c r="A18" s="21" t="s">
        <v>1</v>
      </c>
      <c r="B18" s="4">
        <v>37</v>
      </c>
      <c r="C18" s="4">
        <v>40</v>
      </c>
      <c r="D18" s="4">
        <v>58</v>
      </c>
      <c r="E18" s="4">
        <v>49</v>
      </c>
      <c r="F18" s="37">
        <v>184</v>
      </c>
    </row>
    <row r="19" spans="1:6" x14ac:dyDescent="0.3">
      <c r="A19" s="21" t="s">
        <v>3</v>
      </c>
      <c r="B19" s="3">
        <v>67000</v>
      </c>
      <c r="C19" s="3">
        <v>97250</v>
      </c>
      <c r="D19" s="3">
        <v>75000</v>
      </c>
      <c r="E19" s="3">
        <v>89000</v>
      </c>
      <c r="F19" s="38">
        <v>80000</v>
      </c>
    </row>
    <row r="20" spans="1:6" x14ac:dyDescent="0.3">
      <c r="A20" s="21" t="s">
        <v>2</v>
      </c>
      <c r="B20" s="5">
        <v>87.3</v>
      </c>
      <c r="C20" s="5">
        <v>88.9</v>
      </c>
      <c r="D20" s="5">
        <v>93</v>
      </c>
      <c r="E20" s="5">
        <v>92.2</v>
      </c>
      <c r="F20" s="39">
        <v>91.2</v>
      </c>
    </row>
    <row r="21" spans="1:6" x14ac:dyDescent="0.3">
      <c r="A21" s="21" t="s">
        <v>25</v>
      </c>
      <c r="B21" s="36">
        <v>60.92</v>
      </c>
      <c r="C21" s="36">
        <v>69.03</v>
      </c>
      <c r="D21" s="36">
        <v>57.45</v>
      </c>
      <c r="E21" s="36">
        <v>54.62</v>
      </c>
      <c r="F21" s="40">
        <v>60.81</v>
      </c>
    </row>
    <row r="22" spans="1:6" x14ac:dyDescent="0.3">
      <c r="A22" s="21" t="s">
        <v>4</v>
      </c>
      <c r="B22" s="5">
        <v>40.5</v>
      </c>
      <c r="C22" s="5">
        <v>47.5</v>
      </c>
      <c r="D22" s="5">
        <v>46.6</v>
      </c>
      <c r="E22" s="5">
        <v>36.700000000000003</v>
      </c>
      <c r="F22" s="39">
        <v>42.9</v>
      </c>
    </row>
    <row r="23" spans="1:6" x14ac:dyDescent="0.3">
      <c r="A23" s="21" t="s">
        <v>26</v>
      </c>
      <c r="B23" s="4">
        <v>196</v>
      </c>
      <c r="C23" s="4">
        <v>160</v>
      </c>
      <c r="D23" s="4">
        <v>157</v>
      </c>
      <c r="E23" s="4">
        <v>194</v>
      </c>
      <c r="F23" s="37">
        <v>176</v>
      </c>
    </row>
    <row r="24" spans="1:6" ht="16.2" x14ac:dyDescent="0.3">
      <c r="A24" s="41" t="s">
        <v>46</v>
      </c>
      <c r="B24" s="42"/>
      <c r="C24" s="42"/>
      <c r="D24" s="42"/>
      <c r="E24" s="42"/>
      <c r="F24" s="37"/>
    </row>
    <row r="25" spans="1:6" x14ac:dyDescent="0.3">
      <c r="A25" s="21" t="s">
        <v>1</v>
      </c>
      <c r="B25" s="4">
        <v>20</v>
      </c>
      <c r="C25" s="4">
        <v>24</v>
      </c>
      <c r="D25" s="4">
        <v>32</v>
      </c>
      <c r="E25" s="4">
        <v>22</v>
      </c>
      <c r="F25" s="37">
        <v>98</v>
      </c>
    </row>
    <row r="26" spans="1:6" x14ac:dyDescent="0.3">
      <c r="A26" s="21" t="s">
        <v>3</v>
      </c>
      <c r="B26" s="3">
        <v>134500</v>
      </c>
      <c r="C26" s="3">
        <v>100450</v>
      </c>
      <c r="D26" s="3">
        <v>102500</v>
      </c>
      <c r="E26" s="3">
        <v>89950</v>
      </c>
      <c r="F26" s="38">
        <v>105500</v>
      </c>
    </row>
    <row r="27" spans="1:6" x14ac:dyDescent="0.3">
      <c r="A27" s="21" t="s">
        <v>2</v>
      </c>
      <c r="B27" s="5">
        <v>95.1</v>
      </c>
      <c r="C27" s="5">
        <v>96.7</v>
      </c>
      <c r="D27" s="5">
        <v>94.1</v>
      </c>
      <c r="E27" s="5">
        <v>95.8</v>
      </c>
      <c r="F27" s="39">
        <v>95.3</v>
      </c>
    </row>
    <row r="28" spans="1:6" x14ac:dyDescent="0.3">
      <c r="A28" s="21" t="s">
        <v>25</v>
      </c>
      <c r="B28" s="36">
        <v>75.790000000000006</v>
      </c>
      <c r="C28" s="36">
        <v>67.64</v>
      </c>
      <c r="D28" s="36">
        <v>67.52</v>
      </c>
      <c r="E28" s="36">
        <v>56.88</v>
      </c>
      <c r="F28" s="40">
        <v>66.95</v>
      </c>
    </row>
    <row r="29" spans="1:6" x14ac:dyDescent="0.3">
      <c r="A29" s="21" t="s">
        <v>4</v>
      </c>
      <c r="B29" s="5">
        <v>45</v>
      </c>
      <c r="C29" s="5">
        <v>50</v>
      </c>
      <c r="D29" s="5">
        <v>53.1</v>
      </c>
      <c r="E29" s="5">
        <v>59.1</v>
      </c>
      <c r="F29" s="39">
        <v>52</v>
      </c>
    </row>
    <row r="30" spans="1:6" x14ac:dyDescent="0.3">
      <c r="A30" s="21" t="s">
        <v>26</v>
      </c>
      <c r="B30" s="4">
        <v>108</v>
      </c>
      <c r="C30" s="4">
        <v>103</v>
      </c>
      <c r="D30" s="4">
        <v>148</v>
      </c>
      <c r="E30" s="4">
        <v>137</v>
      </c>
      <c r="F30" s="37">
        <v>127</v>
      </c>
    </row>
    <row r="31" spans="1:6" ht="16.2" x14ac:dyDescent="0.3">
      <c r="A31" s="41" t="s">
        <v>47</v>
      </c>
      <c r="B31" s="42"/>
      <c r="C31" s="42"/>
      <c r="D31" s="42"/>
      <c r="E31" s="42"/>
      <c r="F31" s="37"/>
    </row>
    <row r="32" spans="1:6" x14ac:dyDescent="0.3">
      <c r="A32" s="21" t="s">
        <v>1</v>
      </c>
      <c r="B32" s="4">
        <v>17</v>
      </c>
      <c r="C32" s="4">
        <v>18</v>
      </c>
      <c r="D32" s="4">
        <v>17</v>
      </c>
      <c r="E32" s="4">
        <v>17</v>
      </c>
      <c r="F32" s="37">
        <v>69</v>
      </c>
    </row>
    <row r="33" spans="1:6" x14ac:dyDescent="0.3">
      <c r="A33" s="21" t="s">
        <v>3</v>
      </c>
      <c r="B33" s="3">
        <v>125000</v>
      </c>
      <c r="C33" s="3">
        <v>128500</v>
      </c>
      <c r="D33" s="3">
        <v>85000</v>
      </c>
      <c r="E33" s="3">
        <v>94000</v>
      </c>
      <c r="F33" s="38">
        <v>96669</v>
      </c>
    </row>
    <row r="34" spans="1:6" x14ac:dyDescent="0.3">
      <c r="A34" s="21" t="s">
        <v>2</v>
      </c>
      <c r="B34" s="5">
        <v>83.5</v>
      </c>
      <c r="C34" s="5">
        <v>87.8</v>
      </c>
      <c r="D34" s="5">
        <v>90.5</v>
      </c>
      <c r="E34" s="5">
        <v>90.2</v>
      </c>
      <c r="F34" s="39">
        <v>88.4</v>
      </c>
    </row>
    <row r="35" spans="1:6" x14ac:dyDescent="0.3">
      <c r="A35" s="21" t="s">
        <v>25</v>
      </c>
      <c r="B35" s="36">
        <v>70.849999999999994</v>
      </c>
      <c r="C35" s="36">
        <v>84.5</v>
      </c>
      <c r="D35" s="36">
        <v>68.790000000000006</v>
      </c>
      <c r="E35" s="36">
        <v>51.34</v>
      </c>
      <c r="F35" s="40">
        <v>68.69</v>
      </c>
    </row>
    <row r="36" spans="1:6" x14ac:dyDescent="0.3">
      <c r="A36" s="21" t="s">
        <v>4</v>
      </c>
      <c r="B36" s="5">
        <v>17.600000000000001</v>
      </c>
      <c r="C36" s="5">
        <v>22.2</v>
      </c>
      <c r="D36" s="5">
        <v>29.4</v>
      </c>
      <c r="E36" s="5">
        <v>35.299999999999997</v>
      </c>
      <c r="F36" s="39">
        <v>26.5</v>
      </c>
    </row>
    <row r="37" spans="1:6" x14ac:dyDescent="0.3">
      <c r="A37" s="21" t="s">
        <v>26</v>
      </c>
      <c r="B37" s="4">
        <v>144</v>
      </c>
      <c r="C37" s="4">
        <v>98</v>
      </c>
      <c r="D37" s="4">
        <v>97</v>
      </c>
      <c r="E37" s="4">
        <v>90</v>
      </c>
      <c r="F37" s="37">
        <v>106</v>
      </c>
    </row>
    <row r="38" spans="1:6" x14ac:dyDescent="0.3">
      <c r="A38" s="21"/>
      <c r="B38" s="2"/>
      <c r="C38" s="2"/>
      <c r="D38" s="2"/>
      <c r="E38" s="2"/>
      <c r="F38" s="47"/>
    </row>
    <row r="39" spans="1:6" ht="41.4" x14ac:dyDescent="0.3">
      <c r="A39" s="43" t="s">
        <v>10</v>
      </c>
      <c r="B39" s="44"/>
      <c r="C39" s="44"/>
      <c r="D39" s="44"/>
      <c r="E39" s="44"/>
      <c r="F39" s="48"/>
    </row>
    <row r="40" spans="1:6" ht="41.4" x14ac:dyDescent="0.3">
      <c r="A40" s="43" t="s">
        <v>11</v>
      </c>
      <c r="B40" s="44"/>
      <c r="C40" s="44"/>
      <c r="D40" s="44"/>
      <c r="E40" s="44"/>
      <c r="F40" s="48"/>
    </row>
    <row r="41" spans="1:6" ht="41.4" x14ac:dyDescent="0.3">
      <c r="A41" s="43" t="s">
        <v>12</v>
      </c>
      <c r="B41" s="44"/>
      <c r="C41" s="44"/>
      <c r="D41" s="44"/>
      <c r="E41" s="44"/>
      <c r="F41" s="48"/>
    </row>
    <row r="42" spans="1:6" ht="41.4" x14ac:dyDescent="0.3">
      <c r="A42" s="43" t="s">
        <v>13</v>
      </c>
      <c r="B42" s="44"/>
      <c r="C42" s="44"/>
      <c r="D42" s="44"/>
      <c r="E42" s="44"/>
      <c r="F42" s="48"/>
    </row>
    <row r="43" spans="1:6" x14ac:dyDescent="0.3">
      <c r="A43" s="43"/>
      <c r="B43" s="44"/>
      <c r="C43" s="44"/>
      <c r="D43" s="44"/>
      <c r="E43" s="44"/>
      <c r="F43" s="48"/>
    </row>
    <row r="44" spans="1:6" x14ac:dyDescent="0.3">
      <c r="A44" s="61" t="s">
        <v>14</v>
      </c>
      <c r="B44" s="62"/>
      <c r="C44" s="62"/>
      <c r="D44" s="62"/>
      <c r="E44" s="62"/>
      <c r="F44" s="63"/>
    </row>
    <row r="45" spans="1:6" x14ac:dyDescent="0.3">
      <c r="A45" s="61"/>
      <c r="B45" s="62"/>
      <c r="C45" s="62"/>
      <c r="D45" s="62"/>
      <c r="E45" s="62"/>
      <c r="F45" s="63"/>
    </row>
    <row r="46" spans="1:6" x14ac:dyDescent="0.3">
      <c r="A46" s="43"/>
      <c r="B46" s="44"/>
      <c r="C46" s="44"/>
      <c r="D46" s="44"/>
      <c r="E46" s="44"/>
      <c r="F46" s="48"/>
    </row>
    <row r="47" spans="1:6" ht="41.4" x14ac:dyDescent="0.3">
      <c r="A47" s="43" t="s">
        <v>27</v>
      </c>
      <c r="B47" s="44"/>
      <c r="C47" s="44"/>
      <c r="D47" s="44"/>
      <c r="E47" s="44"/>
      <c r="F47" s="48"/>
    </row>
  </sheetData>
  <mergeCells count="2">
    <mergeCell ref="A44:F45"/>
    <mergeCell ref="A1:F1"/>
  </mergeCells>
  <pageMargins left="0.7" right="0.7" top="0.75" bottom="0.75" header="0.3" footer="0.3"/>
  <pageSetup scale="96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F47"/>
  <sheetViews>
    <sheetView zoomScale="85" zoomScaleNormal="85" workbookViewId="0">
      <selection sqref="A1:F1"/>
    </sheetView>
  </sheetViews>
  <sheetFormatPr defaultColWidth="9.109375" defaultRowHeight="14.4" x14ac:dyDescent="0.3"/>
  <cols>
    <col min="1" max="1" width="45.33203125" style="1" customWidth="1"/>
    <col min="2" max="6" width="13.6640625" style="1" customWidth="1"/>
    <col min="7" max="16384" width="9.109375" style="1"/>
  </cols>
  <sheetData>
    <row r="1" spans="1:6" ht="19.8" x14ac:dyDescent="0.3">
      <c r="A1" s="60" t="s">
        <v>16</v>
      </c>
      <c r="B1" s="60"/>
      <c r="C1" s="60"/>
      <c r="D1" s="60"/>
      <c r="E1" s="60"/>
      <c r="F1" s="60"/>
    </row>
    <row r="2" spans="1:6" x14ac:dyDescent="0.3">
      <c r="A2" s="35"/>
      <c r="B2" s="34" t="s">
        <v>9</v>
      </c>
      <c r="C2" s="34"/>
      <c r="D2" s="34"/>
      <c r="E2" s="34"/>
      <c r="F2" s="35"/>
    </row>
    <row r="3" spans="1:6" x14ac:dyDescent="0.3">
      <c r="A3" s="41" t="s">
        <v>0</v>
      </c>
      <c r="B3" s="42"/>
      <c r="C3" s="42"/>
      <c r="D3" s="42"/>
      <c r="E3" s="42"/>
      <c r="F3" s="37"/>
    </row>
    <row r="4" spans="1:6" x14ac:dyDescent="0.3">
      <c r="A4" s="21" t="s">
        <v>1</v>
      </c>
      <c r="B4" s="3">
        <v>1247</v>
      </c>
      <c r="C4" s="4"/>
      <c r="D4" s="4"/>
      <c r="E4" s="4"/>
      <c r="F4" s="37"/>
    </row>
    <row r="5" spans="1:6" x14ac:dyDescent="0.3">
      <c r="A5" s="21" t="s">
        <v>3</v>
      </c>
      <c r="B5" s="3">
        <v>157000</v>
      </c>
      <c r="C5" s="4"/>
      <c r="D5" s="4"/>
      <c r="E5" s="4"/>
      <c r="F5" s="37"/>
    </row>
    <row r="6" spans="1:6" x14ac:dyDescent="0.3">
      <c r="A6" s="21" t="s">
        <v>2</v>
      </c>
      <c r="B6" s="5">
        <v>94.1</v>
      </c>
      <c r="C6" s="4"/>
      <c r="D6" s="4"/>
      <c r="E6" s="4"/>
      <c r="F6" s="37"/>
    </row>
    <row r="7" spans="1:6" x14ac:dyDescent="0.3">
      <c r="A7" s="21" t="s">
        <v>25</v>
      </c>
      <c r="B7" s="36">
        <v>92.6</v>
      </c>
      <c r="C7" s="36"/>
      <c r="D7" s="36"/>
      <c r="E7" s="36"/>
      <c r="F7" s="40"/>
    </row>
    <row r="8" spans="1:6" x14ac:dyDescent="0.3">
      <c r="A8" s="21" t="s">
        <v>4</v>
      </c>
      <c r="B8" s="5">
        <v>26.3</v>
      </c>
      <c r="C8" s="4"/>
      <c r="D8" s="4"/>
      <c r="E8" s="4"/>
      <c r="F8" s="37"/>
    </row>
    <row r="9" spans="1:6" x14ac:dyDescent="0.3">
      <c r="A9" s="21" t="s">
        <v>26</v>
      </c>
      <c r="B9" s="4">
        <v>145</v>
      </c>
      <c r="C9" s="4"/>
      <c r="D9" s="4"/>
      <c r="E9" s="4"/>
      <c r="F9" s="37"/>
    </row>
    <row r="10" spans="1:6" ht="16.2" x14ac:dyDescent="0.3">
      <c r="A10" s="41" t="s">
        <v>44</v>
      </c>
      <c r="B10" s="42"/>
      <c r="C10" s="42"/>
      <c r="D10" s="42"/>
      <c r="E10" s="42"/>
      <c r="F10" s="37"/>
    </row>
    <row r="11" spans="1:6" x14ac:dyDescent="0.3">
      <c r="A11" s="21" t="s">
        <v>1</v>
      </c>
      <c r="B11" s="4">
        <v>894</v>
      </c>
      <c r="C11" s="4"/>
      <c r="D11" s="4"/>
      <c r="E11" s="4"/>
      <c r="F11" s="37"/>
    </row>
    <row r="12" spans="1:6" x14ac:dyDescent="0.3">
      <c r="A12" s="21" t="s">
        <v>3</v>
      </c>
      <c r="B12" s="3">
        <v>181750</v>
      </c>
      <c r="C12" s="4"/>
      <c r="D12" s="4"/>
      <c r="E12" s="4"/>
      <c r="F12" s="37"/>
    </row>
    <row r="13" spans="1:6" x14ac:dyDescent="0.3">
      <c r="A13" s="21" t="s">
        <v>2</v>
      </c>
      <c r="B13" s="5">
        <v>95.3</v>
      </c>
      <c r="C13" s="4"/>
      <c r="D13" s="4"/>
      <c r="E13" s="4"/>
      <c r="F13" s="37"/>
    </row>
    <row r="14" spans="1:6" x14ac:dyDescent="0.3">
      <c r="A14" s="21" t="s">
        <v>25</v>
      </c>
      <c r="B14" s="36">
        <v>100.6</v>
      </c>
      <c r="C14" s="36"/>
      <c r="D14" s="36"/>
      <c r="E14" s="36"/>
      <c r="F14" s="40"/>
    </row>
    <row r="15" spans="1:6" x14ac:dyDescent="0.3">
      <c r="A15" s="21" t="s">
        <v>4</v>
      </c>
      <c r="B15" s="5">
        <v>22.8</v>
      </c>
      <c r="C15" s="4"/>
      <c r="D15" s="4"/>
      <c r="E15" s="4"/>
      <c r="F15" s="37"/>
    </row>
    <row r="16" spans="1:6" x14ac:dyDescent="0.3">
      <c r="A16" s="21" t="s">
        <v>26</v>
      </c>
      <c r="B16" s="4">
        <v>137</v>
      </c>
      <c r="C16" s="4"/>
      <c r="D16" s="4"/>
      <c r="E16" s="4"/>
      <c r="F16" s="37"/>
    </row>
    <row r="17" spans="1:6" ht="16.2" x14ac:dyDescent="0.3">
      <c r="A17" s="41" t="s">
        <v>45</v>
      </c>
      <c r="B17" s="42"/>
      <c r="C17" s="42"/>
      <c r="D17" s="42"/>
      <c r="E17" s="42"/>
      <c r="F17" s="37"/>
    </row>
    <row r="18" spans="1:6" x14ac:dyDescent="0.3">
      <c r="A18" s="21" t="s">
        <v>1</v>
      </c>
      <c r="B18" s="4">
        <v>186</v>
      </c>
      <c r="C18" s="4"/>
      <c r="D18" s="4"/>
      <c r="E18" s="4"/>
      <c r="F18" s="37"/>
    </row>
    <row r="19" spans="1:6" x14ac:dyDescent="0.3">
      <c r="A19" s="21" t="s">
        <v>3</v>
      </c>
      <c r="B19" s="3">
        <v>90000</v>
      </c>
      <c r="C19" s="4"/>
      <c r="D19" s="4"/>
      <c r="E19" s="4"/>
      <c r="F19" s="37"/>
    </row>
    <row r="20" spans="1:6" x14ac:dyDescent="0.3">
      <c r="A20" s="21" t="s">
        <v>2</v>
      </c>
      <c r="B20" s="5">
        <v>89.7</v>
      </c>
      <c r="C20" s="4"/>
      <c r="D20" s="4"/>
      <c r="E20" s="4"/>
      <c r="F20" s="37"/>
    </row>
    <row r="21" spans="1:6" x14ac:dyDescent="0.3">
      <c r="A21" s="21" t="s">
        <v>25</v>
      </c>
      <c r="B21" s="36">
        <v>70.31</v>
      </c>
      <c r="C21" s="36"/>
      <c r="D21" s="36"/>
      <c r="E21" s="36"/>
      <c r="F21" s="40"/>
    </row>
    <row r="22" spans="1:6" x14ac:dyDescent="0.3">
      <c r="A22" s="21" t="s">
        <v>4</v>
      </c>
      <c r="B22" s="5">
        <v>32.799999999999997</v>
      </c>
      <c r="C22" s="4"/>
      <c r="D22" s="4"/>
      <c r="E22" s="4"/>
      <c r="F22" s="37"/>
    </row>
    <row r="23" spans="1:6" x14ac:dyDescent="0.3">
      <c r="A23" s="21" t="s">
        <v>26</v>
      </c>
      <c r="B23" s="4">
        <v>186</v>
      </c>
      <c r="C23" s="4"/>
      <c r="D23" s="4"/>
      <c r="E23" s="4"/>
      <c r="F23" s="37"/>
    </row>
    <row r="24" spans="1:6" ht="16.2" x14ac:dyDescent="0.3">
      <c r="A24" s="41" t="s">
        <v>46</v>
      </c>
      <c r="B24" s="42"/>
      <c r="C24" s="42"/>
      <c r="D24" s="42"/>
      <c r="E24" s="42"/>
      <c r="F24" s="37"/>
    </row>
    <row r="25" spans="1:6" x14ac:dyDescent="0.3">
      <c r="A25" s="21" t="s">
        <v>1</v>
      </c>
      <c r="B25" s="4">
        <v>110</v>
      </c>
      <c r="C25" s="4"/>
      <c r="D25" s="4"/>
      <c r="E25" s="4"/>
      <c r="F25" s="37"/>
    </row>
    <row r="26" spans="1:6" x14ac:dyDescent="0.3">
      <c r="A26" s="21" t="s">
        <v>3</v>
      </c>
      <c r="B26" s="3">
        <v>125000</v>
      </c>
      <c r="C26" s="4"/>
      <c r="D26" s="4"/>
      <c r="E26" s="4"/>
      <c r="F26" s="37"/>
    </row>
    <row r="27" spans="1:6" x14ac:dyDescent="0.3">
      <c r="A27" s="21" t="s">
        <v>2</v>
      </c>
      <c r="B27" s="5">
        <v>93.9</v>
      </c>
      <c r="C27" s="4"/>
      <c r="D27" s="4"/>
      <c r="E27" s="4"/>
      <c r="F27" s="37"/>
    </row>
    <row r="28" spans="1:6" x14ac:dyDescent="0.3">
      <c r="A28" s="21" t="s">
        <v>25</v>
      </c>
      <c r="B28" s="36">
        <v>80.989999999999995</v>
      </c>
      <c r="C28" s="36"/>
      <c r="D28" s="36"/>
      <c r="E28" s="36"/>
      <c r="F28" s="40"/>
    </row>
    <row r="29" spans="1:6" x14ac:dyDescent="0.3">
      <c r="A29" s="21" t="s">
        <v>4</v>
      </c>
      <c r="B29" s="5">
        <v>45.5</v>
      </c>
      <c r="C29" s="4"/>
      <c r="D29" s="4"/>
      <c r="E29" s="4"/>
      <c r="F29" s="37"/>
    </row>
    <row r="30" spans="1:6" x14ac:dyDescent="0.3">
      <c r="A30" s="21" t="s">
        <v>26</v>
      </c>
      <c r="B30" s="4">
        <v>137</v>
      </c>
      <c r="C30" s="4"/>
      <c r="D30" s="4"/>
      <c r="E30" s="4"/>
      <c r="F30" s="37"/>
    </row>
    <row r="31" spans="1:6" ht="16.2" x14ac:dyDescent="0.3">
      <c r="A31" s="41" t="s">
        <v>47</v>
      </c>
      <c r="B31" s="42"/>
      <c r="C31" s="42"/>
      <c r="D31" s="42"/>
      <c r="E31" s="42"/>
      <c r="F31" s="37"/>
    </row>
    <row r="32" spans="1:6" x14ac:dyDescent="0.3">
      <c r="A32" s="21" t="s">
        <v>1</v>
      </c>
      <c r="B32" s="4">
        <v>57</v>
      </c>
      <c r="C32" s="4"/>
      <c r="D32" s="4"/>
      <c r="E32" s="4"/>
      <c r="F32" s="37"/>
    </row>
    <row r="33" spans="1:6" x14ac:dyDescent="0.3">
      <c r="A33" s="21" t="s">
        <v>3</v>
      </c>
      <c r="B33" s="3">
        <v>89000</v>
      </c>
      <c r="C33" s="4"/>
      <c r="D33" s="4"/>
      <c r="E33" s="4"/>
      <c r="F33" s="37"/>
    </row>
    <row r="34" spans="1:6" x14ac:dyDescent="0.3">
      <c r="A34" s="21" t="s">
        <v>2</v>
      </c>
      <c r="B34" s="5">
        <v>89.6</v>
      </c>
      <c r="C34" s="4"/>
      <c r="D34" s="4"/>
      <c r="E34" s="4"/>
      <c r="F34" s="37"/>
    </row>
    <row r="35" spans="1:6" x14ac:dyDescent="0.3">
      <c r="A35" s="21" t="s">
        <v>25</v>
      </c>
      <c r="B35" s="36">
        <v>61.9</v>
      </c>
      <c r="C35" s="36"/>
      <c r="D35" s="36"/>
      <c r="E35" s="36"/>
      <c r="F35" s="40"/>
    </row>
    <row r="36" spans="1:6" x14ac:dyDescent="0.3">
      <c r="A36" s="21" t="s">
        <v>4</v>
      </c>
      <c r="B36" s="5">
        <v>23.2</v>
      </c>
      <c r="C36" s="4"/>
      <c r="D36" s="4"/>
      <c r="E36" s="4"/>
      <c r="F36" s="37"/>
    </row>
    <row r="37" spans="1:6" x14ac:dyDescent="0.3">
      <c r="A37" s="21" t="s">
        <v>26</v>
      </c>
      <c r="B37" s="4">
        <v>149</v>
      </c>
      <c r="C37" s="4"/>
      <c r="D37" s="4"/>
      <c r="E37" s="4"/>
      <c r="F37" s="37"/>
    </row>
    <row r="38" spans="1:6" x14ac:dyDescent="0.3">
      <c r="A38" s="21"/>
      <c r="B38" s="2"/>
      <c r="C38" s="2"/>
      <c r="D38" s="2"/>
      <c r="E38" s="2"/>
      <c r="F38" s="47"/>
    </row>
    <row r="39" spans="1:6" ht="41.4" x14ac:dyDescent="0.3">
      <c r="A39" s="43" t="s">
        <v>10</v>
      </c>
      <c r="B39" s="44"/>
      <c r="C39" s="44"/>
      <c r="D39" s="44"/>
      <c r="E39" s="44"/>
      <c r="F39" s="48"/>
    </row>
    <row r="40" spans="1:6" ht="41.4" x14ac:dyDescent="0.3">
      <c r="A40" s="43" t="s">
        <v>11</v>
      </c>
      <c r="B40" s="44"/>
      <c r="C40" s="44"/>
      <c r="D40" s="44"/>
      <c r="E40" s="44"/>
      <c r="F40" s="48"/>
    </row>
    <row r="41" spans="1:6" ht="41.4" x14ac:dyDescent="0.3">
      <c r="A41" s="43" t="s">
        <v>12</v>
      </c>
      <c r="B41" s="44"/>
      <c r="C41" s="44"/>
      <c r="D41" s="44"/>
      <c r="E41" s="44"/>
      <c r="F41" s="48"/>
    </row>
    <row r="42" spans="1:6" ht="41.4" x14ac:dyDescent="0.3">
      <c r="A42" s="43" t="s">
        <v>13</v>
      </c>
      <c r="B42" s="44"/>
      <c r="C42" s="44"/>
      <c r="D42" s="44"/>
      <c r="E42" s="44"/>
      <c r="F42" s="48"/>
    </row>
    <row r="43" spans="1:6" x14ac:dyDescent="0.3">
      <c r="A43" s="43"/>
      <c r="B43" s="44"/>
      <c r="C43" s="44"/>
      <c r="D43" s="44"/>
      <c r="E43" s="44"/>
      <c r="F43" s="48"/>
    </row>
    <row r="44" spans="1:6" x14ac:dyDescent="0.3">
      <c r="A44" s="61" t="s">
        <v>14</v>
      </c>
      <c r="B44" s="62"/>
      <c r="C44" s="62"/>
      <c r="D44" s="62"/>
      <c r="E44" s="62"/>
      <c r="F44" s="63"/>
    </row>
    <row r="45" spans="1:6" x14ac:dyDescent="0.3">
      <c r="A45" s="61"/>
      <c r="B45" s="62"/>
      <c r="C45" s="62"/>
      <c r="D45" s="62"/>
      <c r="E45" s="62"/>
      <c r="F45" s="63"/>
    </row>
    <row r="46" spans="1:6" x14ac:dyDescent="0.3">
      <c r="A46" s="43"/>
      <c r="B46" s="44"/>
      <c r="C46" s="44"/>
      <c r="D46" s="44"/>
      <c r="E46" s="44"/>
      <c r="F46" s="48"/>
    </row>
    <row r="47" spans="1:6" ht="41.4" x14ac:dyDescent="0.3">
      <c r="A47" s="43" t="s">
        <v>27</v>
      </c>
      <c r="B47" s="44"/>
      <c r="C47" s="44"/>
      <c r="D47" s="44"/>
      <c r="E47" s="44"/>
      <c r="F47" s="48"/>
    </row>
  </sheetData>
  <mergeCells count="2">
    <mergeCell ref="A44:F45"/>
    <mergeCell ref="A1:F1"/>
  </mergeCells>
  <pageMargins left="0.7" right="0.7" top="0.75" bottom="0.75" header="0.3" footer="0.3"/>
  <pageSetup scale="87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F47"/>
  <sheetViews>
    <sheetView zoomScale="85" zoomScaleNormal="85" workbookViewId="0">
      <selection sqref="A1:F1"/>
    </sheetView>
  </sheetViews>
  <sheetFormatPr defaultColWidth="9.109375" defaultRowHeight="14.4" x14ac:dyDescent="0.3"/>
  <cols>
    <col min="1" max="1" width="45.33203125" style="1" customWidth="1"/>
    <col min="2" max="6" width="13.6640625" style="1" customWidth="1"/>
    <col min="7" max="16384" width="9.109375" style="1"/>
  </cols>
  <sheetData>
    <row r="1" spans="1:6" ht="19.8" x14ac:dyDescent="0.3">
      <c r="A1" s="60" t="s">
        <v>15</v>
      </c>
      <c r="B1" s="60"/>
      <c r="C1" s="60"/>
      <c r="D1" s="60"/>
      <c r="E1" s="60"/>
      <c r="F1" s="60"/>
    </row>
    <row r="2" spans="1:6" x14ac:dyDescent="0.3">
      <c r="A2" s="35"/>
      <c r="B2" s="34" t="s">
        <v>9</v>
      </c>
      <c r="C2" s="34"/>
      <c r="D2" s="34"/>
      <c r="E2" s="34"/>
      <c r="F2" s="35"/>
    </row>
    <row r="3" spans="1:6" x14ac:dyDescent="0.3">
      <c r="A3" s="41" t="s">
        <v>0</v>
      </c>
      <c r="B3" s="42"/>
      <c r="C3" s="42"/>
      <c r="D3" s="42"/>
      <c r="E3" s="42"/>
      <c r="F3" s="37"/>
    </row>
    <row r="4" spans="1:6" x14ac:dyDescent="0.3">
      <c r="A4" s="21" t="s">
        <v>1</v>
      </c>
      <c r="B4" s="3">
        <v>1197</v>
      </c>
      <c r="C4" s="4"/>
      <c r="D4" s="4"/>
      <c r="E4" s="4"/>
      <c r="F4" s="37"/>
    </row>
    <row r="5" spans="1:6" x14ac:dyDescent="0.3">
      <c r="A5" s="21" t="s">
        <v>3</v>
      </c>
      <c r="B5" s="3">
        <v>176000</v>
      </c>
      <c r="C5" s="4"/>
      <c r="D5" s="4"/>
      <c r="E5" s="4"/>
      <c r="F5" s="37"/>
    </row>
    <row r="6" spans="1:6" x14ac:dyDescent="0.3">
      <c r="A6" s="21" t="s">
        <v>2</v>
      </c>
      <c r="B6" s="5">
        <v>95.4</v>
      </c>
      <c r="C6" s="4"/>
      <c r="D6" s="4"/>
      <c r="E6" s="4"/>
      <c r="F6" s="37"/>
    </row>
    <row r="7" spans="1:6" x14ac:dyDescent="0.3">
      <c r="A7" s="21" t="s">
        <v>25</v>
      </c>
      <c r="B7" s="36">
        <v>103.43</v>
      </c>
      <c r="C7" s="36"/>
      <c r="D7" s="36"/>
      <c r="E7" s="36"/>
      <c r="F7" s="40"/>
    </row>
    <row r="8" spans="1:6" x14ac:dyDescent="0.3">
      <c r="A8" s="21" t="s">
        <v>4</v>
      </c>
      <c r="B8" s="5">
        <v>15.5</v>
      </c>
      <c r="C8" s="4"/>
      <c r="D8" s="4"/>
      <c r="E8" s="4"/>
      <c r="F8" s="37"/>
    </row>
    <row r="9" spans="1:6" x14ac:dyDescent="0.3">
      <c r="A9" s="21" t="s">
        <v>26</v>
      </c>
      <c r="B9" s="4">
        <v>146</v>
      </c>
      <c r="C9" s="4"/>
      <c r="D9" s="4"/>
      <c r="E9" s="4"/>
      <c r="F9" s="37"/>
    </row>
    <row r="10" spans="1:6" x14ac:dyDescent="0.3">
      <c r="A10" s="41"/>
      <c r="B10" s="42"/>
      <c r="C10" s="42"/>
      <c r="D10" s="42"/>
      <c r="E10" s="42"/>
      <c r="F10" s="37"/>
    </row>
    <row r="11" spans="1:6" x14ac:dyDescent="0.3">
      <c r="A11" s="64" t="s">
        <v>14</v>
      </c>
      <c r="B11" s="65"/>
      <c r="C11" s="65"/>
      <c r="D11" s="65"/>
      <c r="E11" s="65"/>
      <c r="F11" s="66"/>
    </row>
    <row r="12" spans="1:6" x14ac:dyDescent="0.3">
      <c r="A12" s="64"/>
      <c r="B12" s="65"/>
      <c r="C12" s="65"/>
      <c r="D12" s="65"/>
      <c r="E12" s="65"/>
      <c r="F12" s="66"/>
    </row>
    <row r="13" spans="1:6" x14ac:dyDescent="0.3">
      <c r="A13" s="21"/>
      <c r="B13" s="4"/>
      <c r="C13" s="4"/>
      <c r="D13" s="4"/>
      <c r="E13" s="4"/>
      <c r="F13" s="37"/>
    </row>
    <row r="14" spans="1:6" x14ac:dyDescent="0.3">
      <c r="A14" s="21" t="s">
        <v>27</v>
      </c>
      <c r="B14" s="36"/>
      <c r="C14" s="36"/>
      <c r="D14" s="36"/>
      <c r="E14" s="36"/>
      <c r="F14" s="40"/>
    </row>
    <row r="15" spans="1:6" x14ac:dyDescent="0.3">
      <c r="A15" s="21"/>
      <c r="B15" s="4"/>
      <c r="C15" s="4"/>
      <c r="D15" s="4"/>
      <c r="E15" s="4"/>
      <c r="F15" s="37"/>
    </row>
    <row r="16" spans="1:6" x14ac:dyDescent="0.3">
      <c r="A16" s="21"/>
      <c r="B16" s="4"/>
      <c r="C16" s="4"/>
      <c r="D16" s="4"/>
      <c r="E16" s="4"/>
      <c r="F16" s="37"/>
    </row>
    <row r="17" spans="1:6" x14ac:dyDescent="0.3">
      <c r="A17" s="41"/>
      <c r="B17" s="42"/>
      <c r="C17" s="42"/>
      <c r="D17" s="42"/>
      <c r="E17" s="42"/>
      <c r="F17" s="37"/>
    </row>
    <row r="18" spans="1:6" x14ac:dyDescent="0.3">
      <c r="A18" s="21"/>
      <c r="B18" s="4"/>
      <c r="C18" s="4"/>
      <c r="D18" s="4"/>
      <c r="E18" s="4"/>
      <c r="F18" s="37"/>
    </row>
    <row r="19" spans="1:6" x14ac:dyDescent="0.3">
      <c r="A19" s="21"/>
      <c r="B19" s="4"/>
      <c r="C19" s="4"/>
      <c r="D19" s="4"/>
      <c r="E19" s="4"/>
      <c r="F19" s="37"/>
    </row>
    <row r="20" spans="1:6" x14ac:dyDescent="0.3">
      <c r="A20" s="21"/>
      <c r="B20" s="4"/>
      <c r="C20" s="4"/>
      <c r="D20" s="4"/>
      <c r="E20" s="4"/>
      <c r="F20" s="37"/>
    </row>
    <row r="21" spans="1:6" x14ac:dyDescent="0.3">
      <c r="A21" s="21"/>
      <c r="B21" s="36"/>
      <c r="C21" s="36"/>
      <c r="D21" s="36"/>
      <c r="E21" s="36"/>
      <c r="F21" s="40"/>
    </row>
    <row r="22" spans="1:6" x14ac:dyDescent="0.3">
      <c r="A22" s="21"/>
      <c r="B22" s="4"/>
      <c r="C22" s="4"/>
      <c r="D22" s="4"/>
      <c r="E22" s="4"/>
      <c r="F22" s="37"/>
    </row>
    <row r="23" spans="1:6" x14ac:dyDescent="0.3">
      <c r="A23" s="21"/>
      <c r="B23" s="4"/>
      <c r="C23" s="4"/>
      <c r="D23" s="4"/>
      <c r="E23" s="4"/>
      <c r="F23" s="37"/>
    </row>
    <row r="24" spans="1:6" x14ac:dyDescent="0.3">
      <c r="A24" s="41"/>
      <c r="B24" s="42"/>
      <c r="C24" s="42"/>
      <c r="D24" s="42"/>
      <c r="E24" s="42"/>
      <c r="F24" s="37"/>
    </row>
    <row r="25" spans="1:6" x14ac:dyDescent="0.3">
      <c r="A25" s="21"/>
      <c r="B25" s="4"/>
      <c r="C25" s="4"/>
      <c r="D25" s="4"/>
      <c r="E25" s="4"/>
      <c r="F25" s="37"/>
    </row>
    <row r="26" spans="1:6" x14ac:dyDescent="0.3">
      <c r="A26" s="21"/>
      <c r="B26" s="4"/>
      <c r="C26" s="4"/>
      <c r="D26" s="4"/>
      <c r="E26" s="4"/>
      <c r="F26" s="37"/>
    </row>
    <row r="27" spans="1:6" x14ac:dyDescent="0.3">
      <c r="A27" s="21"/>
      <c r="B27" s="4"/>
      <c r="C27" s="4"/>
      <c r="D27" s="4"/>
      <c r="E27" s="4"/>
      <c r="F27" s="37"/>
    </row>
    <row r="28" spans="1:6" x14ac:dyDescent="0.3">
      <c r="A28" s="21"/>
      <c r="B28" s="36"/>
      <c r="C28" s="36"/>
      <c r="D28" s="36"/>
      <c r="E28" s="36"/>
      <c r="F28" s="40"/>
    </row>
    <row r="29" spans="1:6" x14ac:dyDescent="0.3">
      <c r="A29" s="21"/>
      <c r="B29" s="4"/>
      <c r="C29" s="4"/>
      <c r="D29" s="4"/>
      <c r="E29" s="4"/>
      <c r="F29" s="37"/>
    </row>
    <row r="30" spans="1:6" x14ac:dyDescent="0.3">
      <c r="A30" s="21"/>
      <c r="B30" s="4"/>
      <c r="C30" s="4"/>
      <c r="D30" s="4"/>
      <c r="E30" s="4"/>
      <c r="F30" s="37"/>
    </row>
    <row r="31" spans="1:6" x14ac:dyDescent="0.3">
      <c r="A31" s="41"/>
      <c r="B31" s="42"/>
      <c r="C31" s="42"/>
      <c r="D31" s="42"/>
      <c r="E31" s="42"/>
      <c r="F31" s="37"/>
    </row>
    <row r="32" spans="1:6" x14ac:dyDescent="0.3">
      <c r="A32" s="21"/>
      <c r="B32" s="4"/>
      <c r="C32" s="4"/>
      <c r="D32" s="4"/>
      <c r="E32" s="4"/>
      <c r="F32" s="37"/>
    </row>
    <row r="33" spans="1:6" x14ac:dyDescent="0.3">
      <c r="A33" s="21"/>
      <c r="B33" s="4"/>
      <c r="C33" s="4"/>
      <c r="D33" s="4"/>
      <c r="E33" s="4"/>
      <c r="F33" s="37"/>
    </row>
    <row r="34" spans="1:6" x14ac:dyDescent="0.3">
      <c r="A34" s="21"/>
      <c r="B34" s="4"/>
      <c r="C34" s="4"/>
      <c r="D34" s="4"/>
      <c r="E34" s="4"/>
      <c r="F34" s="37"/>
    </row>
    <row r="35" spans="1:6" x14ac:dyDescent="0.3">
      <c r="A35" s="21"/>
      <c r="B35" s="36"/>
      <c r="C35" s="36"/>
      <c r="D35" s="36"/>
      <c r="E35" s="36"/>
      <c r="F35" s="40"/>
    </row>
    <row r="36" spans="1:6" x14ac:dyDescent="0.3">
      <c r="A36" s="21"/>
      <c r="B36" s="4"/>
      <c r="C36" s="4"/>
      <c r="D36" s="4"/>
      <c r="E36" s="4"/>
      <c r="F36" s="37"/>
    </row>
    <row r="37" spans="1:6" x14ac:dyDescent="0.3">
      <c r="A37" s="21"/>
      <c r="B37" s="4"/>
      <c r="C37" s="4"/>
      <c r="D37" s="4"/>
      <c r="E37" s="4"/>
      <c r="F37" s="37"/>
    </row>
    <row r="38" spans="1:6" x14ac:dyDescent="0.3">
      <c r="A38" s="21"/>
      <c r="B38" s="2"/>
      <c r="C38" s="2"/>
      <c r="D38" s="2"/>
      <c r="E38" s="2"/>
      <c r="F38" s="47"/>
    </row>
    <row r="39" spans="1:6" x14ac:dyDescent="0.3">
      <c r="A39" s="43"/>
      <c r="B39" s="44"/>
      <c r="C39" s="44"/>
      <c r="D39" s="44"/>
      <c r="E39" s="44"/>
      <c r="F39" s="48"/>
    </row>
    <row r="40" spans="1:6" x14ac:dyDescent="0.3">
      <c r="A40" s="43"/>
      <c r="B40" s="44"/>
      <c r="C40" s="44"/>
      <c r="D40" s="44"/>
      <c r="E40" s="44"/>
      <c r="F40" s="48"/>
    </row>
    <row r="41" spans="1:6" x14ac:dyDescent="0.3">
      <c r="A41" s="43"/>
      <c r="B41" s="44"/>
      <c r="C41" s="44"/>
      <c r="D41" s="44"/>
      <c r="E41" s="44"/>
      <c r="F41" s="48"/>
    </row>
    <row r="42" spans="1:6" x14ac:dyDescent="0.3">
      <c r="A42" s="43"/>
      <c r="B42" s="44"/>
      <c r="C42" s="44"/>
      <c r="D42" s="44"/>
      <c r="E42" s="44"/>
      <c r="F42" s="48"/>
    </row>
    <row r="43" spans="1:6" x14ac:dyDescent="0.3">
      <c r="A43" s="43"/>
      <c r="B43" s="44"/>
      <c r="C43" s="44"/>
      <c r="D43" s="44"/>
      <c r="E43" s="44"/>
      <c r="F43" s="48"/>
    </row>
    <row r="44" spans="1:6" x14ac:dyDescent="0.3">
      <c r="A44" s="43"/>
      <c r="B44" s="44"/>
      <c r="C44" s="44"/>
      <c r="D44" s="44"/>
      <c r="E44" s="44"/>
      <c r="F44" s="48"/>
    </row>
    <row r="45" spans="1:6" x14ac:dyDescent="0.3">
      <c r="A45" s="43"/>
      <c r="B45" s="44"/>
      <c r="C45" s="44"/>
      <c r="D45" s="44"/>
      <c r="E45" s="44"/>
      <c r="F45" s="48"/>
    </row>
    <row r="46" spans="1:6" x14ac:dyDescent="0.3">
      <c r="A46" s="43"/>
      <c r="B46" s="44"/>
      <c r="C46" s="44"/>
      <c r="D46" s="44"/>
      <c r="E46" s="44"/>
      <c r="F46" s="48"/>
    </row>
    <row r="47" spans="1:6" x14ac:dyDescent="0.3">
      <c r="A47" s="43"/>
      <c r="B47" s="44"/>
      <c r="C47" s="44"/>
      <c r="D47" s="44"/>
      <c r="E47" s="44"/>
      <c r="F47" s="48"/>
    </row>
  </sheetData>
  <mergeCells count="2">
    <mergeCell ref="A11:F12"/>
    <mergeCell ref="A1:F1"/>
  </mergeCells>
  <pageMargins left="0.7" right="0.7" top="0.75" bottom="0.75" header="0.3" footer="0.3"/>
  <pageSetup scale="9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C5061B-285F-40F4-A908-64A56013A89B}">
  <sheetPr>
    <pageSetUpPr fitToPage="1"/>
  </sheetPr>
  <dimension ref="A1:F10"/>
  <sheetViews>
    <sheetView zoomScale="85" zoomScaleNormal="85" workbookViewId="0">
      <pane ySplit="2" topLeftCell="A3" activePane="bottomLeft" state="frozen"/>
      <selection pane="bottomLeft" sqref="A1:F1"/>
    </sheetView>
  </sheetViews>
  <sheetFormatPr defaultColWidth="9.109375" defaultRowHeight="14.4" x14ac:dyDescent="0.3"/>
  <cols>
    <col min="1" max="1" width="38.88671875" style="1" customWidth="1"/>
    <col min="2" max="2" width="12.77734375" style="1" bestFit="1" customWidth="1"/>
    <col min="3" max="3" width="13.33203125" style="1" bestFit="1" customWidth="1"/>
    <col min="4" max="5" width="12.88671875" style="1" customWidth="1"/>
    <col min="6" max="6" width="8.5546875" style="1" bestFit="1" customWidth="1"/>
    <col min="7" max="16384" width="9.109375" style="1"/>
  </cols>
  <sheetData>
    <row r="1" spans="1:6" ht="19.8" x14ac:dyDescent="0.3">
      <c r="A1" s="52" t="s">
        <v>43</v>
      </c>
      <c r="B1" s="53"/>
      <c r="C1" s="53"/>
      <c r="D1" s="53"/>
      <c r="E1" s="53"/>
      <c r="F1" s="54"/>
    </row>
    <row r="2" spans="1:6" x14ac:dyDescent="0.3">
      <c r="A2" s="10"/>
      <c r="B2" s="9" t="s">
        <v>5</v>
      </c>
      <c r="C2" s="9" t="s">
        <v>6</v>
      </c>
      <c r="D2" s="9" t="s">
        <v>7</v>
      </c>
      <c r="E2" s="9" t="s">
        <v>8</v>
      </c>
      <c r="F2" s="11" t="s">
        <v>9</v>
      </c>
    </row>
    <row r="3" spans="1:6" x14ac:dyDescent="0.3">
      <c r="A3" s="12" t="s">
        <v>30</v>
      </c>
      <c r="B3" s="6">
        <v>317</v>
      </c>
      <c r="C3" s="6">
        <v>411</v>
      </c>
      <c r="D3" s="6"/>
      <c r="E3" s="6"/>
      <c r="F3" s="14"/>
    </row>
    <row r="4" spans="1:6" x14ac:dyDescent="0.3">
      <c r="A4" s="12" t="s">
        <v>32</v>
      </c>
      <c r="B4" s="24">
        <v>275000</v>
      </c>
      <c r="C4" s="24">
        <v>290100</v>
      </c>
      <c r="D4" s="24"/>
      <c r="E4" s="24"/>
      <c r="F4" s="25"/>
    </row>
    <row r="5" spans="1:6" x14ac:dyDescent="0.3">
      <c r="A5" s="12" t="s">
        <v>2</v>
      </c>
      <c r="B5" s="26">
        <v>94.3</v>
      </c>
      <c r="C5" s="26">
        <v>95.3</v>
      </c>
      <c r="D5" s="26"/>
      <c r="E5" s="26"/>
      <c r="F5" s="27"/>
    </row>
    <row r="6" spans="1:6" x14ac:dyDescent="0.3">
      <c r="A6" s="12" t="s">
        <v>26</v>
      </c>
      <c r="B6" s="6">
        <v>119</v>
      </c>
      <c r="C6" s="6">
        <v>96</v>
      </c>
      <c r="D6" s="6"/>
      <c r="E6" s="6"/>
      <c r="F6" s="14"/>
    </row>
    <row r="7" spans="1:6" x14ac:dyDescent="0.3">
      <c r="A7" s="12" t="s">
        <v>33</v>
      </c>
      <c r="B7" s="6">
        <v>491</v>
      </c>
      <c r="C7" s="6">
        <v>491</v>
      </c>
      <c r="D7" s="6"/>
      <c r="E7" s="6"/>
      <c r="F7" s="14"/>
    </row>
    <row r="8" spans="1:6" x14ac:dyDescent="0.3">
      <c r="A8" s="12" t="s">
        <v>34</v>
      </c>
      <c r="B8" s="8">
        <v>3.7</v>
      </c>
      <c r="C8" s="8">
        <v>3.1</v>
      </c>
      <c r="D8" s="8"/>
      <c r="E8" s="8"/>
      <c r="F8" s="16"/>
    </row>
    <row r="9" spans="1:6" x14ac:dyDescent="0.3">
      <c r="A9" s="12"/>
      <c r="B9" s="7"/>
      <c r="C9" s="7"/>
      <c r="D9" s="7"/>
      <c r="E9" s="7"/>
      <c r="F9" s="15"/>
    </row>
    <row r="10" spans="1:6" ht="27.6" x14ac:dyDescent="0.3">
      <c r="A10" s="17" t="s">
        <v>36</v>
      </c>
      <c r="B10" s="18"/>
      <c r="C10" s="18"/>
      <c r="D10" s="18"/>
      <c r="E10" s="18"/>
      <c r="F10" s="45"/>
    </row>
  </sheetData>
  <mergeCells count="1">
    <mergeCell ref="A1:F1"/>
  </mergeCells>
  <pageMargins left="0.7" right="0.7" top="0.75" bottom="0.75" header="0.3" footer="0.3"/>
  <pageSetup scale="94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D583C-244F-450E-B2AE-A8E32CED0E86}">
  <sheetPr>
    <pageSetUpPr fitToPage="1"/>
  </sheetPr>
  <dimension ref="A1:F10"/>
  <sheetViews>
    <sheetView zoomScale="85" zoomScaleNormal="85" workbookViewId="0">
      <pane ySplit="2" topLeftCell="A3" activePane="bottomLeft" state="frozen"/>
      <selection pane="bottomLeft" sqref="A1:F1"/>
    </sheetView>
  </sheetViews>
  <sheetFormatPr defaultColWidth="9.109375" defaultRowHeight="14.4" x14ac:dyDescent="0.3"/>
  <cols>
    <col min="1" max="1" width="38.88671875" style="1" customWidth="1"/>
    <col min="2" max="2" width="12.77734375" style="1" bestFit="1" customWidth="1"/>
    <col min="3" max="3" width="13.33203125" style="1" bestFit="1" customWidth="1"/>
    <col min="4" max="5" width="12.88671875" style="1" customWidth="1"/>
    <col min="6" max="6" width="8.5546875" style="1" bestFit="1" customWidth="1"/>
    <col min="7" max="16384" width="9.109375" style="1"/>
  </cols>
  <sheetData>
    <row r="1" spans="1:6" ht="19.8" x14ac:dyDescent="0.3">
      <c r="A1" s="52" t="s">
        <v>42</v>
      </c>
      <c r="B1" s="53"/>
      <c r="C1" s="53"/>
      <c r="D1" s="53"/>
      <c r="E1" s="53"/>
      <c r="F1" s="54"/>
    </row>
    <row r="2" spans="1:6" x14ac:dyDescent="0.3">
      <c r="A2" s="10"/>
      <c r="B2" s="9" t="s">
        <v>5</v>
      </c>
      <c r="C2" s="9" t="s">
        <v>6</v>
      </c>
      <c r="D2" s="9" t="s">
        <v>7</v>
      </c>
      <c r="E2" s="9" t="s">
        <v>8</v>
      </c>
      <c r="F2" s="11" t="s">
        <v>9</v>
      </c>
    </row>
    <row r="3" spans="1:6" x14ac:dyDescent="0.3">
      <c r="A3" s="12" t="s">
        <v>30</v>
      </c>
      <c r="B3" s="6">
        <v>297</v>
      </c>
      <c r="C3" s="6">
        <v>381</v>
      </c>
      <c r="D3" s="6">
        <v>364</v>
      </c>
      <c r="E3" s="6">
        <v>333</v>
      </c>
      <c r="F3" s="14">
        <f>SUM(B3:E3)</f>
        <v>1375</v>
      </c>
    </row>
    <row r="4" spans="1:6" x14ac:dyDescent="0.3">
      <c r="A4" s="12" t="s">
        <v>32</v>
      </c>
      <c r="B4" s="24">
        <v>267000</v>
      </c>
      <c r="C4" s="24">
        <v>270000</v>
      </c>
      <c r="D4" s="24">
        <v>277500</v>
      </c>
      <c r="E4" s="24">
        <v>265000</v>
      </c>
      <c r="F4" s="25"/>
    </row>
    <row r="5" spans="1:6" x14ac:dyDescent="0.3">
      <c r="A5" s="12" t="s">
        <v>2</v>
      </c>
      <c r="B5" s="26">
        <v>94.3</v>
      </c>
      <c r="C5" s="26">
        <v>95.2</v>
      </c>
      <c r="D5" s="26">
        <v>95.3</v>
      </c>
      <c r="E5" s="26">
        <v>93.5</v>
      </c>
      <c r="F5" s="27"/>
    </row>
    <row r="6" spans="1:6" x14ac:dyDescent="0.3">
      <c r="A6" s="12" t="s">
        <v>26</v>
      </c>
      <c r="B6" s="6">
        <v>93</v>
      </c>
      <c r="C6" s="6">
        <v>99</v>
      </c>
      <c r="D6" s="6">
        <v>89</v>
      </c>
      <c r="E6" s="6">
        <v>109</v>
      </c>
      <c r="F6" s="14"/>
    </row>
    <row r="7" spans="1:6" x14ac:dyDescent="0.3">
      <c r="A7" s="12" t="s">
        <v>33</v>
      </c>
      <c r="B7" s="6">
        <v>453</v>
      </c>
      <c r="C7" s="6">
        <v>484</v>
      </c>
      <c r="D7" s="6">
        <v>513</v>
      </c>
      <c r="E7" s="6">
        <v>482</v>
      </c>
      <c r="F7" s="14"/>
    </row>
    <row r="8" spans="1:6" x14ac:dyDescent="0.3">
      <c r="A8" s="12" t="s">
        <v>34</v>
      </c>
      <c r="B8" s="8">
        <v>4.5999999999999996</v>
      </c>
      <c r="C8" s="8">
        <v>3.8</v>
      </c>
      <c r="D8" s="8">
        <v>4.7</v>
      </c>
      <c r="E8" s="8">
        <v>4.0999999999999996</v>
      </c>
      <c r="F8" s="16"/>
    </row>
    <row r="9" spans="1:6" x14ac:dyDescent="0.3">
      <c r="A9" s="12"/>
      <c r="B9" s="7"/>
      <c r="C9" s="7"/>
      <c r="D9" s="7"/>
      <c r="E9" s="7"/>
      <c r="F9" s="15"/>
    </row>
    <row r="10" spans="1:6" ht="27.6" x14ac:dyDescent="0.3">
      <c r="A10" s="17" t="s">
        <v>36</v>
      </c>
      <c r="B10" s="18"/>
      <c r="C10" s="18"/>
      <c r="D10" s="18"/>
      <c r="E10" s="18"/>
      <c r="F10" s="45"/>
    </row>
  </sheetData>
  <mergeCells count="1">
    <mergeCell ref="A1:F1"/>
  </mergeCells>
  <pageMargins left="0.7" right="0.7" top="0.75" bottom="0.75" header="0.3" footer="0.3"/>
  <pageSetup scale="94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3FDEDB-E1D9-4813-A735-806A19A903F9}">
  <sheetPr>
    <pageSetUpPr fitToPage="1"/>
  </sheetPr>
  <dimension ref="A1:F10"/>
  <sheetViews>
    <sheetView zoomScale="85" zoomScaleNormal="85" workbookViewId="0">
      <pane ySplit="2" topLeftCell="A3" activePane="bottomLeft" state="frozen"/>
      <selection pane="bottomLeft" sqref="A1:F1"/>
    </sheetView>
  </sheetViews>
  <sheetFormatPr defaultColWidth="9.109375" defaultRowHeight="14.4" x14ac:dyDescent="0.3"/>
  <cols>
    <col min="1" max="1" width="38.88671875" style="1" customWidth="1"/>
    <col min="2" max="2" width="12.77734375" style="1" bestFit="1" customWidth="1"/>
    <col min="3" max="3" width="13.33203125" style="1" bestFit="1" customWidth="1"/>
    <col min="4" max="5" width="12.88671875" style="1" customWidth="1"/>
    <col min="6" max="6" width="8.5546875" style="1" bestFit="1" customWidth="1"/>
    <col min="7" max="16384" width="9.109375" style="1"/>
  </cols>
  <sheetData>
    <row r="1" spans="1:6" ht="19.8" x14ac:dyDescent="0.3">
      <c r="A1" s="52" t="s">
        <v>41</v>
      </c>
      <c r="B1" s="53"/>
      <c r="C1" s="53"/>
      <c r="D1" s="53"/>
      <c r="E1" s="53"/>
      <c r="F1" s="54"/>
    </row>
    <row r="2" spans="1:6" x14ac:dyDescent="0.3">
      <c r="A2" s="10"/>
      <c r="B2" s="9" t="s">
        <v>5</v>
      </c>
      <c r="C2" s="9" t="s">
        <v>6</v>
      </c>
      <c r="D2" s="9" t="s">
        <v>7</v>
      </c>
      <c r="E2" s="9" t="s">
        <v>8</v>
      </c>
      <c r="F2" s="11" t="s">
        <v>9</v>
      </c>
    </row>
    <row r="3" spans="1:6" x14ac:dyDescent="0.3">
      <c r="A3" s="12" t="s">
        <v>30</v>
      </c>
      <c r="B3" s="6">
        <v>319</v>
      </c>
      <c r="C3" s="6">
        <v>405</v>
      </c>
      <c r="D3" s="6">
        <v>361</v>
      </c>
      <c r="E3" s="6">
        <v>338</v>
      </c>
      <c r="F3" s="14">
        <f>SUM(B3:E3)</f>
        <v>1423</v>
      </c>
    </row>
    <row r="4" spans="1:6" x14ac:dyDescent="0.3">
      <c r="A4" s="12" t="s">
        <v>32</v>
      </c>
      <c r="B4" s="24">
        <v>257000</v>
      </c>
      <c r="C4" s="24">
        <v>256000</v>
      </c>
      <c r="D4" s="24">
        <v>270000</v>
      </c>
      <c r="E4" s="24">
        <v>274950</v>
      </c>
      <c r="F4" s="25"/>
    </row>
    <row r="5" spans="1:6" x14ac:dyDescent="0.3">
      <c r="A5" s="12" t="s">
        <v>2</v>
      </c>
      <c r="B5" s="26">
        <v>94.3</v>
      </c>
      <c r="C5" s="26">
        <v>94.7</v>
      </c>
      <c r="D5" s="26">
        <v>94.8</v>
      </c>
      <c r="E5" s="26">
        <v>95.4</v>
      </c>
      <c r="F5" s="27"/>
    </row>
    <row r="6" spans="1:6" x14ac:dyDescent="0.3">
      <c r="A6" s="12" t="s">
        <v>26</v>
      </c>
      <c r="B6" s="6">
        <v>94</v>
      </c>
      <c r="C6" s="6">
        <v>89</v>
      </c>
      <c r="D6" s="6">
        <v>94</v>
      </c>
      <c r="E6" s="6">
        <v>97</v>
      </c>
      <c r="F6" s="14"/>
    </row>
    <row r="7" spans="1:6" x14ac:dyDescent="0.3">
      <c r="A7" s="12" t="s">
        <v>33</v>
      </c>
      <c r="B7" s="6">
        <v>423</v>
      </c>
      <c r="C7" s="6">
        <v>403</v>
      </c>
      <c r="D7" s="6">
        <v>407</v>
      </c>
      <c r="E7" s="6">
        <v>426</v>
      </c>
      <c r="F7" s="14"/>
    </row>
    <row r="8" spans="1:6" x14ac:dyDescent="0.3">
      <c r="A8" s="12" t="s">
        <v>34</v>
      </c>
      <c r="B8" s="8">
        <v>3.6</v>
      </c>
      <c r="C8" s="8">
        <v>3.4</v>
      </c>
      <c r="D8" s="8">
        <v>4</v>
      </c>
      <c r="E8" s="8">
        <v>3.9</v>
      </c>
      <c r="F8" s="16"/>
    </row>
    <row r="9" spans="1:6" x14ac:dyDescent="0.3">
      <c r="A9" s="12"/>
      <c r="B9" s="7"/>
      <c r="C9" s="7"/>
      <c r="D9" s="7"/>
      <c r="E9" s="7"/>
      <c r="F9" s="15"/>
    </row>
    <row r="10" spans="1:6" ht="27.6" x14ac:dyDescent="0.3">
      <c r="A10" s="17" t="s">
        <v>36</v>
      </c>
      <c r="B10" s="18"/>
      <c r="C10" s="18"/>
      <c r="D10" s="18"/>
      <c r="E10" s="18"/>
      <c r="F10" s="45"/>
    </row>
  </sheetData>
  <mergeCells count="1">
    <mergeCell ref="A1:F1"/>
  </mergeCells>
  <pageMargins left="0.7" right="0.7" top="0.75" bottom="0.75" header="0.3" footer="0.3"/>
  <pageSetup scale="94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6E6A3F-29CF-44B1-96CB-8058B1044EC9}">
  <sheetPr>
    <pageSetUpPr fitToPage="1"/>
  </sheetPr>
  <dimension ref="A1:F10"/>
  <sheetViews>
    <sheetView zoomScale="85" zoomScaleNormal="85" workbookViewId="0">
      <pane ySplit="2" topLeftCell="A3" activePane="bottomLeft" state="frozen"/>
      <selection pane="bottomLeft" sqref="A1:F1"/>
    </sheetView>
  </sheetViews>
  <sheetFormatPr defaultColWidth="9.109375" defaultRowHeight="14.4" x14ac:dyDescent="0.3"/>
  <cols>
    <col min="1" max="1" width="38.88671875" style="1" customWidth="1"/>
    <col min="2" max="2" width="12.77734375" style="1" bestFit="1" customWidth="1"/>
    <col min="3" max="3" width="13.33203125" style="1" bestFit="1" customWidth="1"/>
    <col min="4" max="5" width="12.88671875" style="1" customWidth="1"/>
    <col min="6" max="6" width="8.5546875" style="1" bestFit="1" customWidth="1"/>
    <col min="7" max="16384" width="9.109375" style="1"/>
  </cols>
  <sheetData>
    <row r="1" spans="1:6" ht="19.8" x14ac:dyDescent="0.3">
      <c r="A1" s="52" t="s">
        <v>40</v>
      </c>
      <c r="B1" s="53"/>
      <c r="C1" s="53"/>
      <c r="D1" s="53"/>
      <c r="E1" s="53"/>
      <c r="F1" s="54"/>
    </row>
    <row r="2" spans="1:6" x14ac:dyDescent="0.3">
      <c r="A2" s="10"/>
      <c r="B2" s="9" t="s">
        <v>5</v>
      </c>
      <c r="C2" s="9" t="s">
        <v>6</v>
      </c>
      <c r="D2" s="9" t="s">
        <v>7</v>
      </c>
      <c r="E2" s="9" t="s">
        <v>8</v>
      </c>
      <c r="F2" s="11" t="s">
        <v>9</v>
      </c>
    </row>
    <row r="3" spans="1:6" x14ac:dyDescent="0.3">
      <c r="A3" s="12" t="s">
        <v>30</v>
      </c>
      <c r="B3" s="6">
        <v>311</v>
      </c>
      <c r="C3" s="6">
        <v>424</v>
      </c>
      <c r="D3" s="6">
        <v>381</v>
      </c>
      <c r="E3" s="6">
        <v>283</v>
      </c>
      <c r="F3" s="14">
        <f>SUM(B3:E3)</f>
        <v>1399</v>
      </c>
    </row>
    <row r="4" spans="1:6" x14ac:dyDescent="0.3">
      <c r="A4" s="12" t="s">
        <v>32</v>
      </c>
      <c r="B4" s="24">
        <v>250000</v>
      </c>
      <c r="C4" s="24">
        <v>260000</v>
      </c>
      <c r="D4" s="24">
        <v>254000</v>
      </c>
      <c r="E4" s="24">
        <v>256000</v>
      </c>
      <c r="F4" s="25"/>
    </row>
    <row r="5" spans="1:6" x14ac:dyDescent="0.3">
      <c r="A5" s="12" t="s">
        <v>2</v>
      </c>
      <c r="B5" s="26">
        <v>94.7</v>
      </c>
      <c r="C5" s="26">
        <v>95.8</v>
      </c>
      <c r="D5" s="26">
        <v>95</v>
      </c>
      <c r="E5" s="26">
        <v>94.1</v>
      </c>
      <c r="F5" s="27"/>
    </row>
    <row r="6" spans="1:6" x14ac:dyDescent="0.3">
      <c r="A6" s="12" t="s">
        <v>26</v>
      </c>
      <c r="B6" s="6">
        <v>85</v>
      </c>
      <c r="C6" s="6">
        <v>84</v>
      </c>
      <c r="D6" s="6">
        <v>69</v>
      </c>
      <c r="E6" s="6">
        <v>80</v>
      </c>
      <c r="F6" s="14"/>
    </row>
    <row r="7" spans="1:6" x14ac:dyDescent="0.3">
      <c r="A7" s="12" t="s">
        <v>33</v>
      </c>
      <c r="B7" s="6">
        <v>306</v>
      </c>
      <c r="C7" s="6">
        <v>300</v>
      </c>
      <c r="D7" s="6">
        <v>348</v>
      </c>
      <c r="E7" s="6">
        <v>408</v>
      </c>
      <c r="F7" s="14"/>
    </row>
    <row r="8" spans="1:6" x14ac:dyDescent="0.3">
      <c r="A8" s="12" t="s">
        <v>34</v>
      </c>
      <c r="B8" s="8">
        <v>2.6</v>
      </c>
      <c r="C8" s="8">
        <v>1.9</v>
      </c>
      <c r="D8" s="8">
        <v>2.8</v>
      </c>
      <c r="E8" s="8">
        <v>4.5</v>
      </c>
      <c r="F8" s="16"/>
    </row>
    <row r="9" spans="1:6" x14ac:dyDescent="0.3">
      <c r="A9" s="12"/>
      <c r="B9" s="7"/>
      <c r="C9" s="7"/>
      <c r="D9" s="7"/>
      <c r="E9" s="7"/>
      <c r="F9" s="15"/>
    </row>
    <row r="10" spans="1:6" ht="27.6" x14ac:dyDescent="0.3">
      <c r="A10" s="17" t="s">
        <v>36</v>
      </c>
      <c r="B10" s="18"/>
      <c r="C10" s="18"/>
      <c r="D10" s="18"/>
      <c r="E10" s="18"/>
      <c r="F10" s="45"/>
    </row>
  </sheetData>
  <mergeCells count="1">
    <mergeCell ref="A1:F1"/>
  </mergeCells>
  <pageMargins left="0.7" right="0.7" top="0.75" bottom="0.75" header="0.3" footer="0.3"/>
  <pageSetup scale="9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D22E7-DFB8-434C-8D98-9DB6AF8D1640}">
  <sheetPr>
    <pageSetUpPr fitToPage="1"/>
  </sheetPr>
  <dimension ref="A1:F10"/>
  <sheetViews>
    <sheetView zoomScale="85" zoomScaleNormal="85" workbookViewId="0">
      <pane ySplit="2" topLeftCell="A3" activePane="bottomLeft" state="frozen"/>
      <selection pane="bottomLeft" sqref="A1:F1"/>
    </sheetView>
  </sheetViews>
  <sheetFormatPr defaultColWidth="9.109375" defaultRowHeight="14.4" x14ac:dyDescent="0.3"/>
  <cols>
    <col min="1" max="1" width="38.88671875" style="1" customWidth="1"/>
    <col min="2" max="2" width="12.77734375" style="1" bestFit="1" customWidth="1"/>
    <col min="3" max="3" width="13.33203125" style="1" bestFit="1" customWidth="1"/>
    <col min="4" max="5" width="12.88671875" style="1" customWidth="1"/>
    <col min="6" max="6" width="8.5546875" style="1" bestFit="1" customWidth="1"/>
    <col min="7" max="16384" width="9.109375" style="1"/>
  </cols>
  <sheetData>
    <row r="1" spans="1:6" ht="19.8" x14ac:dyDescent="0.3">
      <c r="A1" s="52" t="s">
        <v>39</v>
      </c>
      <c r="B1" s="53"/>
      <c r="C1" s="53"/>
      <c r="D1" s="53"/>
      <c r="E1" s="53"/>
      <c r="F1" s="54"/>
    </row>
    <row r="2" spans="1:6" x14ac:dyDescent="0.3">
      <c r="A2" s="10"/>
      <c r="B2" s="9" t="s">
        <v>5</v>
      </c>
      <c r="C2" s="9" t="s">
        <v>6</v>
      </c>
      <c r="D2" s="9" t="s">
        <v>7</v>
      </c>
      <c r="E2" s="9" t="s">
        <v>8</v>
      </c>
      <c r="F2" s="11" t="s">
        <v>9</v>
      </c>
    </row>
    <row r="3" spans="1:6" x14ac:dyDescent="0.3">
      <c r="A3" s="12" t="s">
        <v>30</v>
      </c>
      <c r="B3" s="6">
        <v>471</v>
      </c>
      <c r="C3" s="6">
        <v>517</v>
      </c>
      <c r="D3" s="6">
        <v>480</v>
      </c>
      <c r="E3" s="6">
        <v>362</v>
      </c>
      <c r="F3" s="14">
        <f>SUM(B3:E3)</f>
        <v>1830</v>
      </c>
    </row>
    <row r="4" spans="1:6" x14ac:dyDescent="0.3">
      <c r="A4" s="12" t="s">
        <v>32</v>
      </c>
      <c r="B4" s="24">
        <v>250000</v>
      </c>
      <c r="C4" s="24">
        <v>254000</v>
      </c>
      <c r="D4" s="24">
        <v>260000</v>
      </c>
      <c r="E4" s="24">
        <v>249950</v>
      </c>
      <c r="F4" s="25"/>
    </row>
    <row r="5" spans="1:6" x14ac:dyDescent="0.3">
      <c r="A5" s="12" t="s">
        <v>2</v>
      </c>
      <c r="B5" s="26">
        <v>97.6</v>
      </c>
      <c r="C5" s="26">
        <v>98.5</v>
      </c>
      <c r="D5" s="26">
        <v>95.8</v>
      </c>
      <c r="E5" s="26">
        <v>94.4</v>
      </c>
      <c r="F5" s="27"/>
    </row>
    <row r="6" spans="1:6" x14ac:dyDescent="0.3">
      <c r="A6" s="12" t="s">
        <v>26</v>
      </c>
      <c r="B6" s="6">
        <v>58</v>
      </c>
      <c r="C6" s="6">
        <v>51</v>
      </c>
      <c r="D6" s="6">
        <v>58</v>
      </c>
      <c r="E6" s="6">
        <v>64</v>
      </c>
      <c r="F6" s="14"/>
    </row>
    <row r="7" spans="1:6" x14ac:dyDescent="0.3">
      <c r="A7" s="12" t="s">
        <v>33</v>
      </c>
      <c r="B7" s="6">
        <v>132</v>
      </c>
      <c r="C7" s="6">
        <v>284</v>
      </c>
      <c r="D7" s="6">
        <v>342</v>
      </c>
      <c r="E7" s="6">
        <v>318</v>
      </c>
      <c r="F7" s="14"/>
    </row>
    <row r="8" spans="1:6" x14ac:dyDescent="0.3">
      <c r="A8" s="12" t="s">
        <v>34</v>
      </c>
      <c r="B8" s="8">
        <v>0.7</v>
      </c>
      <c r="C8" s="8">
        <v>1.7</v>
      </c>
      <c r="D8" s="8">
        <v>2</v>
      </c>
      <c r="E8" s="8">
        <v>2.8</v>
      </c>
      <c r="F8" s="16"/>
    </row>
    <row r="9" spans="1:6" x14ac:dyDescent="0.3">
      <c r="A9" s="12"/>
      <c r="B9" s="7"/>
      <c r="C9" s="7"/>
      <c r="D9" s="7"/>
      <c r="E9" s="7"/>
      <c r="F9" s="15"/>
    </row>
    <row r="10" spans="1:6" ht="27.6" x14ac:dyDescent="0.3">
      <c r="A10" s="17" t="s">
        <v>36</v>
      </c>
      <c r="B10" s="18"/>
      <c r="C10" s="18"/>
      <c r="D10" s="18"/>
      <c r="E10" s="18"/>
      <c r="F10" s="45"/>
    </row>
  </sheetData>
  <mergeCells count="1">
    <mergeCell ref="A1:F1"/>
  </mergeCells>
  <pageMargins left="0.7" right="0.7" top="0.75" bottom="0.75" header="0.3" footer="0.3"/>
  <pageSetup scale="9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AE18C8-B3C7-428F-883D-9586320E83FF}">
  <sheetPr>
    <pageSetUpPr fitToPage="1"/>
  </sheetPr>
  <dimension ref="A1:F11"/>
  <sheetViews>
    <sheetView zoomScale="85" zoomScaleNormal="85" workbookViewId="0">
      <pane ySplit="2" topLeftCell="A3" activePane="bottomLeft" state="frozen"/>
      <selection pane="bottomLeft" sqref="A1:F1"/>
    </sheetView>
  </sheetViews>
  <sheetFormatPr defaultColWidth="9.109375" defaultRowHeight="14.4" x14ac:dyDescent="0.3"/>
  <cols>
    <col min="1" max="1" width="38.88671875" style="1" customWidth="1"/>
    <col min="2" max="2" width="12.77734375" style="1" bestFit="1" customWidth="1"/>
    <col min="3" max="3" width="13.33203125" style="1" bestFit="1" customWidth="1"/>
    <col min="4" max="5" width="12.88671875" style="1" customWidth="1"/>
    <col min="6" max="6" width="8.5546875" style="1" bestFit="1" customWidth="1"/>
    <col min="7" max="16384" width="9.109375" style="1"/>
  </cols>
  <sheetData>
    <row r="1" spans="1:6" ht="19.8" x14ac:dyDescent="0.3">
      <c r="A1" s="52" t="s">
        <v>38</v>
      </c>
      <c r="B1" s="53"/>
      <c r="C1" s="53"/>
      <c r="D1" s="53"/>
      <c r="E1" s="53"/>
      <c r="F1" s="54"/>
    </row>
    <row r="2" spans="1:6" x14ac:dyDescent="0.3">
      <c r="A2" s="10"/>
      <c r="B2" s="9" t="s">
        <v>5</v>
      </c>
      <c r="C2" s="9" t="s">
        <v>6</v>
      </c>
      <c r="D2" s="9" t="s">
        <v>7</v>
      </c>
      <c r="E2" s="9" t="s">
        <v>8</v>
      </c>
      <c r="F2" s="11" t="s">
        <v>9</v>
      </c>
    </row>
    <row r="3" spans="1:6" x14ac:dyDescent="0.3">
      <c r="A3" s="12" t="s">
        <v>30</v>
      </c>
      <c r="B3" s="6" t="s">
        <v>35</v>
      </c>
      <c r="C3" s="6" t="s">
        <v>35</v>
      </c>
      <c r="D3" s="6">
        <v>568</v>
      </c>
      <c r="E3" s="6">
        <v>539</v>
      </c>
      <c r="F3" s="14" t="s">
        <v>35</v>
      </c>
    </row>
    <row r="4" spans="1:6" x14ac:dyDescent="0.3">
      <c r="A4" s="12" t="s">
        <v>32</v>
      </c>
      <c r="B4" s="24" t="s">
        <v>35</v>
      </c>
      <c r="C4" s="24" t="s">
        <v>35</v>
      </c>
      <c r="D4" s="24">
        <v>225000</v>
      </c>
      <c r="E4" s="24">
        <v>230000</v>
      </c>
      <c r="F4" s="25"/>
    </row>
    <row r="5" spans="1:6" x14ac:dyDescent="0.3">
      <c r="A5" s="12" t="s">
        <v>2</v>
      </c>
      <c r="B5" s="26" t="s">
        <v>35</v>
      </c>
      <c r="C5" s="26" t="s">
        <v>35</v>
      </c>
      <c r="D5" s="26">
        <v>98.2</v>
      </c>
      <c r="E5" s="26">
        <v>97.4</v>
      </c>
      <c r="F5" s="27"/>
    </row>
    <row r="6" spans="1:6" x14ac:dyDescent="0.3">
      <c r="A6" s="12" t="s">
        <v>26</v>
      </c>
      <c r="B6" s="6" t="s">
        <v>35</v>
      </c>
      <c r="C6" s="6" t="s">
        <v>35</v>
      </c>
      <c r="D6" s="6">
        <v>58</v>
      </c>
      <c r="E6" s="6">
        <v>54</v>
      </c>
      <c r="F6" s="14"/>
    </row>
    <row r="7" spans="1:6" x14ac:dyDescent="0.3">
      <c r="A7" s="12" t="s">
        <v>33</v>
      </c>
      <c r="B7" s="6" t="s">
        <v>35</v>
      </c>
      <c r="C7" s="6" t="s">
        <v>35</v>
      </c>
      <c r="D7" s="6">
        <v>210</v>
      </c>
      <c r="E7" s="6">
        <v>193</v>
      </c>
      <c r="F7" s="14"/>
    </row>
    <row r="8" spans="1:6" x14ac:dyDescent="0.3">
      <c r="A8" s="12" t="s">
        <v>34</v>
      </c>
      <c r="B8" s="8" t="s">
        <v>35</v>
      </c>
      <c r="C8" s="8" t="s">
        <v>35</v>
      </c>
      <c r="D8" s="8">
        <v>1.2</v>
      </c>
      <c r="E8" s="8">
        <v>1.1000000000000001</v>
      </c>
      <c r="F8" s="16"/>
    </row>
    <row r="9" spans="1:6" x14ac:dyDescent="0.3">
      <c r="A9" s="12"/>
      <c r="B9" s="7"/>
      <c r="C9" s="7"/>
      <c r="D9" s="7"/>
      <c r="E9" s="7"/>
      <c r="F9" s="15"/>
    </row>
    <row r="10" spans="1:6" x14ac:dyDescent="0.3">
      <c r="A10" s="19" t="s">
        <v>31</v>
      </c>
      <c r="B10" s="20"/>
      <c r="C10" s="20"/>
      <c r="D10" s="20"/>
      <c r="E10" s="20"/>
      <c r="F10" s="46"/>
    </row>
    <row r="11" spans="1:6" ht="27.6" x14ac:dyDescent="0.3">
      <c r="A11" s="17" t="s">
        <v>36</v>
      </c>
      <c r="B11" s="18"/>
      <c r="C11" s="18"/>
      <c r="D11" s="18"/>
      <c r="E11" s="18"/>
      <c r="F11" s="45"/>
    </row>
  </sheetData>
  <mergeCells count="1">
    <mergeCell ref="A1:F1"/>
  </mergeCells>
  <pageMargins left="0.7" right="0.7" top="0.75" bottom="0.75" header="0.3" footer="0.3"/>
  <pageSetup scale="9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6527C-5719-476E-85E5-0CC49617475F}">
  <sheetPr>
    <pageSetUpPr fitToPage="1"/>
  </sheetPr>
  <dimension ref="A1:B7"/>
  <sheetViews>
    <sheetView zoomScale="85" zoomScaleNormal="85" workbookViewId="0">
      <pane ySplit="2" topLeftCell="A3" activePane="bottomLeft" state="frozen"/>
      <selection pane="bottomLeft" sqref="A1:B1"/>
    </sheetView>
  </sheetViews>
  <sheetFormatPr defaultColWidth="9.109375" defaultRowHeight="14.4" x14ac:dyDescent="0.3"/>
  <cols>
    <col min="1" max="1" width="38.88671875" style="1" customWidth="1"/>
    <col min="2" max="2" width="22.88671875" style="1" bestFit="1" customWidth="1"/>
    <col min="3" max="16384" width="9.109375" style="1"/>
  </cols>
  <sheetData>
    <row r="1" spans="1:2" ht="19.8" x14ac:dyDescent="0.3">
      <c r="A1" s="55" t="s">
        <v>37</v>
      </c>
      <c r="B1" s="56"/>
    </row>
    <row r="2" spans="1:2" x14ac:dyDescent="0.3">
      <c r="A2" s="12" t="s">
        <v>30</v>
      </c>
      <c r="B2" s="28" t="s">
        <v>28</v>
      </c>
    </row>
    <row r="3" spans="1:2" x14ac:dyDescent="0.3">
      <c r="A3" s="12" t="s">
        <v>32</v>
      </c>
      <c r="B3" s="29" t="s">
        <v>28</v>
      </c>
    </row>
    <row r="4" spans="1:2" x14ac:dyDescent="0.3">
      <c r="A4" s="12" t="s">
        <v>2</v>
      </c>
      <c r="B4" s="30" t="s">
        <v>28</v>
      </c>
    </row>
    <row r="5" spans="1:2" x14ac:dyDescent="0.3">
      <c r="A5" s="12" t="s">
        <v>26</v>
      </c>
      <c r="B5" s="29" t="s">
        <v>28</v>
      </c>
    </row>
    <row r="6" spans="1:2" x14ac:dyDescent="0.3">
      <c r="A6" s="12" t="s">
        <v>33</v>
      </c>
      <c r="B6" s="29" t="s">
        <v>28</v>
      </c>
    </row>
    <row r="7" spans="1:2" x14ac:dyDescent="0.3">
      <c r="A7" s="13" t="s">
        <v>34</v>
      </c>
      <c r="B7" s="31" t="s">
        <v>28</v>
      </c>
    </row>
  </sheetData>
  <mergeCells count="1">
    <mergeCell ref="A1:B1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BDB54D-A340-4EC9-AD47-BE981CEE5DF6}">
  <sheetPr>
    <pageSetUpPr fitToPage="1"/>
  </sheetPr>
  <dimension ref="A1:F47"/>
  <sheetViews>
    <sheetView zoomScale="85" zoomScaleNormal="85" workbookViewId="0">
      <pane ySplit="2" topLeftCell="A3" activePane="bottomLeft" state="frozen"/>
      <selection pane="bottomLeft" sqref="A1:F1"/>
    </sheetView>
  </sheetViews>
  <sheetFormatPr defaultColWidth="9.109375" defaultRowHeight="14.4" x14ac:dyDescent="0.3"/>
  <cols>
    <col min="1" max="1" width="45.33203125" style="1" customWidth="1"/>
    <col min="2" max="6" width="13.6640625" style="1" customWidth="1"/>
    <col min="7" max="16384" width="9.109375" style="1"/>
  </cols>
  <sheetData>
    <row r="1" spans="1:6" ht="19.8" x14ac:dyDescent="0.3">
      <c r="A1" s="52" t="s">
        <v>24</v>
      </c>
      <c r="B1" s="53"/>
      <c r="C1" s="53"/>
      <c r="D1" s="53"/>
      <c r="E1" s="53"/>
      <c r="F1" s="54"/>
    </row>
    <row r="2" spans="1:6" x14ac:dyDescent="0.3">
      <c r="A2" s="10"/>
      <c r="B2" s="9" t="s">
        <v>5</v>
      </c>
      <c r="C2" s="9" t="s">
        <v>6</v>
      </c>
      <c r="D2" s="9" t="s">
        <v>7</v>
      </c>
      <c r="E2" s="9" t="s">
        <v>8</v>
      </c>
      <c r="F2" s="11" t="s">
        <v>9</v>
      </c>
    </row>
    <row r="3" spans="1:6" x14ac:dyDescent="0.3">
      <c r="A3" s="22" t="s">
        <v>0</v>
      </c>
      <c r="B3" s="23"/>
      <c r="C3" s="23"/>
      <c r="D3" s="23"/>
      <c r="E3" s="23"/>
      <c r="F3" s="15"/>
    </row>
    <row r="4" spans="1:6" x14ac:dyDescent="0.3">
      <c r="A4" s="12" t="s">
        <v>1</v>
      </c>
      <c r="B4" s="6">
        <v>443</v>
      </c>
      <c r="C4" s="6">
        <v>583</v>
      </c>
      <c r="D4" s="6">
        <v>530</v>
      </c>
      <c r="E4" s="6">
        <v>495</v>
      </c>
      <c r="F4" s="14">
        <v>2051</v>
      </c>
    </row>
    <row r="5" spans="1:6" x14ac:dyDescent="0.3">
      <c r="A5" s="12" t="s">
        <v>3</v>
      </c>
      <c r="B5" s="24">
        <v>139000</v>
      </c>
      <c r="C5" s="24">
        <v>150900</v>
      </c>
      <c r="D5" s="24">
        <v>161500</v>
      </c>
      <c r="E5" s="24">
        <v>154000</v>
      </c>
      <c r="F5" s="25">
        <v>152500</v>
      </c>
    </row>
    <row r="6" spans="1:6" x14ac:dyDescent="0.3">
      <c r="A6" s="12" t="s">
        <v>2</v>
      </c>
      <c r="B6" s="26">
        <v>96.3</v>
      </c>
      <c r="C6" s="26">
        <v>96.7</v>
      </c>
      <c r="D6" s="26">
        <v>97.3</v>
      </c>
      <c r="E6" s="26">
        <v>96.1</v>
      </c>
      <c r="F6" s="27">
        <v>96.6</v>
      </c>
    </row>
    <row r="7" spans="1:6" x14ac:dyDescent="0.3">
      <c r="A7" s="12" t="s">
        <v>25</v>
      </c>
      <c r="B7" s="32">
        <v>82.98</v>
      </c>
      <c r="C7" s="32">
        <v>92.45</v>
      </c>
      <c r="D7" s="32">
        <v>93.84</v>
      </c>
      <c r="E7" s="32">
        <v>94.27</v>
      </c>
      <c r="F7" s="33">
        <v>91.19</v>
      </c>
    </row>
    <row r="8" spans="1:6" x14ac:dyDescent="0.3">
      <c r="A8" s="12" t="s">
        <v>4</v>
      </c>
      <c r="B8" s="26">
        <v>16</v>
      </c>
      <c r="C8" s="26">
        <v>10.6</v>
      </c>
      <c r="D8" s="26">
        <v>9.4</v>
      </c>
      <c r="E8" s="26">
        <v>10.5</v>
      </c>
      <c r="F8" s="27">
        <v>11.5</v>
      </c>
    </row>
    <row r="9" spans="1:6" x14ac:dyDescent="0.3">
      <c r="A9" s="12" t="s">
        <v>26</v>
      </c>
      <c r="B9" s="6">
        <v>130</v>
      </c>
      <c r="C9" s="6">
        <v>127</v>
      </c>
      <c r="D9" s="6">
        <v>104</v>
      </c>
      <c r="E9" s="6">
        <v>111</v>
      </c>
      <c r="F9" s="14">
        <v>118</v>
      </c>
    </row>
    <row r="10" spans="1:6" ht="16.2" x14ac:dyDescent="0.3">
      <c r="A10" s="22" t="s">
        <v>44</v>
      </c>
      <c r="B10" s="23"/>
      <c r="C10" s="23"/>
      <c r="D10" s="23"/>
      <c r="E10" s="23"/>
      <c r="F10" s="15"/>
    </row>
    <row r="11" spans="1:6" x14ac:dyDescent="0.3">
      <c r="A11" s="12" t="s">
        <v>1</v>
      </c>
      <c r="B11" s="6">
        <v>302</v>
      </c>
      <c r="C11" s="6">
        <v>408</v>
      </c>
      <c r="D11" s="6">
        <v>374</v>
      </c>
      <c r="E11" s="6">
        <v>333</v>
      </c>
      <c r="F11" s="14">
        <v>1417</v>
      </c>
    </row>
    <row r="12" spans="1:6" x14ac:dyDescent="0.3">
      <c r="A12" s="12" t="s">
        <v>3</v>
      </c>
      <c r="B12" s="24">
        <v>154500</v>
      </c>
      <c r="C12" s="24">
        <v>171000</v>
      </c>
      <c r="D12" s="24">
        <v>175000</v>
      </c>
      <c r="E12" s="24">
        <v>164000</v>
      </c>
      <c r="F12" s="25">
        <v>165000</v>
      </c>
    </row>
    <row r="13" spans="1:6" x14ac:dyDescent="0.3">
      <c r="A13" s="12" t="s">
        <v>2</v>
      </c>
      <c r="B13" s="26">
        <v>97.2</v>
      </c>
      <c r="C13" s="26">
        <v>97.9</v>
      </c>
      <c r="D13" s="26">
        <v>98.1</v>
      </c>
      <c r="E13" s="26">
        <v>97</v>
      </c>
      <c r="F13" s="27">
        <v>97.6</v>
      </c>
    </row>
    <row r="14" spans="1:6" x14ac:dyDescent="0.3">
      <c r="A14" s="12" t="s">
        <v>25</v>
      </c>
      <c r="B14" s="32">
        <v>89.41</v>
      </c>
      <c r="C14" s="32">
        <v>96.99</v>
      </c>
      <c r="D14" s="32">
        <v>98.36</v>
      </c>
      <c r="E14" s="32">
        <v>98.19</v>
      </c>
      <c r="F14" s="33">
        <v>96.01</v>
      </c>
    </row>
    <row r="15" spans="1:6" x14ac:dyDescent="0.3">
      <c r="A15" s="12" t="s">
        <v>4</v>
      </c>
      <c r="B15" s="26">
        <v>11.9</v>
      </c>
      <c r="C15" s="26">
        <v>10.5</v>
      </c>
      <c r="D15" s="26">
        <v>8.6</v>
      </c>
      <c r="E15" s="26">
        <v>6.9</v>
      </c>
      <c r="F15" s="27">
        <v>9.5</v>
      </c>
    </row>
    <row r="16" spans="1:6" x14ac:dyDescent="0.3">
      <c r="A16" s="12" t="s">
        <v>26</v>
      </c>
      <c r="B16" s="6">
        <v>119</v>
      </c>
      <c r="C16" s="6">
        <v>122</v>
      </c>
      <c r="D16" s="6">
        <v>96</v>
      </c>
      <c r="E16" s="6">
        <v>100</v>
      </c>
      <c r="F16" s="14">
        <v>109</v>
      </c>
    </row>
    <row r="17" spans="1:6" ht="16.2" x14ac:dyDescent="0.3">
      <c r="A17" s="22" t="s">
        <v>45</v>
      </c>
      <c r="B17" s="23"/>
      <c r="C17" s="23"/>
      <c r="D17" s="23"/>
      <c r="E17" s="23"/>
      <c r="F17" s="15"/>
    </row>
    <row r="18" spans="1:6" x14ac:dyDescent="0.3">
      <c r="A18" s="12" t="s">
        <v>1</v>
      </c>
      <c r="B18" s="6">
        <v>40</v>
      </c>
      <c r="C18" s="6">
        <v>66</v>
      </c>
      <c r="D18" s="6">
        <v>59</v>
      </c>
      <c r="E18" s="6">
        <v>59</v>
      </c>
      <c r="F18" s="14">
        <v>224</v>
      </c>
    </row>
    <row r="19" spans="1:6" x14ac:dyDescent="0.3">
      <c r="A19" s="12" t="s">
        <v>3</v>
      </c>
      <c r="B19" s="24">
        <v>91500</v>
      </c>
      <c r="C19" s="24">
        <v>108000</v>
      </c>
      <c r="D19" s="24">
        <v>125000</v>
      </c>
      <c r="E19" s="24">
        <v>138000</v>
      </c>
      <c r="F19" s="25">
        <v>119500</v>
      </c>
    </row>
    <row r="20" spans="1:6" x14ac:dyDescent="0.3">
      <c r="A20" s="12" t="s">
        <v>2</v>
      </c>
      <c r="B20" s="26">
        <v>95.9</v>
      </c>
      <c r="C20" s="26">
        <v>94.6</v>
      </c>
      <c r="D20" s="26">
        <v>96.7</v>
      </c>
      <c r="E20" s="26">
        <v>92.9</v>
      </c>
      <c r="F20" s="27">
        <v>94.9</v>
      </c>
    </row>
    <row r="21" spans="1:6" x14ac:dyDescent="0.3">
      <c r="A21" s="12" t="s">
        <v>25</v>
      </c>
      <c r="B21" s="32">
        <v>73.989999999999995</v>
      </c>
      <c r="C21" s="32">
        <v>94.4</v>
      </c>
      <c r="D21" s="32">
        <v>98.37</v>
      </c>
      <c r="E21" s="32">
        <v>101.5</v>
      </c>
      <c r="F21" s="33">
        <v>93.67</v>
      </c>
    </row>
    <row r="22" spans="1:6" x14ac:dyDescent="0.3">
      <c r="A22" s="12" t="s">
        <v>4</v>
      </c>
      <c r="B22" s="26">
        <v>32.5</v>
      </c>
      <c r="C22" s="26">
        <v>13.6</v>
      </c>
      <c r="D22" s="26">
        <v>8.5</v>
      </c>
      <c r="E22" s="26">
        <v>10.199999999999999</v>
      </c>
      <c r="F22" s="27">
        <v>14.7</v>
      </c>
    </row>
    <row r="23" spans="1:6" x14ac:dyDescent="0.3">
      <c r="A23" s="12" t="s">
        <v>26</v>
      </c>
      <c r="B23" s="6">
        <v>159</v>
      </c>
      <c r="C23" s="6">
        <v>174</v>
      </c>
      <c r="D23" s="6">
        <v>155</v>
      </c>
      <c r="E23" s="6">
        <v>209</v>
      </c>
      <c r="F23" s="14">
        <v>175</v>
      </c>
    </row>
    <row r="24" spans="1:6" ht="16.2" x14ac:dyDescent="0.3">
      <c r="A24" s="22" t="s">
        <v>46</v>
      </c>
      <c r="B24" s="23"/>
      <c r="C24" s="23"/>
      <c r="D24" s="23"/>
      <c r="E24" s="23"/>
      <c r="F24" s="15"/>
    </row>
    <row r="25" spans="1:6" x14ac:dyDescent="0.3">
      <c r="A25" s="12" t="s">
        <v>1</v>
      </c>
      <c r="B25" s="6">
        <v>52</v>
      </c>
      <c r="C25" s="6">
        <v>54</v>
      </c>
      <c r="D25" s="6">
        <v>48</v>
      </c>
      <c r="E25" s="6">
        <v>55</v>
      </c>
      <c r="F25" s="14">
        <v>209</v>
      </c>
    </row>
    <row r="26" spans="1:6" x14ac:dyDescent="0.3">
      <c r="A26" s="12" t="s">
        <v>3</v>
      </c>
      <c r="B26" s="24">
        <v>101450</v>
      </c>
      <c r="C26" s="24">
        <v>131350</v>
      </c>
      <c r="D26" s="24">
        <v>139000</v>
      </c>
      <c r="E26" s="24">
        <v>155000</v>
      </c>
      <c r="F26" s="25">
        <v>137000</v>
      </c>
    </row>
    <row r="27" spans="1:6" x14ac:dyDescent="0.3">
      <c r="A27" s="12" t="s">
        <v>2</v>
      </c>
      <c r="B27" s="26">
        <v>94.2</v>
      </c>
      <c r="C27" s="26">
        <v>97.1</v>
      </c>
      <c r="D27" s="26">
        <v>96.5</v>
      </c>
      <c r="E27" s="26">
        <v>97.1</v>
      </c>
      <c r="F27" s="27">
        <v>96.2</v>
      </c>
    </row>
    <row r="28" spans="1:6" x14ac:dyDescent="0.3">
      <c r="A28" s="12" t="s">
        <v>25</v>
      </c>
      <c r="B28" s="32">
        <v>75.02</v>
      </c>
      <c r="C28" s="32">
        <v>84.67</v>
      </c>
      <c r="D28" s="32">
        <v>77.319999999999993</v>
      </c>
      <c r="E28" s="32">
        <v>86.1</v>
      </c>
      <c r="F28" s="33">
        <v>80.89</v>
      </c>
    </row>
    <row r="29" spans="1:6" x14ac:dyDescent="0.3">
      <c r="A29" s="12" t="s">
        <v>4</v>
      </c>
      <c r="B29" s="26">
        <v>25</v>
      </c>
      <c r="C29" s="26">
        <v>3.7</v>
      </c>
      <c r="D29" s="26">
        <v>12.5</v>
      </c>
      <c r="E29" s="26">
        <v>20</v>
      </c>
      <c r="F29" s="27">
        <v>15.3</v>
      </c>
    </row>
    <row r="30" spans="1:6" x14ac:dyDescent="0.3">
      <c r="A30" s="12" t="s">
        <v>26</v>
      </c>
      <c r="B30" s="6">
        <v>115</v>
      </c>
      <c r="C30" s="6">
        <v>86</v>
      </c>
      <c r="D30" s="6">
        <v>67</v>
      </c>
      <c r="E30" s="6">
        <v>92</v>
      </c>
      <c r="F30" s="14">
        <v>91</v>
      </c>
    </row>
    <row r="31" spans="1:6" ht="16.2" x14ac:dyDescent="0.3">
      <c r="A31" s="22" t="s">
        <v>47</v>
      </c>
      <c r="B31" s="23"/>
      <c r="C31" s="23"/>
      <c r="D31" s="23"/>
      <c r="E31" s="23"/>
      <c r="F31" s="15"/>
    </row>
    <row r="32" spans="1:6" x14ac:dyDescent="0.3">
      <c r="A32" s="12" t="s">
        <v>1</v>
      </c>
      <c r="B32" s="6">
        <v>49</v>
      </c>
      <c r="C32" s="6">
        <v>55</v>
      </c>
      <c r="D32" s="6">
        <v>49</v>
      </c>
      <c r="E32" s="6">
        <v>48</v>
      </c>
      <c r="F32" s="14">
        <v>201</v>
      </c>
    </row>
    <row r="33" spans="1:6" x14ac:dyDescent="0.3">
      <c r="A33" s="12" t="s">
        <v>3</v>
      </c>
      <c r="B33" s="24">
        <v>70000</v>
      </c>
      <c r="C33" s="24">
        <v>73000</v>
      </c>
      <c r="D33" s="24">
        <v>85000</v>
      </c>
      <c r="E33" s="24">
        <v>89000</v>
      </c>
      <c r="F33" s="25">
        <v>79000</v>
      </c>
    </row>
    <row r="34" spans="1:6" x14ac:dyDescent="0.3">
      <c r="A34" s="12" t="s">
        <v>2</v>
      </c>
      <c r="B34" s="26">
        <v>93.5</v>
      </c>
      <c r="C34" s="26">
        <v>89.6</v>
      </c>
      <c r="D34" s="26">
        <v>92.5</v>
      </c>
      <c r="E34" s="26">
        <v>92.9</v>
      </c>
      <c r="F34" s="27">
        <v>92</v>
      </c>
    </row>
    <row r="35" spans="1:6" x14ac:dyDescent="0.3">
      <c r="A35" s="12" t="s">
        <v>25</v>
      </c>
      <c r="B35" s="32">
        <v>59.17</v>
      </c>
      <c r="C35" s="32">
        <v>64.040000000000006</v>
      </c>
      <c r="D35" s="32">
        <v>70.28</v>
      </c>
      <c r="E35" s="32">
        <v>67.349999999999994</v>
      </c>
      <c r="F35" s="33">
        <v>65.16</v>
      </c>
    </row>
    <row r="36" spans="1:6" x14ac:dyDescent="0.3">
      <c r="A36" s="12" t="s">
        <v>4</v>
      </c>
      <c r="B36" s="26">
        <v>18.399999999999999</v>
      </c>
      <c r="C36" s="26">
        <v>14.5</v>
      </c>
      <c r="D36" s="26">
        <v>14.3</v>
      </c>
      <c r="E36" s="26">
        <v>25</v>
      </c>
      <c r="F36" s="27">
        <v>17.899999999999999</v>
      </c>
    </row>
    <row r="37" spans="1:6" x14ac:dyDescent="0.3">
      <c r="A37" s="12" t="s">
        <v>26</v>
      </c>
      <c r="B37" s="6">
        <v>190</v>
      </c>
      <c r="C37" s="6">
        <v>147</v>
      </c>
      <c r="D37" s="6">
        <v>140</v>
      </c>
      <c r="E37" s="6">
        <v>88</v>
      </c>
      <c r="F37" s="14">
        <v>142</v>
      </c>
    </row>
    <row r="38" spans="1:6" x14ac:dyDescent="0.3">
      <c r="A38" s="12"/>
      <c r="B38" s="7"/>
      <c r="C38" s="7"/>
      <c r="D38" s="7"/>
      <c r="E38" s="7"/>
      <c r="F38" s="15"/>
    </row>
    <row r="39" spans="1:6" ht="41.4" x14ac:dyDescent="0.3">
      <c r="A39" s="19" t="s">
        <v>10</v>
      </c>
      <c r="B39" s="20"/>
      <c r="C39" s="20"/>
      <c r="D39" s="20"/>
      <c r="E39" s="20"/>
      <c r="F39" s="46"/>
    </row>
    <row r="40" spans="1:6" ht="41.4" x14ac:dyDescent="0.3">
      <c r="A40" s="19" t="s">
        <v>11</v>
      </c>
      <c r="B40" s="20"/>
      <c r="C40" s="20"/>
      <c r="D40" s="20"/>
      <c r="E40" s="20"/>
      <c r="F40" s="46"/>
    </row>
    <row r="41" spans="1:6" ht="41.4" x14ac:dyDescent="0.3">
      <c r="A41" s="19" t="s">
        <v>12</v>
      </c>
      <c r="B41" s="20"/>
      <c r="C41" s="20"/>
      <c r="D41" s="20"/>
      <c r="E41" s="20"/>
      <c r="F41" s="46"/>
    </row>
    <row r="42" spans="1:6" ht="41.4" x14ac:dyDescent="0.3">
      <c r="A42" s="19" t="s">
        <v>13</v>
      </c>
      <c r="B42" s="20"/>
      <c r="C42" s="20"/>
      <c r="D42" s="20"/>
      <c r="E42" s="20"/>
      <c r="F42" s="46"/>
    </row>
    <row r="43" spans="1:6" x14ac:dyDescent="0.3">
      <c r="A43" s="19"/>
      <c r="B43" s="20"/>
      <c r="C43" s="20"/>
      <c r="D43" s="20"/>
      <c r="E43" s="20"/>
      <c r="F43" s="46"/>
    </row>
    <row r="44" spans="1:6" x14ac:dyDescent="0.3">
      <c r="A44" s="57" t="s">
        <v>14</v>
      </c>
      <c r="B44" s="58"/>
      <c r="C44" s="58"/>
      <c r="D44" s="58"/>
      <c r="E44" s="58"/>
      <c r="F44" s="59"/>
    </row>
    <row r="45" spans="1:6" x14ac:dyDescent="0.3">
      <c r="A45" s="57"/>
      <c r="B45" s="58"/>
      <c r="C45" s="58"/>
      <c r="D45" s="58"/>
      <c r="E45" s="58"/>
      <c r="F45" s="59"/>
    </row>
    <row r="46" spans="1:6" x14ac:dyDescent="0.3">
      <c r="A46" s="19"/>
      <c r="B46" s="20"/>
      <c r="C46" s="20"/>
      <c r="D46" s="20"/>
      <c r="E46" s="20"/>
      <c r="F46" s="46"/>
    </row>
    <row r="47" spans="1:6" ht="27.6" x14ac:dyDescent="0.3">
      <c r="A47" s="17" t="s">
        <v>29</v>
      </c>
      <c r="B47" s="18"/>
      <c r="C47" s="18"/>
      <c r="D47" s="18"/>
      <c r="E47" s="18"/>
      <c r="F47" s="45"/>
    </row>
  </sheetData>
  <mergeCells count="2">
    <mergeCell ref="A1:F1"/>
    <mergeCell ref="A44:F45"/>
  </mergeCells>
  <pageMargins left="0.7" right="0.7" top="0.75" bottom="0.75" header="0.3" footer="0.3"/>
  <pageSetup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17</vt:i4>
      </vt:variant>
    </vt:vector>
  </HeadingPairs>
  <TitlesOfParts>
    <vt:vector size="35" baseType="lpstr">
      <vt:lpstr>Summary (NEW!)</vt:lpstr>
      <vt:lpstr>2026</vt:lpstr>
      <vt:lpstr>2025</vt:lpstr>
      <vt:lpstr>2024</vt:lpstr>
      <vt:lpstr>2023</vt:lpstr>
      <vt:lpstr>2022</vt:lpstr>
      <vt:lpstr>2021</vt:lpstr>
      <vt:lpstr>2019-2020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'2009'!Print_Area</vt:lpstr>
      <vt:lpstr>'2010'!Print_Area</vt:lpstr>
      <vt:lpstr>'2011'!Print_Area</vt:lpstr>
      <vt:lpstr>'2012'!Print_Area</vt:lpstr>
      <vt:lpstr>'2013'!Print_Area</vt:lpstr>
      <vt:lpstr>'2014'!Print_Area</vt:lpstr>
      <vt:lpstr>'2015'!Print_Area</vt:lpstr>
      <vt:lpstr>'2016'!Print_Area</vt:lpstr>
      <vt:lpstr>'2017'!Print_Area</vt:lpstr>
      <vt:lpstr>'2018'!Print_Area</vt:lpstr>
      <vt:lpstr>'2019-2020'!Print_Area</vt:lpstr>
      <vt:lpstr>'2021'!Print_Area</vt:lpstr>
      <vt:lpstr>'2022'!Print_Area</vt:lpstr>
      <vt:lpstr>'2023'!Print_Area</vt:lpstr>
      <vt:lpstr>'2024'!Print_Area</vt:lpstr>
      <vt:lpstr>'2025'!Print_Area</vt:lpstr>
      <vt:lpstr>'2026'!Print_Area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Carreira, Robert</dc:creator>
  <cp:lastModifiedBy>ROBERT CARREIRA</cp:lastModifiedBy>
  <cp:lastPrinted>2024-05-05T01:14:16Z</cp:lastPrinted>
  <dcterms:created xsi:type="dcterms:W3CDTF">2013-05-30T21:59:09Z</dcterms:created>
  <dcterms:modified xsi:type="dcterms:W3CDTF">2026-07-09T18:52:25Z</dcterms:modified>
</cp:coreProperties>
</file>