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43447FCF-7020-4CC5-BA1C-39D8D2384760}" xr6:coauthVersionLast="47" xr6:coauthVersionMax="47" xr10:uidLastSave="{00000000-0000-0000-0000-000000000000}"/>
  <bookViews>
    <workbookView xWindow="540" yWindow="396" windowWidth="12408" windowHeight="16008" xr2:uid="{00000000-000D-0000-FFFF-FFFF00000000}"/>
  </bookViews>
  <sheets>
    <sheet name="Douglas &amp; Naco (combined)" sheetId="5" r:id="rId1"/>
    <sheet name="Douglas" sheetId="1" r:id="rId2"/>
    <sheet name="Naco" sheetId="4" r:id="rId3"/>
  </sheets>
  <definedNames>
    <definedName name="_xlnm.Print_Area" localSheetId="1">Douglas!$A$1:$G$26</definedName>
    <definedName name="_xlnm.Print_Area" localSheetId="0">'Douglas &amp; Naco (combined)'!$A$1:$G$26</definedName>
    <definedName name="_xlnm.Print_Area" localSheetId="2">Naco!$A$1:$G$26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5" l="1"/>
  <c r="G24" i="5" s="1"/>
  <c r="D24" i="5"/>
  <c r="E24" i="5" s="1"/>
  <c r="B24" i="5"/>
  <c r="G24" i="1"/>
  <c r="E24" i="1"/>
  <c r="C24" i="1"/>
  <c r="G24" i="4"/>
  <c r="E24" i="4"/>
  <c r="C24" i="4"/>
  <c r="G23" i="1"/>
  <c r="E23" i="1"/>
  <c r="B23" i="1"/>
  <c r="G23" i="4"/>
  <c r="E23" i="4"/>
  <c r="B23" i="4"/>
  <c r="F23" i="5"/>
  <c r="D23" i="5"/>
  <c r="E23" i="5" s="1"/>
  <c r="F22" i="5"/>
  <c r="D22" i="5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2" i="1"/>
  <c r="B22" i="5" s="1"/>
  <c r="B22" i="4"/>
  <c r="G22" i="1"/>
  <c r="E22" i="1"/>
  <c r="G22" i="4"/>
  <c r="E22" i="4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F21" i="5"/>
  <c r="D21" i="5"/>
  <c r="F20" i="5"/>
  <c r="D20" i="5"/>
  <c r="G23" i="5" l="1"/>
  <c r="B23" i="5"/>
  <c r="C23" i="4"/>
  <c r="E21" i="5"/>
  <c r="C23" i="1"/>
  <c r="G22" i="5"/>
  <c r="C22" i="4"/>
  <c r="C21" i="1"/>
  <c r="C22" i="1"/>
  <c r="E22" i="5"/>
  <c r="G21" i="5"/>
  <c r="C21" i="4"/>
  <c r="B21" i="5"/>
  <c r="B20" i="5"/>
  <c r="F19" i="5"/>
  <c r="D19" i="5"/>
  <c r="F18" i="5"/>
  <c r="D18" i="5"/>
  <c r="F17" i="5"/>
  <c r="D17" i="5"/>
  <c r="F16" i="5"/>
  <c r="D16" i="5"/>
  <c r="F15" i="5"/>
  <c r="G15" i="5" s="1"/>
  <c r="D15" i="5"/>
  <c r="F14" i="5"/>
  <c r="D14" i="5"/>
  <c r="F13" i="5"/>
  <c r="D13" i="5"/>
  <c r="F12" i="5"/>
  <c r="D12" i="5"/>
  <c r="F11" i="5"/>
  <c r="D11" i="5"/>
  <c r="F10" i="5"/>
  <c r="D10" i="5"/>
  <c r="F9" i="5"/>
  <c r="G9" i="5" s="1"/>
  <c r="D9" i="5"/>
  <c r="F8" i="5"/>
  <c r="D8" i="5"/>
  <c r="F7" i="5"/>
  <c r="D7" i="5"/>
  <c r="F6" i="5"/>
  <c r="D6" i="5"/>
  <c r="F5" i="5"/>
  <c r="D5" i="5"/>
  <c r="F4" i="5"/>
  <c r="D4" i="5"/>
  <c r="F3" i="5"/>
  <c r="D3" i="5"/>
  <c r="G5" i="5" l="1"/>
  <c r="G11" i="5"/>
  <c r="G17" i="5"/>
  <c r="G7" i="5"/>
  <c r="G13" i="5"/>
  <c r="C23" i="5"/>
  <c r="C24" i="5"/>
  <c r="E4" i="5"/>
  <c r="E8" i="5"/>
  <c r="E12" i="5"/>
  <c r="E16" i="5"/>
  <c r="E6" i="5"/>
  <c r="E10" i="5"/>
  <c r="E14" i="5"/>
  <c r="E18" i="5"/>
  <c r="C21" i="5"/>
  <c r="C22" i="5"/>
  <c r="E19" i="5"/>
  <c r="G4" i="5"/>
  <c r="G6" i="5"/>
  <c r="G8" i="5"/>
  <c r="G10" i="5"/>
  <c r="G12" i="5"/>
  <c r="G14" i="5"/>
  <c r="G16" i="5"/>
  <c r="G18" i="5"/>
  <c r="G19" i="5"/>
  <c r="G20" i="5"/>
  <c r="E5" i="5"/>
  <c r="E7" i="5"/>
  <c r="E9" i="5"/>
  <c r="E11" i="5"/>
  <c r="E13" i="5"/>
  <c r="E15" i="5"/>
  <c r="E17" i="5"/>
  <c r="E20" i="5"/>
  <c r="C20" i="1"/>
  <c r="C20" i="4"/>
  <c r="B19" i="5"/>
  <c r="C20" i="5" s="1"/>
  <c r="C18" i="1"/>
  <c r="C19" i="1" l="1"/>
  <c r="B17" i="5"/>
  <c r="C17" i="1" l="1"/>
  <c r="C17" i="4"/>
  <c r="B16" i="5"/>
  <c r="C17" i="5" s="1"/>
  <c r="C16" i="4"/>
  <c r="C4" i="1"/>
  <c r="C5" i="1" l="1"/>
  <c r="C9" i="1"/>
  <c r="C13" i="1"/>
  <c r="C4" i="4"/>
  <c r="C8" i="4"/>
  <c r="C12" i="4"/>
  <c r="C10" i="1"/>
  <c r="C5" i="4"/>
  <c r="C9" i="4"/>
  <c r="C13" i="4"/>
  <c r="C11" i="1"/>
  <c r="C6" i="4"/>
  <c r="C10" i="4"/>
  <c r="C8" i="1"/>
  <c r="C12" i="1"/>
  <c r="C7" i="4"/>
  <c r="C11" i="4"/>
  <c r="C15" i="4"/>
  <c r="B18" i="5"/>
  <c r="C18" i="4"/>
  <c r="C19" i="4"/>
  <c r="C6" i="1"/>
  <c r="C14" i="1"/>
  <c r="C16" i="5"/>
  <c r="C7" i="1"/>
  <c r="C15" i="1"/>
  <c r="C14" i="4"/>
  <c r="C16" i="1"/>
  <c r="B4" i="5"/>
  <c r="B8" i="5"/>
  <c r="B12" i="5"/>
  <c r="B6" i="5"/>
  <c r="C6" i="5" s="1"/>
  <c r="B10" i="5"/>
  <c r="B14" i="5"/>
  <c r="B3" i="5"/>
  <c r="B7" i="5"/>
  <c r="C7" i="5" s="1"/>
  <c r="B11" i="5"/>
  <c r="B15" i="5"/>
  <c r="B5" i="5"/>
  <c r="B9" i="5"/>
  <c r="B13" i="5"/>
  <c r="C9" i="5" l="1"/>
  <c r="C11" i="5"/>
  <c r="C15" i="5"/>
  <c r="C4" i="5"/>
  <c r="C5" i="5"/>
  <c r="C12" i="5"/>
  <c r="C14" i="5"/>
  <c r="C8" i="5"/>
  <c r="C13" i="5"/>
  <c r="C10" i="5"/>
  <c r="C18" i="5"/>
  <c r="C19" i="5"/>
</calcChain>
</file>

<file path=xl/sharedStrings.xml><?xml version="1.0" encoding="utf-8"?>
<sst xmlns="http://schemas.openxmlformats.org/spreadsheetml/2006/main" count="27" uniqueCount="9">
  <si>
    <t>Total</t>
  </si>
  <si>
    <t>Exports</t>
  </si>
  <si>
    <t>Imports</t>
  </si>
  <si>
    <t>Year</t>
  </si>
  <si>
    <t>Source: U.S. Department of Transportation, Bureau of Transportation Statistics (BTS) and US Economic Research</t>
  </si>
  <si>
    <t>International Trade Value (Cochise County, AZ)</t>
  </si>
  <si>
    <t>International Trade Value (Douglas, AZ Port)</t>
  </si>
  <si>
    <t>International Trade Value (Naco, AZ Port)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</si>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</sst>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5" fontId="0" fillId="2" borderId="0" xfId="0" applyNumberFormat="1" applyFill="1"/>
    <xf numFmtId="165" fontId="2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508A-20E8-4B7D-8053-1E3F53483A05}">
  <dimension ref="A1:J26"/>
  <sheetViews>
    <sheetView tabSelected="1" workbookViewId="0">
      <selection sqref="A1:G1"/>
    </sheetView>
  </sheetViews>
  <sheetFormatPr defaultColWidth="13.88671875" defaultRowHeight="14.4" x14ac:dyDescent="0.3"/>
  <cols>
    <col min="1" max="1" width="14.33203125" style="1" customWidth="1"/>
    <col min="2" max="2" width="18.88671875" style="1" customWidth="1"/>
    <col min="3" max="3" width="8.6640625" style="1" bestFit="1" customWidth="1"/>
    <col min="4" max="4" width="20" style="1" customWidth="1"/>
    <col min="5" max="5" width="8.6640625" style="1" bestFit="1" customWidth="1"/>
    <col min="6" max="6" width="20" style="1" customWidth="1"/>
    <col min="7" max="7" width="8.6640625" style="1" bestFit="1" customWidth="1"/>
    <col min="8" max="16384" width="13.88671875" style="1"/>
  </cols>
  <sheetData>
    <row r="1" spans="1:8" ht="15.6" x14ac:dyDescent="0.3">
      <c r="A1" s="8" t="s">
        <v>5</v>
      </c>
      <c r="B1" s="9"/>
      <c r="C1" s="9"/>
      <c r="D1" s="9"/>
      <c r="E1" s="9"/>
      <c r="F1" s="9"/>
      <c r="G1" s="9"/>
    </row>
    <row r="2" spans="1:8" ht="15.6" x14ac:dyDescent="0.3">
      <c r="A2" s="3" t="s">
        <v>3</v>
      </c>
      <c r="B2" s="3" t="s">
        <v>0</v>
      </c>
      <c r="C2" s="3" t="s">
        <v>8</v>
      </c>
      <c r="D2" s="3" t="s">
        <v>1</v>
      </c>
      <c r="E2" s="3" t="s">
        <v>8</v>
      </c>
      <c r="F2" s="3" t="s">
        <v>2</v>
      </c>
      <c r="G2" s="3" t="s">
        <v>8</v>
      </c>
    </row>
    <row r="3" spans="1:8" ht="15.6" x14ac:dyDescent="0.3">
      <c r="A3" s="3">
        <v>2004</v>
      </c>
      <c r="B3" s="5">
        <f>Douglas!B3+Naco!B3</f>
        <v>849952218</v>
      </c>
      <c r="C3" s="5"/>
      <c r="D3" s="5">
        <f>Douglas!D3+Naco!D3</f>
        <v>323366626</v>
      </c>
      <c r="E3" s="5"/>
      <c r="F3" s="5">
        <f>Douglas!F3+Naco!F3</f>
        <v>526585592</v>
      </c>
    </row>
    <row r="4" spans="1:8" ht="15.6" x14ac:dyDescent="0.3">
      <c r="A4" s="3">
        <v>2005</v>
      </c>
      <c r="B4" s="5">
        <f>Douglas!B4+Naco!B4</f>
        <v>1228107107</v>
      </c>
      <c r="C4" s="7">
        <f>(B4-B3)/B3</f>
        <v>0.44491311510407755</v>
      </c>
      <c r="D4" s="5">
        <f>Douglas!D4+Naco!D4</f>
        <v>408608960</v>
      </c>
      <c r="E4" s="7">
        <f>(D4-D3)/D3</f>
        <v>0.26360894151148423</v>
      </c>
      <c r="F4" s="5">
        <f>Douglas!F4+Naco!F4</f>
        <v>819498147</v>
      </c>
      <c r="G4" s="7">
        <f>(F4-F3)/F3</f>
        <v>0.55624870761750733</v>
      </c>
    </row>
    <row r="5" spans="1:8" ht="15.6" x14ac:dyDescent="0.3">
      <c r="A5" s="3">
        <v>2006</v>
      </c>
      <c r="B5" s="5">
        <f>Douglas!B5+Naco!B5</f>
        <v>1289001899</v>
      </c>
      <c r="C5" s="7">
        <f t="shared" ref="C5:E21" si="0">(B5-B4)/B4</f>
        <v>4.9584268060098441E-2</v>
      </c>
      <c r="D5" s="5">
        <f>Douglas!D5+Naco!D5</f>
        <v>539956583</v>
      </c>
      <c r="E5" s="7">
        <f t="shared" si="0"/>
        <v>0.32145066765055763</v>
      </c>
      <c r="F5" s="5">
        <f>Douglas!F5+Naco!F5</f>
        <v>749045316</v>
      </c>
      <c r="G5" s="7">
        <f t="shared" ref="G5" si="1">(F5-F4)/F4</f>
        <v>-8.5970702017950998E-2</v>
      </c>
    </row>
    <row r="6" spans="1:8" ht="15.6" x14ac:dyDescent="0.3">
      <c r="A6" s="3">
        <v>2007</v>
      </c>
      <c r="B6" s="5">
        <f>Douglas!B6+Naco!B6</f>
        <v>1408447215</v>
      </c>
      <c r="C6" s="7">
        <f t="shared" si="0"/>
        <v>9.2664965111893913E-2</v>
      </c>
      <c r="D6" s="5">
        <f>Douglas!D6+Naco!D6</f>
        <v>455053393</v>
      </c>
      <c r="E6" s="7">
        <f t="shared" si="0"/>
        <v>-0.15724077207889139</v>
      </c>
      <c r="F6" s="5">
        <f>Douglas!F6+Naco!F6</f>
        <v>953393822</v>
      </c>
      <c r="G6" s="7">
        <f t="shared" ref="G6" si="2">(F6-F5)/F5</f>
        <v>0.27281194025916583</v>
      </c>
    </row>
    <row r="7" spans="1:8" ht="15.6" x14ac:dyDescent="0.3">
      <c r="A7" s="3">
        <v>2008</v>
      </c>
      <c r="B7" s="5">
        <f>Douglas!B7+Naco!B7</f>
        <v>1253413356</v>
      </c>
      <c r="C7" s="7">
        <f t="shared" si="0"/>
        <v>-0.11007431258259828</v>
      </c>
      <c r="D7" s="5">
        <f>Douglas!D7+Naco!D7</f>
        <v>475391994</v>
      </c>
      <c r="E7" s="7">
        <f t="shared" si="0"/>
        <v>4.4694977145242384E-2</v>
      </c>
      <c r="F7" s="5">
        <f>Douglas!F7+Naco!F7</f>
        <v>778021362</v>
      </c>
      <c r="G7" s="7">
        <f t="shared" ref="G7" si="3">(F7-F6)/F6</f>
        <v>-0.18394545459934813</v>
      </c>
    </row>
    <row r="8" spans="1:8" ht="15.6" x14ac:dyDescent="0.3">
      <c r="A8" s="3">
        <v>2009</v>
      </c>
      <c r="B8" s="5">
        <f>Douglas!B8+Naco!B8</f>
        <v>1143951054</v>
      </c>
      <c r="C8" s="7">
        <f t="shared" si="0"/>
        <v>-8.7331367163124438E-2</v>
      </c>
      <c r="D8" s="5">
        <f>Douglas!D8+Naco!D8</f>
        <v>426121243</v>
      </c>
      <c r="E8" s="7">
        <f t="shared" si="0"/>
        <v>-0.10364236592507697</v>
      </c>
      <c r="F8" s="5">
        <f>Douglas!F8+Naco!F8</f>
        <v>717829811</v>
      </c>
      <c r="G8" s="7">
        <f t="shared" ref="G8" si="4">(F8-F7)/F7</f>
        <v>-7.7364907880254324E-2</v>
      </c>
    </row>
    <row r="9" spans="1:8" ht="15.6" x14ac:dyDescent="0.3">
      <c r="A9" s="3">
        <v>2010</v>
      </c>
      <c r="B9" s="5">
        <f>Douglas!B9+Naco!B9</f>
        <v>1483843472</v>
      </c>
      <c r="C9" s="7">
        <f t="shared" si="0"/>
        <v>0.2971214693246832</v>
      </c>
      <c r="D9" s="5">
        <f>Douglas!D9+Naco!D9</f>
        <v>649687904</v>
      </c>
      <c r="E9" s="7">
        <f t="shared" si="0"/>
        <v>0.52465504753068604</v>
      </c>
      <c r="F9" s="5">
        <f>Douglas!F9+Naco!F9</f>
        <v>834155568</v>
      </c>
      <c r="G9" s="7">
        <f t="shared" ref="G9" si="5">(F9-F8)/F8</f>
        <v>0.16205200065172551</v>
      </c>
    </row>
    <row r="10" spans="1:8" ht="15.6" x14ac:dyDescent="0.3">
      <c r="A10" s="3">
        <v>2011</v>
      </c>
      <c r="B10" s="5">
        <f>Douglas!B10+Naco!B10</f>
        <v>2274131747</v>
      </c>
      <c r="C10" s="7">
        <f t="shared" si="0"/>
        <v>0.53259544548510163</v>
      </c>
      <c r="D10" s="5">
        <f>Douglas!D10+Naco!D10</f>
        <v>1048242543</v>
      </c>
      <c r="E10" s="7">
        <f t="shared" si="0"/>
        <v>0.61345553233510719</v>
      </c>
      <c r="F10" s="5">
        <f>Douglas!F10+Naco!F10</f>
        <v>1225889204</v>
      </c>
      <c r="G10" s="7">
        <f t="shared" ref="G10" si="6">(F10-F9)/F9</f>
        <v>0.4696170007463164</v>
      </c>
    </row>
    <row r="11" spans="1:8" ht="15.6" x14ac:dyDescent="0.3">
      <c r="A11" s="3">
        <v>2012</v>
      </c>
      <c r="B11" s="5">
        <f>Douglas!B11+Naco!B11</f>
        <v>2465641529</v>
      </c>
      <c r="C11" s="7">
        <f t="shared" si="0"/>
        <v>8.4212263538661195E-2</v>
      </c>
      <c r="D11" s="5">
        <f>Douglas!D11+Naco!D11</f>
        <v>1345131311</v>
      </c>
      <c r="E11" s="7">
        <f t="shared" si="0"/>
        <v>0.28322526115981156</v>
      </c>
      <c r="F11" s="5">
        <f>Douglas!F11+Naco!F11</f>
        <v>1120510218</v>
      </c>
      <c r="G11" s="7">
        <f t="shared" ref="G11" si="7">(F11-F10)/F10</f>
        <v>-8.5961264408035365E-2</v>
      </c>
    </row>
    <row r="12" spans="1:8" ht="15.6" x14ac:dyDescent="0.3">
      <c r="A12" s="3">
        <v>2013</v>
      </c>
      <c r="B12" s="5">
        <f>Douglas!B12+Naco!B12</f>
        <v>2521961158</v>
      </c>
      <c r="C12" s="7">
        <f t="shared" si="0"/>
        <v>2.2841774985369333E-2</v>
      </c>
      <c r="D12" s="5">
        <f>Douglas!D12+Naco!D12</f>
        <v>1498528190</v>
      </c>
      <c r="E12" s="7">
        <f t="shared" si="0"/>
        <v>0.11403859069042219</v>
      </c>
      <c r="F12" s="5">
        <f>Douglas!F12+Naco!F12</f>
        <v>1023432968</v>
      </c>
      <c r="G12" s="7">
        <f t="shared" ref="G12" si="8">(F12-F11)/F11</f>
        <v>-8.6636648591454438E-2</v>
      </c>
    </row>
    <row r="13" spans="1:8" ht="15.6" x14ac:dyDescent="0.3">
      <c r="A13" s="3">
        <v>2014</v>
      </c>
      <c r="B13" s="5">
        <f>Douglas!B13+Naco!B13</f>
        <v>2376180469</v>
      </c>
      <c r="C13" s="7">
        <f t="shared" si="0"/>
        <v>-5.7804494148359122E-2</v>
      </c>
      <c r="D13" s="5">
        <f>Douglas!D13+Naco!D13</f>
        <v>1340689078</v>
      </c>
      <c r="E13" s="7">
        <f t="shared" si="0"/>
        <v>-0.10532942460028062</v>
      </c>
      <c r="F13" s="5">
        <f>Douglas!F13+Naco!F13</f>
        <v>1035491391</v>
      </c>
      <c r="G13" s="7">
        <f t="shared" ref="G13" si="9">(F13-F12)/F12</f>
        <v>1.1782328083064059E-2</v>
      </c>
      <c r="H13" s="2"/>
    </row>
    <row r="14" spans="1:8" ht="15.6" x14ac:dyDescent="0.3">
      <c r="A14" s="3">
        <v>2015</v>
      </c>
      <c r="B14" s="5">
        <f>Douglas!B14+Naco!B14</f>
        <v>2232572675</v>
      </c>
      <c r="C14" s="7">
        <f t="shared" si="0"/>
        <v>-6.0436400295991156E-2</v>
      </c>
      <c r="D14" s="5">
        <f>Douglas!D14+Naco!D14</f>
        <v>1119324338</v>
      </c>
      <c r="E14" s="7">
        <f t="shared" si="0"/>
        <v>-0.16511266007344919</v>
      </c>
      <c r="F14" s="5">
        <f>Douglas!F14+Naco!F14</f>
        <v>1113248337</v>
      </c>
      <c r="G14" s="7">
        <f t="shared" ref="G14" si="10">(F14-F13)/F13</f>
        <v>7.5091832414857812E-2</v>
      </c>
      <c r="H14" s="2"/>
    </row>
    <row r="15" spans="1:8" ht="15.6" x14ac:dyDescent="0.3">
      <c r="A15" s="3">
        <v>2016</v>
      </c>
      <c r="B15" s="5">
        <f>Douglas!B15+Naco!B15</f>
        <v>1986577628</v>
      </c>
      <c r="C15" s="7">
        <f t="shared" si="0"/>
        <v>-0.11018456409263362</v>
      </c>
      <c r="D15" s="5">
        <f>Douglas!D15+Naco!D15</f>
        <v>931336746</v>
      </c>
      <c r="E15" s="7">
        <f t="shared" si="0"/>
        <v>-0.16794738184277738</v>
      </c>
      <c r="F15" s="5">
        <f>Douglas!F15+Naco!F15</f>
        <v>1055240882</v>
      </c>
      <c r="G15" s="7">
        <f t="shared" ref="G15" si="11">(F15-F14)/F14</f>
        <v>-5.2106482508942654E-2</v>
      </c>
      <c r="H15" s="2"/>
    </row>
    <row r="16" spans="1:8" ht="15.6" x14ac:dyDescent="0.3">
      <c r="A16" s="3">
        <v>2017</v>
      </c>
      <c r="B16" s="5">
        <f>Douglas!B16+Naco!B16</f>
        <v>2000736842</v>
      </c>
      <c r="C16" s="7">
        <f t="shared" si="0"/>
        <v>7.1274405794325198E-3</v>
      </c>
      <c r="D16" s="5">
        <f>Douglas!D16+Naco!D16</f>
        <v>865285286</v>
      </c>
      <c r="E16" s="7">
        <f t="shared" si="0"/>
        <v>-7.0921135973303476E-2</v>
      </c>
      <c r="F16" s="5">
        <f>Douglas!F16+Naco!F16</f>
        <v>1135451556</v>
      </c>
      <c r="G16" s="7">
        <f t="shared" ref="G16" si="12">(F16-F15)/F15</f>
        <v>7.6011719568688962E-2</v>
      </c>
      <c r="H16" s="2"/>
    </row>
    <row r="17" spans="1:10" ht="15.6" x14ac:dyDescent="0.3">
      <c r="A17" s="3">
        <v>2018</v>
      </c>
      <c r="B17" s="5">
        <f>Douglas!B17+Naco!B17</f>
        <v>1927918552</v>
      </c>
      <c r="C17" s="7">
        <f t="shared" si="0"/>
        <v>-3.639573604653E-2</v>
      </c>
      <c r="D17" s="5">
        <f>Douglas!D17+Naco!D17</f>
        <v>834267635</v>
      </c>
      <c r="E17" s="7">
        <f t="shared" si="0"/>
        <v>-3.5846733443702636E-2</v>
      </c>
      <c r="F17" s="5">
        <f>Douglas!F17+Naco!F17</f>
        <v>1093650917</v>
      </c>
      <c r="G17" s="7">
        <f t="shared" ref="G17" si="13">(F17-F16)/F16</f>
        <v>-3.6814110455981444E-2</v>
      </c>
      <c r="H17" s="2"/>
    </row>
    <row r="18" spans="1:10" ht="15.6" x14ac:dyDescent="0.3">
      <c r="A18" s="3">
        <v>2019</v>
      </c>
      <c r="B18" s="5">
        <f>Douglas!B18+Naco!B18</f>
        <v>1935661815</v>
      </c>
      <c r="C18" s="7">
        <f t="shared" si="0"/>
        <v>4.0163849203936706E-3</v>
      </c>
      <c r="D18" s="5">
        <f>Douglas!D18+Naco!D18</f>
        <v>799050276</v>
      </c>
      <c r="E18" s="7">
        <f t="shared" si="0"/>
        <v>-4.2213502624969985E-2</v>
      </c>
      <c r="F18" s="5">
        <f>Douglas!F18+Naco!F18</f>
        <v>1136611539</v>
      </c>
      <c r="G18" s="7">
        <f t="shared" ref="G18" si="14">(F18-F17)/F17</f>
        <v>3.9281841520185913E-2</v>
      </c>
      <c r="H18" s="6"/>
    </row>
    <row r="19" spans="1:10" ht="15.6" x14ac:dyDescent="0.3">
      <c r="A19" s="3">
        <v>2020</v>
      </c>
      <c r="B19" s="5">
        <f>Douglas!B19+Naco!B19</f>
        <v>2311436998</v>
      </c>
      <c r="C19" s="7">
        <f t="shared" si="0"/>
        <v>0.19413266309642008</v>
      </c>
      <c r="D19" s="5">
        <f>Douglas!D19+Naco!D19</f>
        <v>1051065341</v>
      </c>
      <c r="E19" s="7">
        <f t="shared" si="0"/>
        <v>0.31539325192599021</v>
      </c>
      <c r="F19" s="5">
        <f>Douglas!F19+Naco!F19</f>
        <v>1260371657</v>
      </c>
      <c r="G19" s="7">
        <f t="shared" ref="G19" si="15">(F19-F18)/F18</f>
        <v>0.10888515007412748</v>
      </c>
      <c r="H19" s="6"/>
    </row>
    <row r="20" spans="1:10" ht="15.6" x14ac:dyDescent="0.3">
      <c r="A20" s="3">
        <v>2021</v>
      </c>
      <c r="B20" s="5">
        <f>Douglas!B20+Naco!B20</f>
        <v>2942136470</v>
      </c>
      <c r="C20" s="7">
        <f t="shared" si="0"/>
        <v>0.27286033430533502</v>
      </c>
      <c r="D20" s="5">
        <f>Douglas!D20+Naco!D20</f>
        <v>1237125170</v>
      </c>
      <c r="E20" s="7">
        <f t="shared" si="0"/>
        <v>0.17702023056243085</v>
      </c>
      <c r="F20" s="5">
        <f>Douglas!F20+Naco!F20</f>
        <v>1705011300</v>
      </c>
      <c r="G20" s="7">
        <f t="shared" ref="G20" si="16">(F20-F19)/F19</f>
        <v>0.35278454615391275</v>
      </c>
      <c r="H20" s="6"/>
      <c r="I20" s="6"/>
      <c r="J20" s="6"/>
    </row>
    <row r="21" spans="1:10" ht="15.6" x14ac:dyDescent="0.3">
      <c r="A21" s="3">
        <v>2022</v>
      </c>
      <c r="B21" s="5">
        <f>Douglas!B21+Naco!B21</f>
        <v>2591602071</v>
      </c>
      <c r="C21" s="7">
        <f t="shared" si="0"/>
        <v>-0.11914280747146988</v>
      </c>
      <c r="D21" s="5">
        <f>Douglas!D21+Naco!D21</f>
        <v>1124233282</v>
      </c>
      <c r="E21" s="7">
        <f t="shared" si="0"/>
        <v>-9.1253408092893298E-2</v>
      </c>
      <c r="F21" s="5">
        <f>Douglas!F21+Naco!F21</f>
        <v>1467368789</v>
      </c>
      <c r="G21" s="7">
        <f t="shared" ref="G21" si="17">(F21-F20)/F20</f>
        <v>-0.13937884810499496</v>
      </c>
      <c r="H21" s="6"/>
      <c r="I21" s="6"/>
      <c r="J21" s="6"/>
    </row>
    <row r="22" spans="1:10" ht="15.6" x14ac:dyDescent="0.3">
      <c r="A22" s="3">
        <v>2023</v>
      </c>
      <c r="B22" s="5">
        <f>Douglas!B22+Naco!B22</f>
        <v>2221687976</v>
      </c>
      <c r="C22" s="7">
        <f t="shared" ref="C22" si="18">(B22-B21)/B21</f>
        <v>-0.14273568428553707</v>
      </c>
      <c r="D22" s="5">
        <f>Douglas!D22+Naco!D22</f>
        <v>925915121</v>
      </c>
      <c r="E22" s="7">
        <f t="shared" ref="E22" si="19">(D22-D21)/D21</f>
        <v>-0.1764030332274045</v>
      </c>
      <c r="F22" s="5">
        <f>Douglas!F22+Naco!F22</f>
        <v>1295772855</v>
      </c>
      <c r="G22" s="7">
        <f t="shared" ref="G22" si="20">(F22-F21)/F21</f>
        <v>-0.11694124564073714</v>
      </c>
      <c r="H22" s="6"/>
      <c r="I22" s="6"/>
      <c r="J22" s="6"/>
    </row>
    <row r="23" spans="1:10" ht="15.6" x14ac:dyDescent="0.3">
      <c r="A23" s="3">
        <v>2024</v>
      </c>
      <c r="B23" s="5">
        <f>Douglas!B23+Naco!B23</f>
        <v>2243183291</v>
      </c>
      <c r="C23" s="7">
        <f t="shared" ref="C23" si="21">(B23-B22)/B22</f>
        <v>9.6752177768459052E-3</v>
      </c>
      <c r="D23" s="5">
        <f>Douglas!D23+Naco!D23</f>
        <v>808438307</v>
      </c>
      <c r="E23" s="7">
        <f t="shared" ref="E23" si="22">(D23-D22)/D22</f>
        <v>-0.12687643968177512</v>
      </c>
      <c r="F23" s="5">
        <f>Douglas!F23+Naco!F23</f>
        <v>1434744984</v>
      </c>
      <c r="G23" s="7">
        <f t="shared" ref="G23" si="23">(F23-F22)/F22</f>
        <v>0.10725037838518388</v>
      </c>
      <c r="H23" s="6"/>
      <c r="I23" s="6"/>
      <c r="J23" s="6"/>
    </row>
    <row r="24" spans="1:10" ht="15.6" x14ac:dyDescent="0.3">
      <c r="A24" s="3">
        <v>2025</v>
      </c>
      <c r="B24" s="5">
        <f>Douglas!B24+Naco!B24</f>
        <v>2421102235</v>
      </c>
      <c r="C24" s="7">
        <f t="shared" ref="C24" si="24">(B24-B23)/B23</f>
        <v>7.9315383951832408E-2</v>
      </c>
      <c r="D24" s="5">
        <f>Douglas!D24+Naco!D24</f>
        <v>859232931</v>
      </c>
      <c r="E24" s="7">
        <f t="shared" ref="E24" si="25">(D24-D23)/D23</f>
        <v>6.2830550655734826E-2</v>
      </c>
      <c r="F24" s="5">
        <f>Douglas!F24+Naco!F24</f>
        <v>1561869304</v>
      </c>
      <c r="G24" s="7">
        <f t="shared" ref="G24" si="26">(F24-F23)/F23</f>
        <v>8.8604122277942038E-2</v>
      </c>
      <c r="H24" s="6"/>
      <c r="I24" s="6"/>
      <c r="J24" s="6"/>
    </row>
    <row r="25" spans="1:10" ht="15.6" x14ac:dyDescent="0.3">
      <c r="A25" s="3"/>
      <c r="B25" s="5"/>
      <c r="C25" s="7"/>
      <c r="D25" s="5"/>
      <c r="E25" s="7"/>
      <c r="F25" s="5"/>
      <c r="G25" s="7"/>
      <c r="H25" s="6"/>
      <c r="I25" s="6"/>
      <c r="J25" s="6"/>
    </row>
    <row r="26" spans="1:10" ht="33" customHeight="1" x14ac:dyDescent="0.3">
      <c r="A26" s="10" t="s">
        <v>4</v>
      </c>
      <c r="B26" s="10"/>
      <c r="C26" s="10"/>
      <c r="D26" s="10"/>
      <c r="E26" s="10"/>
      <c r="F26" s="10"/>
      <c r="G26" s="10"/>
    </row>
  </sheetData>
  <mergeCells count="2">
    <mergeCell ref="A1:G1"/>
    <mergeCell ref="A26:G26"/>
  </mergeCells>
  <pageMargins left="0.7" right="0.7" top="0.75" bottom="0.75" header="0.3" footer="0.3"/>
  <pageSetup orientation="landscape" r:id="rId1"/>
  <ignoredErrors>
    <ignoredError sqref="D4:D24 F4:F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sqref="A1:G1"/>
    </sheetView>
  </sheetViews>
  <sheetFormatPr defaultColWidth="13.88671875" defaultRowHeight="14.4" x14ac:dyDescent="0.3"/>
  <cols>
    <col min="1" max="1" width="14.33203125" style="1" customWidth="1"/>
    <col min="2" max="2" width="18.88671875" style="1" customWidth="1"/>
    <col min="3" max="3" width="8.6640625" style="1" bestFit="1" customWidth="1"/>
    <col min="4" max="4" width="20" style="1" customWidth="1"/>
    <col min="5" max="5" width="8.6640625" style="1" bestFit="1" customWidth="1"/>
    <col min="6" max="6" width="20" style="1" customWidth="1"/>
    <col min="7" max="7" width="8.6640625" style="1" bestFit="1" customWidth="1"/>
    <col min="8" max="16384" width="13.88671875" style="1"/>
  </cols>
  <sheetData>
    <row r="1" spans="1:8" ht="15.6" x14ac:dyDescent="0.3">
      <c r="A1" s="8" t="s">
        <v>6</v>
      </c>
      <c r="B1" s="9"/>
      <c r="C1" s="9"/>
      <c r="D1" s="9"/>
      <c r="E1" s="9"/>
      <c r="F1" s="9"/>
      <c r="G1" s="9"/>
    </row>
    <row r="2" spans="1:8" ht="15.6" x14ac:dyDescent="0.3">
      <c r="A2" s="3" t="s">
        <v>3</v>
      </c>
      <c r="B2" s="3" t="s">
        <v>0</v>
      </c>
      <c r="C2" s="3" t="s">
        <v>8</v>
      </c>
      <c r="D2" s="3" t="s">
        <v>1</v>
      </c>
      <c r="E2" s="3" t="s">
        <v>8</v>
      </c>
      <c r="F2" s="3" t="s">
        <v>2</v>
      </c>
      <c r="G2" s="3" t="s">
        <v>8</v>
      </c>
    </row>
    <row r="3" spans="1:8" ht="15.6" x14ac:dyDescent="0.3">
      <c r="A3" s="3">
        <v>2004</v>
      </c>
      <c r="B3" s="5">
        <f t="shared" ref="B3:B21" si="0">SUM(D3,F3)</f>
        <v>764251878</v>
      </c>
      <c r="C3" s="5"/>
      <c r="D3" s="5">
        <v>264971733</v>
      </c>
      <c r="E3" s="5"/>
      <c r="F3" s="5">
        <v>499280145</v>
      </c>
    </row>
    <row r="4" spans="1:8" ht="15.6" x14ac:dyDescent="0.3">
      <c r="A4" s="3">
        <v>2005</v>
      </c>
      <c r="B4" s="5">
        <f t="shared" si="0"/>
        <v>1118125487</v>
      </c>
      <c r="C4" s="7">
        <f>(B4-B3)/B3</f>
        <v>0.46303269797133556</v>
      </c>
      <c r="D4" s="5">
        <v>333652145</v>
      </c>
      <c r="E4" s="7">
        <f>(D4-D3)/D3</f>
        <v>0.25919901425862663</v>
      </c>
      <c r="F4" s="5">
        <v>784473342</v>
      </c>
      <c r="G4" s="7">
        <f>(F4-F3)/F3</f>
        <v>0.57120876897678352</v>
      </c>
    </row>
    <row r="5" spans="1:8" ht="15.6" x14ac:dyDescent="0.3">
      <c r="A5" s="3">
        <v>2006</v>
      </c>
      <c r="B5" s="5">
        <f t="shared" si="0"/>
        <v>1156103509</v>
      </c>
      <c r="C5" s="7">
        <f t="shared" ref="C5:E21" si="1">(B5-B4)/B4</f>
        <v>3.3965795826636051E-2</v>
      </c>
      <c r="D5" s="5">
        <v>447595936</v>
      </c>
      <c r="E5" s="7">
        <f t="shared" si="1"/>
        <v>0.34150474590834717</v>
      </c>
      <c r="F5" s="5">
        <v>708507573</v>
      </c>
      <c r="G5" s="7">
        <f t="shared" ref="G5" si="2">(F5-F4)/F4</f>
        <v>-9.6836648147057114E-2</v>
      </c>
    </row>
    <row r="6" spans="1:8" ht="15.6" x14ac:dyDescent="0.3">
      <c r="A6" s="3">
        <v>2007</v>
      </c>
      <c r="B6" s="5">
        <f t="shared" si="0"/>
        <v>1286708105</v>
      </c>
      <c r="C6" s="7">
        <f t="shared" si="1"/>
        <v>0.11296963894951728</v>
      </c>
      <c r="D6" s="5">
        <v>401574848</v>
      </c>
      <c r="E6" s="7">
        <f t="shared" si="1"/>
        <v>-0.10281837768964909</v>
      </c>
      <c r="F6" s="5">
        <v>885133257</v>
      </c>
      <c r="G6" s="7">
        <f t="shared" ref="G6" si="3">(F6-F5)/F5</f>
        <v>0.2492925844844851</v>
      </c>
    </row>
    <row r="7" spans="1:8" ht="15.6" x14ac:dyDescent="0.3">
      <c r="A7" s="3">
        <v>2008</v>
      </c>
      <c r="B7" s="5">
        <f t="shared" si="0"/>
        <v>1211684726</v>
      </c>
      <c r="C7" s="7">
        <f t="shared" si="1"/>
        <v>-5.8306447832626347E-2</v>
      </c>
      <c r="D7" s="5">
        <v>443990218</v>
      </c>
      <c r="E7" s="7">
        <f t="shared" si="1"/>
        <v>0.10562257624262364</v>
      </c>
      <c r="F7" s="5">
        <v>767694508</v>
      </c>
      <c r="G7" s="7">
        <f t="shared" ref="G7" si="4">(F7-F6)/F6</f>
        <v>-0.1326791735269755</v>
      </c>
    </row>
    <row r="8" spans="1:8" ht="15.6" x14ac:dyDescent="0.3">
      <c r="A8" s="3">
        <v>2009</v>
      </c>
      <c r="B8" s="5">
        <f t="shared" si="0"/>
        <v>1119739871</v>
      </c>
      <c r="C8" s="7">
        <f t="shared" si="1"/>
        <v>-7.5881830501839637E-2</v>
      </c>
      <c r="D8" s="5">
        <v>410704286</v>
      </c>
      <c r="E8" s="7">
        <f t="shared" si="1"/>
        <v>-7.4969967018507597E-2</v>
      </c>
      <c r="F8" s="5">
        <v>709035585</v>
      </c>
      <c r="G8" s="7">
        <f t="shared" ref="G8" si="5">(F8-F7)/F7</f>
        <v>-7.6409199738602274E-2</v>
      </c>
    </row>
    <row r="9" spans="1:8" ht="15.6" x14ac:dyDescent="0.3">
      <c r="A9" s="3">
        <v>2010</v>
      </c>
      <c r="B9" s="5">
        <f t="shared" si="0"/>
        <v>1434021741</v>
      </c>
      <c r="C9" s="7">
        <f t="shared" si="1"/>
        <v>0.2806740012922162</v>
      </c>
      <c r="D9" s="5">
        <v>612761734</v>
      </c>
      <c r="E9" s="7">
        <f t="shared" si="1"/>
        <v>0.49197793859886818</v>
      </c>
      <c r="F9" s="5">
        <v>821260007</v>
      </c>
      <c r="G9" s="7">
        <f t="shared" ref="G9" si="6">(F9-F8)/F8</f>
        <v>0.15827755951064149</v>
      </c>
    </row>
    <row r="10" spans="1:8" ht="15.6" x14ac:dyDescent="0.3">
      <c r="A10" s="3">
        <v>2011</v>
      </c>
      <c r="B10" s="5">
        <f t="shared" si="0"/>
        <v>2150915630</v>
      </c>
      <c r="C10" s="7">
        <f t="shared" si="1"/>
        <v>0.49991842417959548</v>
      </c>
      <c r="D10" s="5">
        <v>940641845</v>
      </c>
      <c r="E10" s="7">
        <f t="shared" si="1"/>
        <v>0.53508581363208951</v>
      </c>
      <c r="F10" s="5">
        <v>1210273785</v>
      </c>
      <c r="G10" s="7">
        <f t="shared" ref="G10" si="7">(F10-F9)/F9</f>
        <v>0.47367919378058793</v>
      </c>
    </row>
    <row r="11" spans="1:8" ht="15.6" x14ac:dyDescent="0.3">
      <c r="A11" s="3">
        <v>2012</v>
      </c>
      <c r="B11" s="5">
        <f t="shared" si="0"/>
        <v>2328182718</v>
      </c>
      <c r="C11" s="7">
        <f t="shared" si="1"/>
        <v>8.241471005536373E-2</v>
      </c>
      <c r="D11" s="5">
        <v>1228944450</v>
      </c>
      <c r="E11" s="7">
        <f t="shared" si="1"/>
        <v>0.30649561948841431</v>
      </c>
      <c r="F11" s="5">
        <v>1099238268</v>
      </c>
      <c r="G11" s="7">
        <f t="shared" ref="G11" si="8">(F11-F10)/F10</f>
        <v>-9.1744131266959572E-2</v>
      </c>
    </row>
    <row r="12" spans="1:8" ht="15.6" x14ac:dyDescent="0.3">
      <c r="A12" s="3">
        <v>2013</v>
      </c>
      <c r="B12" s="5">
        <f t="shared" si="0"/>
        <v>2377359817</v>
      </c>
      <c r="C12" s="7">
        <f t="shared" si="1"/>
        <v>2.1122525573183986E-2</v>
      </c>
      <c r="D12" s="5">
        <v>1379382857</v>
      </c>
      <c r="E12" s="7">
        <f t="shared" si="1"/>
        <v>0.12241269896291895</v>
      </c>
      <c r="F12" s="5">
        <v>997976960</v>
      </c>
      <c r="G12" s="7">
        <f t="shared" ref="G12" si="9">(F12-F11)/F11</f>
        <v>-9.2119525809667313E-2</v>
      </c>
    </row>
    <row r="13" spans="1:8" ht="15.6" x14ac:dyDescent="0.3">
      <c r="A13" s="3">
        <v>2014</v>
      </c>
      <c r="B13" s="5">
        <f t="shared" si="0"/>
        <v>2256787626</v>
      </c>
      <c r="C13" s="7">
        <f t="shared" si="1"/>
        <v>-5.0716845694881198E-2</v>
      </c>
      <c r="D13" s="5">
        <v>1239621435</v>
      </c>
      <c r="E13" s="7">
        <f t="shared" si="1"/>
        <v>-0.10132170433375191</v>
      </c>
      <c r="F13" s="5">
        <v>1017166191</v>
      </c>
      <c r="G13" s="7">
        <f t="shared" ref="G13" si="10">(F13-F12)/F12</f>
        <v>1.9228130276674926E-2</v>
      </c>
      <c r="H13" s="2"/>
    </row>
    <row r="14" spans="1:8" ht="15.6" x14ac:dyDescent="0.3">
      <c r="A14" s="3">
        <v>2015</v>
      </c>
      <c r="B14" s="5">
        <f t="shared" si="0"/>
        <v>2116734216</v>
      </c>
      <c r="C14" s="7">
        <f t="shared" si="1"/>
        <v>-6.2058745974354255E-2</v>
      </c>
      <c r="D14" s="5">
        <v>1013887548</v>
      </c>
      <c r="E14" s="7">
        <f t="shared" si="1"/>
        <v>-0.1820990510703778</v>
      </c>
      <c r="F14" s="5">
        <v>1102846668</v>
      </c>
      <c r="G14" s="7">
        <f t="shared" ref="G14" si="11">(F14-F13)/F13</f>
        <v>8.4234491627927108E-2</v>
      </c>
      <c r="H14" s="2"/>
    </row>
    <row r="15" spans="1:8" ht="15.6" x14ac:dyDescent="0.3">
      <c r="A15" s="3">
        <v>2016</v>
      </c>
      <c r="B15" s="5">
        <f t="shared" si="0"/>
        <v>1879732505</v>
      </c>
      <c r="C15" s="7">
        <f t="shared" si="1"/>
        <v>-0.11196573911289767</v>
      </c>
      <c r="D15" s="5">
        <v>832642196</v>
      </c>
      <c r="E15" s="7">
        <f t="shared" si="1"/>
        <v>-0.17876277537634774</v>
      </c>
      <c r="F15" s="5">
        <v>1047090309</v>
      </c>
      <c r="G15" s="7">
        <f t="shared" ref="G15" si="12">(F15-F14)/F14</f>
        <v>-5.0556764251837048E-2</v>
      </c>
      <c r="H15" s="2"/>
    </row>
    <row r="16" spans="1:8" ht="15.6" x14ac:dyDescent="0.3">
      <c r="A16" s="3">
        <v>2017</v>
      </c>
      <c r="B16" s="5">
        <f t="shared" si="0"/>
        <v>1897996833</v>
      </c>
      <c r="C16" s="7">
        <f t="shared" si="1"/>
        <v>9.7164505861433732E-3</v>
      </c>
      <c r="D16" s="5">
        <v>771340738</v>
      </c>
      <c r="E16" s="7">
        <f t="shared" si="1"/>
        <v>-7.3622809766897765E-2</v>
      </c>
      <c r="F16" s="5">
        <v>1126656095</v>
      </c>
      <c r="G16" s="7">
        <f t="shared" ref="G16" si="13">(F16-F15)/F15</f>
        <v>7.5987510643649739E-2</v>
      </c>
      <c r="H16" s="2"/>
    </row>
    <row r="17" spans="1:10" ht="15.6" x14ac:dyDescent="0.3">
      <c r="A17" s="3">
        <v>2018</v>
      </c>
      <c r="B17" s="5">
        <f t="shared" si="0"/>
        <v>1852749198</v>
      </c>
      <c r="C17" s="7">
        <f t="shared" si="1"/>
        <v>-2.3839678872635928E-2</v>
      </c>
      <c r="D17" s="5">
        <v>768511660</v>
      </c>
      <c r="E17" s="7">
        <f t="shared" si="1"/>
        <v>-3.6677409355241391E-3</v>
      </c>
      <c r="F17" s="5">
        <v>1084237538</v>
      </c>
      <c r="G17" s="7">
        <f t="shared" ref="G17" si="14">(F17-F16)/F16</f>
        <v>-3.7649960079433109E-2</v>
      </c>
      <c r="H17" s="2"/>
    </row>
    <row r="18" spans="1:10" ht="15.6" x14ac:dyDescent="0.3">
      <c r="A18" s="3">
        <v>2019</v>
      </c>
      <c r="B18" s="5">
        <f t="shared" si="0"/>
        <v>1870633458</v>
      </c>
      <c r="C18" s="7">
        <f t="shared" si="1"/>
        <v>9.6528229613083334E-3</v>
      </c>
      <c r="D18" s="5">
        <v>748038590</v>
      </c>
      <c r="E18" s="7">
        <f t="shared" si="1"/>
        <v>-2.6639895092808352E-2</v>
      </c>
      <c r="F18" s="5">
        <v>1122594868</v>
      </c>
      <c r="G18" s="7">
        <f t="shared" ref="G18" si="15">(F18-F17)/F17</f>
        <v>3.5377238525382985E-2</v>
      </c>
      <c r="H18" s="6"/>
    </row>
    <row r="19" spans="1:10" ht="15.6" x14ac:dyDescent="0.3">
      <c r="A19" s="3">
        <v>2020</v>
      </c>
      <c r="B19" s="5">
        <f t="shared" si="0"/>
        <v>2251335104</v>
      </c>
      <c r="C19" s="7">
        <f t="shared" si="1"/>
        <v>0.20351482775627763</v>
      </c>
      <c r="D19" s="5">
        <v>998216989</v>
      </c>
      <c r="E19" s="7">
        <f t="shared" si="1"/>
        <v>0.33444584590214793</v>
      </c>
      <c r="F19" s="5">
        <v>1253118115</v>
      </c>
      <c r="G19" s="7">
        <f t="shared" ref="G19" si="16">(F19-F18)/F18</f>
        <v>0.11626923542999842</v>
      </c>
      <c r="H19" s="6"/>
    </row>
    <row r="20" spans="1:10" ht="15.6" x14ac:dyDescent="0.3">
      <c r="A20" s="3">
        <v>2021</v>
      </c>
      <c r="B20" s="5">
        <f t="shared" si="0"/>
        <v>2871398998</v>
      </c>
      <c r="C20" s="7">
        <f t="shared" si="1"/>
        <v>0.27542052398077832</v>
      </c>
      <c r="D20" s="5">
        <v>1178377849</v>
      </c>
      <c r="E20" s="7">
        <f t="shared" si="1"/>
        <v>0.18048266257267637</v>
      </c>
      <c r="F20" s="5">
        <v>1693021149</v>
      </c>
      <c r="G20" s="7">
        <f t="shared" ref="G20" si="17">(F20-F19)/F19</f>
        <v>0.35104674390570118</v>
      </c>
      <c r="H20" s="6"/>
      <c r="I20" s="6"/>
      <c r="J20" s="6"/>
    </row>
    <row r="21" spans="1:10" ht="15.6" x14ac:dyDescent="0.3">
      <c r="A21" s="3">
        <v>2022</v>
      </c>
      <c r="B21" s="5">
        <f t="shared" si="0"/>
        <v>2510571321</v>
      </c>
      <c r="C21" s="7">
        <f t="shared" si="1"/>
        <v>-0.12566267427526628</v>
      </c>
      <c r="D21" s="5">
        <v>1066120505</v>
      </c>
      <c r="E21" s="7">
        <f t="shared" si="1"/>
        <v>-9.5264302613346216E-2</v>
      </c>
      <c r="F21" s="5">
        <v>1444450816</v>
      </c>
      <c r="G21" s="7">
        <f t="shared" ref="G21" si="18">(F21-F20)/F20</f>
        <v>-0.14682057170214358</v>
      </c>
      <c r="H21" s="6"/>
      <c r="I21" s="6"/>
      <c r="J21" s="6"/>
    </row>
    <row r="22" spans="1:10" ht="15.6" x14ac:dyDescent="0.3">
      <c r="A22" s="3">
        <v>2023</v>
      </c>
      <c r="B22" s="5">
        <f>SUM(D22,F22)</f>
        <v>2126629813</v>
      </c>
      <c r="C22" s="7">
        <f t="shared" ref="C22" si="19">(B22-B21)/B21</f>
        <v>-0.15292993462821444</v>
      </c>
      <c r="D22" s="5">
        <v>853472400</v>
      </c>
      <c r="E22" s="7">
        <f t="shared" ref="E22" si="20">(D22-D21)/D21</f>
        <v>-0.19945972711593235</v>
      </c>
      <c r="F22" s="5">
        <v>1273157413</v>
      </c>
      <c r="G22" s="7">
        <f t="shared" ref="G22" si="21">(F22-F21)/F21</f>
        <v>-0.11858721744112331</v>
      </c>
      <c r="H22" s="6"/>
      <c r="I22" s="6"/>
      <c r="J22" s="6"/>
    </row>
    <row r="23" spans="1:10" ht="15.6" x14ac:dyDescent="0.3">
      <c r="A23" s="3">
        <v>2024</v>
      </c>
      <c r="B23" s="5">
        <f>SUM(D23,F23)</f>
        <v>2151555610</v>
      </c>
      <c r="C23" s="7">
        <f t="shared" ref="C23" si="22">(B23-B22)/B22</f>
        <v>1.1720797313961102E-2</v>
      </c>
      <c r="D23" s="5">
        <v>741210121</v>
      </c>
      <c r="E23" s="7">
        <f t="shared" ref="E23" si="23">(D23-D22)/D22</f>
        <v>-0.13153592195834335</v>
      </c>
      <c r="F23" s="5">
        <v>1410345489</v>
      </c>
      <c r="G23" s="7">
        <f t="shared" ref="G23" si="24">(F23-F22)/F22</f>
        <v>0.10775421373601977</v>
      </c>
      <c r="H23" s="6"/>
      <c r="I23" s="6"/>
      <c r="J23" s="6"/>
    </row>
    <row r="24" spans="1:10" ht="15.6" x14ac:dyDescent="0.3">
      <c r="A24" s="3">
        <v>2025</v>
      </c>
      <c r="B24" s="5">
        <v>2357806287</v>
      </c>
      <c r="C24" s="7">
        <f t="shared" ref="C24" si="25">(B24-B23)/B23</f>
        <v>9.5861188082421903E-2</v>
      </c>
      <c r="D24" s="5">
        <v>814979908</v>
      </c>
      <c r="E24" s="7">
        <f t="shared" ref="E24" si="26">(D24-D23)/D23</f>
        <v>9.9526146378673103E-2</v>
      </c>
      <c r="F24" s="5">
        <v>1542826379</v>
      </c>
      <c r="G24" s="7">
        <f t="shared" ref="G24" si="27">(F24-F23)/F23</f>
        <v>9.3935061325955721E-2</v>
      </c>
      <c r="H24" s="6"/>
      <c r="I24" s="6"/>
      <c r="J24" s="6"/>
    </row>
    <row r="25" spans="1:10" ht="15.6" x14ac:dyDescent="0.3">
      <c r="A25" s="3"/>
      <c r="B25" s="5"/>
      <c r="C25" s="7"/>
      <c r="D25" s="5"/>
      <c r="E25" s="7"/>
      <c r="F25" s="5"/>
      <c r="G25" s="7"/>
      <c r="H25" s="6"/>
      <c r="I25" s="6"/>
      <c r="J25" s="6"/>
    </row>
    <row r="26" spans="1:10" ht="30" customHeight="1" x14ac:dyDescent="0.3">
      <c r="A26" s="11" t="s">
        <v>4</v>
      </c>
      <c r="B26" s="11"/>
      <c r="C26" s="11"/>
      <c r="D26" s="11"/>
      <c r="E26" s="11"/>
      <c r="F26" s="11"/>
      <c r="G26" s="11"/>
    </row>
  </sheetData>
  <mergeCells count="2">
    <mergeCell ref="A1:G1"/>
    <mergeCell ref="A26:G26"/>
  </mergeCells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workbookViewId="0">
      <selection sqref="A1:G1"/>
    </sheetView>
  </sheetViews>
  <sheetFormatPr defaultColWidth="9.109375" defaultRowHeight="14.4" x14ac:dyDescent="0.3"/>
  <cols>
    <col min="1" max="1" width="12" style="1" customWidth="1"/>
    <col min="2" max="2" width="18.44140625" style="1" customWidth="1"/>
    <col min="3" max="3" width="8.6640625" style="1" bestFit="1" customWidth="1"/>
    <col min="4" max="4" width="17.88671875" style="1" customWidth="1"/>
    <col min="5" max="5" width="8.6640625" style="1" bestFit="1" customWidth="1"/>
    <col min="6" max="6" width="17.88671875" style="1" customWidth="1"/>
    <col min="7" max="7" width="8.6640625" style="1" bestFit="1" customWidth="1"/>
    <col min="8" max="8" width="16.88671875" style="1" bestFit="1" customWidth="1"/>
    <col min="9" max="9" width="14.33203125" style="1" bestFit="1" customWidth="1"/>
    <col min="10" max="10" width="16.88671875" style="1" bestFit="1" customWidth="1"/>
    <col min="11" max="11" width="14.33203125" style="1" bestFit="1" customWidth="1"/>
    <col min="12" max="16384" width="9.109375" style="1"/>
  </cols>
  <sheetData>
    <row r="1" spans="1:7" ht="15.6" x14ac:dyDescent="0.3">
      <c r="A1" s="8" t="s">
        <v>7</v>
      </c>
      <c r="B1" s="9"/>
      <c r="C1" s="9"/>
      <c r="D1" s="9"/>
      <c r="E1" s="9"/>
      <c r="F1" s="9"/>
      <c r="G1" s="9"/>
    </row>
    <row r="2" spans="1:7" ht="15.6" x14ac:dyDescent="0.3">
      <c r="A2" s="4" t="s">
        <v>3</v>
      </c>
      <c r="B2" s="4" t="s">
        <v>0</v>
      </c>
      <c r="C2" s="4" t="s">
        <v>8</v>
      </c>
      <c r="D2" s="4" t="s">
        <v>1</v>
      </c>
      <c r="E2" s="4" t="s">
        <v>8</v>
      </c>
      <c r="F2" s="4" t="s">
        <v>2</v>
      </c>
      <c r="G2" s="4" t="s">
        <v>8</v>
      </c>
    </row>
    <row r="3" spans="1:7" ht="15.6" x14ac:dyDescent="0.3">
      <c r="A3" s="4">
        <v>2004</v>
      </c>
      <c r="B3" s="5">
        <f t="shared" ref="B3:B21" si="0">SUM(D3,F3)</f>
        <v>85700340</v>
      </c>
      <c r="C3" s="5"/>
      <c r="D3" s="5">
        <v>58394893</v>
      </c>
      <c r="E3" s="5"/>
      <c r="F3" s="5">
        <v>27305447</v>
      </c>
    </row>
    <row r="4" spans="1:7" ht="15.6" x14ac:dyDescent="0.3">
      <c r="A4" s="4">
        <v>2005</v>
      </c>
      <c r="B4" s="5">
        <f t="shared" si="0"/>
        <v>109981620</v>
      </c>
      <c r="C4" s="7">
        <f>(B4-B3)/B3</f>
        <v>0.28332769741636965</v>
      </c>
      <c r="D4" s="5">
        <v>74956815</v>
      </c>
      <c r="E4" s="7">
        <f>(D4-D3)/D3</f>
        <v>0.28361935691876344</v>
      </c>
      <c r="F4" s="5">
        <v>35024805</v>
      </c>
      <c r="G4" s="7">
        <f>(F4-F3)/F3</f>
        <v>0.28270396012927385</v>
      </c>
    </row>
    <row r="5" spans="1:7" ht="15.6" x14ac:dyDescent="0.3">
      <c r="A5" s="4">
        <v>2006</v>
      </c>
      <c r="B5" s="5">
        <f t="shared" si="0"/>
        <v>132898390</v>
      </c>
      <c r="C5" s="7">
        <f t="shared" ref="C5:E21" si="1">(B5-B4)/B4</f>
        <v>0.20836908930783163</v>
      </c>
      <c r="D5" s="5">
        <v>92360647</v>
      </c>
      <c r="E5" s="7">
        <f t="shared" si="1"/>
        <v>0.23218478533272791</v>
      </c>
      <c r="F5" s="5">
        <v>40537743</v>
      </c>
      <c r="G5" s="7">
        <f t="shared" ref="G5" si="2">(F5-F4)/F4</f>
        <v>0.15740096197537717</v>
      </c>
    </row>
    <row r="6" spans="1:7" ht="15.6" x14ac:dyDescent="0.3">
      <c r="A6" s="4">
        <v>2007</v>
      </c>
      <c r="B6" s="5">
        <f t="shared" si="0"/>
        <v>121739110</v>
      </c>
      <c r="C6" s="7">
        <f t="shared" si="1"/>
        <v>-8.3968511582420219E-2</v>
      </c>
      <c r="D6" s="5">
        <v>53478545</v>
      </c>
      <c r="E6" s="7">
        <f t="shared" si="1"/>
        <v>-0.4209812648887139</v>
      </c>
      <c r="F6" s="5">
        <v>68260565</v>
      </c>
      <c r="G6" s="7">
        <f t="shared" ref="G6" si="3">(F6-F5)/F5</f>
        <v>0.68387680093585868</v>
      </c>
    </row>
    <row r="7" spans="1:7" ht="15.6" x14ac:dyDescent="0.3">
      <c r="A7" s="4">
        <v>2008</v>
      </c>
      <c r="B7" s="5">
        <f t="shared" si="0"/>
        <v>41728630</v>
      </c>
      <c r="C7" s="7">
        <f t="shared" si="1"/>
        <v>-0.65722905317773395</v>
      </c>
      <c r="D7" s="5">
        <v>31401776</v>
      </c>
      <c r="E7" s="7">
        <f t="shared" si="1"/>
        <v>-0.41281543841553653</v>
      </c>
      <c r="F7" s="5">
        <v>10326854</v>
      </c>
      <c r="G7" s="7">
        <f t="shared" ref="G7" si="4">(F7-F6)/F6</f>
        <v>-0.84871420270254139</v>
      </c>
    </row>
    <row r="8" spans="1:7" ht="15.6" x14ac:dyDescent="0.3">
      <c r="A8" s="4">
        <v>2009</v>
      </c>
      <c r="B8" s="5">
        <f t="shared" si="0"/>
        <v>24211183</v>
      </c>
      <c r="C8" s="7">
        <f t="shared" si="1"/>
        <v>-0.41979444328749832</v>
      </c>
      <c r="D8" s="5">
        <v>15416957</v>
      </c>
      <c r="E8" s="7">
        <f t="shared" si="1"/>
        <v>-0.50904187712185456</v>
      </c>
      <c r="F8" s="5">
        <v>8794226</v>
      </c>
      <c r="G8" s="7">
        <f t="shared" ref="G8" si="5">(F8-F7)/F7</f>
        <v>-0.14841189775705166</v>
      </c>
    </row>
    <row r="9" spans="1:7" ht="15.6" x14ac:dyDescent="0.3">
      <c r="A9" s="4">
        <v>2010</v>
      </c>
      <c r="B9" s="5">
        <f t="shared" si="0"/>
        <v>49821731</v>
      </c>
      <c r="C9" s="7">
        <f t="shared" si="1"/>
        <v>1.0577982909798336</v>
      </c>
      <c r="D9" s="5">
        <v>36926170</v>
      </c>
      <c r="E9" s="7">
        <f t="shared" si="1"/>
        <v>1.39516592022667</v>
      </c>
      <c r="F9" s="5">
        <v>12895561</v>
      </c>
      <c r="G9" s="7">
        <f t="shared" ref="G9" si="6">(F9-F8)/F8</f>
        <v>0.46636679566797579</v>
      </c>
    </row>
    <row r="10" spans="1:7" ht="15.6" x14ac:dyDescent="0.3">
      <c r="A10" s="4">
        <v>2011</v>
      </c>
      <c r="B10" s="5">
        <f t="shared" si="0"/>
        <v>123216117</v>
      </c>
      <c r="C10" s="7">
        <f t="shared" si="1"/>
        <v>1.4731400239786931</v>
      </c>
      <c r="D10" s="5">
        <v>107600698</v>
      </c>
      <c r="E10" s="7">
        <f t="shared" si="1"/>
        <v>1.913941467528314</v>
      </c>
      <c r="F10" s="5">
        <v>15615419</v>
      </c>
      <c r="G10" s="7">
        <f t="shared" ref="G10" si="7">(F10-F9)/F9</f>
        <v>0.21091428282957214</v>
      </c>
    </row>
    <row r="11" spans="1:7" ht="15.6" x14ac:dyDescent="0.3">
      <c r="A11" s="4">
        <v>2012</v>
      </c>
      <c r="B11" s="5">
        <f t="shared" si="0"/>
        <v>137458811</v>
      </c>
      <c r="C11" s="7">
        <f t="shared" si="1"/>
        <v>0.11559116085438725</v>
      </c>
      <c r="D11" s="5">
        <v>116186861</v>
      </c>
      <c r="E11" s="7">
        <f t="shared" si="1"/>
        <v>7.9796536264104906E-2</v>
      </c>
      <c r="F11" s="5">
        <v>21271950</v>
      </c>
      <c r="G11" s="7">
        <f t="shared" ref="G11" si="8">(F11-F10)/F10</f>
        <v>0.3622401038358305</v>
      </c>
    </row>
    <row r="12" spans="1:7" ht="15.6" x14ac:dyDescent="0.3">
      <c r="A12" s="4">
        <v>2013</v>
      </c>
      <c r="B12" s="5">
        <f t="shared" si="0"/>
        <v>144601341</v>
      </c>
      <c r="C12" s="7">
        <f t="shared" si="1"/>
        <v>5.196123804679207E-2</v>
      </c>
      <c r="D12" s="5">
        <v>119145333</v>
      </c>
      <c r="E12" s="7">
        <f t="shared" si="1"/>
        <v>2.5463051282537015E-2</v>
      </c>
      <c r="F12" s="5">
        <v>25456008</v>
      </c>
      <c r="G12" s="7">
        <f t="shared" ref="G12" si="9">(F12-F11)/F11</f>
        <v>0.19669367406373181</v>
      </c>
    </row>
    <row r="13" spans="1:7" ht="15.6" x14ac:dyDescent="0.3">
      <c r="A13" s="4">
        <v>2014</v>
      </c>
      <c r="B13" s="5">
        <f t="shared" si="0"/>
        <v>119392843</v>
      </c>
      <c r="C13" s="7">
        <f t="shared" si="1"/>
        <v>-0.17433101121793884</v>
      </c>
      <c r="D13" s="5">
        <v>101067643</v>
      </c>
      <c r="E13" s="7">
        <f t="shared" si="1"/>
        <v>-0.1517280580348036</v>
      </c>
      <c r="F13" s="5">
        <v>18325200</v>
      </c>
      <c r="G13" s="7">
        <f t="shared" ref="G13" si="10">(F13-F12)/F12</f>
        <v>-0.2801227906590853</v>
      </c>
    </row>
    <row r="14" spans="1:7" ht="15.6" x14ac:dyDescent="0.3">
      <c r="A14" s="4">
        <v>2015</v>
      </c>
      <c r="B14" s="5">
        <f t="shared" si="0"/>
        <v>115838459</v>
      </c>
      <c r="C14" s="7">
        <f t="shared" si="1"/>
        <v>-2.9770494702098683E-2</v>
      </c>
      <c r="D14" s="5">
        <v>105436790</v>
      </c>
      <c r="E14" s="7">
        <f t="shared" si="1"/>
        <v>4.3229928692410491E-2</v>
      </c>
      <c r="F14" s="5">
        <v>10401669</v>
      </c>
      <c r="G14" s="7">
        <f t="shared" ref="G14" si="11">(F14-F13)/F13</f>
        <v>-0.43238442145242617</v>
      </c>
    </row>
    <row r="15" spans="1:7" ht="15.6" x14ac:dyDescent="0.3">
      <c r="A15" s="4">
        <v>2016</v>
      </c>
      <c r="B15" s="5">
        <f t="shared" si="0"/>
        <v>106845123</v>
      </c>
      <c r="C15" s="7">
        <f t="shared" si="1"/>
        <v>-7.7636875331706545E-2</v>
      </c>
      <c r="D15" s="5">
        <v>98694550</v>
      </c>
      <c r="E15" s="7">
        <f t="shared" si="1"/>
        <v>-6.3945801081387241E-2</v>
      </c>
      <c r="F15" s="5">
        <v>8150573</v>
      </c>
      <c r="G15" s="7">
        <f t="shared" ref="G15" si="12">(F15-F14)/F14</f>
        <v>-0.21641680772576016</v>
      </c>
    </row>
    <row r="16" spans="1:7" ht="15.6" x14ac:dyDescent="0.3">
      <c r="A16" s="4">
        <v>2017</v>
      </c>
      <c r="B16" s="5">
        <f t="shared" si="0"/>
        <v>102740009</v>
      </c>
      <c r="C16" s="7">
        <f t="shared" si="1"/>
        <v>-3.842116406192915E-2</v>
      </c>
      <c r="D16" s="5">
        <v>93944548</v>
      </c>
      <c r="E16" s="7">
        <f t="shared" si="1"/>
        <v>-4.8128311036425009E-2</v>
      </c>
      <c r="F16" s="5">
        <v>8795461</v>
      </c>
      <c r="G16" s="7">
        <f t="shared" ref="G16" si="13">(F16-F15)/F15</f>
        <v>7.9121799166757975E-2</v>
      </c>
    </row>
    <row r="17" spans="1:10" ht="15.6" x14ac:dyDescent="0.3">
      <c r="A17" s="4">
        <v>2018</v>
      </c>
      <c r="B17" s="5">
        <f t="shared" si="0"/>
        <v>75169354</v>
      </c>
      <c r="C17" s="7">
        <f t="shared" si="1"/>
        <v>-0.26835363621585823</v>
      </c>
      <c r="D17" s="5">
        <v>65755975</v>
      </c>
      <c r="E17" s="7">
        <f t="shared" si="1"/>
        <v>-0.30005544334515294</v>
      </c>
      <c r="F17" s="5">
        <v>9413379</v>
      </c>
      <c r="G17" s="7">
        <f t="shared" ref="G17" si="14">(F17-F16)/F16</f>
        <v>7.0254191338009461E-2</v>
      </c>
    </row>
    <row r="18" spans="1:10" ht="15.6" x14ac:dyDescent="0.3">
      <c r="A18" s="4">
        <v>2019</v>
      </c>
      <c r="B18" s="5">
        <f t="shared" si="0"/>
        <v>65028357</v>
      </c>
      <c r="C18" s="7">
        <f t="shared" si="1"/>
        <v>-0.1349086623785539</v>
      </c>
      <c r="D18" s="5">
        <v>51011686</v>
      </c>
      <c r="E18" s="7">
        <f t="shared" si="1"/>
        <v>-0.2242273648896545</v>
      </c>
      <c r="F18" s="5">
        <v>14016671</v>
      </c>
      <c r="G18" s="7">
        <f t="shared" ref="G18" si="15">(F18-F17)/F17</f>
        <v>0.48901589960416975</v>
      </c>
      <c r="H18" s="6"/>
    </row>
    <row r="19" spans="1:10" ht="15.6" x14ac:dyDescent="0.3">
      <c r="A19" s="4">
        <v>2020</v>
      </c>
      <c r="B19" s="5">
        <f t="shared" si="0"/>
        <v>60101894</v>
      </c>
      <c r="C19" s="7">
        <f t="shared" si="1"/>
        <v>-7.5758687859820914E-2</v>
      </c>
      <c r="D19" s="5">
        <v>52848352</v>
      </c>
      <c r="E19" s="7">
        <f t="shared" si="1"/>
        <v>3.6004808780482185E-2</v>
      </c>
      <c r="F19" s="5">
        <v>7253542</v>
      </c>
      <c r="G19" s="7">
        <f t="shared" ref="G19" si="16">(F19-F18)/F18</f>
        <v>-0.48250608150822688</v>
      </c>
      <c r="H19" s="6"/>
    </row>
    <row r="20" spans="1:10" ht="15.6" x14ac:dyDescent="0.3">
      <c r="A20" s="4">
        <v>2021</v>
      </c>
      <c r="B20" s="5">
        <f t="shared" si="0"/>
        <v>70737472</v>
      </c>
      <c r="C20" s="7">
        <f t="shared" si="1"/>
        <v>0.1769591154648138</v>
      </c>
      <c r="D20" s="5">
        <v>58747321</v>
      </c>
      <c r="E20" s="7">
        <f t="shared" si="1"/>
        <v>0.11162068024372832</v>
      </c>
      <c r="F20" s="5">
        <v>11990151</v>
      </c>
      <c r="G20" s="7">
        <f t="shared" ref="G20" si="17">(F20-F19)/F19</f>
        <v>0.6530063519312358</v>
      </c>
      <c r="H20" s="6"/>
      <c r="I20" s="6"/>
      <c r="J20" s="6"/>
    </row>
    <row r="21" spans="1:10" ht="15.6" x14ac:dyDescent="0.3">
      <c r="A21" s="4">
        <v>2022</v>
      </c>
      <c r="B21" s="5">
        <f t="shared" si="0"/>
        <v>81030750</v>
      </c>
      <c r="C21" s="7">
        <f t="shared" si="1"/>
        <v>0.14551379500811112</v>
      </c>
      <c r="D21" s="5">
        <v>58112777</v>
      </c>
      <c r="E21" s="7">
        <f t="shared" si="1"/>
        <v>-1.0801241472781371E-2</v>
      </c>
      <c r="F21" s="5">
        <v>22917973</v>
      </c>
      <c r="G21" s="7">
        <f t="shared" ref="G21" si="18">(F21-F20)/F20</f>
        <v>0.91139986477234525</v>
      </c>
      <c r="H21" s="6"/>
      <c r="I21" s="6"/>
      <c r="J21" s="6"/>
    </row>
    <row r="22" spans="1:10" ht="15.6" x14ac:dyDescent="0.3">
      <c r="A22" s="4">
        <v>2023</v>
      </c>
      <c r="B22" s="5">
        <f>SUM(D22,F22)</f>
        <v>95058163</v>
      </c>
      <c r="C22" s="7">
        <f t="shared" ref="C22" si="19">(B22-B21)/B21</f>
        <v>0.17311221974373925</v>
      </c>
      <c r="D22" s="5">
        <v>72442721</v>
      </c>
      <c r="E22" s="7">
        <f t="shared" ref="E22" si="20">(D22-D21)/D21</f>
        <v>0.24658852561804093</v>
      </c>
      <c r="F22" s="5">
        <v>22615442</v>
      </c>
      <c r="G22" s="7">
        <f t="shared" ref="G22" si="21">(F22-F21)/F21</f>
        <v>-1.3200600245056576E-2</v>
      </c>
      <c r="H22" s="6"/>
      <c r="I22" s="6"/>
      <c r="J22" s="6"/>
    </row>
    <row r="23" spans="1:10" ht="15.6" x14ac:dyDescent="0.3">
      <c r="A23" s="4">
        <v>2024</v>
      </c>
      <c r="B23" s="5">
        <f>SUM(D23,F23)</f>
        <v>91627681</v>
      </c>
      <c r="C23" s="7">
        <f t="shared" ref="C23" si="22">(B23-B22)/B22</f>
        <v>-3.6088242100786233E-2</v>
      </c>
      <c r="D23" s="5">
        <v>67228186</v>
      </c>
      <c r="E23" s="7">
        <f t="shared" ref="E23" si="23">(D23-D22)/D22</f>
        <v>-7.1981490038177887E-2</v>
      </c>
      <c r="F23" s="5">
        <v>24399495</v>
      </c>
      <c r="G23" s="7">
        <f t="shared" ref="G23" si="24">(F23-F22)/F22</f>
        <v>7.8886497111133186E-2</v>
      </c>
      <c r="H23" s="6"/>
      <c r="I23" s="6"/>
      <c r="J23" s="6"/>
    </row>
    <row r="24" spans="1:10" ht="15.6" x14ac:dyDescent="0.3">
      <c r="A24" s="4">
        <v>2025</v>
      </c>
      <c r="B24" s="5">
        <v>63295948</v>
      </c>
      <c r="C24" s="7">
        <f t="shared" ref="C24" si="25">(B24-B23)/B23</f>
        <v>-0.30920495521435276</v>
      </c>
      <c r="D24" s="5">
        <v>44253023</v>
      </c>
      <c r="E24" s="7">
        <f t="shared" ref="E24" si="26">(D24-D23)/D23</f>
        <v>-0.34174896523312409</v>
      </c>
      <c r="F24" s="5">
        <v>19042925</v>
      </c>
      <c r="G24" s="7">
        <f t="shared" ref="G24" si="27">(F24-F23)/F23</f>
        <v>-0.21953610105455051</v>
      </c>
      <c r="H24" s="6"/>
      <c r="I24" s="6"/>
      <c r="J24" s="6"/>
    </row>
    <row r="25" spans="1:10" ht="15.6" x14ac:dyDescent="0.3">
      <c r="A25" s="4"/>
      <c r="B25" s="5"/>
      <c r="C25" s="7"/>
      <c r="D25" s="5"/>
      <c r="E25" s="7"/>
      <c r="F25" s="5"/>
      <c r="G25" s="7"/>
      <c r="H25" s="6"/>
      <c r="I25" s="6"/>
      <c r="J25" s="6"/>
    </row>
    <row r="26" spans="1:10" ht="35.25" customHeight="1" x14ac:dyDescent="0.3">
      <c r="A26" s="11" t="s">
        <v>4</v>
      </c>
      <c r="B26" s="11"/>
      <c r="C26" s="11"/>
      <c r="D26" s="11"/>
      <c r="E26" s="11"/>
      <c r="F26" s="11"/>
      <c r="G26" s="11"/>
    </row>
  </sheetData>
  <mergeCells count="2">
    <mergeCell ref="A1:G1"/>
    <mergeCell ref="A26:G26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Douglas &amp; Naco (combined)</vt:lpstr>
      <vt:lpstr>Douglas</vt:lpstr>
      <vt:lpstr>Naco</vt:lpstr>
      <vt:lpstr>Douglas!Print_Area</vt:lpstr>
      <vt:lpstr>'Douglas &amp; Naco (combined)'!Print_Area</vt:lpstr>
      <vt:lpstr>Naco!Print_Area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2022-08-22T20:46:17Z</cp:lastPrinted>
  <dcterms:created xsi:type="dcterms:W3CDTF">2014-09-05T18:00:05Z</dcterms:created>
  <dcterms:modified xsi:type="dcterms:W3CDTF">2026-04-14T00:40:42Z</dcterms:modified>
</cp:coreProperties>
</file>