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Cochise Economy/WebStats/"/>
    </mc:Choice>
  </mc:AlternateContent>
  <xr:revisionPtr revIDLastSave="562" documentId="8_{3FE6D510-B23E-4F51-B4C4-F47FEA299BBD}" xr6:coauthVersionLast="47" xr6:coauthVersionMax="47" xr10:uidLastSave="{28BCEBBA-2C2E-4E1E-8BFE-FBD0DD7BCEDF}"/>
  <bookViews>
    <workbookView xWindow="1920" yWindow="1572" windowWidth="11496" windowHeight="15708" xr2:uid="{00000000-000D-0000-FFFF-FFFF00000000}"/>
  </bookViews>
  <sheets>
    <sheet name="Summary (NEW!)" sheetId="10" r:id="rId1"/>
    <sheet name="2026" sheetId="1" r:id="rId2"/>
    <sheet name="2025" sheetId="2" r:id="rId3"/>
    <sheet name="2024" sheetId="3" r:id="rId4"/>
    <sheet name="2023" sheetId="4" r:id="rId5"/>
    <sheet name="2022" sheetId="5" r:id="rId6"/>
    <sheet name="2021" sheetId="6" r:id="rId7"/>
    <sheet name="2020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0" l="1"/>
  <c r="B38" i="10"/>
  <c r="D38" i="10" s="1"/>
  <c r="E38" i="10" s="1"/>
  <c r="A38" i="10"/>
  <c r="C37" i="10"/>
  <c r="B37" i="10"/>
  <c r="D37" i="10" s="1"/>
  <c r="E37" i="10" s="1"/>
  <c r="A37" i="10"/>
  <c r="C36" i="10"/>
  <c r="B36" i="10"/>
  <c r="B48" i="10" s="1"/>
  <c r="C48" i="10" s="1"/>
  <c r="A36" i="10"/>
  <c r="C35" i="10"/>
  <c r="B35" i="10"/>
  <c r="D35" i="10" s="1"/>
  <c r="E35" i="10" s="1"/>
  <c r="A35" i="10"/>
  <c r="C34" i="10"/>
  <c r="B34" i="10"/>
  <c r="D34" i="10" s="1"/>
  <c r="E34" i="10" s="1"/>
  <c r="A34" i="10"/>
  <c r="C33" i="10"/>
  <c r="B33" i="10"/>
  <c r="D33" i="10" s="1"/>
  <c r="E33" i="10" s="1"/>
  <c r="A33" i="10"/>
  <c r="C32" i="10"/>
  <c r="B32" i="10"/>
  <c r="D32" i="10" s="1"/>
  <c r="E32" i="10" s="1"/>
  <c r="A32" i="10"/>
  <c r="C31" i="10"/>
  <c r="B31" i="10"/>
  <c r="D31" i="10" s="1"/>
  <c r="E31" i="10" s="1"/>
  <c r="A31" i="10"/>
  <c r="C30" i="10"/>
  <c r="B30" i="10"/>
  <c r="D30" i="10" s="1"/>
  <c r="E30" i="10" s="1"/>
  <c r="A30" i="10"/>
  <c r="C29" i="10"/>
  <c r="B29" i="10"/>
  <c r="D29" i="10" s="1"/>
  <c r="E29" i="10" s="1"/>
  <c r="A29" i="10"/>
  <c r="C28" i="10"/>
  <c r="B28" i="10"/>
  <c r="B47" i="10" s="1"/>
  <c r="C47" i="10" s="1"/>
  <c r="A28" i="10"/>
  <c r="C27" i="10"/>
  <c r="B27" i="10"/>
  <c r="D27" i="10" s="1"/>
  <c r="E27" i="10" s="1"/>
  <c r="A27" i="10"/>
  <c r="C26" i="10"/>
  <c r="B26" i="10"/>
  <c r="D26" i="10" s="1"/>
  <c r="E26" i="10" s="1"/>
  <c r="A26" i="10"/>
  <c r="C25" i="10"/>
  <c r="B25" i="10"/>
  <c r="D25" i="10" s="1"/>
  <c r="E25" i="10" s="1"/>
  <c r="A25" i="10"/>
  <c r="C24" i="10"/>
  <c r="B24" i="10"/>
  <c r="B46" i="10" s="1"/>
  <c r="C46" i="10" s="1"/>
  <c r="A24" i="10"/>
  <c r="C23" i="10"/>
  <c r="B23" i="10"/>
  <c r="D23" i="10" s="1"/>
  <c r="E23" i="10" s="1"/>
  <c r="A23" i="10"/>
  <c r="C22" i="10"/>
  <c r="B22" i="10"/>
  <c r="D22" i="10" s="1"/>
  <c r="A22" i="10"/>
  <c r="J17" i="10"/>
  <c r="I17" i="10"/>
  <c r="G17" i="10"/>
  <c r="F17" i="10"/>
  <c r="E17" i="10"/>
  <c r="H17" i="10" s="1"/>
  <c r="D17" i="10"/>
  <c r="C17" i="10"/>
  <c r="B17" i="10"/>
  <c r="J16" i="10"/>
  <c r="I16" i="10"/>
  <c r="E16" i="10"/>
  <c r="D16" i="10"/>
  <c r="G16" i="10" s="1"/>
  <c r="C16" i="10"/>
  <c r="F16" i="10" s="1"/>
  <c r="B16" i="10"/>
  <c r="J15" i="10"/>
  <c r="I15" i="10"/>
  <c r="E15" i="10"/>
  <c r="H15" i="10" s="1"/>
  <c r="D15" i="10"/>
  <c r="C15" i="10"/>
  <c r="B15" i="10"/>
  <c r="J14" i="10"/>
  <c r="I14" i="10"/>
  <c r="E14" i="10"/>
  <c r="H14" i="10" s="1"/>
  <c r="D14" i="10"/>
  <c r="G15" i="10" s="1"/>
  <c r="C14" i="10"/>
  <c r="F15" i="10" s="1"/>
  <c r="B14" i="10"/>
  <c r="J13" i="10"/>
  <c r="I13" i="10"/>
  <c r="E13" i="10"/>
  <c r="H13" i="10" s="1"/>
  <c r="D13" i="10"/>
  <c r="C13" i="10"/>
  <c r="B13" i="10"/>
  <c r="J12" i="10"/>
  <c r="I12" i="10"/>
  <c r="H12" i="10"/>
  <c r="E12" i="10"/>
  <c r="D12" i="10"/>
  <c r="G12" i="10" s="1"/>
  <c r="C12" i="10"/>
  <c r="F12" i="10" s="1"/>
  <c r="B12" i="10"/>
  <c r="J11" i="10"/>
  <c r="I11" i="10"/>
  <c r="E11" i="10"/>
  <c r="D11" i="10"/>
  <c r="C11" i="10"/>
  <c r="B11" i="10"/>
  <c r="F37" i="10" l="1"/>
  <c r="F35" i="10"/>
  <c r="F33" i="10"/>
  <c r="F31" i="10"/>
  <c r="F29" i="10"/>
  <c r="F27" i="10"/>
  <c r="F25" i="10"/>
  <c r="F23" i="10"/>
  <c r="F38" i="10"/>
  <c r="F34" i="10"/>
  <c r="F32" i="10"/>
  <c r="F30" i="10"/>
  <c r="F26" i="10"/>
  <c r="F22" i="10"/>
  <c r="E22" i="10"/>
  <c r="A4" i="10" s="1"/>
  <c r="H16" i="10"/>
  <c r="D24" i="10"/>
  <c r="E24" i="10" s="1"/>
  <c r="D28" i="10"/>
  <c r="E28" i="10" s="1"/>
  <c r="D36" i="10"/>
  <c r="E36" i="10" s="1"/>
  <c r="F14" i="10"/>
  <c r="G14" i="10"/>
  <c r="F13" i="10"/>
  <c r="G13" i="10"/>
  <c r="F24" i="10" l="1"/>
  <c r="F36" i="10"/>
  <c r="F28" i="10"/>
</calcChain>
</file>

<file path=xl/sharedStrings.xml><?xml version="1.0" encoding="utf-8"?>
<sst xmlns="http://schemas.openxmlformats.org/spreadsheetml/2006/main" count="285" uniqueCount="69">
  <si>
    <t>Nonfarm Employment</t>
  </si>
  <si>
    <t>Prepared in Cooperation with the U.S. Department of Labor, Bureau of Labor Statistics</t>
  </si>
  <si>
    <t>Arizona Office of Economic Opportunity</t>
  </si>
  <si>
    <t>2026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</si>
  <si>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</si>
  <si>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</si>
  <si>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</si>
  <si>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</si>
  <si>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</si>
  <si>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</si>
  <si>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</si>
  <si>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</si>
  <si>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</si>
  <si>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</si>
  <si>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</si>
  <si>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</si>
  <si>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AVG</t>
  </si>
  <si>
    <t>Total Nonfarm</t>
  </si>
  <si>
    <t>Total Private</t>
  </si>
  <si>
    <t>Goods Producing</t>
  </si>
  <si>
    <t>Service-Providing</t>
  </si>
  <si>
    <t xml:space="preserve">   Private Service-Providing</t>
  </si>
  <si>
    <t xml:space="preserve">      Trade, Transportation, and Utilities</t>
  </si>
  <si>
    <t xml:space="preserve">   Government</t>
  </si>
  <si>
    <t xml:space="preserve">      Federal Government</t>
  </si>
  <si>
    <t xml:space="preserve">      State and Local Government</t>
  </si>
  <si>
    <t>Equal Opportunity Employer/ Program available in alternative format/ reasonable accomodations: 602-771-1110, TDD 1-800-367-8939</t>
  </si>
  <si>
    <t xml:space="preserve">   Mining and Construction</t>
  </si>
  <si>
    <t xml:space="preserve">   Manufacturing</t>
  </si>
  <si>
    <t xml:space="preserve">      Information</t>
  </si>
  <si>
    <t xml:space="preserve">      Financial Activities</t>
  </si>
  <si>
    <t xml:space="preserve">      Professional and Business Services</t>
  </si>
  <si>
    <t xml:space="preserve">      Private Educ. and Health Services</t>
  </si>
  <si>
    <t xml:space="preserve">      Leisure and Hospitality</t>
  </si>
  <si>
    <t xml:space="preserve">      Other Services</t>
  </si>
  <si>
    <t>2025</t>
  </si>
  <si>
    <t>Benchmark year 2025, quarter 1, rev. 3/16/2026</t>
  </si>
  <si>
    <t>2024</t>
  </si>
  <si>
    <t>2023</t>
  </si>
  <si>
    <t>2022</t>
  </si>
  <si>
    <t>2021</t>
  </si>
  <si>
    <t>2020</t>
  </si>
  <si>
    <t>Cochise County</t>
  </si>
  <si>
    <t>Benchmark year 2025, quarter 1, rev. 7/10/2026</t>
  </si>
  <si>
    <t>Cochise County Nonfarm Employment Summary</t>
  </si>
  <si>
    <t>Source: year tabs 2020–2026. 2026 metrics are YTD through June where later months are blank. Values are employment counts.</t>
  </si>
  <si>
    <t>ANNUAL / YTD TREND</t>
  </si>
  <si>
    <t>Year</t>
  </si>
  <si>
    <t>Months Used</t>
  </si>
  <si>
    <t>Total Nonfarm Avg</t>
  </si>
  <si>
    <t>Total Private Avg</t>
  </si>
  <si>
    <t>Government Avg</t>
  </si>
  <si>
    <t>Total Nonfarm YoY</t>
  </si>
  <si>
    <t>Total Private YoY</t>
  </si>
  <si>
    <t>Government YoY</t>
  </si>
  <si>
    <t>Data Coverage</t>
  </si>
  <si>
    <t>Note</t>
  </si>
  <si>
    <t>2026 YTD VS 2025 SAME MONTHS BY INDUSTRY</t>
  </si>
  <si>
    <t>Industry</t>
  </si>
  <si>
    <t>2026 YTD Avg</t>
  </si>
  <si>
    <t>2025 Same-Month Avg</t>
  </si>
  <si>
    <t>Change</t>
  </si>
  <si>
    <t>% Change</t>
  </si>
  <si>
    <t>Contribution to Total Change</t>
  </si>
  <si>
    <t>2026 Top-Level Sector</t>
  </si>
  <si>
    <t>YTD Avg</t>
  </si>
  <si>
    <t>Share of Total</t>
  </si>
  <si>
    <t>Private Service-Providing</t>
  </si>
  <si>
    <t>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</si>
</sst>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6"/>
      <color rgb="FF1F4E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2E75B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Aptos"/>
    </font>
    <font>
      <b/>
      <sz val="18"/>
      <color rgb="FFFFFFFF"/>
      <name val="Calibri"/>
      <family val="2"/>
      <scheme val="minor"/>
    </font>
    <font>
      <i/>
      <sz val="10"/>
      <color rgb="FF666666"/>
      <name val="Calibri"/>
      <family val="2"/>
      <scheme val="minor"/>
    </font>
    <font>
      <sz val="11"/>
      <color rgb="FF1F1F1F"/>
      <name val="Calibri"/>
      <family val="2"/>
      <scheme val="minor"/>
    </font>
    <font>
      <b/>
      <sz val="11"/>
      <color theme="1"/>
      <name val="Aptos"/>
    </font>
    <font>
      <b/>
      <sz val="10"/>
      <color rgb="FF1F1F1F"/>
      <name val="Aptos"/>
    </font>
    <font>
      <sz val="10"/>
      <color theme="1"/>
      <name val="Aptos"/>
    </font>
    <font>
      <b/>
      <sz val="10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rgb="FF2E75B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9D7E3"/>
      </bottom>
      <diagonal/>
    </border>
    <border>
      <left/>
      <right/>
      <top style="thin">
        <color rgb="FFC9D7E3"/>
      </top>
      <bottom style="thin">
        <color rgb="FFC9D7E3"/>
      </bottom>
      <diagonal/>
    </border>
    <border>
      <left/>
      <right/>
      <top style="thin">
        <color rgb="FFC9D7E3"/>
      </top>
      <bottom/>
      <diagonal/>
    </border>
    <border>
      <left/>
      <right/>
      <top style="thin">
        <color rgb="FFC9D7E3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 applyAlignment="1">
      <alignment horizontal="right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3" fontId="0" fillId="3" borderId="0" xfId="0" applyNumberFormat="1" applyFill="1" applyAlignment="1">
      <alignment horizontal="right"/>
    </xf>
    <xf numFmtId="0" fontId="8" fillId="0" borderId="0" xfId="0" applyFont="1"/>
    <xf numFmtId="0" fontId="8" fillId="0" borderId="2" xfId="0" applyFont="1" applyBorder="1"/>
    <xf numFmtId="0" fontId="8" fillId="0" borderId="3" xfId="0" applyFont="1" applyBorder="1"/>
    <xf numFmtId="3" fontId="8" fillId="0" borderId="2" xfId="0" applyNumberFormat="1" applyFont="1" applyBorder="1"/>
    <xf numFmtId="164" fontId="8" fillId="0" borderId="2" xfId="0" applyNumberFormat="1" applyFont="1" applyBorder="1"/>
    <xf numFmtId="3" fontId="8" fillId="0" borderId="3" xfId="0" applyNumberFormat="1" applyFont="1" applyBorder="1"/>
    <xf numFmtId="164" fontId="8" fillId="0" borderId="3" xfId="0" applyNumberFormat="1" applyFont="1" applyBorder="1"/>
    <xf numFmtId="0" fontId="12" fillId="7" borderId="1" xfId="0" applyFont="1" applyFill="1" applyBorder="1"/>
    <xf numFmtId="0" fontId="13" fillId="7" borderId="1" xfId="0" applyFont="1" applyFill="1" applyBorder="1" applyAlignment="1">
      <alignment horizontal="center" wrapText="1"/>
    </xf>
    <xf numFmtId="1" fontId="14" fillId="0" borderId="2" xfId="0" applyNumberFormat="1" applyFont="1" applyBorder="1" applyAlignment="1">
      <alignment horizontal="left"/>
    </xf>
    <xf numFmtId="1" fontId="14" fillId="0" borderId="2" xfId="0" applyNumberFormat="1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1" fontId="14" fillId="0" borderId="4" xfId="0" applyNumberFormat="1" applyFont="1" applyBorder="1" applyAlignment="1">
      <alignment horizontal="left"/>
    </xf>
    <xf numFmtId="1" fontId="14" fillId="0" borderId="4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5" fillId="7" borderId="1" xfId="0" applyFont="1" applyFill="1" applyBorder="1" applyAlignment="1">
      <alignment horizontal="center" wrapText="1"/>
    </xf>
    <xf numFmtId="0" fontId="9" fillId="4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1" fillId="5" borderId="0" xfId="0" applyFont="1" applyFill="1" applyAlignment="1">
      <alignment vertical="top" wrapText="1"/>
    </xf>
    <xf numFmtId="0" fontId="5" fillId="6" borderId="0" xfId="0" applyFont="1" applyFill="1"/>
    <xf numFmtId="0" fontId="7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Average Employment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(NEW!)'!$C$10</c:f>
              <c:strCache>
                <c:ptCount val="1"/>
                <c:pt idx="0">
                  <c:v>Total Nonfarm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'Summary (NEW!)'!$A$11:$A$17</c:f>
              <c:numCache>
                <c:formatCode>0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'Summary (NEW!)'!$C$11:$C$17</c:f>
              <c:numCache>
                <c:formatCode>#,##0</c:formatCode>
                <c:ptCount val="7"/>
                <c:pt idx="0">
                  <c:v>34666.666666666664</c:v>
                </c:pt>
                <c:pt idx="1">
                  <c:v>34133.333333333336</c:v>
                </c:pt>
                <c:pt idx="2">
                  <c:v>34458.333333333336</c:v>
                </c:pt>
                <c:pt idx="3">
                  <c:v>35075</c:v>
                </c:pt>
                <c:pt idx="4">
                  <c:v>35241.666666666664</c:v>
                </c:pt>
                <c:pt idx="5">
                  <c:v>34033.333333333336</c:v>
                </c:pt>
                <c:pt idx="6">
                  <c:v>33316.666666666664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6-43BB-81EC-9CAC1F5B95C7}"/>
            </c:ext>
          </c:extLst>
        </c:ser>
        <c:ser>
          <c:idx val="1"/>
          <c:order val="1"/>
          <c:tx>
            <c:strRef>
              <c:f>'Summary (NEW!)'!$D$10</c:f>
              <c:strCache>
                <c:ptCount val="1"/>
                <c:pt idx="0">
                  <c:v>Total Private Avg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'Summary (NEW!)'!$A$11:$A$17</c:f>
              <c:numCache>
                <c:formatCode>0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'Summary (NEW!)'!$D$11:$D$17</c:f>
              <c:numCache>
                <c:formatCode>#,##0</c:formatCode>
                <c:ptCount val="7"/>
                <c:pt idx="0">
                  <c:v>23925</c:v>
                </c:pt>
                <c:pt idx="1">
                  <c:v>23566.666666666668</c:v>
                </c:pt>
                <c:pt idx="2">
                  <c:v>23933.333333333332</c:v>
                </c:pt>
                <c:pt idx="3">
                  <c:v>24475</c:v>
                </c:pt>
                <c:pt idx="4">
                  <c:v>24550</c:v>
                </c:pt>
                <c:pt idx="5">
                  <c:v>23516.666666666668</c:v>
                </c:pt>
                <c:pt idx="6">
                  <c:v>23250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E6-43BB-81EC-9CAC1F5B95C7}"/>
            </c:ext>
          </c:extLst>
        </c:ser>
        <c:ser>
          <c:idx val="2"/>
          <c:order val="2"/>
          <c:tx>
            <c:strRef>
              <c:f>'Summary (NEW!)'!$E$10</c:f>
              <c:strCache>
                <c:ptCount val="1"/>
                <c:pt idx="0">
                  <c:v>Government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'Summary (NEW!)'!$A$11:$A$17</c:f>
              <c:numCache>
                <c:formatCode>0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'Summary (NEW!)'!$E$11:$E$17</c:f>
              <c:numCache>
                <c:formatCode>#,##0</c:formatCode>
                <c:ptCount val="7"/>
                <c:pt idx="0">
                  <c:v>10741.666666666666</c:v>
                </c:pt>
                <c:pt idx="1">
                  <c:v>10566.666666666666</c:v>
                </c:pt>
                <c:pt idx="2">
                  <c:v>10525</c:v>
                </c:pt>
                <c:pt idx="3">
                  <c:v>10600</c:v>
                </c:pt>
                <c:pt idx="4">
                  <c:v>10691.666666666666</c:v>
                </c:pt>
                <c:pt idx="5">
                  <c:v>10516.666666666666</c:v>
                </c:pt>
                <c:pt idx="6">
                  <c:v>10066.666666666666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E6-43BB-81EC-9CAC1F5B9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439552"/>
        <c:axId val="1228992864"/>
      </c:lineChart>
      <c:catAx>
        <c:axId val="1226439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8992864"/>
        <c:crosses val="autoZero"/>
        <c:auto val="1"/>
        <c:lblAlgn val="ctr"/>
        <c:lblOffset val="100"/>
        <c:noMultiLvlLbl val="0"/>
      </c:catAx>
      <c:valAx>
        <c:axId val="122899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Employment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43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YTD Change vs 2025 Same Months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(NEW!)'!$A$22:$A$38</c:f>
              <c:strCache>
                <c:ptCount val="17"/>
                <c:pt idx="0">
                  <c:v>Total Nonfarm</c:v>
                </c:pt>
                <c:pt idx="1">
                  <c:v>Total Private</c:v>
                </c:pt>
                <c:pt idx="2">
                  <c:v>Goods Producing</c:v>
                </c:pt>
                <c:pt idx="3">
                  <c:v>Mining and Construction</c:v>
                </c:pt>
                <c:pt idx="4">
                  <c:v>Manufacturing</c:v>
                </c:pt>
                <c:pt idx="5">
                  <c:v>Service-Providing</c:v>
                </c:pt>
                <c:pt idx="6">
                  <c:v>Private Service-Providing</c:v>
                </c:pt>
                <c:pt idx="7">
                  <c:v>Trade, Transportation, and Utilities</c:v>
                </c:pt>
                <c:pt idx="8">
                  <c:v>Information</c:v>
                </c:pt>
                <c:pt idx="9">
                  <c:v>Financial Activities</c:v>
                </c:pt>
                <c:pt idx="10">
                  <c:v>Professional and Business Services</c:v>
                </c:pt>
                <c:pt idx="11">
                  <c:v>Private Educ. and Health Services</c:v>
                </c:pt>
                <c:pt idx="12">
                  <c:v>Leisure and Hospitality</c:v>
                </c:pt>
                <c:pt idx="13">
                  <c:v>Other Services</c:v>
                </c:pt>
                <c:pt idx="14">
                  <c:v>Government</c:v>
                </c:pt>
                <c:pt idx="15">
                  <c:v>Federal Government</c:v>
                </c:pt>
                <c:pt idx="16">
                  <c:v>State and Local Government</c:v>
                </c:pt>
              </c:strCache>
            </c:strRef>
          </c:cat>
          <c:val>
            <c:numRef>
              <c:f>'Summary (NEW!)'!$D$22:$D$38</c:f>
              <c:numCache>
                <c:formatCode>#,##0</c:formatCode>
                <c:ptCount val="17"/>
                <c:pt idx="0">
                  <c:v>-1283.3333333333358</c:v>
                </c:pt>
                <c:pt idx="1">
                  <c:v>-683.33333333333212</c:v>
                </c:pt>
                <c:pt idx="2">
                  <c:v>-16.666666666666515</c:v>
                </c:pt>
                <c:pt idx="3">
                  <c:v>-16.666666666666515</c:v>
                </c:pt>
                <c:pt idx="4">
                  <c:v>0</c:v>
                </c:pt>
                <c:pt idx="5">
                  <c:v>-1266.6666666666679</c:v>
                </c:pt>
                <c:pt idx="6">
                  <c:v>-666.66666666666424</c:v>
                </c:pt>
                <c:pt idx="7">
                  <c:v>50</c:v>
                </c:pt>
                <c:pt idx="8">
                  <c:v>-266.66666666666663</c:v>
                </c:pt>
                <c:pt idx="9">
                  <c:v>-16.666666666666629</c:v>
                </c:pt>
                <c:pt idx="10">
                  <c:v>-283.33333333333303</c:v>
                </c:pt>
                <c:pt idx="11">
                  <c:v>-33.33333333333394</c:v>
                </c:pt>
                <c:pt idx="12">
                  <c:v>-150</c:v>
                </c:pt>
                <c:pt idx="13">
                  <c:v>33.333333333333371</c:v>
                </c:pt>
                <c:pt idx="14">
                  <c:v>-600</c:v>
                </c:pt>
                <c:pt idx="15">
                  <c:v>-500</c:v>
                </c:pt>
                <c:pt idx="16">
                  <c:v>-100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0-4CC0-B89F-55F6AB420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42937568"/>
        <c:axId val="1042954848"/>
      </c:barChart>
      <c:catAx>
        <c:axId val="1042937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54848"/>
        <c:crosses val="autoZero"/>
        <c:auto val="1"/>
        <c:lblAlgn val="ctr"/>
        <c:lblOffset val="100"/>
        <c:noMultiLvlLbl val="0"/>
      </c:catAx>
      <c:valAx>
        <c:axId val="1042954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Employment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3756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YTD Employment Mix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 (NEW!)'!$A$46:$A$48</c:f>
              <c:strCache>
                <c:ptCount val="3"/>
                <c:pt idx="0">
                  <c:v>Goods Producing</c:v>
                </c:pt>
                <c:pt idx="1">
                  <c:v>Private Service-Providing</c:v>
                </c:pt>
                <c:pt idx="2">
                  <c:v>Government</c:v>
                </c:pt>
              </c:strCache>
            </c:strRef>
          </c:cat>
          <c:val>
            <c:numRef>
              <c:f>'Summary (NEW!)'!$B$46:$B$48</c:f>
              <c:numCache>
                <c:formatCode>#,##0</c:formatCode>
                <c:ptCount val="3"/>
                <c:pt idx="0">
                  <c:v>2683.3333333333335</c:v>
                </c:pt>
                <c:pt idx="1">
                  <c:v>20566.666666666668</c:v>
                </c:pt>
                <c:pt idx="2">
                  <c:v>10066.666666666666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B-4519-AA46-2DA09FC0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04598399"/>
        <c:axId val="1204598879"/>
      </c:barChart>
      <c:catAx>
        <c:axId val="1204598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598879"/>
        <c:crosses val="autoZero"/>
        <c:auto val="1"/>
        <c:lblAlgn val="ctr"/>
        <c:lblOffset val="100"/>
        <c:noMultiLvlLbl val="0"/>
      </c:catAx>
      <c:valAx>
        <c:axId val="1204598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Employment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598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7</xdr:col>
      <xdr:colOff>0</xdr:colOff>
      <xdr:row>43</xdr:row>
      <xdr:rowOff>0</xdr:rowOff>
    </xdr:to>
    <xdr:graphicFrame macro="">
      <xdr:nvGraphicFramePr>
        <xdr:cNvPr id="2" name="Annual Employment Trend">
          <a:extLst>
            <a:ext uri="{FF2B5EF4-FFF2-40B4-BE49-F238E27FC236}">
              <a16:creationId xmlns:a16="http://schemas.microsoft.com/office/drawing/2014/main" id="{F83B77C4-1BDA-0684-D163-F9F589EB8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0</xdr:colOff>
      <xdr:row>36</xdr:row>
      <xdr:rowOff>0</xdr:rowOff>
    </xdr:to>
    <xdr:graphicFrame macro="">
      <xdr:nvGraphicFramePr>
        <xdr:cNvPr id="3" name="2026 YTD Change by Industry">
          <a:extLst>
            <a:ext uri="{FF2B5EF4-FFF2-40B4-BE49-F238E27FC236}">
              <a16:creationId xmlns:a16="http://schemas.microsoft.com/office/drawing/2014/main" id="{C6023BAD-CEF5-B4F6-0FA0-FE1779CEB5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37</xdr:row>
      <xdr:rowOff>0</xdr:rowOff>
    </xdr:from>
    <xdr:to>
      <xdr:col>14</xdr:col>
      <xdr:colOff>0</xdr:colOff>
      <xdr:row>50</xdr:row>
      <xdr:rowOff>0</xdr:rowOff>
    </xdr:to>
    <xdr:graphicFrame macro="">
      <xdr:nvGraphicFramePr>
        <xdr:cNvPr id="4" name="2026 YTD Sector Mix">
          <a:extLst>
            <a:ext uri="{FF2B5EF4-FFF2-40B4-BE49-F238E27FC236}">
              <a16:creationId xmlns:a16="http://schemas.microsoft.com/office/drawing/2014/main" id="{09786B50-2605-C969-816A-B46B606DB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1E71-D181-44C9-A34A-0CEE6F0A6199}">
  <sheetPr>
    <pageSetUpPr fitToPage="1"/>
  </sheetPr>
  <dimension ref="A1:N48"/>
  <sheetViews>
    <sheetView tabSelected="1" workbookViewId="0">
      <selection sqref="A1:J1"/>
    </sheetView>
  </sheetViews>
  <sheetFormatPr defaultRowHeight="14.4" x14ac:dyDescent="0.3"/>
  <cols>
    <col min="1" max="1" width="35.21875" style="6" customWidth="1"/>
    <col min="2" max="5" width="19.44140625" style="6" customWidth="1"/>
    <col min="6" max="6" width="18.33203125" style="6" customWidth="1"/>
    <col min="7" max="7" width="15.21875" style="6" customWidth="1"/>
    <col min="8" max="14" width="15.77734375" style="6" customWidth="1"/>
  </cols>
  <sheetData>
    <row r="1" spans="1:10" ht="31.95" customHeight="1" x14ac:dyDescent="0.4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0" customHeight="1" x14ac:dyDescent="0.3">
      <c r="A2" s="27" t="s">
        <v>45</v>
      </c>
      <c r="B2" s="27"/>
      <c r="C2" s="27"/>
      <c r="D2" s="27"/>
      <c r="E2" s="27"/>
      <c r="F2" s="27"/>
      <c r="G2" s="27"/>
      <c r="H2" s="27"/>
      <c r="I2" s="27"/>
      <c r="J2" s="27"/>
    </row>
    <row r="4" spans="1:10" ht="16.95" customHeight="1" x14ac:dyDescent="0.3">
      <c r="A4" s="28" t="str">
        <f>"Story in brief: Total nonfarm employment averaged "&amp;TEXT($B$22,"#,##0")&amp;" in 2026 YTD, down "&amp;TEXT($E$22,"0.0%")&amp;" versus the same months in 2025. The decline is concentrated in Total Nonfarm, Total Private, Service-Providing, and Government, while Goods Producing is flat year over year."</f>
        <v>Story in brief: Total nonfarm employment averaged 33,317 in 2026 YTD, down -3.7% versus the same months in 2025. The decline is concentrated in Total Nonfarm, Total Private, Service-Providing, and Government, while Goods Producing is flat year over year.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6.95" customHeight="1" x14ac:dyDescent="0.3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6.95" customHeight="1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ht="16.95" customHeight="1" x14ac:dyDescent="0.3">
      <c r="A7" s="28"/>
      <c r="B7" s="28"/>
      <c r="C7" s="28"/>
      <c r="D7" s="28"/>
      <c r="E7" s="28"/>
      <c r="F7" s="28"/>
      <c r="G7" s="28"/>
      <c r="H7" s="28"/>
      <c r="I7" s="28"/>
      <c r="J7" s="28"/>
    </row>
    <row r="9" spans="1:10" x14ac:dyDescent="0.3">
      <c r="A9" s="29" t="s">
        <v>46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ht="30" customHeight="1" x14ac:dyDescent="0.3">
      <c r="A10" s="14" t="s">
        <v>47</v>
      </c>
      <c r="B10" s="14" t="s">
        <v>48</v>
      </c>
      <c r="C10" s="14" t="s">
        <v>49</v>
      </c>
      <c r="D10" s="14" t="s">
        <v>50</v>
      </c>
      <c r="E10" s="14" t="s">
        <v>51</v>
      </c>
      <c r="F10" s="14" t="s">
        <v>52</v>
      </c>
      <c r="G10" s="14" t="s">
        <v>53</v>
      </c>
      <c r="H10" s="14" t="s">
        <v>54</v>
      </c>
      <c r="I10" s="14" t="s">
        <v>55</v>
      </c>
      <c r="J10" s="14" t="s">
        <v>56</v>
      </c>
    </row>
    <row r="11" spans="1:10" x14ac:dyDescent="0.3">
      <c r="A11" s="15">
        <v>2020</v>
      </c>
      <c r="B11" s="16">
        <f>COUNT('2020'!B9:M9)</f>
        <v>12</v>
      </c>
      <c r="C11" s="17">
        <f>AVERAGE('2020'!B9:INDEX('2020'!9:9,1,1+B11))</f>
        <v>34666.666666666664</v>
      </c>
      <c r="D11" s="17">
        <f>AVERAGE('2020'!B10:INDEX('2020'!10:10,1,1+B11))</f>
        <v>23925</v>
      </c>
      <c r="E11" s="17">
        <f>AVERAGE('2020'!B23:INDEX('2020'!23:23,1,1+B11))</f>
        <v>10741.666666666666</v>
      </c>
      <c r="F11" s="18"/>
      <c r="G11" s="18"/>
      <c r="H11" s="18"/>
      <c r="I11" s="19" t="str">
        <f t="shared" ref="I11:I17" si="0">TEXT(B11,"0")&amp;" of 12 months"</f>
        <v>12 of 12 months</v>
      </c>
      <c r="J11" s="19" t="str">
        <f t="shared" ref="J11:J17" si="1">IF(B11&lt;12,"YTD through "&amp;TEXT(DATE(A11,B11,1),"mmm"),"Full year")</f>
        <v>Full year</v>
      </c>
    </row>
    <row r="12" spans="1:10" x14ac:dyDescent="0.3">
      <c r="A12" s="15">
        <v>2021</v>
      </c>
      <c r="B12" s="16">
        <f>COUNT('2021'!B9:M9)</f>
        <v>12</v>
      </c>
      <c r="C12" s="17">
        <f>AVERAGE('2021'!B9:INDEX('2021'!9:9,1,1+B12))</f>
        <v>34133.333333333336</v>
      </c>
      <c r="D12" s="17">
        <f>AVERAGE('2021'!B10:INDEX('2021'!10:10,1,1+B12))</f>
        <v>23566.666666666668</v>
      </c>
      <c r="E12" s="17">
        <f>AVERAGE('2021'!B23:INDEX('2021'!23:23,1,1+B12))</f>
        <v>10566.666666666666</v>
      </c>
      <c r="F12" s="18">
        <f t="shared" ref="F12:H16" si="2">C12/C11-1</f>
        <v>-1.5384615384615219E-2</v>
      </c>
      <c r="G12" s="18">
        <f t="shared" si="2"/>
        <v>-1.4977359804945967E-2</v>
      </c>
      <c r="H12" s="18">
        <f t="shared" si="2"/>
        <v>-1.6291698991466208E-2</v>
      </c>
      <c r="I12" s="19" t="str">
        <f t="shared" si="0"/>
        <v>12 of 12 months</v>
      </c>
      <c r="J12" s="19" t="str">
        <f t="shared" si="1"/>
        <v>Full year</v>
      </c>
    </row>
    <row r="13" spans="1:10" x14ac:dyDescent="0.3">
      <c r="A13" s="15">
        <v>2022</v>
      </c>
      <c r="B13" s="16">
        <f>COUNT('2022'!B9:M9)</f>
        <v>12</v>
      </c>
      <c r="C13" s="17">
        <f>AVERAGE('2022'!B9:INDEX('2022'!9:9,1,1+B13))</f>
        <v>34458.333333333336</v>
      </c>
      <c r="D13" s="17">
        <f>AVERAGE('2022'!B10:INDEX('2022'!10:10,1,1+B13))</f>
        <v>23933.333333333332</v>
      </c>
      <c r="E13" s="17">
        <f>AVERAGE('2022'!B23:INDEX('2022'!23:23,1,1+B13))</f>
        <v>10525</v>
      </c>
      <c r="F13" s="18">
        <f t="shared" si="2"/>
        <v>9.521484375E-3</v>
      </c>
      <c r="G13" s="18">
        <f t="shared" si="2"/>
        <v>1.5558698727015541E-2</v>
      </c>
      <c r="H13" s="18">
        <f t="shared" si="2"/>
        <v>-3.9432176656151174E-3</v>
      </c>
      <c r="I13" s="19" t="str">
        <f t="shared" si="0"/>
        <v>12 of 12 months</v>
      </c>
      <c r="J13" s="19" t="str">
        <f t="shared" si="1"/>
        <v>Full year</v>
      </c>
    </row>
    <row r="14" spans="1:10" x14ac:dyDescent="0.3">
      <c r="A14" s="15">
        <v>2023</v>
      </c>
      <c r="B14" s="16">
        <f>COUNT('2023'!B9:M9)</f>
        <v>12</v>
      </c>
      <c r="C14" s="17">
        <f>AVERAGE('2023'!B9:INDEX('2023'!9:9,1,1+B14))</f>
        <v>35075</v>
      </c>
      <c r="D14" s="17">
        <f>AVERAGE('2023'!B10:INDEX('2023'!10:10,1,1+B14))</f>
        <v>24475</v>
      </c>
      <c r="E14" s="17">
        <f>AVERAGE('2023'!B23:INDEX('2023'!23:23,1,1+B14))</f>
        <v>10600</v>
      </c>
      <c r="F14" s="18">
        <f t="shared" si="2"/>
        <v>1.7896009673518565E-2</v>
      </c>
      <c r="G14" s="18">
        <f t="shared" si="2"/>
        <v>2.2632311977715869E-2</v>
      </c>
      <c r="H14" s="18">
        <f t="shared" si="2"/>
        <v>7.1258907363420665E-3</v>
      </c>
      <c r="I14" s="19" t="str">
        <f t="shared" si="0"/>
        <v>12 of 12 months</v>
      </c>
      <c r="J14" s="19" t="str">
        <f t="shared" si="1"/>
        <v>Full year</v>
      </c>
    </row>
    <row r="15" spans="1:10" x14ac:dyDescent="0.3">
      <c r="A15" s="15">
        <v>2024</v>
      </c>
      <c r="B15" s="16">
        <f>COUNT('2024'!B9:M9)</f>
        <v>12</v>
      </c>
      <c r="C15" s="17">
        <f>AVERAGE('2024'!B9:INDEX('2024'!9:9,1,1+B15))</f>
        <v>35241.666666666664</v>
      </c>
      <c r="D15" s="17">
        <f>AVERAGE('2024'!B10:INDEX('2024'!10:10,1,1+B15))</f>
        <v>24550</v>
      </c>
      <c r="E15" s="17">
        <f>AVERAGE('2024'!B23:INDEX('2024'!23:23,1,1+B15))</f>
        <v>10691.666666666666</v>
      </c>
      <c r="F15" s="18">
        <f t="shared" si="2"/>
        <v>4.7517224994060303E-3</v>
      </c>
      <c r="G15" s="18">
        <f t="shared" si="2"/>
        <v>3.0643513789581078E-3</v>
      </c>
      <c r="H15" s="18">
        <f t="shared" si="2"/>
        <v>8.6477987421382796E-3</v>
      </c>
      <c r="I15" s="19" t="str">
        <f t="shared" si="0"/>
        <v>12 of 12 months</v>
      </c>
      <c r="J15" s="19" t="str">
        <f t="shared" si="1"/>
        <v>Full year</v>
      </c>
    </row>
    <row r="16" spans="1:10" x14ac:dyDescent="0.3">
      <c r="A16" s="15">
        <v>2025</v>
      </c>
      <c r="B16" s="16">
        <f>COUNT('2025'!B9:M9)</f>
        <v>12</v>
      </c>
      <c r="C16" s="17">
        <f>AVERAGE('2025'!B9:INDEX('2025'!9:9,1,1+B16))</f>
        <v>34033.333333333336</v>
      </c>
      <c r="D16" s="17">
        <f>AVERAGE('2025'!B10:INDEX('2025'!10:10,1,1+B16))</f>
        <v>23516.666666666668</v>
      </c>
      <c r="E16" s="17">
        <f>AVERAGE('2025'!B23:INDEX('2025'!23:23,1,1+B16))</f>
        <v>10516.666666666666</v>
      </c>
      <c r="F16" s="18">
        <f t="shared" si="2"/>
        <v>-3.4287065500118064E-2</v>
      </c>
      <c r="G16" s="18">
        <f t="shared" si="2"/>
        <v>-4.209097080787505E-2</v>
      </c>
      <c r="H16" s="18">
        <f t="shared" si="2"/>
        <v>-1.6367887763055311E-2</v>
      </c>
      <c r="I16" s="19" t="str">
        <f t="shared" si="0"/>
        <v>12 of 12 months</v>
      </c>
      <c r="J16" s="19" t="str">
        <f t="shared" si="1"/>
        <v>Full year</v>
      </c>
    </row>
    <row r="17" spans="1:10" x14ac:dyDescent="0.3">
      <c r="A17" s="20">
        <v>2026</v>
      </c>
      <c r="B17" s="21">
        <f>COUNT('2026'!B9:M9)</f>
        <v>6</v>
      </c>
      <c r="C17" s="22">
        <f>AVERAGE('2026'!B9:INDEX('2026'!9:9,1,1+B17))</f>
        <v>33316.666666666664</v>
      </c>
      <c r="D17" s="22">
        <f>AVERAGE('2026'!B10:INDEX('2026'!10:10,1,1+B17))</f>
        <v>23250</v>
      </c>
      <c r="E17" s="22">
        <f>AVERAGE('2026'!B23:INDEX('2026'!23:23,1,1+B17))</f>
        <v>10066.666666666666</v>
      </c>
      <c r="F17" s="23">
        <f>C17/AVERAGE('2025'!B9:INDEX('2025'!9:9,1,1+B17))-1</f>
        <v>-3.7090558766859405E-2</v>
      </c>
      <c r="G17" s="23">
        <f>D17/AVERAGE('2025'!B10:INDEX('2025'!10:10,1,1+B17))-1</f>
        <v>-2.8551532033426086E-2</v>
      </c>
      <c r="H17" s="23">
        <f>E17/AVERAGE('2025'!B23:INDEX('2025'!23:23,1,1+B17))-1</f>
        <v>-5.6250000000000022E-2</v>
      </c>
      <c r="I17" s="24" t="str">
        <f t="shared" si="0"/>
        <v>6 of 12 months</v>
      </c>
      <c r="J17" s="24" t="str">
        <f t="shared" si="1"/>
        <v>YTD through Jun</v>
      </c>
    </row>
    <row r="20" spans="1:10" x14ac:dyDescent="0.3">
      <c r="A20" s="29" t="s">
        <v>57</v>
      </c>
      <c r="B20" s="29"/>
      <c r="C20" s="29"/>
      <c r="D20" s="29"/>
      <c r="E20" s="29"/>
      <c r="F20" s="29"/>
    </row>
    <row r="21" spans="1:10" ht="30" customHeight="1" x14ac:dyDescent="0.3">
      <c r="A21" s="25" t="s">
        <v>58</v>
      </c>
      <c r="B21" s="25" t="s">
        <v>59</v>
      </c>
      <c r="C21" s="25" t="s">
        <v>60</v>
      </c>
      <c r="D21" s="25" t="s">
        <v>61</v>
      </c>
      <c r="E21" s="25" t="s">
        <v>62</v>
      </c>
      <c r="F21" s="25" t="s">
        <v>63</v>
      </c>
      <c r="G21"/>
    </row>
    <row r="22" spans="1:10" x14ac:dyDescent="0.3">
      <c r="A22" s="19" t="str">
        <f>TRIM('2026'!A9)</f>
        <v>Total Nonfarm</v>
      </c>
      <c r="B22" s="17">
        <f>AVERAGE('2026'!B9:INDEX('2026'!9:9,1,1+COUNT('2026'!B9:M9)))</f>
        <v>33316.666666666664</v>
      </c>
      <c r="C22" s="17">
        <f>AVERAGE('2025'!B9:INDEX('2025'!9:9,1,1+COUNT('2026'!B9:M9)))</f>
        <v>34600</v>
      </c>
      <c r="D22" s="17">
        <f t="shared" ref="D22:D38" si="3">B22-C22</f>
        <v>-1283.3333333333358</v>
      </c>
      <c r="E22" s="18">
        <f t="shared" ref="E22:E38" si="4">IFERROR(D22/C22,"")</f>
        <v>-3.7090558766859412E-2</v>
      </c>
      <c r="F22" s="18">
        <f t="shared" ref="F22:F38" si="5">IF($D$22=0,"",D22/$D$22)</f>
        <v>1</v>
      </c>
      <c r="G22"/>
    </row>
    <row r="23" spans="1:10" x14ac:dyDescent="0.3">
      <c r="A23" s="19" t="str">
        <f>TRIM('2026'!A10)</f>
        <v>Total Private</v>
      </c>
      <c r="B23" s="17">
        <f>AVERAGE('2026'!B10:INDEX('2026'!10:10,1,1+COUNT('2026'!B9:M9)))</f>
        <v>23250</v>
      </c>
      <c r="C23" s="17">
        <f>AVERAGE('2025'!B10:INDEX('2025'!10:10,1,1+COUNT('2026'!B9:M9)))</f>
        <v>23933.333333333332</v>
      </c>
      <c r="D23" s="17">
        <f t="shared" si="3"/>
        <v>-683.33333333333212</v>
      </c>
      <c r="E23" s="18">
        <f t="shared" si="4"/>
        <v>-2.8551532033426134E-2</v>
      </c>
      <c r="F23" s="18">
        <f t="shared" si="5"/>
        <v>0.53246753246753054</v>
      </c>
      <c r="G23"/>
    </row>
    <row r="24" spans="1:10" x14ac:dyDescent="0.3">
      <c r="A24" s="19" t="str">
        <f>TRIM('2026'!A11)</f>
        <v>Goods Producing</v>
      </c>
      <c r="B24" s="17">
        <f>AVERAGE('2026'!B11:INDEX('2026'!11:11,1,1+COUNT('2026'!B9:M9)))</f>
        <v>2683.3333333333335</v>
      </c>
      <c r="C24" s="17">
        <f>AVERAGE('2025'!B11:INDEX('2025'!11:11,1,1+COUNT('2026'!B9:M9)))</f>
        <v>2700</v>
      </c>
      <c r="D24" s="17">
        <f t="shared" si="3"/>
        <v>-16.666666666666515</v>
      </c>
      <c r="E24" s="18">
        <f t="shared" si="4"/>
        <v>-6.1728395061727837E-3</v>
      </c>
      <c r="F24" s="18">
        <f t="shared" si="5"/>
        <v>1.2987012987012844E-2</v>
      </c>
      <c r="G24"/>
    </row>
    <row r="25" spans="1:10" x14ac:dyDescent="0.3">
      <c r="A25" s="19" t="str">
        <f>TRIM('2026'!A12)</f>
        <v>Mining and Construction</v>
      </c>
      <c r="B25" s="17">
        <f>AVERAGE('2026'!B12:INDEX('2026'!12:12,1,1+COUNT('2026'!B9:M9)))</f>
        <v>2083.3333333333335</v>
      </c>
      <c r="C25" s="17">
        <f>AVERAGE('2025'!B12:INDEX('2025'!12:12,1,1+COUNT('2026'!B9:M9)))</f>
        <v>2100</v>
      </c>
      <c r="D25" s="17">
        <f t="shared" si="3"/>
        <v>-16.666666666666515</v>
      </c>
      <c r="E25" s="18">
        <f t="shared" si="4"/>
        <v>-7.9365079365078649E-3</v>
      </c>
      <c r="F25" s="18">
        <f t="shared" si="5"/>
        <v>1.2987012987012844E-2</v>
      </c>
      <c r="G25"/>
    </row>
    <row r="26" spans="1:10" x14ac:dyDescent="0.3">
      <c r="A26" s="19" t="str">
        <f>TRIM('2026'!A13)</f>
        <v>Manufacturing</v>
      </c>
      <c r="B26" s="17">
        <f>AVERAGE('2026'!B13:INDEX('2026'!13:13,1,1+COUNT('2026'!B9:M9)))</f>
        <v>600</v>
      </c>
      <c r="C26" s="17">
        <f>AVERAGE('2025'!B13:INDEX('2025'!13:13,1,1+COUNT('2026'!B9:M9)))</f>
        <v>600</v>
      </c>
      <c r="D26" s="17">
        <f t="shared" si="3"/>
        <v>0</v>
      </c>
      <c r="E26" s="18">
        <f t="shared" si="4"/>
        <v>0</v>
      </c>
      <c r="F26" s="18">
        <f t="shared" si="5"/>
        <v>0</v>
      </c>
      <c r="G26"/>
    </row>
    <row r="27" spans="1:10" x14ac:dyDescent="0.3">
      <c r="A27" s="19" t="str">
        <f>TRIM('2026'!A14)</f>
        <v>Service-Providing</v>
      </c>
      <c r="B27" s="17">
        <f>AVERAGE('2026'!B14:INDEX('2026'!14:14,1,1+COUNT('2026'!B9:M9)))</f>
        <v>30633.333333333332</v>
      </c>
      <c r="C27" s="17">
        <f>AVERAGE('2025'!B14:INDEX('2025'!14:14,1,1+COUNT('2026'!B9:M9)))</f>
        <v>31900</v>
      </c>
      <c r="D27" s="17">
        <f t="shared" si="3"/>
        <v>-1266.6666666666679</v>
      </c>
      <c r="E27" s="18">
        <f t="shared" si="4"/>
        <v>-3.9707419017763881E-2</v>
      </c>
      <c r="F27" s="18">
        <f t="shared" si="5"/>
        <v>0.98701298701298612</v>
      </c>
      <c r="G27"/>
    </row>
    <row r="28" spans="1:10" x14ac:dyDescent="0.3">
      <c r="A28" s="19" t="str">
        <f>TRIM('2026'!A15)</f>
        <v>Private Service-Providing</v>
      </c>
      <c r="B28" s="17">
        <f>AVERAGE('2026'!B15:INDEX('2026'!15:15,1,1+COUNT('2026'!B9:M9)))</f>
        <v>20566.666666666668</v>
      </c>
      <c r="C28" s="17">
        <f>AVERAGE('2025'!B15:INDEX('2025'!15:15,1,1+COUNT('2026'!B9:M9)))</f>
        <v>21233.333333333332</v>
      </c>
      <c r="D28" s="17">
        <f t="shared" si="3"/>
        <v>-666.66666666666424</v>
      </c>
      <c r="E28" s="18">
        <f t="shared" si="4"/>
        <v>-3.1397174254316998E-2</v>
      </c>
      <c r="F28" s="18">
        <f t="shared" si="5"/>
        <v>0.51948051948051666</v>
      </c>
      <c r="G28"/>
    </row>
    <row r="29" spans="1:10" x14ac:dyDescent="0.3">
      <c r="A29" s="19" t="str">
        <f>TRIM('2026'!A16)</f>
        <v>Trade, Transportation, and Utilities</v>
      </c>
      <c r="B29" s="17">
        <f>AVERAGE('2026'!B16:INDEX('2026'!16:16,1,1+COUNT('2026'!B9:M9)))</f>
        <v>6516.666666666667</v>
      </c>
      <c r="C29" s="17">
        <f>AVERAGE('2025'!B16:INDEX('2025'!16:16,1,1+COUNT('2026'!B9:M9)))</f>
        <v>6466.666666666667</v>
      </c>
      <c r="D29" s="17">
        <f t="shared" si="3"/>
        <v>50</v>
      </c>
      <c r="E29" s="18">
        <f t="shared" si="4"/>
        <v>7.7319587628865974E-3</v>
      </c>
      <c r="F29" s="18">
        <f t="shared" si="5"/>
        <v>-3.8961038961038891E-2</v>
      </c>
      <c r="G29"/>
    </row>
    <row r="30" spans="1:10" x14ac:dyDescent="0.3">
      <c r="A30" s="19" t="str">
        <f>TRIM('2026'!A17)</f>
        <v>Information</v>
      </c>
      <c r="B30" s="17">
        <f>AVERAGE('2026'!B17:INDEX('2026'!17:17,1,1+COUNT('2026'!B9:M9)))</f>
        <v>700</v>
      </c>
      <c r="C30" s="17">
        <f>AVERAGE('2025'!B17:INDEX('2025'!17:17,1,1+COUNT('2026'!B9:M9)))</f>
        <v>966.66666666666663</v>
      </c>
      <c r="D30" s="17">
        <f t="shared" si="3"/>
        <v>-266.66666666666663</v>
      </c>
      <c r="E30" s="18">
        <f t="shared" si="4"/>
        <v>-0.27586206896551724</v>
      </c>
      <c r="F30" s="18">
        <f t="shared" si="5"/>
        <v>0.20779220779220736</v>
      </c>
      <c r="G30"/>
    </row>
    <row r="31" spans="1:10" x14ac:dyDescent="0.3">
      <c r="A31" s="19" t="str">
        <f>TRIM('2026'!A18)</f>
        <v>Financial Activities</v>
      </c>
      <c r="B31" s="17">
        <f>AVERAGE('2026'!B18:INDEX('2026'!18:18,1,1+COUNT('2026'!B9:M9)))</f>
        <v>1000</v>
      </c>
      <c r="C31" s="17">
        <f>AVERAGE('2025'!B18:INDEX('2025'!18:18,1,1+COUNT('2026'!B9:M9)))</f>
        <v>1016.6666666666666</v>
      </c>
      <c r="D31" s="17">
        <f t="shared" si="3"/>
        <v>-16.666666666666629</v>
      </c>
      <c r="E31" s="18">
        <f t="shared" si="4"/>
        <v>-1.6393442622950782E-2</v>
      </c>
      <c r="F31" s="18">
        <f t="shared" si="5"/>
        <v>1.2987012987012932E-2</v>
      </c>
      <c r="G31"/>
    </row>
    <row r="32" spans="1:10" x14ac:dyDescent="0.3">
      <c r="A32" s="19" t="str">
        <f>TRIM('2026'!A19)</f>
        <v>Professional and Business Services</v>
      </c>
      <c r="B32" s="17">
        <f>AVERAGE('2026'!B19:INDEX('2026'!19:19,1,1+COUNT('2026'!B9:M9)))</f>
        <v>3483.3333333333335</v>
      </c>
      <c r="C32" s="17">
        <f>AVERAGE('2025'!B19:INDEX('2025'!19:19,1,1+COUNT('2026'!B9:M9)))</f>
        <v>3766.6666666666665</v>
      </c>
      <c r="D32" s="17">
        <f t="shared" si="3"/>
        <v>-283.33333333333303</v>
      </c>
      <c r="E32" s="18">
        <f t="shared" si="4"/>
        <v>-7.522123893805302E-2</v>
      </c>
      <c r="F32" s="18">
        <f t="shared" si="5"/>
        <v>0.22077922077922013</v>
      </c>
      <c r="G32"/>
    </row>
    <row r="33" spans="1:7" x14ac:dyDescent="0.3">
      <c r="A33" s="19" t="str">
        <f>TRIM('2026'!A20)</f>
        <v>Private Educ. and Health Services</v>
      </c>
      <c r="B33" s="17">
        <f>AVERAGE('2026'!B20:INDEX('2026'!20:20,1,1+COUNT('2026'!B9:M9)))</f>
        <v>4683.333333333333</v>
      </c>
      <c r="C33" s="17">
        <f>AVERAGE('2025'!B20:INDEX('2025'!20:20,1,1+COUNT('2026'!B9:M9)))</f>
        <v>4716.666666666667</v>
      </c>
      <c r="D33" s="17">
        <f t="shared" si="3"/>
        <v>-33.33333333333394</v>
      </c>
      <c r="E33" s="18">
        <f t="shared" si="4"/>
        <v>-7.0671378091874074E-3</v>
      </c>
      <c r="F33" s="18">
        <f t="shared" si="5"/>
        <v>2.5974025974026399E-2</v>
      </c>
      <c r="G33"/>
    </row>
    <row r="34" spans="1:7" x14ac:dyDescent="0.3">
      <c r="A34" s="19" t="str">
        <f>TRIM('2026'!A21)</f>
        <v>Leisure and Hospitality</v>
      </c>
      <c r="B34" s="17">
        <f>AVERAGE('2026'!B21:INDEX('2026'!21:21,1,1+COUNT('2026'!B9:M9)))</f>
        <v>3400</v>
      </c>
      <c r="C34" s="17">
        <f>AVERAGE('2025'!B21:INDEX('2025'!21:21,1,1+COUNT('2026'!B9:M9)))</f>
        <v>3550</v>
      </c>
      <c r="D34" s="17">
        <f t="shared" si="3"/>
        <v>-150</v>
      </c>
      <c r="E34" s="18">
        <f t="shared" si="4"/>
        <v>-4.2253521126760563E-2</v>
      </c>
      <c r="F34" s="18">
        <f t="shared" si="5"/>
        <v>0.11688311688311666</v>
      </c>
      <c r="G34"/>
    </row>
    <row r="35" spans="1:7" x14ac:dyDescent="0.3">
      <c r="A35" s="19" t="str">
        <f>TRIM('2026'!A22)</f>
        <v>Other Services</v>
      </c>
      <c r="B35" s="17">
        <f>AVERAGE('2026'!B22:INDEX('2026'!22:22,1,1+COUNT('2026'!B9:M9)))</f>
        <v>783.33333333333337</v>
      </c>
      <c r="C35" s="17">
        <f>AVERAGE('2025'!B22:INDEX('2025'!22:22,1,1+COUNT('2026'!B9:M9)))</f>
        <v>750</v>
      </c>
      <c r="D35" s="17">
        <f t="shared" si="3"/>
        <v>33.333333333333371</v>
      </c>
      <c r="E35" s="18">
        <f t="shared" si="4"/>
        <v>4.4444444444444495E-2</v>
      </c>
      <c r="F35" s="18">
        <f t="shared" si="5"/>
        <v>-2.5974025974025955E-2</v>
      </c>
      <c r="G35"/>
    </row>
    <row r="36" spans="1:7" x14ac:dyDescent="0.3">
      <c r="A36" s="19" t="str">
        <f>TRIM('2026'!A23)</f>
        <v>Government</v>
      </c>
      <c r="B36" s="17">
        <f>AVERAGE('2026'!B23:INDEX('2026'!23:23,1,1+COUNT('2026'!B9:M9)))</f>
        <v>10066.666666666666</v>
      </c>
      <c r="C36" s="17">
        <f>AVERAGE('2025'!B23:INDEX('2025'!23:23,1,1+COUNT('2026'!B9:M9)))</f>
        <v>10666.666666666666</v>
      </c>
      <c r="D36" s="17">
        <f t="shared" si="3"/>
        <v>-600</v>
      </c>
      <c r="E36" s="18">
        <f t="shared" si="4"/>
        <v>-5.6250000000000001E-2</v>
      </c>
      <c r="F36" s="18">
        <f t="shared" si="5"/>
        <v>0.46753246753246663</v>
      </c>
      <c r="G36"/>
    </row>
    <row r="37" spans="1:7" x14ac:dyDescent="0.3">
      <c r="A37" s="19" t="str">
        <f>TRIM('2026'!A24)</f>
        <v>Federal Government</v>
      </c>
      <c r="B37" s="17">
        <f>AVERAGE('2026'!B24:INDEX('2026'!24:24,1,1+COUNT('2026'!B9:M9)))</f>
        <v>3800</v>
      </c>
      <c r="C37" s="17">
        <f>AVERAGE('2025'!B24:INDEX('2025'!24:24,1,1+COUNT('2026'!B9:M9)))</f>
        <v>4300</v>
      </c>
      <c r="D37" s="17">
        <f t="shared" si="3"/>
        <v>-500</v>
      </c>
      <c r="E37" s="18">
        <f t="shared" si="4"/>
        <v>-0.11627906976744186</v>
      </c>
      <c r="F37" s="18">
        <f t="shared" si="5"/>
        <v>0.38961038961038885</v>
      </c>
      <c r="G37"/>
    </row>
    <row r="38" spans="1:7" x14ac:dyDescent="0.3">
      <c r="A38" s="24" t="str">
        <f>TRIM('2026'!A25)</f>
        <v>State and Local Government</v>
      </c>
      <c r="B38" s="22">
        <f>AVERAGE('2026'!B25:INDEX('2026'!25:25,1,1+COUNT('2026'!B9:M9)))</f>
        <v>6266.666666666667</v>
      </c>
      <c r="C38" s="22">
        <f>AVERAGE('2025'!B25:INDEX('2025'!25:25,1,1+COUNT('2026'!B9:M9)))</f>
        <v>6366.666666666667</v>
      </c>
      <c r="D38" s="22">
        <f t="shared" si="3"/>
        <v>-100</v>
      </c>
      <c r="E38" s="23">
        <f t="shared" si="4"/>
        <v>-1.5706806282722512E-2</v>
      </c>
      <c r="F38" s="23">
        <f t="shared" si="5"/>
        <v>7.7922077922077781E-2</v>
      </c>
      <c r="G38"/>
    </row>
    <row r="45" spans="1:7" x14ac:dyDescent="0.3">
      <c r="A45" s="13" t="s">
        <v>64</v>
      </c>
      <c r="B45" s="13" t="s">
        <v>65</v>
      </c>
      <c r="C45" s="13" t="s">
        <v>66</v>
      </c>
    </row>
    <row r="46" spans="1:7" x14ac:dyDescent="0.3">
      <c r="A46" s="7" t="s">
        <v>19</v>
      </c>
      <c r="B46" s="9">
        <f>_xlfn.XLOOKUP(A46,$A$22:$A$38,$B$22:$B$38)</f>
        <v>2683.3333333333335</v>
      </c>
      <c r="C46" s="10">
        <f>B46/$B$22</f>
        <v>8.0540270135067538E-2</v>
      </c>
    </row>
    <row r="47" spans="1:7" x14ac:dyDescent="0.3">
      <c r="A47" s="7" t="s">
        <v>67</v>
      </c>
      <c r="B47" s="9">
        <f>_xlfn.XLOOKUP(A47,$A$22:$A$38,$B$22:$B$38)</f>
        <v>20566.666666666668</v>
      </c>
      <c r="C47" s="10">
        <f>B47/$B$22</f>
        <v>0.61730865432716364</v>
      </c>
    </row>
    <row r="48" spans="1:7" x14ac:dyDescent="0.3">
      <c r="A48" s="8" t="s">
        <v>68</v>
      </c>
      <c r="B48" s="11">
        <f>_xlfn.XLOOKUP(A48,$A$22:$A$38,$B$22:$B$38)</f>
        <v>10066.666666666666</v>
      </c>
      <c r="C48" s="12">
        <f>B48/$B$22</f>
        <v>0.30215107553776888</v>
      </c>
    </row>
  </sheetData>
  <mergeCells count="5">
    <mergeCell ref="A1:J1"/>
    <mergeCell ref="A2:J2"/>
    <mergeCell ref="A4:J7"/>
    <mergeCell ref="A9:J9"/>
    <mergeCell ref="A20:F20"/>
  </mergeCells>
  <conditionalFormatting sqref="E22:E38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pageMargins left="0.7" right="0.7" top="0.75" bottom="0.75" header="0.3" footer="0.3"/>
  <pageSetup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7" width="6.44140625" bestFit="1" customWidth="1"/>
    <col min="8" max="8" width="3.88671875" bestFit="1" customWidth="1"/>
    <col min="9" max="9" width="4.77734375" bestFit="1" customWidth="1"/>
    <col min="10" max="10" width="4.109375" bestFit="1" customWidth="1"/>
    <col min="11" max="11" width="4.44140625" bestFit="1" customWidth="1"/>
    <col min="12" max="12" width="4.88671875" bestFit="1" customWidth="1"/>
    <col min="13" max="13" width="4.33203125" bestFit="1" customWidth="1"/>
    <col min="14" max="14" width="4.66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33000</v>
      </c>
      <c r="C9" s="5">
        <v>33200</v>
      </c>
      <c r="D9" s="5">
        <v>33300</v>
      </c>
      <c r="E9" s="5">
        <v>33500</v>
      </c>
      <c r="F9" s="5">
        <v>33600</v>
      </c>
      <c r="G9" s="5">
        <v>33300</v>
      </c>
      <c r="H9" s="5"/>
      <c r="I9" s="5"/>
      <c r="J9" s="5"/>
      <c r="K9" s="5"/>
      <c r="L9" s="5"/>
      <c r="M9" s="5"/>
      <c r="N9" s="5"/>
    </row>
    <row r="10" spans="1:14" x14ac:dyDescent="0.3">
      <c r="A10" s="3" t="s">
        <v>18</v>
      </c>
      <c r="B10" s="1">
        <v>22900</v>
      </c>
      <c r="C10" s="1">
        <v>23100</v>
      </c>
      <c r="D10" s="1">
        <v>23300</v>
      </c>
      <c r="E10" s="1">
        <v>23400</v>
      </c>
      <c r="F10" s="1">
        <v>23300</v>
      </c>
      <c r="G10" s="1">
        <v>23500</v>
      </c>
      <c r="H10" s="1"/>
      <c r="I10" s="1"/>
      <c r="J10" s="1"/>
      <c r="K10" s="1"/>
      <c r="L10" s="1"/>
      <c r="M10" s="1"/>
      <c r="N10" s="1"/>
    </row>
    <row r="11" spans="1:14" x14ac:dyDescent="0.3">
      <c r="A11" s="4" t="s">
        <v>19</v>
      </c>
      <c r="B11" s="5">
        <v>2700</v>
      </c>
      <c r="C11" s="5">
        <v>2600</v>
      </c>
      <c r="D11" s="5">
        <v>2700</v>
      </c>
      <c r="E11" s="5">
        <v>2700</v>
      </c>
      <c r="F11" s="5">
        <v>2700</v>
      </c>
      <c r="G11" s="5">
        <v>2700</v>
      </c>
      <c r="H11" s="5"/>
      <c r="I11" s="5"/>
      <c r="J11" s="5"/>
      <c r="K11" s="5"/>
      <c r="L11" s="5"/>
      <c r="M11" s="5"/>
      <c r="N11" s="5"/>
    </row>
    <row r="12" spans="1:14" x14ac:dyDescent="0.3">
      <c r="A12" s="3" t="s">
        <v>27</v>
      </c>
      <c r="B12" s="1">
        <v>2100</v>
      </c>
      <c r="C12" s="1">
        <v>2000</v>
      </c>
      <c r="D12" s="1">
        <v>2100</v>
      </c>
      <c r="E12" s="1">
        <v>2100</v>
      </c>
      <c r="F12" s="1">
        <v>2100</v>
      </c>
      <c r="G12" s="1">
        <v>2100</v>
      </c>
      <c r="H12" s="1"/>
      <c r="I12" s="1"/>
      <c r="J12" s="1"/>
      <c r="K12" s="1"/>
      <c r="L12" s="1"/>
      <c r="M12" s="1"/>
      <c r="N12" s="1"/>
    </row>
    <row r="13" spans="1:14" x14ac:dyDescent="0.3">
      <c r="A13" s="4" t="s">
        <v>28</v>
      </c>
      <c r="B13" s="5">
        <v>600</v>
      </c>
      <c r="C13" s="5">
        <v>600</v>
      </c>
      <c r="D13" s="5">
        <v>600</v>
      </c>
      <c r="E13" s="5">
        <v>600</v>
      </c>
      <c r="F13" s="5">
        <v>600</v>
      </c>
      <c r="G13" s="5">
        <v>600</v>
      </c>
      <c r="H13" s="5"/>
      <c r="I13" s="5"/>
      <c r="J13" s="5"/>
      <c r="K13" s="5"/>
      <c r="L13" s="5"/>
      <c r="M13" s="5"/>
      <c r="N13" s="5"/>
    </row>
    <row r="14" spans="1:14" x14ac:dyDescent="0.3">
      <c r="A14" s="3" t="s">
        <v>20</v>
      </c>
      <c r="B14" s="1">
        <v>30300</v>
      </c>
      <c r="C14" s="1">
        <v>30600</v>
      </c>
      <c r="D14" s="1">
        <v>30600</v>
      </c>
      <c r="E14" s="1">
        <v>30800</v>
      </c>
      <c r="F14" s="1">
        <v>30900</v>
      </c>
      <c r="G14" s="1">
        <v>30600</v>
      </c>
      <c r="H14" s="1"/>
      <c r="I14" s="1"/>
      <c r="J14" s="1"/>
      <c r="K14" s="1"/>
      <c r="L14" s="1"/>
      <c r="M14" s="1"/>
      <c r="N14" s="1"/>
    </row>
    <row r="15" spans="1:14" x14ac:dyDescent="0.3">
      <c r="A15" s="4" t="s">
        <v>21</v>
      </c>
      <c r="B15" s="5">
        <v>20200</v>
      </c>
      <c r="C15" s="5">
        <v>20500</v>
      </c>
      <c r="D15" s="5">
        <v>20600</v>
      </c>
      <c r="E15" s="5">
        <v>20700</v>
      </c>
      <c r="F15" s="5">
        <v>20600</v>
      </c>
      <c r="G15" s="5">
        <v>20800</v>
      </c>
      <c r="H15" s="5"/>
      <c r="I15" s="5"/>
      <c r="J15" s="5"/>
      <c r="K15" s="5"/>
      <c r="L15" s="5"/>
      <c r="M15" s="5"/>
      <c r="N15" s="5"/>
    </row>
    <row r="16" spans="1:14" x14ac:dyDescent="0.3">
      <c r="A16" s="3" t="s">
        <v>22</v>
      </c>
      <c r="B16" s="1">
        <v>6400</v>
      </c>
      <c r="C16" s="1">
        <v>6400</v>
      </c>
      <c r="D16" s="1">
        <v>6500</v>
      </c>
      <c r="E16" s="1">
        <v>6600</v>
      </c>
      <c r="F16" s="1">
        <v>6500</v>
      </c>
      <c r="G16" s="1">
        <v>6700</v>
      </c>
      <c r="H16" s="1"/>
      <c r="I16" s="1"/>
      <c r="J16" s="1"/>
      <c r="K16" s="1"/>
      <c r="L16" s="1"/>
      <c r="M16" s="1"/>
      <c r="N16" s="1"/>
    </row>
    <row r="17" spans="1:14" x14ac:dyDescent="0.3">
      <c r="A17" s="4" t="s">
        <v>29</v>
      </c>
      <c r="B17" s="5">
        <v>700</v>
      </c>
      <c r="C17" s="5">
        <v>700</v>
      </c>
      <c r="D17" s="5">
        <v>700</v>
      </c>
      <c r="E17" s="5">
        <v>700</v>
      </c>
      <c r="F17" s="5">
        <v>700</v>
      </c>
      <c r="G17" s="5">
        <v>700</v>
      </c>
      <c r="H17" s="5"/>
      <c r="I17" s="5"/>
      <c r="J17" s="5"/>
      <c r="K17" s="5"/>
      <c r="L17" s="5"/>
      <c r="M17" s="5"/>
      <c r="N17" s="5"/>
    </row>
    <row r="18" spans="1:14" x14ac:dyDescent="0.3">
      <c r="A18" s="3" t="s">
        <v>30</v>
      </c>
      <c r="B18" s="1">
        <v>1000</v>
      </c>
      <c r="C18" s="1">
        <v>1000</v>
      </c>
      <c r="D18" s="1">
        <v>1000</v>
      </c>
      <c r="E18" s="1">
        <v>1000</v>
      </c>
      <c r="F18" s="1">
        <v>1000</v>
      </c>
      <c r="G18" s="1">
        <v>1000</v>
      </c>
      <c r="H18" s="1"/>
      <c r="I18" s="1"/>
      <c r="J18" s="1"/>
      <c r="K18" s="1"/>
      <c r="L18" s="1"/>
      <c r="M18" s="1"/>
      <c r="N18" s="1"/>
    </row>
    <row r="19" spans="1:14" x14ac:dyDescent="0.3">
      <c r="A19" s="4" t="s">
        <v>31</v>
      </c>
      <c r="B19" s="5">
        <v>3400</v>
      </c>
      <c r="C19" s="5">
        <v>3500</v>
      </c>
      <c r="D19" s="5">
        <v>3500</v>
      </c>
      <c r="E19" s="5">
        <v>3500</v>
      </c>
      <c r="F19" s="5">
        <v>3500</v>
      </c>
      <c r="G19" s="5">
        <v>3500</v>
      </c>
      <c r="H19" s="5"/>
      <c r="I19" s="5"/>
      <c r="J19" s="5"/>
      <c r="K19" s="5"/>
      <c r="L19" s="5"/>
      <c r="M19" s="5"/>
      <c r="N19" s="5"/>
    </row>
    <row r="20" spans="1:14" x14ac:dyDescent="0.3">
      <c r="A20" s="3" t="s">
        <v>32</v>
      </c>
      <c r="B20" s="1">
        <v>4600</v>
      </c>
      <c r="C20" s="1">
        <v>4700</v>
      </c>
      <c r="D20" s="1">
        <v>4700</v>
      </c>
      <c r="E20" s="1">
        <v>4700</v>
      </c>
      <c r="F20" s="1">
        <v>4700</v>
      </c>
      <c r="G20" s="1">
        <v>4700</v>
      </c>
      <c r="H20" s="1"/>
      <c r="I20" s="1"/>
      <c r="J20" s="1"/>
      <c r="K20" s="1"/>
      <c r="L20" s="1"/>
      <c r="M20" s="1"/>
      <c r="N20" s="1"/>
    </row>
    <row r="21" spans="1:14" x14ac:dyDescent="0.3">
      <c r="A21" s="4" t="s">
        <v>33</v>
      </c>
      <c r="B21" s="5">
        <v>3400</v>
      </c>
      <c r="C21" s="5">
        <v>3400</v>
      </c>
      <c r="D21" s="5">
        <v>3400</v>
      </c>
      <c r="E21" s="5">
        <v>3400</v>
      </c>
      <c r="F21" s="5">
        <v>3400</v>
      </c>
      <c r="G21" s="5">
        <v>3400</v>
      </c>
      <c r="H21" s="5"/>
      <c r="I21" s="5"/>
      <c r="J21" s="5"/>
      <c r="K21" s="5"/>
      <c r="L21" s="5"/>
      <c r="M21" s="5"/>
      <c r="N21" s="5"/>
    </row>
    <row r="22" spans="1:14" x14ac:dyDescent="0.3">
      <c r="A22" s="3" t="s">
        <v>34</v>
      </c>
      <c r="B22" s="1">
        <v>700</v>
      </c>
      <c r="C22" s="1">
        <v>800</v>
      </c>
      <c r="D22" s="1">
        <v>800</v>
      </c>
      <c r="E22" s="1">
        <v>800</v>
      </c>
      <c r="F22" s="1">
        <v>800</v>
      </c>
      <c r="G22" s="1">
        <v>800</v>
      </c>
      <c r="H22" s="1"/>
      <c r="I22" s="1"/>
      <c r="J22" s="1"/>
      <c r="K22" s="1"/>
      <c r="L22" s="1"/>
      <c r="M22" s="1"/>
      <c r="N22" s="1"/>
    </row>
    <row r="23" spans="1:14" x14ac:dyDescent="0.3">
      <c r="A23" s="4" t="s">
        <v>23</v>
      </c>
      <c r="B23" s="5">
        <v>10100</v>
      </c>
      <c r="C23" s="5">
        <v>10100</v>
      </c>
      <c r="D23" s="5">
        <v>10000</v>
      </c>
      <c r="E23" s="5">
        <v>10100</v>
      </c>
      <c r="F23" s="5">
        <v>10300</v>
      </c>
      <c r="G23" s="5">
        <v>9800</v>
      </c>
      <c r="H23" s="5"/>
      <c r="I23" s="5"/>
      <c r="J23" s="5"/>
      <c r="K23" s="5"/>
      <c r="L23" s="5"/>
      <c r="M23" s="5"/>
      <c r="N23" s="5"/>
    </row>
    <row r="24" spans="1:14" x14ac:dyDescent="0.3">
      <c r="A24" s="3" t="s">
        <v>24</v>
      </c>
      <c r="B24" s="1">
        <v>3700</v>
      </c>
      <c r="C24" s="1">
        <v>3700</v>
      </c>
      <c r="D24" s="1">
        <v>3700</v>
      </c>
      <c r="E24" s="1">
        <v>3800</v>
      </c>
      <c r="F24" s="1">
        <v>3900</v>
      </c>
      <c r="G24" s="1">
        <v>4000</v>
      </c>
      <c r="H24" s="1"/>
      <c r="I24" s="1"/>
      <c r="J24" s="1"/>
      <c r="K24" s="1"/>
      <c r="L24" s="1"/>
      <c r="M24" s="1"/>
      <c r="N24" s="1"/>
    </row>
    <row r="25" spans="1:14" x14ac:dyDescent="0.3">
      <c r="A25" s="4" t="s">
        <v>25</v>
      </c>
      <c r="B25" s="5">
        <v>6400</v>
      </c>
      <c r="C25" s="5">
        <v>6400</v>
      </c>
      <c r="D25" s="5">
        <v>6300</v>
      </c>
      <c r="E25" s="5">
        <v>6300</v>
      </c>
      <c r="F25" s="5">
        <v>6400</v>
      </c>
      <c r="G25" s="5">
        <v>5800</v>
      </c>
      <c r="H25" s="5"/>
      <c r="I25" s="5"/>
      <c r="J25" s="5"/>
      <c r="K25" s="5"/>
      <c r="L25" s="5"/>
      <c r="M25" s="5"/>
      <c r="N25" s="5"/>
    </row>
    <row r="27" spans="1:14" x14ac:dyDescent="0.3">
      <c r="A27" s="35" t="s">
        <v>43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14" width="6.441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35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34800</v>
      </c>
      <c r="C9" s="5">
        <v>34800</v>
      </c>
      <c r="D9" s="5">
        <v>35100</v>
      </c>
      <c r="E9" s="5">
        <v>34600</v>
      </c>
      <c r="F9" s="5">
        <v>34500</v>
      </c>
      <c r="G9" s="5">
        <v>33800</v>
      </c>
      <c r="H9" s="5">
        <v>33000</v>
      </c>
      <c r="I9" s="5">
        <v>33700</v>
      </c>
      <c r="J9" s="5">
        <v>33400</v>
      </c>
      <c r="K9" s="5">
        <v>33500</v>
      </c>
      <c r="L9" s="5">
        <v>33700</v>
      </c>
      <c r="M9" s="5">
        <v>33500</v>
      </c>
      <c r="N9" s="5">
        <v>34000</v>
      </c>
    </row>
    <row r="10" spans="1:14" x14ac:dyDescent="0.3">
      <c r="A10" s="3" t="s">
        <v>18</v>
      </c>
      <c r="B10" s="1">
        <v>24100</v>
      </c>
      <c r="C10" s="1">
        <v>24000</v>
      </c>
      <c r="D10" s="1">
        <v>24400</v>
      </c>
      <c r="E10" s="1">
        <v>23900</v>
      </c>
      <c r="F10" s="1">
        <v>23700</v>
      </c>
      <c r="G10" s="1">
        <v>23500</v>
      </c>
      <c r="H10" s="1">
        <v>23100</v>
      </c>
      <c r="I10" s="1">
        <v>23100</v>
      </c>
      <c r="J10" s="1">
        <v>22900</v>
      </c>
      <c r="K10" s="1">
        <v>23100</v>
      </c>
      <c r="L10" s="1">
        <v>23200</v>
      </c>
      <c r="M10" s="1">
        <v>23200</v>
      </c>
      <c r="N10" s="1">
        <v>23500</v>
      </c>
    </row>
    <row r="11" spans="1:14" x14ac:dyDescent="0.3">
      <c r="A11" s="4" t="s">
        <v>19</v>
      </c>
      <c r="B11" s="5">
        <v>2700</v>
      </c>
      <c r="C11" s="5">
        <v>2700</v>
      </c>
      <c r="D11" s="5">
        <v>2700</v>
      </c>
      <c r="E11" s="5">
        <v>2700</v>
      </c>
      <c r="F11" s="5">
        <v>2700</v>
      </c>
      <c r="G11" s="5">
        <v>2700</v>
      </c>
      <c r="H11" s="5">
        <v>2700</v>
      </c>
      <c r="I11" s="5">
        <v>2700</v>
      </c>
      <c r="J11" s="5">
        <v>2700</v>
      </c>
      <c r="K11" s="5">
        <v>2800</v>
      </c>
      <c r="L11" s="5">
        <v>2800</v>
      </c>
      <c r="M11" s="5">
        <v>2700</v>
      </c>
      <c r="N11" s="5">
        <v>2700</v>
      </c>
    </row>
    <row r="12" spans="1:14" x14ac:dyDescent="0.3">
      <c r="A12" s="3" t="s">
        <v>27</v>
      </c>
      <c r="B12" s="1">
        <v>2100</v>
      </c>
      <c r="C12" s="1">
        <v>2100</v>
      </c>
      <c r="D12" s="1">
        <v>2100</v>
      </c>
      <c r="E12" s="1">
        <v>2100</v>
      </c>
      <c r="F12" s="1">
        <v>2100</v>
      </c>
      <c r="G12" s="1">
        <v>2100</v>
      </c>
      <c r="H12" s="1">
        <v>2100</v>
      </c>
      <c r="I12" s="1">
        <v>2100</v>
      </c>
      <c r="J12" s="1">
        <v>2100</v>
      </c>
      <c r="K12" s="1">
        <v>2200</v>
      </c>
      <c r="L12" s="1">
        <v>2200</v>
      </c>
      <c r="M12" s="1">
        <v>2100</v>
      </c>
      <c r="N12" s="1">
        <v>2100</v>
      </c>
    </row>
    <row r="13" spans="1:14" x14ac:dyDescent="0.3">
      <c r="A13" s="4" t="s">
        <v>28</v>
      </c>
      <c r="B13" s="5">
        <v>600</v>
      </c>
      <c r="C13" s="5">
        <v>600</v>
      </c>
      <c r="D13" s="5">
        <v>600</v>
      </c>
      <c r="E13" s="5">
        <v>600</v>
      </c>
      <c r="F13" s="5">
        <v>600</v>
      </c>
      <c r="G13" s="5">
        <v>600</v>
      </c>
      <c r="H13" s="5">
        <v>600</v>
      </c>
      <c r="I13" s="5">
        <v>600</v>
      </c>
      <c r="J13" s="5">
        <v>600</v>
      </c>
      <c r="K13" s="5">
        <v>600</v>
      </c>
      <c r="L13" s="5">
        <v>600</v>
      </c>
      <c r="M13" s="5">
        <v>600</v>
      </c>
      <c r="N13" s="5">
        <v>600</v>
      </c>
    </row>
    <row r="14" spans="1:14" x14ac:dyDescent="0.3">
      <c r="A14" s="3" t="s">
        <v>20</v>
      </c>
      <c r="B14" s="1">
        <v>32100</v>
      </c>
      <c r="C14" s="1">
        <v>32100</v>
      </c>
      <c r="D14" s="1">
        <v>32400</v>
      </c>
      <c r="E14" s="1">
        <v>31900</v>
      </c>
      <c r="F14" s="1">
        <v>31800</v>
      </c>
      <c r="G14" s="1">
        <v>31100</v>
      </c>
      <c r="H14" s="1">
        <v>30300</v>
      </c>
      <c r="I14" s="1">
        <v>31000</v>
      </c>
      <c r="J14" s="1">
        <v>30700</v>
      </c>
      <c r="K14" s="1">
        <v>30700</v>
      </c>
      <c r="L14" s="1">
        <v>30900</v>
      </c>
      <c r="M14" s="1">
        <v>30800</v>
      </c>
      <c r="N14" s="1">
        <v>31300</v>
      </c>
    </row>
    <row r="15" spans="1:14" x14ac:dyDescent="0.3">
      <c r="A15" s="4" t="s">
        <v>21</v>
      </c>
      <c r="B15" s="5">
        <v>21400</v>
      </c>
      <c r="C15" s="5">
        <v>21300</v>
      </c>
      <c r="D15" s="5">
        <v>21700</v>
      </c>
      <c r="E15" s="5">
        <v>21200</v>
      </c>
      <c r="F15" s="5">
        <v>21000</v>
      </c>
      <c r="G15" s="5">
        <v>20800</v>
      </c>
      <c r="H15" s="5">
        <v>20400</v>
      </c>
      <c r="I15" s="5">
        <v>20400</v>
      </c>
      <c r="J15" s="5">
        <v>20200</v>
      </c>
      <c r="K15" s="5">
        <v>20300</v>
      </c>
      <c r="L15" s="5">
        <v>20400</v>
      </c>
      <c r="M15" s="5">
        <v>20500</v>
      </c>
      <c r="N15" s="5">
        <v>20800</v>
      </c>
    </row>
    <row r="16" spans="1:14" x14ac:dyDescent="0.3">
      <c r="A16" s="3" t="s">
        <v>22</v>
      </c>
      <c r="B16" s="1">
        <v>6600</v>
      </c>
      <c r="C16" s="1">
        <v>6500</v>
      </c>
      <c r="D16" s="1">
        <v>6500</v>
      </c>
      <c r="E16" s="1">
        <v>6400</v>
      </c>
      <c r="F16" s="1">
        <v>6400</v>
      </c>
      <c r="G16" s="1">
        <v>6400</v>
      </c>
      <c r="H16" s="1">
        <v>6300</v>
      </c>
      <c r="I16" s="1">
        <v>6300</v>
      </c>
      <c r="J16" s="1">
        <v>6300</v>
      </c>
      <c r="K16" s="1">
        <v>6400</v>
      </c>
      <c r="L16" s="1">
        <v>6500</v>
      </c>
      <c r="M16" s="1">
        <v>6600</v>
      </c>
      <c r="N16" s="1">
        <v>6400</v>
      </c>
    </row>
    <row r="17" spans="1:14" x14ac:dyDescent="0.3">
      <c r="A17" s="4" t="s">
        <v>29</v>
      </c>
      <c r="B17" s="5">
        <v>900</v>
      </c>
      <c r="C17" s="5">
        <v>900</v>
      </c>
      <c r="D17" s="5">
        <v>1100</v>
      </c>
      <c r="E17" s="5">
        <v>1100</v>
      </c>
      <c r="F17" s="5">
        <v>900</v>
      </c>
      <c r="G17" s="5">
        <v>900</v>
      </c>
      <c r="H17" s="5">
        <v>900</v>
      </c>
      <c r="I17" s="5">
        <v>800</v>
      </c>
      <c r="J17" s="5">
        <v>700</v>
      </c>
      <c r="K17" s="5">
        <v>700</v>
      </c>
      <c r="L17" s="5">
        <v>700</v>
      </c>
      <c r="M17" s="5">
        <v>700</v>
      </c>
      <c r="N17" s="5">
        <v>900</v>
      </c>
    </row>
    <row r="18" spans="1:14" x14ac:dyDescent="0.3">
      <c r="A18" s="3" t="s">
        <v>30</v>
      </c>
      <c r="B18" s="1">
        <v>1000</v>
      </c>
      <c r="C18" s="1">
        <v>1000</v>
      </c>
      <c r="D18" s="1">
        <v>1000</v>
      </c>
      <c r="E18" s="1">
        <v>1000</v>
      </c>
      <c r="F18" s="1">
        <v>1000</v>
      </c>
      <c r="G18" s="1">
        <v>1100</v>
      </c>
      <c r="H18" s="1">
        <v>1100</v>
      </c>
      <c r="I18" s="1">
        <v>1000</v>
      </c>
      <c r="J18" s="1">
        <v>1000</v>
      </c>
      <c r="K18" s="1">
        <v>1000</v>
      </c>
      <c r="L18" s="1">
        <v>1000</v>
      </c>
      <c r="M18" s="1">
        <v>1000</v>
      </c>
      <c r="N18" s="1">
        <v>1000</v>
      </c>
    </row>
    <row r="19" spans="1:14" x14ac:dyDescent="0.3">
      <c r="A19" s="4" t="s">
        <v>31</v>
      </c>
      <c r="B19" s="5">
        <v>3800</v>
      </c>
      <c r="C19" s="5">
        <v>3900</v>
      </c>
      <c r="D19" s="5">
        <v>3900</v>
      </c>
      <c r="E19" s="5">
        <v>3700</v>
      </c>
      <c r="F19" s="5">
        <v>3700</v>
      </c>
      <c r="G19" s="5">
        <v>3600</v>
      </c>
      <c r="H19" s="5">
        <v>3500</v>
      </c>
      <c r="I19" s="5">
        <v>3500</v>
      </c>
      <c r="J19" s="5">
        <v>3500</v>
      </c>
      <c r="K19" s="5">
        <v>3500</v>
      </c>
      <c r="L19" s="5">
        <v>3500</v>
      </c>
      <c r="M19" s="5">
        <v>3500</v>
      </c>
      <c r="N19" s="5">
        <v>3600</v>
      </c>
    </row>
    <row r="20" spans="1:14" x14ac:dyDescent="0.3">
      <c r="A20" s="3" t="s">
        <v>32</v>
      </c>
      <c r="B20" s="1">
        <v>4800</v>
      </c>
      <c r="C20" s="1">
        <v>4700</v>
      </c>
      <c r="D20" s="1">
        <v>4800</v>
      </c>
      <c r="E20" s="1">
        <v>4700</v>
      </c>
      <c r="F20" s="1">
        <v>4700</v>
      </c>
      <c r="G20" s="1">
        <v>4600</v>
      </c>
      <c r="H20" s="1">
        <v>4500</v>
      </c>
      <c r="I20" s="1">
        <v>4600</v>
      </c>
      <c r="J20" s="1">
        <v>4600</v>
      </c>
      <c r="K20" s="1">
        <v>4600</v>
      </c>
      <c r="L20" s="1">
        <v>4600</v>
      </c>
      <c r="M20" s="1">
        <v>4600</v>
      </c>
      <c r="N20" s="1">
        <v>4700</v>
      </c>
    </row>
    <row r="21" spans="1:14" x14ac:dyDescent="0.3">
      <c r="A21" s="4" t="s">
        <v>33</v>
      </c>
      <c r="B21" s="5">
        <v>3500</v>
      </c>
      <c r="C21" s="5">
        <v>3500</v>
      </c>
      <c r="D21" s="5">
        <v>3600</v>
      </c>
      <c r="E21" s="5">
        <v>3600</v>
      </c>
      <c r="F21" s="5">
        <v>3600</v>
      </c>
      <c r="G21" s="5">
        <v>3500</v>
      </c>
      <c r="H21" s="5">
        <v>3400</v>
      </c>
      <c r="I21" s="5">
        <v>3500</v>
      </c>
      <c r="J21" s="5">
        <v>3400</v>
      </c>
      <c r="K21" s="5">
        <v>3400</v>
      </c>
      <c r="L21" s="5">
        <v>3400</v>
      </c>
      <c r="M21" s="5">
        <v>3400</v>
      </c>
      <c r="N21" s="5">
        <v>3500</v>
      </c>
    </row>
    <row r="22" spans="1:14" x14ac:dyDescent="0.3">
      <c r="A22" s="3" t="s">
        <v>34</v>
      </c>
      <c r="B22" s="1">
        <v>800</v>
      </c>
      <c r="C22" s="1">
        <v>800</v>
      </c>
      <c r="D22" s="1">
        <v>800</v>
      </c>
      <c r="E22" s="1">
        <v>700</v>
      </c>
      <c r="F22" s="1">
        <v>700</v>
      </c>
      <c r="G22" s="1">
        <v>700</v>
      </c>
      <c r="H22" s="1">
        <v>700</v>
      </c>
      <c r="I22" s="1">
        <v>700</v>
      </c>
      <c r="J22" s="1">
        <v>700</v>
      </c>
      <c r="K22" s="1">
        <v>700</v>
      </c>
      <c r="L22" s="1">
        <v>700</v>
      </c>
      <c r="M22" s="1">
        <v>700</v>
      </c>
      <c r="N22" s="1">
        <v>700</v>
      </c>
    </row>
    <row r="23" spans="1:14" x14ac:dyDescent="0.3">
      <c r="A23" s="4" t="s">
        <v>23</v>
      </c>
      <c r="B23" s="5">
        <v>10700</v>
      </c>
      <c r="C23" s="5">
        <v>10800</v>
      </c>
      <c r="D23" s="5">
        <v>10700</v>
      </c>
      <c r="E23" s="5">
        <v>10700</v>
      </c>
      <c r="F23" s="5">
        <v>10800</v>
      </c>
      <c r="G23" s="5">
        <v>10300</v>
      </c>
      <c r="H23" s="5">
        <v>9900</v>
      </c>
      <c r="I23" s="5">
        <v>10600</v>
      </c>
      <c r="J23" s="5">
        <v>10500</v>
      </c>
      <c r="K23" s="5">
        <v>10400</v>
      </c>
      <c r="L23" s="5">
        <v>10500</v>
      </c>
      <c r="M23" s="5">
        <v>10300</v>
      </c>
      <c r="N23" s="5">
        <v>10500</v>
      </c>
    </row>
    <row r="24" spans="1:14" x14ac:dyDescent="0.3">
      <c r="A24" s="3" t="s">
        <v>24</v>
      </c>
      <c r="B24" s="1">
        <v>4300</v>
      </c>
      <c r="C24" s="1">
        <v>4300</v>
      </c>
      <c r="D24" s="1">
        <v>4300</v>
      </c>
      <c r="E24" s="1">
        <v>4300</v>
      </c>
      <c r="F24" s="1">
        <v>4300</v>
      </c>
      <c r="G24" s="1">
        <v>4300</v>
      </c>
      <c r="H24" s="1">
        <v>4200</v>
      </c>
      <c r="I24" s="1">
        <v>4200</v>
      </c>
      <c r="J24" s="1">
        <v>4200</v>
      </c>
      <c r="K24" s="1">
        <v>4000</v>
      </c>
      <c r="L24" s="1">
        <v>4000</v>
      </c>
      <c r="M24" s="1">
        <v>3900</v>
      </c>
      <c r="N24" s="1">
        <v>4200</v>
      </c>
    </row>
    <row r="25" spans="1:14" x14ac:dyDescent="0.3">
      <c r="A25" s="4" t="s">
        <v>25</v>
      </c>
      <c r="B25" s="5">
        <v>6400</v>
      </c>
      <c r="C25" s="5">
        <v>6500</v>
      </c>
      <c r="D25" s="5">
        <v>6400</v>
      </c>
      <c r="E25" s="5">
        <v>6400</v>
      </c>
      <c r="F25" s="5">
        <v>6500</v>
      </c>
      <c r="G25" s="5">
        <v>6000</v>
      </c>
      <c r="H25" s="5">
        <v>5700</v>
      </c>
      <c r="I25" s="5">
        <v>6400</v>
      </c>
      <c r="J25" s="5">
        <v>6300</v>
      </c>
      <c r="K25" s="5">
        <v>6400</v>
      </c>
      <c r="L25" s="5">
        <v>6500</v>
      </c>
      <c r="M25" s="5">
        <v>6400</v>
      </c>
      <c r="N25" s="5">
        <v>6300</v>
      </c>
    </row>
    <row r="27" spans="1:14" x14ac:dyDescent="0.3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scale="80"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14" width="6.441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37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35700</v>
      </c>
      <c r="C9" s="5">
        <v>36000</v>
      </c>
      <c r="D9" s="5">
        <v>35900</v>
      </c>
      <c r="E9" s="5">
        <v>35400</v>
      </c>
      <c r="F9" s="5">
        <v>35500</v>
      </c>
      <c r="G9" s="5">
        <v>34800</v>
      </c>
      <c r="H9" s="5">
        <v>34200</v>
      </c>
      <c r="I9" s="5">
        <v>35000</v>
      </c>
      <c r="J9" s="5">
        <v>35000</v>
      </c>
      <c r="K9" s="5">
        <v>35200</v>
      </c>
      <c r="L9" s="5">
        <v>35200</v>
      </c>
      <c r="M9" s="5">
        <v>35000</v>
      </c>
      <c r="N9" s="5">
        <v>35200</v>
      </c>
    </row>
    <row r="10" spans="1:14" x14ac:dyDescent="0.3">
      <c r="A10" s="3" t="s">
        <v>18</v>
      </c>
      <c r="B10" s="1">
        <v>25100</v>
      </c>
      <c r="C10" s="1">
        <v>25000</v>
      </c>
      <c r="D10" s="1">
        <v>25000</v>
      </c>
      <c r="E10" s="1">
        <v>24700</v>
      </c>
      <c r="F10" s="1">
        <v>24700</v>
      </c>
      <c r="G10" s="1">
        <v>24500</v>
      </c>
      <c r="H10" s="1">
        <v>24200</v>
      </c>
      <c r="I10" s="1">
        <v>24300</v>
      </c>
      <c r="J10" s="1">
        <v>24300</v>
      </c>
      <c r="K10" s="1">
        <v>24400</v>
      </c>
      <c r="L10" s="1">
        <v>24300</v>
      </c>
      <c r="M10" s="1">
        <v>24100</v>
      </c>
      <c r="N10" s="1">
        <v>24600</v>
      </c>
    </row>
    <row r="11" spans="1:14" x14ac:dyDescent="0.3">
      <c r="A11" s="4" t="s">
        <v>19</v>
      </c>
      <c r="B11" s="5">
        <v>2900</v>
      </c>
      <c r="C11" s="5">
        <v>2900</v>
      </c>
      <c r="D11" s="5">
        <v>3000</v>
      </c>
      <c r="E11" s="5">
        <v>2900</v>
      </c>
      <c r="F11" s="5">
        <v>3000</v>
      </c>
      <c r="G11" s="5">
        <v>3100</v>
      </c>
      <c r="H11" s="5">
        <v>2900</v>
      </c>
      <c r="I11" s="5">
        <v>3000</v>
      </c>
      <c r="J11" s="5">
        <v>3000</v>
      </c>
      <c r="K11" s="5">
        <v>3000</v>
      </c>
      <c r="L11" s="5">
        <v>2900</v>
      </c>
      <c r="M11" s="5">
        <v>2700</v>
      </c>
      <c r="N11" s="5">
        <v>2900</v>
      </c>
    </row>
    <row r="12" spans="1:14" x14ac:dyDescent="0.3">
      <c r="A12" s="3" t="s">
        <v>27</v>
      </c>
      <c r="B12" s="1">
        <v>2100</v>
      </c>
      <c r="C12" s="1">
        <v>2100</v>
      </c>
      <c r="D12" s="1">
        <v>2200</v>
      </c>
      <c r="E12" s="1">
        <v>2100</v>
      </c>
      <c r="F12" s="1">
        <v>2200</v>
      </c>
      <c r="G12" s="1">
        <v>2200</v>
      </c>
      <c r="H12" s="1">
        <v>2100</v>
      </c>
      <c r="I12" s="1">
        <v>2100</v>
      </c>
      <c r="J12" s="1">
        <v>2100</v>
      </c>
      <c r="K12" s="1">
        <v>2200</v>
      </c>
      <c r="L12" s="1">
        <v>2200</v>
      </c>
      <c r="M12" s="1">
        <v>2100</v>
      </c>
      <c r="N12" s="1">
        <v>2100</v>
      </c>
    </row>
    <row r="13" spans="1:14" x14ac:dyDescent="0.3">
      <c r="A13" s="4" t="s">
        <v>28</v>
      </c>
      <c r="B13" s="5">
        <v>800</v>
      </c>
      <c r="C13" s="5">
        <v>800</v>
      </c>
      <c r="D13" s="5">
        <v>800</v>
      </c>
      <c r="E13" s="5">
        <v>800</v>
      </c>
      <c r="F13" s="5">
        <v>800</v>
      </c>
      <c r="G13" s="5">
        <v>900</v>
      </c>
      <c r="H13" s="5">
        <v>800</v>
      </c>
      <c r="I13" s="5">
        <v>900</v>
      </c>
      <c r="J13" s="5">
        <v>900</v>
      </c>
      <c r="K13" s="5">
        <v>800</v>
      </c>
      <c r="L13" s="5">
        <v>700</v>
      </c>
      <c r="M13" s="5">
        <v>600</v>
      </c>
      <c r="N13" s="5">
        <v>800</v>
      </c>
    </row>
    <row r="14" spans="1:14" x14ac:dyDescent="0.3">
      <c r="A14" s="3" t="s">
        <v>20</v>
      </c>
      <c r="B14" s="1">
        <v>32800</v>
      </c>
      <c r="C14" s="1">
        <v>33100</v>
      </c>
      <c r="D14" s="1">
        <v>32900</v>
      </c>
      <c r="E14" s="1">
        <v>32500</v>
      </c>
      <c r="F14" s="1">
        <v>32500</v>
      </c>
      <c r="G14" s="1">
        <v>31700</v>
      </c>
      <c r="H14" s="1">
        <v>31300</v>
      </c>
      <c r="I14" s="1">
        <v>32000</v>
      </c>
      <c r="J14" s="1">
        <v>32000</v>
      </c>
      <c r="K14" s="1">
        <v>32200</v>
      </c>
      <c r="L14" s="1">
        <v>32300</v>
      </c>
      <c r="M14" s="1">
        <v>32300</v>
      </c>
      <c r="N14" s="1">
        <v>32300</v>
      </c>
    </row>
    <row r="15" spans="1:14" x14ac:dyDescent="0.3">
      <c r="A15" s="4" t="s">
        <v>21</v>
      </c>
      <c r="B15" s="5">
        <v>22200</v>
      </c>
      <c r="C15" s="5">
        <v>22100</v>
      </c>
      <c r="D15" s="5">
        <v>22000</v>
      </c>
      <c r="E15" s="5">
        <v>21800</v>
      </c>
      <c r="F15" s="5">
        <v>21700</v>
      </c>
      <c r="G15" s="5">
        <v>21400</v>
      </c>
      <c r="H15" s="5">
        <v>21300</v>
      </c>
      <c r="I15" s="5">
        <v>21300</v>
      </c>
      <c r="J15" s="5">
        <v>21300</v>
      </c>
      <c r="K15" s="5">
        <v>21400</v>
      </c>
      <c r="L15" s="5">
        <v>21400</v>
      </c>
      <c r="M15" s="5">
        <v>21400</v>
      </c>
      <c r="N15" s="5">
        <v>21600</v>
      </c>
    </row>
    <row r="16" spans="1:14" x14ac:dyDescent="0.3">
      <c r="A16" s="3" t="s">
        <v>22</v>
      </c>
      <c r="B16" s="1">
        <v>6600</v>
      </c>
      <c r="C16" s="1">
        <v>6500</v>
      </c>
      <c r="D16" s="1">
        <v>6500</v>
      </c>
      <c r="E16" s="1">
        <v>6600</v>
      </c>
      <c r="F16" s="1">
        <v>6600</v>
      </c>
      <c r="G16" s="1">
        <v>6600</v>
      </c>
      <c r="H16" s="1">
        <v>6500</v>
      </c>
      <c r="I16" s="1">
        <v>6400</v>
      </c>
      <c r="J16" s="1">
        <v>6500</v>
      </c>
      <c r="K16" s="1">
        <v>6500</v>
      </c>
      <c r="L16" s="1">
        <v>6600</v>
      </c>
      <c r="M16" s="1">
        <v>6600</v>
      </c>
      <c r="N16" s="1">
        <v>6500</v>
      </c>
    </row>
    <row r="17" spans="1:14" x14ac:dyDescent="0.3">
      <c r="A17" s="4" t="s">
        <v>29</v>
      </c>
      <c r="B17" s="5">
        <v>800</v>
      </c>
      <c r="C17" s="5">
        <v>800</v>
      </c>
      <c r="D17" s="5">
        <v>800</v>
      </c>
      <c r="E17" s="5">
        <v>800</v>
      </c>
      <c r="F17" s="5">
        <v>1000</v>
      </c>
      <c r="G17" s="5">
        <v>900</v>
      </c>
      <c r="H17" s="5">
        <v>900</v>
      </c>
      <c r="I17" s="5">
        <v>900</v>
      </c>
      <c r="J17" s="5">
        <v>900</v>
      </c>
      <c r="K17" s="5">
        <v>1000</v>
      </c>
      <c r="L17" s="5">
        <v>900</v>
      </c>
      <c r="M17" s="5">
        <v>1000</v>
      </c>
      <c r="N17" s="5">
        <v>900</v>
      </c>
    </row>
    <row r="18" spans="1:14" x14ac:dyDescent="0.3">
      <c r="A18" s="3" t="s">
        <v>30</v>
      </c>
      <c r="B18" s="1">
        <v>900</v>
      </c>
      <c r="C18" s="1">
        <v>1000</v>
      </c>
      <c r="D18" s="1">
        <v>1000</v>
      </c>
      <c r="E18" s="1">
        <v>1000</v>
      </c>
      <c r="F18" s="1">
        <v>1000</v>
      </c>
      <c r="G18" s="1">
        <v>1000</v>
      </c>
      <c r="H18" s="1">
        <v>1000</v>
      </c>
      <c r="I18" s="1">
        <v>1000</v>
      </c>
      <c r="J18" s="1">
        <v>1000</v>
      </c>
      <c r="K18" s="1">
        <v>1000</v>
      </c>
      <c r="L18" s="1">
        <v>1000</v>
      </c>
      <c r="M18" s="1">
        <v>1000</v>
      </c>
      <c r="N18" s="1">
        <v>1000</v>
      </c>
    </row>
    <row r="19" spans="1:14" x14ac:dyDescent="0.3">
      <c r="A19" s="4" t="s">
        <v>31</v>
      </c>
      <c r="B19" s="5">
        <v>4500</v>
      </c>
      <c r="C19" s="5">
        <v>4400</v>
      </c>
      <c r="D19" s="5">
        <v>4300</v>
      </c>
      <c r="E19" s="5">
        <v>4100</v>
      </c>
      <c r="F19" s="5">
        <v>3900</v>
      </c>
      <c r="G19" s="5">
        <v>3900</v>
      </c>
      <c r="H19" s="5">
        <v>3900</v>
      </c>
      <c r="I19" s="5">
        <v>3900</v>
      </c>
      <c r="J19" s="5">
        <v>3800</v>
      </c>
      <c r="K19" s="5">
        <v>3800</v>
      </c>
      <c r="L19" s="5">
        <v>3800</v>
      </c>
      <c r="M19" s="5">
        <v>3800</v>
      </c>
      <c r="N19" s="5">
        <v>4000</v>
      </c>
    </row>
    <row r="20" spans="1:14" x14ac:dyDescent="0.3">
      <c r="A20" s="3" t="s">
        <v>32</v>
      </c>
      <c r="B20" s="1">
        <v>4800</v>
      </c>
      <c r="C20" s="1">
        <v>4900</v>
      </c>
      <c r="D20" s="1">
        <v>4800</v>
      </c>
      <c r="E20" s="1">
        <v>4800</v>
      </c>
      <c r="F20" s="1">
        <v>4800</v>
      </c>
      <c r="G20" s="1">
        <v>4700</v>
      </c>
      <c r="H20" s="1">
        <v>4700</v>
      </c>
      <c r="I20" s="1">
        <v>4900</v>
      </c>
      <c r="J20" s="1">
        <v>4900</v>
      </c>
      <c r="K20" s="1">
        <v>4800</v>
      </c>
      <c r="L20" s="1">
        <v>4900</v>
      </c>
      <c r="M20" s="1">
        <v>4800</v>
      </c>
      <c r="N20" s="1">
        <v>4800</v>
      </c>
    </row>
    <row r="21" spans="1:14" x14ac:dyDescent="0.3">
      <c r="A21" s="4" t="s">
        <v>33</v>
      </c>
      <c r="B21" s="5">
        <v>3800</v>
      </c>
      <c r="C21" s="5">
        <v>3700</v>
      </c>
      <c r="D21" s="5">
        <v>3800</v>
      </c>
      <c r="E21" s="5">
        <v>3700</v>
      </c>
      <c r="F21" s="5">
        <v>3700</v>
      </c>
      <c r="G21" s="5">
        <v>3600</v>
      </c>
      <c r="H21" s="5">
        <v>3500</v>
      </c>
      <c r="I21" s="5">
        <v>3400</v>
      </c>
      <c r="J21" s="5">
        <v>3400</v>
      </c>
      <c r="K21" s="5">
        <v>3500</v>
      </c>
      <c r="L21" s="5">
        <v>3500</v>
      </c>
      <c r="M21" s="5">
        <v>3500</v>
      </c>
      <c r="N21" s="5">
        <v>3600</v>
      </c>
    </row>
    <row r="22" spans="1:14" x14ac:dyDescent="0.3">
      <c r="A22" s="3" t="s">
        <v>34</v>
      </c>
      <c r="B22" s="1">
        <v>800</v>
      </c>
      <c r="C22" s="1">
        <v>800</v>
      </c>
      <c r="D22" s="1">
        <v>800</v>
      </c>
      <c r="E22" s="1">
        <v>800</v>
      </c>
      <c r="F22" s="1">
        <v>700</v>
      </c>
      <c r="G22" s="1">
        <v>700</v>
      </c>
      <c r="H22" s="1">
        <v>800</v>
      </c>
      <c r="I22" s="1">
        <v>800</v>
      </c>
      <c r="J22" s="1">
        <v>800</v>
      </c>
      <c r="K22" s="1">
        <v>800</v>
      </c>
      <c r="L22" s="1">
        <v>700</v>
      </c>
      <c r="M22" s="1">
        <v>700</v>
      </c>
      <c r="N22" s="1">
        <v>800</v>
      </c>
    </row>
    <row r="23" spans="1:14" x14ac:dyDescent="0.3">
      <c r="A23" s="4" t="s">
        <v>23</v>
      </c>
      <c r="B23" s="5">
        <v>10600</v>
      </c>
      <c r="C23" s="5">
        <v>11000</v>
      </c>
      <c r="D23" s="5">
        <v>10900</v>
      </c>
      <c r="E23" s="5">
        <v>10700</v>
      </c>
      <c r="F23" s="5">
        <v>10800</v>
      </c>
      <c r="G23" s="5">
        <v>10300</v>
      </c>
      <c r="H23" s="5">
        <v>10000</v>
      </c>
      <c r="I23" s="5">
        <v>10700</v>
      </c>
      <c r="J23" s="5">
        <v>10700</v>
      </c>
      <c r="K23" s="5">
        <v>10800</v>
      </c>
      <c r="L23" s="5">
        <v>10900</v>
      </c>
      <c r="M23" s="5">
        <v>10900</v>
      </c>
      <c r="N23" s="5">
        <v>10700</v>
      </c>
    </row>
    <row r="24" spans="1:14" x14ac:dyDescent="0.3">
      <c r="A24" s="3" t="s">
        <v>24</v>
      </c>
      <c r="B24" s="1">
        <v>4300</v>
      </c>
      <c r="C24" s="1">
        <v>4400</v>
      </c>
      <c r="D24" s="1">
        <v>4300</v>
      </c>
      <c r="E24" s="1">
        <v>4300</v>
      </c>
      <c r="F24" s="1">
        <v>4400</v>
      </c>
      <c r="G24" s="1">
        <v>4400</v>
      </c>
      <c r="H24" s="1">
        <v>4400</v>
      </c>
      <c r="I24" s="1">
        <v>4400</v>
      </c>
      <c r="J24" s="1">
        <v>4400</v>
      </c>
      <c r="K24" s="1">
        <v>4400</v>
      </c>
      <c r="L24" s="1">
        <v>4400</v>
      </c>
      <c r="M24" s="1">
        <v>4400</v>
      </c>
      <c r="N24" s="1">
        <v>4400</v>
      </c>
    </row>
    <row r="25" spans="1:14" x14ac:dyDescent="0.3">
      <c r="A25" s="4" t="s">
        <v>25</v>
      </c>
      <c r="B25" s="5">
        <v>6300</v>
      </c>
      <c r="C25" s="5">
        <v>6600</v>
      </c>
      <c r="D25" s="5">
        <v>6600</v>
      </c>
      <c r="E25" s="5">
        <v>6400</v>
      </c>
      <c r="F25" s="5">
        <v>6400</v>
      </c>
      <c r="G25" s="5">
        <v>5900</v>
      </c>
      <c r="H25" s="5">
        <v>5600</v>
      </c>
      <c r="I25" s="5">
        <v>6300</v>
      </c>
      <c r="J25" s="5">
        <v>6300</v>
      </c>
      <c r="K25" s="5">
        <v>6400</v>
      </c>
      <c r="L25" s="5">
        <v>6500</v>
      </c>
      <c r="M25" s="5">
        <v>6500</v>
      </c>
      <c r="N25" s="5">
        <v>6300</v>
      </c>
    </row>
    <row r="27" spans="1:14" x14ac:dyDescent="0.3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scale="80"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14" width="6.441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38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34300</v>
      </c>
      <c r="C9" s="5">
        <v>35100</v>
      </c>
      <c r="D9" s="5">
        <v>35300</v>
      </c>
      <c r="E9" s="5">
        <v>35200</v>
      </c>
      <c r="F9" s="5">
        <v>35100</v>
      </c>
      <c r="G9" s="5">
        <v>35200</v>
      </c>
      <c r="H9" s="5">
        <v>34300</v>
      </c>
      <c r="I9" s="5">
        <v>35100</v>
      </c>
      <c r="J9" s="5">
        <v>35200</v>
      </c>
      <c r="K9" s="5">
        <v>35200</v>
      </c>
      <c r="L9" s="5">
        <v>35400</v>
      </c>
      <c r="M9" s="5">
        <v>35500</v>
      </c>
      <c r="N9" s="5">
        <v>35100</v>
      </c>
    </row>
    <row r="10" spans="1:14" x14ac:dyDescent="0.3">
      <c r="A10" s="3" t="s">
        <v>18</v>
      </c>
      <c r="B10" s="1">
        <v>23800</v>
      </c>
      <c r="C10" s="1">
        <v>24300</v>
      </c>
      <c r="D10" s="1">
        <v>24500</v>
      </c>
      <c r="E10" s="1">
        <v>24600</v>
      </c>
      <c r="F10" s="1">
        <v>24400</v>
      </c>
      <c r="G10" s="1">
        <v>24800</v>
      </c>
      <c r="H10" s="1">
        <v>24400</v>
      </c>
      <c r="I10" s="1">
        <v>24500</v>
      </c>
      <c r="J10" s="1">
        <v>24500</v>
      </c>
      <c r="K10" s="1">
        <v>24500</v>
      </c>
      <c r="L10" s="1">
        <v>24600</v>
      </c>
      <c r="M10" s="1">
        <v>24800</v>
      </c>
      <c r="N10" s="1">
        <v>24500</v>
      </c>
    </row>
    <row r="11" spans="1:14" x14ac:dyDescent="0.3">
      <c r="A11" s="4" t="s">
        <v>19</v>
      </c>
      <c r="B11" s="5">
        <v>2700</v>
      </c>
      <c r="C11" s="5">
        <v>2700</v>
      </c>
      <c r="D11" s="5">
        <v>2900</v>
      </c>
      <c r="E11" s="5">
        <v>2900</v>
      </c>
      <c r="F11" s="5">
        <v>2900</v>
      </c>
      <c r="G11" s="5">
        <v>2900</v>
      </c>
      <c r="H11" s="5">
        <v>2900</v>
      </c>
      <c r="I11" s="5">
        <v>2800</v>
      </c>
      <c r="J11" s="5">
        <v>2900</v>
      </c>
      <c r="K11" s="5">
        <v>2800</v>
      </c>
      <c r="L11" s="5">
        <v>2800</v>
      </c>
      <c r="M11" s="5">
        <v>2800</v>
      </c>
      <c r="N11" s="5">
        <v>2800</v>
      </c>
    </row>
    <row r="12" spans="1:14" x14ac:dyDescent="0.3">
      <c r="A12" s="3" t="s">
        <v>27</v>
      </c>
      <c r="B12" s="1">
        <v>2000</v>
      </c>
      <c r="C12" s="1">
        <v>2000</v>
      </c>
      <c r="D12" s="1">
        <v>2100</v>
      </c>
      <c r="E12" s="1">
        <v>2100</v>
      </c>
      <c r="F12" s="1">
        <v>2100</v>
      </c>
      <c r="G12" s="1">
        <v>2100</v>
      </c>
      <c r="H12" s="1">
        <v>2100</v>
      </c>
      <c r="I12" s="1">
        <v>2000</v>
      </c>
      <c r="J12" s="1">
        <v>2000</v>
      </c>
      <c r="K12" s="1">
        <v>2100</v>
      </c>
      <c r="L12" s="1">
        <v>2100</v>
      </c>
      <c r="M12" s="1">
        <v>2100</v>
      </c>
      <c r="N12" s="1">
        <v>2100</v>
      </c>
    </row>
    <row r="13" spans="1:14" x14ac:dyDescent="0.3">
      <c r="A13" s="4" t="s">
        <v>28</v>
      </c>
      <c r="B13" s="5">
        <v>700</v>
      </c>
      <c r="C13" s="5">
        <v>700</v>
      </c>
      <c r="D13" s="5">
        <v>800</v>
      </c>
      <c r="E13" s="5">
        <v>800</v>
      </c>
      <c r="F13" s="5">
        <v>800</v>
      </c>
      <c r="G13" s="5">
        <v>800</v>
      </c>
      <c r="H13" s="5">
        <v>800</v>
      </c>
      <c r="I13" s="5">
        <v>800</v>
      </c>
      <c r="J13" s="5">
        <v>900</v>
      </c>
      <c r="K13" s="5">
        <v>700</v>
      </c>
      <c r="L13" s="5">
        <v>700</v>
      </c>
      <c r="M13" s="5">
        <v>700</v>
      </c>
      <c r="N13" s="5">
        <v>800</v>
      </c>
    </row>
    <row r="14" spans="1:14" x14ac:dyDescent="0.3">
      <c r="A14" s="3" t="s">
        <v>20</v>
      </c>
      <c r="B14" s="1">
        <v>31600</v>
      </c>
      <c r="C14" s="1">
        <v>32400</v>
      </c>
      <c r="D14" s="1">
        <v>32400</v>
      </c>
      <c r="E14" s="1">
        <v>32300</v>
      </c>
      <c r="F14" s="1">
        <v>32200</v>
      </c>
      <c r="G14" s="1">
        <v>32300</v>
      </c>
      <c r="H14" s="1">
        <v>31400</v>
      </c>
      <c r="I14" s="1">
        <v>32300</v>
      </c>
      <c r="J14" s="1">
        <v>32300</v>
      </c>
      <c r="K14" s="1">
        <v>32400</v>
      </c>
      <c r="L14" s="1">
        <v>32600</v>
      </c>
      <c r="M14" s="1">
        <v>32700</v>
      </c>
      <c r="N14" s="1">
        <v>32200</v>
      </c>
    </row>
    <row r="15" spans="1:14" x14ac:dyDescent="0.3">
      <c r="A15" s="4" t="s">
        <v>21</v>
      </c>
      <c r="B15" s="5">
        <v>21100</v>
      </c>
      <c r="C15" s="5">
        <v>21600</v>
      </c>
      <c r="D15" s="5">
        <v>21600</v>
      </c>
      <c r="E15" s="5">
        <v>21700</v>
      </c>
      <c r="F15" s="5">
        <v>21500</v>
      </c>
      <c r="G15" s="5">
        <v>21900</v>
      </c>
      <c r="H15" s="5">
        <v>21500</v>
      </c>
      <c r="I15" s="5">
        <v>21700</v>
      </c>
      <c r="J15" s="5">
        <v>21600</v>
      </c>
      <c r="K15" s="5">
        <v>21700</v>
      </c>
      <c r="L15" s="5">
        <v>21800</v>
      </c>
      <c r="M15" s="5">
        <v>22000</v>
      </c>
      <c r="N15" s="5">
        <v>21600</v>
      </c>
    </row>
    <row r="16" spans="1:14" x14ac:dyDescent="0.3">
      <c r="A16" s="3" t="s">
        <v>22</v>
      </c>
      <c r="B16" s="1">
        <v>6400</v>
      </c>
      <c r="C16" s="1">
        <v>6300</v>
      </c>
      <c r="D16" s="1">
        <v>6300</v>
      </c>
      <c r="E16" s="1">
        <v>6400</v>
      </c>
      <c r="F16" s="1">
        <v>6400</v>
      </c>
      <c r="G16" s="1">
        <v>6400</v>
      </c>
      <c r="H16" s="1">
        <v>6400</v>
      </c>
      <c r="I16" s="1">
        <v>6400</v>
      </c>
      <c r="J16" s="1">
        <v>6400</v>
      </c>
      <c r="K16" s="1">
        <v>6400</v>
      </c>
      <c r="L16" s="1">
        <v>6600</v>
      </c>
      <c r="M16" s="1">
        <v>6600</v>
      </c>
      <c r="N16" s="1">
        <v>6400</v>
      </c>
    </row>
    <row r="17" spans="1:14" x14ac:dyDescent="0.3">
      <c r="A17" s="4" t="s">
        <v>29</v>
      </c>
      <c r="B17" s="5">
        <v>700</v>
      </c>
      <c r="C17" s="5">
        <v>1000</v>
      </c>
      <c r="D17" s="5">
        <v>1000</v>
      </c>
      <c r="E17" s="5">
        <v>900</v>
      </c>
      <c r="F17" s="5">
        <v>800</v>
      </c>
      <c r="G17" s="5">
        <v>800</v>
      </c>
      <c r="H17" s="5">
        <v>800</v>
      </c>
      <c r="I17" s="5">
        <v>800</v>
      </c>
      <c r="J17" s="5">
        <v>800</v>
      </c>
      <c r="K17" s="5">
        <v>900</v>
      </c>
      <c r="L17" s="5">
        <v>800</v>
      </c>
      <c r="M17" s="5">
        <v>800</v>
      </c>
      <c r="N17" s="5">
        <v>800</v>
      </c>
    </row>
    <row r="18" spans="1:14" x14ac:dyDescent="0.3">
      <c r="A18" s="3" t="s">
        <v>30</v>
      </c>
      <c r="B18" s="1">
        <v>1000</v>
      </c>
      <c r="C18" s="1">
        <v>1000</v>
      </c>
      <c r="D18" s="1">
        <v>1000</v>
      </c>
      <c r="E18" s="1">
        <v>900</v>
      </c>
      <c r="F18" s="1">
        <v>900</v>
      </c>
      <c r="G18" s="1">
        <v>900</v>
      </c>
      <c r="H18" s="1">
        <v>1000</v>
      </c>
      <c r="I18" s="1">
        <v>1000</v>
      </c>
      <c r="J18" s="1">
        <v>1000</v>
      </c>
      <c r="K18" s="1">
        <v>1000</v>
      </c>
      <c r="L18" s="1">
        <v>1000</v>
      </c>
      <c r="M18" s="1">
        <v>1000</v>
      </c>
      <c r="N18" s="1">
        <v>1000</v>
      </c>
    </row>
    <row r="19" spans="1:14" x14ac:dyDescent="0.3">
      <c r="A19" s="4" t="s">
        <v>31</v>
      </c>
      <c r="B19" s="5">
        <v>3800</v>
      </c>
      <c r="C19" s="5">
        <v>3900</v>
      </c>
      <c r="D19" s="5">
        <v>3900</v>
      </c>
      <c r="E19" s="5">
        <v>3900</v>
      </c>
      <c r="F19" s="5">
        <v>3900</v>
      </c>
      <c r="G19" s="5">
        <v>4000</v>
      </c>
      <c r="H19" s="5">
        <v>3900</v>
      </c>
      <c r="I19" s="5">
        <v>4000</v>
      </c>
      <c r="J19" s="5">
        <v>3900</v>
      </c>
      <c r="K19" s="5">
        <v>4000</v>
      </c>
      <c r="L19" s="5">
        <v>4000</v>
      </c>
      <c r="M19" s="5">
        <v>4200</v>
      </c>
      <c r="N19" s="5">
        <v>4000</v>
      </c>
    </row>
    <row r="20" spans="1:14" x14ac:dyDescent="0.3">
      <c r="A20" s="3" t="s">
        <v>32</v>
      </c>
      <c r="B20" s="1">
        <v>4700</v>
      </c>
      <c r="C20" s="1">
        <v>4800</v>
      </c>
      <c r="D20" s="1">
        <v>4700</v>
      </c>
      <c r="E20" s="1">
        <v>4900</v>
      </c>
      <c r="F20" s="1">
        <v>4900</v>
      </c>
      <c r="G20" s="1">
        <v>5000</v>
      </c>
      <c r="H20" s="1">
        <v>4700</v>
      </c>
      <c r="I20" s="1">
        <v>4800</v>
      </c>
      <c r="J20" s="1">
        <v>4800</v>
      </c>
      <c r="K20" s="1">
        <v>4700</v>
      </c>
      <c r="L20" s="1">
        <v>4800</v>
      </c>
      <c r="M20" s="1">
        <v>4800</v>
      </c>
      <c r="N20" s="1">
        <v>4800</v>
      </c>
    </row>
    <row r="21" spans="1:14" x14ac:dyDescent="0.3">
      <c r="A21" s="4" t="s">
        <v>33</v>
      </c>
      <c r="B21" s="5">
        <v>3800</v>
      </c>
      <c r="C21" s="5">
        <v>3900</v>
      </c>
      <c r="D21" s="5">
        <v>3900</v>
      </c>
      <c r="E21" s="5">
        <v>4000</v>
      </c>
      <c r="F21" s="5">
        <v>3900</v>
      </c>
      <c r="G21" s="5">
        <v>4000</v>
      </c>
      <c r="H21" s="5">
        <v>3900</v>
      </c>
      <c r="I21" s="5">
        <v>4000</v>
      </c>
      <c r="J21" s="5">
        <v>4000</v>
      </c>
      <c r="K21" s="5">
        <v>4000</v>
      </c>
      <c r="L21" s="5">
        <v>3900</v>
      </c>
      <c r="M21" s="5">
        <v>3900</v>
      </c>
      <c r="N21" s="5">
        <v>3900</v>
      </c>
    </row>
    <row r="22" spans="1:14" x14ac:dyDescent="0.3">
      <c r="A22" s="3" t="s">
        <v>34</v>
      </c>
      <c r="B22" s="1">
        <v>700</v>
      </c>
      <c r="C22" s="1">
        <v>700</v>
      </c>
      <c r="D22" s="1">
        <v>800</v>
      </c>
      <c r="E22" s="1">
        <v>700</v>
      </c>
      <c r="F22" s="1">
        <v>700</v>
      </c>
      <c r="G22" s="1">
        <v>800</v>
      </c>
      <c r="H22" s="1">
        <v>800</v>
      </c>
      <c r="I22" s="1">
        <v>700</v>
      </c>
      <c r="J22" s="1">
        <v>700</v>
      </c>
      <c r="K22" s="1">
        <v>700</v>
      </c>
      <c r="L22" s="1">
        <v>700</v>
      </c>
      <c r="M22" s="1">
        <v>700</v>
      </c>
      <c r="N22" s="1">
        <v>700</v>
      </c>
    </row>
    <row r="23" spans="1:14" x14ac:dyDescent="0.3">
      <c r="A23" s="4" t="s">
        <v>23</v>
      </c>
      <c r="B23" s="5">
        <v>10500</v>
      </c>
      <c r="C23" s="5">
        <v>10800</v>
      </c>
      <c r="D23" s="5">
        <v>10800</v>
      </c>
      <c r="E23" s="5">
        <v>10600</v>
      </c>
      <c r="F23" s="5">
        <v>10700</v>
      </c>
      <c r="G23" s="5">
        <v>10400</v>
      </c>
      <c r="H23" s="5">
        <v>9900</v>
      </c>
      <c r="I23" s="5">
        <v>10600</v>
      </c>
      <c r="J23" s="5">
        <v>10700</v>
      </c>
      <c r="K23" s="5">
        <v>10700</v>
      </c>
      <c r="L23" s="5">
        <v>10800</v>
      </c>
      <c r="M23" s="5">
        <v>10700</v>
      </c>
      <c r="N23" s="5">
        <v>10600</v>
      </c>
    </row>
    <row r="24" spans="1:14" x14ac:dyDescent="0.3">
      <c r="A24" s="3" t="s">
        <v>24</v>
      </c>
      <c r="B24" s="1">
        <v>4500</v>
      </c>
      <c r="C24" s="1">
        <v>4600</v>
      </c>
      <c r="D24" s="1">
        <v>4600</v>
      </c>
      <c r="E24" s="1">
        <v>4400</v>
      </c>
      <c r="F24" s="1">
        <v>4400</v>
      </c>
      <c r="G24" s="1">
        <v>4400</v>
      </c>
      <c r="H24" s="1">
        <v>4400</v>
      </c>
      <c r="I24" s="1">
        <v>4400</v>
      </c>
      <c r="J24" s="1">
        <v>4400</v>
      </c>
      <c r="K24" s="1">
        <v>4400</v>
      </c>
      <c r="L24" s="1">
        <v>4400</v>
      </c>
      <c r="M24" s="1">
        <v>4400</v>
      </c>
      <c r="N24" s="1">
        <v>4400</v>
      </c>
    </row>
    <row r="25" spans="1:14" x14ac:dyDescent="0.3">
      <c r="A25" s="4" t="s">
        <v>25</v>
      </c>
      <c r="B25" s="5">
        <v>6000</v>
      </c>
      <c r="C25" s="5">
        <v>6200</v>
      </c>
      <c r="D25" s="5">
        <v>6200</v>
      </c>
      <c r="E25" s="5">
        <v>6200</v>
      </c>
      <c r="F25" s="5">
        <v>6300</v>
      </c>
      <c r="G25" s="5">
        <v>6000</v>
      </c>
      <c r="H25" s="5">
        <v>5500</v>
      </c>
      <c r="I25" s="5">
        <v>6200</v>
      </c>
      <c r="J25" s="5">
        <v>6300</v>
      </c>
      <c r="K25" s="5">
        <v>6300</v>
      </c>
      <c r="L25" s="5">
        <v>6400</v>
      </c>
      <c r="M25" s="5">
        <v>6300</v>
      </c>
      <c r="N25" s="5">
        <v>6200</v>
      </c>
    </row>
    <row r="27" spans="1:14" x14ac:dyDescent="0.3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scale="80"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14" width="6.441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39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33600</v>
      </c>
      <c r="C9" s="5">
        <v>34300</v>
      </c>
      <c r="D9" s="5">
        <v>34400</v>
      </c>
      <c r="E9" s="5">
        <v>35000</v>
      </c>
      <c r="F9" s="5">
        <v>34700</v>
      </c>
      <c r="G9" s="5">
        <v>33900</v>
      </c>
      <c r="H9" s="5">
        <v>33900</v>
      </c>
      <c r="I9" s="5">
        <v>34400</v>
      </c>
      <c r="J9" s="5">
        <v>34400</v>
      </c>
      <c r="K9" s="5">
        <v>34700</v>
      </c>
      <c r="L9" s="5">
        <v>35300</v>
      </c>
      <c r="M9" s="5">
        <v>34900</v>
      </c>
      <c r="N9" s="5">
        <v>34500</v>
      </c>
    </row>
    <row r="10" spans="1:14" x14ac:dyDescent="0.3">
      <c r="A10" s="3" t="s">
        <v>18</v>
      </c>
      <c r="B10" s="1">
        <v>23100</v>
      </c>
      <c r="C10" s="1">
        <v>23700</v>
      </c>
      <c r="D10" s="1">
        <v>23800</v>
      </c>
      <c r="E10" s="1">
        <v>24300</v>
      </c>
      <c r="F10" s="1">
        <v>24100</v>
      </c>
      <c r="G10" s="1">
        <v>23700</v>
      </c>
      <c r="H10" s="1">
        <v>23900</v>
      </c>
      <c r="I10" s="1">
        <v>24000</v>
      </c>
      <c r="J10" s="1">
        <v>23700</v>
      </c>
      <c r="K10" s="1">
        <v>24100</v>
      </c>
      <c r="L10" s="1">
        <v>24600</v>
      </c>
      <c r="M10" s="1">
        <v>24200</v>
      </c>
      <c r="N10" s="1">
        <v>23900</v>
      </c>
    </row>
    <row r="11" spans="1:14" x14ac:dyDescent="0.3">
      <c r="A11" s="4" t="s">
        <v>19</v>
      </c>
      <c r="B11" s="5">
        <v>2600</v>
      </c>
      <c r="C11" s="5">
        <v>2700</v>
      </c>
      <c r="D11" s="5">
        <v>2700</v>
      </c>
      <c r="E11" s="5">
        <v>2700</v>
      </c>
      <c r="F11" s="5">
        <v>2700</v>
      </c>
      <c r="G11" s="5">
        <v>2700</v>
      </c>
      <c r="H11" s="5">
        <v>2700</v>
      </c>
      <c r="I11" s="5">
        <v>2800</v>
      </c>
      <c r="J11" s="5">
        <v>2700</v>
      </c>
      <c r="K11" s="5">
        <v>2700</v>
      </c>
      <c r="L11" s="5">
        <v>2700</v>
      </c>
      <c r="M11" s="5">
        <v>2700</v>
      </c>
      <c r="N11" s="5">
        <v>2700</v>
      </c>
    </row>
    <row r="12" spans="1:14" x14ac:dyDescent="0.3">
      <c r="A12" s="3" t="s">
        <v>27</v>
      </c>
      <c r="B12" s="1">
        <v>1900</v>
      </c>
      <c r="C12" s="1">
        <v>2000</v>
      </c>
      <c r="D12" s="1">
        <v>2000</v>
      </c>
      <c r="E12" s="1">
        <v>2000</v>
      </c>
      <c r="F12" s="1">
        <v>2000</v>
      </c>
      <c r="G12" s="1">
        <v>2000</v>
      </c>
      <c r="H12" s="1">
        <v>2000</v>
      </c>
      <c r="I12" s="1">
        <v>2000</v>
      </c>
      <c r="J12" s="1">
        <v>2000</v>
      </c>
      <c r="K12" s="1">
        <v>2000</v>
      </c>
      <c r="L12" s="1">
        <v>2000</v>
      </c>
      <c r="M12" s="1">
        <v>2000</v>
      </c>
      <c r="N12" s="1">
        <v>2000</v>
      </c>
    </row>
    <row r="13" spans="1:14" x14ac:dyDescent="0.3">
      <c r="A13" s="4" t="s">
        <v>28</v>
      </c>
      <c r="B13" s="5">
        <v>700</v>
      </c>
      <c r="C13" s="5">
        <v>700</v>
      </c>
      <c r="D13" s="5">
        <v>700</v>
      </c>
      <c r="E13" s="5">
        <v>700</v>
      </c>
      <c r="F13" s="5">
        <v>700</v>
      </c>
      <c r="G13" s="5">
        <v>700</v>
      </c>
      <c r="H13" s="5">
        <v>700</v>
      </c>
      <c r="I13" s="5">
        <v>800</v>
      </c>
      <c r="J13" s="5">
        <v>700</v>
      </c>
      <c r="K13" s="5">
        <v>700</v>
      </c>
      <c r="L13" s="5">
        <v>700</v>
      </c>
      <c r="M13" s="5">
        <v>700</v>
      </c>
      <c r="N13" s="5">
        <v>700</v>
      </c>
    </row>
    <row r="14" spans="1:14" x14ac:dyDescent="0.3">
      <c r="A14" s="3" t="s">
        <v>20</v>
      </c>
      <c r="B14" s="1">
        <v>31000</v>
      </c>
      <c r="C14" s="1">
        <v>31600</v>
      </c>
      <c r="D14" s="1">
        <v>31700</v>
      </c>
      <c r="E14" s="1">
        <v>32300</v>
      </c>
      <c r="F14" s="1">
        <v>32000</v>
      </c>
      <c r="G14" s="1">
        <v>31200</v>
      </c>
      <c r="H14" s="1">
        <v>31200</v>
      </c>
      <c r="I14" s="1">
        <v>31600</v>
      </c>
      <c r="J14" s="1">
        <v>31700</v>
      </c>
      <c r="K14" s="1">
        <v>32000</v>
      </c>
      <c r="L14" s="1">
        <v>32600</v>
      </c>
      <c r="M14" s="1">
        <v>32200</v>
      </c>
      <c r="N14" s="1">
        <v>31800</v>
      </c>
    </row>
    <row r="15" spans="1:14" x14ac:dyDescent="0.3">
      <c r="A15" s="4" t="s">
        <v>21</v>
      </c>
      <c r="B15" s="5">
        <v>20500</v>
      </c>
      <c r="C15" s="5">
        <v>21000</v>
      </c>
      <c r="D15" s="5">
        <v>21100</v>
      </c>
      <c r="E15" s="5">
        <v>21600</v>
      </c>
      <c r="F15" s="5">
        <v>21400</v>
      </c>
      <c r="G15" s="5">
        <v>21000</v>
      </c>
      <c r="H15" s="5">
        <v>21200</v>
      </c>
      <c r="I15" s="5">
        <v>21200</v>
      </c>
      <c r="J15" s="5">
        <v>21000</v>
      </c>
      <c r="K15" s="5">
        <v>21400</v>
      </c>
      <c r="L15" s="5">
        <v>21900</v>
      </c>
      <c r="M15" s="5">
        <v>21500</v>
      </c>
      <c r="N15" s="5">
        <v>21200</v>
      </c>
    </row>
    <row r="16" spans="1:14" x14ac:dyDescent="0.3">
      <c r="A16" s="3" t="s">
        <v>22</v>
      </c>
      <c r="B16" s="1">
        <v>6100</v>
      </c>
      <c r="C16" s="1">
        <v>6200</v>
      </c>
      <c r="D16" s="1">
        <v>6100</v>
      </c>
      <c r="E16" s="1">
        <v>6200</v>
      </c>
      <c r="F16" s="1">
        <v>6200</v>
      </c>
      <c r="G16" s="1">
        <v>6200</v>
      </c>
      <c r="H16" s="1">
        <v>6200</v>
      </c>
      <c r="I16" s="1">
        <v>6200</v>
      </c>
      <c r="J16" s="1">
        <v>6200</v>
      </c>
      <c r="K16" s="1">
        <v>6300</v>
      </c>
      <c r="L16" s="1">
        <v>6600</v>
      </c>
      <c r="M16" s="1">
        <v>6500</v>
      </c>
      <c r="N16" s="1">
        <v>6300</v>
      </c>
    </row>
    <row r="17" spans="1:14" x14ac:dyDescent="0.3">
      <c r="A17" s="4" t="s">
        <v>29</v>
      </c>
      <c r="B17" s="5">
        <v>700</v>
      </c>
      <c r="C17" s="5">
        <v>800</v>
      </c>
      <c r="D17" s="5">
        <v>900</v>
      </c>
      <c r="E17" s="5">
        <v>1000</v>
      </c>
      <c r="F17" s="5">
        <v>800</v>
      </c>
      <c r="G17" s="5">
        <v>700</v>
      </c>
      <c r="H17" s="5">
        <v>800</v>
      </c>
      <c r="I17" s="5">
        <v>800</v>
      </c>
      <c r="J17" s="5">
        <v>700</v>
      </c>
      <c r="K17" s="5">
        <v>800</v>
      </c>
      <c r="L17" s="5">
        <v>900</v>
      </c>
      <c r="M17" s="5">
        <v>800</v>
      </c>
      <c r="N17" s="5">
        <v>800</v>
      </c>
    </row>
    <row r="18" spans="1:14" x14ac:dyDescent="0.3">
      <c r="A18" s="3" t="s">
        <v>30</v>
      </c>
      <c r="B18" s="1">
        <v>900</v>
      </c>
      <c r="C18" s="1">
        <v>900</v>
      </c>
      <c r="D18" s="1">
        <v>1000</v>
      </c>
      <c r="E18" s="1">
        <v>1000</v>
      </c>
      <c r="F18" s="1">
        <v>1000</v>
      </c>
      <c r="G18" s="1">
        <v>1100</v>
      </c>
      <c r="H18" s="1">
        <v>1100</v>
      </c>
      <c r="I18" s="1">
        <v>1100</v>
      </c>
      <c r="J18" s="1">
        <v>1100</v>
      </c>
      <c r="K18" s="1">
        <v>1000</v>
      </c>
      <c r="L18" s="1">
        <v>1000</v>
      </c>
      <c r="M18" s="1">
        <v>1000</v>
      </c>
      <c r="N18" s="1">
        <v>1000</v>
      </c>
    </row>
    <row r="19" spans="1:14" x14ac:dyDescent="0.3">
      <c r="A19" s="4" t="s">
        <v>31</v>
      </c>
      <c r="B19" s="5">
        <v>4000</v>
      </c>
      <c r="C19" s="5">
        <v>4000</v>
      </c>
      <c r="D19" s="5">
        <v>4000</v>
      </c>
      <c r="E19" s="5">
        <v>4100</v>
      </c>
      <c r="F19" s="5">
        <v>4000</v>
      </c>
      <c r="G19" s="5">
        <v>3800</v>
      </c>
      <c r="H19" s="5">
        <v>3900</v>
      </c>
      <c r="I19" s="5">
        <v>4000</v>
      </c>
      <c r="J19" s="5">
        <v>3900</v>
      </c>
      <c r="K19" s="5">
        <v>4000</v>
      </c>
      <c r="L19" s="5">
        <v>3900</v>
      </c>
      <c r="M19" s="5">
        <v>3800</v>
      </c>
      <c r="N19" s="5">
        <v>4000</v>
      </c>
    </row>
    <row r="20" spans="1:14" x14ac:dyDescent="0.3">
      <c r="A20" s="3" t="s">
        <v>32</v>
      </c>
      <c r="B20" s="1">
        <v>4400</v>
      </c>
      <c r="C20" s="1">
        <v>4600</v>
      </c>
      <c r="D20" s="1">
        <v>4500</v>
      </c>
      <c r="E20" s="1">
        <v>4600</v>
      </c>
      <c r="F20" s="1">
        <v>4700</v>
      </c>
      <c r="G20" s="1">
        <v>4500</v>
      </c>
      <c r="H20" s="1">
        <v>4500</v>
      </c>
      <c r="I20" s="1">
        <v>4600</v>
      </c>
      <c r="J20" s="1">
        <v>4600</v>
      </c>
      <c r="K20" s="1">
        <v>4700</v>
      </c>
      <c r="L20" s="1">
        <v>4800</v>
      </c>
      <c r="M20" s="1">
        <v>4700</v>
      </c>
      <c r="N20" s="1">
        <v>4600</v>
      </c>
    </row>
    <row r="21" spans="1:14" x14ac:dyDescent="0.3">
      <c r="A21" s="4" t="s">
        <v>33</v>
      </c>
      <c r="B21" s="5">
        <v>3700</v>
      </c>
      <c r="C21" s="5">
        <v>3800</v>
      </c>
      <c r="D21" s="5">
        <v>3900</v>
      </c>
      <c r="E21" s="5">
        <v>4000</v>
      </c>
      <c r="F21" s="5">
        <v>4000</v>
      </c>
      <c r="G21" s="5">
        <v>3900</v>
      </c>
      <c r="H21" s="5">
        <v>3900</v>
      </c>
      <c r="I21" s="5">
        <v>3800</v>
      </c>
      <c r="J21" s="5">
        <v>3800</v>
      </c>
      <c r="K21" s="5">
        <v>3900</v>
      </c>
      <c r="L21" s="5">
        <v>4000</v>
      </c>
      <c r="M21" s="5">
        <v>4000</v>
      </c>
      <c r="N21" s="5">
        <v>3900</v>
      </c>
    </row>
    <row r="22" spans="1:14" x14ac:dyDescent="0.3">
      <c r="A22" s="3" t="s">
        <v>34</v>
      </c>
      <c r="B22" s="1">
        <v>700</v>
      </c>
      <c r="C22" s="1">
        <v>700</v>
      </c>
      <c r="D22" s="1">
        <v>700</v>
      </c>
      <c r="E22" s="1">
        <v>700</v>
      </c>
      <c r="F22" s="1">
        <v>700</v>
      </c>
      <c r="G22" s="1">
        <v>800</v>
      </c>
      <c r="H22" s="1">
        <v>800</v>
      </c>
      <c r="I22" s="1">
        <v>700</v>
      </c>
      <c r="J22" s="1">
        <v>700</v>
      </c>
      <c r="K22" s="1">
        <v>700</v>
      </c>
      <c r="L22" s="1">
        <v>700</v>
      </c>
      <c r="M22" s="1">
        <v>700</v>
      </c>
      <c r="N22" s="1">
        <v>700</v>
      </c>
    </row>
    <row r="23" spans="1:14" x14ac:dyDescent="0.3">
      <c r="A23" s="4" t="s">
        <v>23</v>
      </c>
      <c r="B23" s="5">
        <v>10500</v>
      </c>
      <c r="C23" s="5">
        <v>10600</v>
      </c>
      <c r="D23" s="5">
        <v>10600</v>
      </c>
      <c r="E23" s="5">
        <v>10700</v>
      </c>
      <c r="F23" s="5">
        <v>10600</v>
      </c>
      <c r="G23" s="5">
        <v>10200</v>
      </c>
      <c r="H23" s="5">
        <v>10000</v>
      </c>
      <c r="I23" s="5">
        <v>10400</v>
      </c>
      <c r="J23" s="5">
        <v>10700</v>
      </c>
      <c r="K23" s="5">
        <v>10600</v>
      </c>
      <c r="L23" s="5">
        <v>10700</v>
      </c>
      <c r="M23" s="5">
        <v>10700</v>
      </c>
      <c r="N23" s="5">
        <v>10500</v>
      </c>
    </row>
    <row r="24" spans="1:14" x14ac:dyDescent="0.3">
      <c r="A24" s="3" t="s">
        <v>24</v>
      </c>
      <c r="B24" s="1">
        <v>4600</v>
      </c>
      <c r="C24" s="1">
        <v>4600</v>
      </c>
      <c r="D24" s="1">
        <v>4600</v>
      </c>
      <c r="E24" s="1">
        <v>4600</v>
      </c>
      <c r="F24" s="1">
        <v>4600</v>
      </c>
      <c r="G24" s="1">
        <v>4600</v>
      </c>
      <c r="H24" s="1">
        <v>4600</v>
      </c>
      <c r="I24" s="1">
        <v>4600</v>
      </c>
      <c r="J24" s="1">
        <v>4600</v>
      </c>
      <c r="K24" s="1">
        <v>4500</v>
      </c>
      <c r="L24" s="1">
        <v>4500</v>
      </c>
      <c r="M24" s="1">
        <v>4500</v>
      </c>
      <c r="N24" s="1">
        <v>4600</v>
      </c>
    </row>
    <row r="25" spans="1:14" x14ac:dyDescent="0.3">
      <c r="A25" s="4" t="s">
        <v>25</v>
      </c>
      <c r="B25" s="5">
        <v>5900</v>
      </c>
      <c r="C25" s="5">
        <v>6000</v>
      </c>
      <c r="D25" s="5">
        <v>6000</v>
      </c>
      <c r="E25" s="5">
        <v>6100</v>
      </c>
      <c r="F25" s="5">
        <v>6000</v>
      </c>
      <c r="G25" s="5">
        <v>5600</v>
      </c>
      <c r="H25" s="5">
        <v>5400</v>
      </c>
      <c r="I25" s="5">
        <v>5800</v>
      </c>
      <c r="J25" s="5">
        <v>6100</v>
      </c>
      <c r="K25" s="5">
        <v>6100</v>
      </c>
      <c r="L25" s="5">
        <v>6200</v>
      </c>
      <c r="M25" s="5">
        <v>6200</v>
      </c>
      <c r="N25" s="5">
        <v>6000</v>
      </c>
    </row>
    <row r="27" spans="1:14" x14ac:dyDescent="0.3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scale="80"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14" width="6.441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40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34800</v>
      </c>
      <c r="C9" s="5">
        <v>34300</v>
      </c>
      <c r="D9" s="5">
        <v>34000</v>
      </c>
      <c r="E9" s="5">
        <v>34100</v>
      </c>
      <c r="F9" s="5">
        <v>34200</v>
      </c>
      <c r="G9" s="5">
        <v>33700</v>
      </c>
      <c r="H9" s="5">
        <v>33400</v>
      </c>
      <c r="I9" s="5">
        <v>34000</v>
      </c>
      <c r="J9" s="5">
        <v>34100</v>
      </c>
      <c r="K9" s="5">
        <v>34200</v>
      </c>
      <c r="L9" s="5">
        <v>34300</v>
      </c>
      <c r="M9" s="5">
        <v>34500</v>
      </c>
      <c r="N9" s="5">
        <v>34100</v>
      </c>
    </row>
    <row r="10" spans="1:14" x14ac:dyDescent="0.3">
      <c r="A10" s="3" t="s">
        <v>18</v>
      </c>
      <c r="B10" s="1">
        <v>24200</v>
      </c>
      <c r="C10" s="1">
        <v>23600</v>
      </c>
      <c r="D10" s="1">
        <v>23300</v>
      </c>
      <c r="E10" s="1">
        <v>23400</v>
      </c>
      <c r="F10" s="1">
        <v>23500</v>
      </c>
      <c r="G10" s="1">
        <v>23300</v>
      </c>
      <c r="H10" s="1">
        <v>23500</v>
      </c>
      <c r="I10" s="1">
        <v>23600</v>
      </c>
      <c r="J10" s="1">
        <v>23600</v>
      </c>
      <c r="K10" s="1">
        <v>23500</v>
      </c>
      <c r="L10" s="1">
        <v>23500</v>
      </c>
      <c r="M10" s="1">
        <v>23800</v>
      </c>
      <c r="N10" s="1">
        <v>23600</v>
      </c>
    </row>
    <row r="11" spans="1:14" x14ac:dyDescent="0.3">
      <c r="A11" s="4" t="s">
        <v>19</v>
      </c>
      <c r="B11" s="5">
        <v>3500</v>
      </c>
      <c r="C11" s="5">
        <v>2800</v>
      </c>
      <c r="D11" s="5">
        <v>2600</v>
      </c>
      <c r="E11" s="5">
        <v>2500</v>
      </c>
      <c r="F11" s="5">
        <v>2600</v>
      </c>
      <c r="G11" s="5">
        <v>2600</v>
      </c>
      <c r="H11" s="5">
        <v>2600</v>
      </c>
      <c r="I11" s="5">
        <v>2600</v>
      </c>
      <c r="J11" s="5">
        <v>2600</v>
      </c>
      <c r="K11" s="5">
        <v>2600</v>
      </c>
      <c r="L11" s="5">
        <v>2500</v>
      </c>
      <c r="M11" s="5">
        <v>2700</v>
      </c>
      <c r="N11" s="5">
        <v>2700</v>
      </c>
    </row>
    <row r="12" spans="1:14" x14ac:dyDescent="0.3">
      <c r="A12" s="3" t="s">
        <v>27</v>
      </c>
      <c r="B12" s="1">
        <v>2900</v>
      </c>
      <c r="C12" s="1">
        <v>2200</v>
      </c>
      <c r="D12" s="1">
        <v>2000</v>
      </c>
      <c r="E12" s="1">
        <v>1900</v>
      </c>
      <c r="F12" s="1">
        <v>1900</v>
      </c>
      <c r="G12" s="1">
        <v>1900</v>
      </c>
      <c r="H12" s="1">
        <v>1900</v>
      </c>
      <c r="I12" s="1">
        <v>1900</v>
      </c>
      <c r="J12" s="1">
        <v>1900</v>
      </c>
      <c r="K12" s="1">
        <v>1900</v>
      </c>
      <c r="L12" s="1">
        <v>1900</v>
      </c>
      <c r="M12" s="1">
        <v>2000</v>
      </c>
      <c r="N12" s="1">
        <v>2000</v>
      </c>
    </row>
    <row r="13" spans="1:14" x14ac:dyDescent="0.3">
      <c r="A13" s="4" t="s">
        <v>28</v>
      </c>
      <c r="B13" s="5">
        <v>600</v>
      </c>
      <c r="C13" s="5">
        <v>600</v>
      </c>
      <c r="D13" s="5">
        <v>600</v>
      </c>
      <c r="E13" s="5">
        <v>600</v>
      </c>
      <c r="F13" s="5">
        <v>700</v>
      </c>
      <c r="G13" s="5">
        <v>700</v>
      </c>
      <c r="H13" s="5">
        <v>700</v>
      </c>
      <c r="I13" s="5">
        <v>700</v>
      </c>
      <c r="J13" s="5">
        <v>700</v>
      </c>
      <c r="K13" s="5">
        <v>700</v>
      </c>
      <c r="L13" s="5">
        <v>600</v>
      </c>
      <c r="M13" s="5">
        <v>700</v>
      </c>
      <c r="N13" s="5">
        <v>700</v>
      </c>
    </row>
    <row r="14" spans="1:14" x14ac:dyDescent="0.3">
      <c r="A14" s="3" t="s">
        <v>20</v>
      </c>
      <c r="B14" s="1">
        <v>31300</v>
      </c>
      <c r="C14" s="1">
        <v>31500</v>
      </c>
      <c r="D14" s="1">
        <v>31400</v>
      </c>
      <c r="E14" s="1">
        <v>31600</v>
      </c>
      <c r="F14" s="1">
        <v>31600</v>
      </c>
      <c r="G14" s="1">
        <v>31100</v>
      </c>
      <c r="H14" s="1">
        <v>30800</v>
      </c>
      <c r="I14" s="1">
        <v>31400</v>
      </c>
      <c r="J14" s="1">
        <v>31500</v>
      </c>
      <c r="K14" s="1">
        <v>31600</v>
      </c>
      <c r="L14" s="1">
        <v>31800</v>
      </c>
      <c r="M14" s="1">
        <v>31800</v>
      </c>
      <c r="N14" s="1">
        <v>31500</v>
      </c>
    </row>
    <row r="15" spans="1:14" x14ac:dyDescent="0.3">
      <c r="A15" s="4" t="s">
        <v>21</v>
      </c>
      <c r="B15" s="5">
        <v>20700</v>
      </c>
      <c r="C15" s="5">
        <v>20800</v>
      </c>
      <c r="D15" s="5">
        <v>20700</v>
      </c>
      <c r="E15" s="5">
        <v>20900</v>
      </c>
      <c r="F15" s="5">
        <v>20900</v>
      </c>
      <c r="G15" s="5">
        <v>20700</v>
      </c>
      <c r="H15" s="5">
        <v>20900</v>
      </c>
      <c r="I15" s="5">
        <v>21000</v>
      </c>
      <c r="J15" s="5">
        <v>21000</v>
      </c>
      <c r="K15" s="5">
        <v>20900</v>
      </c>
      <c r="L15" s="5">
        <v>21000</v>
      </c>
      <c r="M15" s="5">
        <v>21100</v>
      </c>
      <c r="N15" s="5">
        <v>20900</v>
      </c>
    </row>
    <row r="16" spans="1:14" x14ac:dyDescent="0.3">
      <c r="A16" s="3" t="s">
        <v>22</v>
      </c>
      <c r="B16" s="1">
        <v>6300</v>
      </c>
      <c r="C16" s="1">
        <v>6300</v>
      </c>
      <c r="D16" s="1">
        <v>6300</v>
      </c>
      <c r="E16" s="1">
        <v>6200</v>
      </c>
      <c r="F16" s="1">
        <v>6200</v>
      </c>
      <c r="G16" s="1">
        <v>6200</v>
      </c>
      <c r="H16" s="1">
        <v>6200</v>
      </c>
      <c r="I16" s="1">
        <v>6200</v>
      </c>
      <c r="J16" s="1">
        <v>6200</v>
      </c>
      <c r="K16" s="1">
        <v>6200</v>
      </c>
      <c r="L16" s="1">
        <v>6300</v>
      </c>
      <c r="M16" s="1">
        <v>6300</v>
      </c>
      <c r="N16" s="1">
        <v>6200</v>
      </c>
    </row>
    <row r="17" spans="1:14" x14ac:dyDescent="0.3">
      <c r="A17" s="4" t="s">
        <v>29</v>
      </c>
      <c r="B17" s="5">
        <v>700</v>
      </c>
      <c r="C17" s="5">
        <v>700</v>
      </c>
      <c r="D17" s="5">
        <v>700</v>
      </c>
      <c r="E17" s="5">
        <v>700</v>
      </c>
      <c r="F17" s="5">
        <v>700</v>
      </c>
      <c r="G17" s="5">
        <v>700</v>
      </c>
      <c r="H17" s="5">
        <v>800</v>
      </c>
      <c r="I17" s="5">
        <v>700</v>
      </c>
      <c r="J17" s="5">
        <v>800</v>
      </c>
      <c r="K17" s="5">
        <v>700</v>
      </c>
      <c r="L17" s="5">
        <v>700</v>
      </c>
      <c r="M17" s="5">
        <v>700</v>
      </c>
      <c r="N17" s="5">
        <v>700</v>
      </c>
    </row>
    <row r="18" spans="1:14" x14ac:dyDescent="0.3">
      <c r="A18" s="3" t="s">
        <v>30</v>
      </c>
      <c r="B18" s="1">
        <v>800</v>
      </c>
      <c r="C18" s="1">
        <v>900</v>
      </c>
      <c r="D18" s="1">
        <v>800</v>
      </c>
      <c r="E18" s="1">
        <v>900</v>
      </c>
      <c r="F18" s="1">
        <v>900</v>
      </c>
      <c r="G18" s="1">
        <v>800</v>
      </c>
      <c r="H18" s="1">
        <v>900</v>
      </c>
      <c r="I18" s="1">
        <v>900</v>
      </c>
      <c r="J18" s="1">
        <v>900</v>
      </c>
      <c r="K18" s="1">
        <v>900</v>
      </c>
      <c r="L18" s="1">
        <v>900</v>
      </c>
      <c r="M18" s="1">
        <v>900</v>
      </c>
      <c r="N18" s="1">
        <v>900</v>
      </c>
    </row>
    <row r="19" spans="1:14" x14ac:dyDescent="0.3">
      <c r="A19" s="4" t="s">
        <v>31</v>
      </c>
      <c r="B19" s="5">
        <v>4700</v>
      </c>
      <c r="C19" s="5">
        <v>4600</v>
      </c>
      <c r="D19" s="5">
        <v>4600</v>
      </c>
      <c r="E19" s="5">
        <v>4600</v>
      </c>
      <c r="F19" s="5">
        <v>4500</v>
      </c>
      <c r="G19" s="5">
        <v>4500</v>
      </c>
      <c r="H19" s="5">
        <v>4500</v>
      </c>
      <c r="I19" s="5">
        <v>4500</v>
      </c>
      <c r="J19" s="5">
        <v>4500</v>
      </c>
      <c r="K19" s="5">
        <v>4400</v>
      </c>
      <c r="L19" s="5">
        <v>4300</v>
      </c>
      <c r="M19" s="5">
        <v>4300</v>
      </c>
      <c r="N19" s="5">
        <v>4500</v>
      </c>
    </row>
    <row r="20" spans="1:14" x14ac:dyDescent="0.3">
      <c r="A20" s="3" t="s">
        <v>32</v>
      </c>
      <c r="B20" s="1">
        <v>4400</v>
      </c>
      <c r="C20" s="1">
        <v>4400</v>
      </c>
      <c r="D20" s="1">
        <v>4400</v>
      </c>
      <c r="E20" s="1">
        <v>4400</v>
      </c>
      <c r="F20" s="1">
        <v>4400</v>
      </c>
      <c r="G20" s="1">
        <v>4300</v>
      </c>
      <c r="H20" s="1">
        <v>4300</v>
      </c>
      <c r="I20" s="1">
        <v>4400</v>
      </c>
      <c r="J20" s="1">
        <v>4300</v>
      </c>
      <c r="K20" s="1">
        <v>4400</v>
      </c>
      <c r="L20" s="1">
        <v>4500</v>
      </c>
      <c r="M20" s="1">
        <v>4500</v>
      </c>
      <c r="N20" s="1">
        <v>4400</v>
      </c>
    </row>
    <row r="21" spans="1:14" x14ac:dyDescent="0.3">
      <c r="A21" s="4" t="s">
        <v>33</v>
      </c>
      <c r="B21" s="5">
        <v>3100</v>
      </c>
      <c r="C21" s="5">
        <v>3200</v>
      </c>
      <c r="D21" s="5">
        <v>3200</v>
      </c>
      <c r="E21" s="5">
        <v>3400</v>
      </c>
      <c r="F21" s="5">
        <v>3500</v>
      </c>
      <c r="G21" s="5">
        <v>3500</v>
      </c>
      <c r="H21" s="5">
        <v>3500</v>
      </c>
      <c r="I21" s="5">
        <v>3600</v>
      </c>
      <c r="J21" s="5">
        <v>3600</v>
      </c>
      <c r="K21" s="5">
        <v>3600</v>
      </c>
      <c r="L21" s="5">
        <v>3600</v>
      </c>
      <c r="M21" s="5">
        <v>3700</v>
      </c>
      <c r="N21" s="5">
        <v>3500</v>
      </c>
    </row>
    <row r="22" spans="1:14" x14ac:dyDescent="0.3">
      <c r="A22" s="3" t="s">
        <v>34</v>
      </c>
      <c r="B22" s="1">
        <v>700</v>
      </c>
      <c r="C22" s="1">
        <v>700</v>
      </c>
      <c r="D22" s="1">
        <v>700</v>
      </c>
      <c r="E22" s="1">
        <v>700</v>
      </c>
      <c r="F22" s="1">
        <v>700</v>
      </c>
      <c r="G22" s="1">
        <v>700</v>
      </c>
      <c r="H22" s="1">
        <v>700</v>
      </c>
      <c r="I22" s="1">
        <v>700</v>
      </c>
      <c r="J22" s="1">
        <v>700</v>
      </c>
      <c r="K22" s="1">
        <v>700</v>
      </c>
      <c r="L22" s="1">
        <v>700</v>
      </c>
      <c r="M22" s="1">
        <v>700</v>
      </c>
      <c r="N22" s="1">
        <v>700</v>
      </c>
    </row>
    <row r="23" spans="1:14" x14ac:dyDescent="0.3">
      <c r="A23" s="4" t="s">
        <v>23</v>
      </c>
      <c r="B23" s="5">
        <v>10600</v>
      </c>
      <c r="C23" s="5">
        <v>10700</v>
      </c>
      <c r="D23" s="5">
        <v>10700</v>
      </c>
      <c r="E23" s="5">
        <v>10700</v>
      </c>
      <c r="F23" s="5">
        <v>10700</v>
      </c>
      <c r="G23" s="5">
        <v>10400</v>
      </c>
      <c r="H23" s="5">
        <v>9900</v>
      </c>
      <c r="I23" s="5">
        <v>10400</v>
      </c>
      <c r="J23" s="5">
        <v>10500</v>
      </c>
      <c r="K23" s="5">
        <v>10700</v>
      </c>
      <c r="L23" s="5">
        <v>10800</v>
      </c>
      <c r="M23" s="5">
        <v>10700</v>
      </c>
      <c r="N23" s="5">
        <v>10600</v>
      </c>
    </row>
    <row r="24" spans="1:14" x14ac:dyDescent="0.3">
      <c r="A24" s="3" t="s">
        <v>24</v>
      </c>
      <c r="B24" s="1">
        <v>4800</v>
      </c>
      <c r="C24" s="1">
        <v>4800</v>
      </c>
      <c r="D24" s="1">
        <v>4800</v>
      </c>
      <c r="E24" s="1">
        <v>4800</v>
      </c>
      <c r="F24" s="1">
        <v>4800</v>
      </c>
      <c r="G24" s="1">
        <v>4800</v>
      </c>
      <c r="H24" s="1">
        <v>4800</v>
      </c>
      <c r="I24" s="1">
        <v>4700</v>
      </c>
      <c r="J24" s="1">
        <v>4700</v>
      </c>
      <c r="K24" s="1">
        <v>4700</v>
      </c>
      <c r="L24" s="1">
        <v>4700</v>
      </c>
      <c r="M24" s="1">
        <v>4600</v>
      </c>
      <c r="N24" s="1">
        <v>4800</v>
      </c>
    </row>
    <row r="25" spans="1:14" x14ac:dyDescent="0.3">
      <c r="A25" s="4" t="s">
        <v>25</v>
      </c>
      <c r="B25" s="5">
        <v>5800</v>
      </c>
      <c r="C25" s="5">
        <v>5900</v>
      </c>
      <c r="D25" s="5">
        <v>5900</v>
      </c>
      <c r="E25" s="5">
        <v>5900</v>
      </c>
      <c r="F25" s="5">
        <v>5900</v>
      </c>
      <c r="G25" s="5">
        <v>5600</v>
      </c>
      <c r="H25" s="5">
        <v>5100</v>
      </c>
      <c r="I25" s="5">
        <v>5700</v>
      </c>
      <c r="J25" s="5">
        <v>5800</v>
      </c>
      <c r="K25" s="5">
        <v>6000</v>
      </c>
      <c r="L25" s="5">
        <v>6100</v>
      </c>
      <c r="M25" s="5">
        <v>6100</v>
      </c>
      <c r="N25" s="5">
        <v>5800</v>
      </c>
    </row>
    <row r="27" spans="1:14" x14ac:dyDescent="0.3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scale="80"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8"/>
  <sheetViews>
    <sheetView workbookViewId="0">
      <selection sqref="A1:N1"/>
    </sheetView>
  </sheetViews>
  <sheetFormatPr defaultRowHeight="14.4" x14ac:dyDescent="0.3"/>
  <cols>
    <col min="1" max="1" width="32.44140625" bestFit="1" customWidth="1"/>
    <col min="2" max="14" width="6.44140625" bestFit="1" customWidth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18" x14ac:dyDescent="0.35">
      <c r="A5" s="33" t="s">
        <v>41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.6" x14ac:dyDescent="0.3">
      <c r="A6" s="34" t="s">
        <v>42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8" spans="1:14" x14ac:dyDescent="0.3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x14ac:dyDescent="0.3">
      <c r="A9" s="4" t="s">
        <v>17</v>
      </c>
      <c r="B9" s="5">
        <v>35000</v>
      </c>
      <c r="C9" s="5">
        <v>35300</v>
      </c>
      <c r="D9" s="5">
        <v>35300</v>
      </c>
      <c r="E9" s="5">
        <v>33000</v>
      </c>
      <c r="F9" s="5">
        <v>33600</v>
      </c>
      <c r="G9" s="5">
        <v>33900</v>
      </c>
      <c r="H9" s="5">
        <v>33900</v>
      </c>
      <c r="I9" s="5">
        <v>34800</v>
      </c>
      <c r="J9" s="5">
        <v>35200</v>
      </c>
      <c r="K9" s="5">
        <v>35300</v>
      </c>
      <c r="L9" s="5">
        <v>35400</v>
      </c>
      <c r="M9" s="5">
        <v>35300</v>
      </c>
      <c r="N9" s="5">
        <v>34700</v>
      </c>
    </row>
    <row r="10" spans="1:14" x14ac:dyDescent="0.3">
      <c r="A10" s="3" t="s">
        <v>18</v>
      </c>
      <c r="B10" s="1">
        <v>24200</v>
      </c>
      <c r="C10" s="1">
        <v>24300</v>
      </c>
      <c r="D10" s="1">
        <v>24400</v>
      </c>
      <c r="E10" s="1">
        <v>22200</v>
      </c>
      <c r="F10" s="1">
        <v>22800</v>
      </c>
      <c r="G10" s="1">
        <v>23600</v>
      </c>
      <c r="H10" s="1">
        <v>23700</v>
      </c>
      <c r="I10" s="1">
        <v>24000</v>
      </c>
      <c r="J10" s="1">
        <v>24300</v>
      </c>
      <c r="K10" s="1">
        <v>24500</v>
      </c>
      <c r="L10" s="1">
        <v>24600</v>
      </c>
      <c r="M10" s="1">
        <v>24500</v>
      </c>
      <c r="N10" s="1">
        <v>23900</v>
      </c>
    </row>
    <row r="11" spans="1:14" x14ac:dyDescent="0.3">
      <c r="A11" s="4" t="s">
        <v>19</v>
      </c>
      <c r="B11" s="5">
        <v>3000</v>
      </c>
      <c r="C11" s="5">
        <v>3100</v>
      </c>
      <c r="D11" s="5">
        <v>3200</v>
      </c>
      <c r="E11" s="5">
        <v>3200</v>
      </c>
      <c r="F11" s="5">
        <v>3400</v>
      </c>
      <c r="G11" s="5">
        <v>3600</v>
      </c>
      <c r="H11" s="5">
        <v>3700</v>
      </c>
      <c r="I11" s="5">
        <v>3800</v>
      </c>
      <c r="J11" s="5">
        <v>3900</v>
      </c>
      <c r="K11" s="5">
        <v>3700</v>
      </c>
      <c r="L11" s="5">
        <v>3600</v>
      </c>
      <c r="M11" s="5">
        <v>3500</v>
      </c>
      <c r="N11" s="5">
        <v>3500</v>
      </c>
    </row>
    <row r="12" spans="1:14" x14ac:dyDescent="0.3">
      <c r="A12" s="3" t="s">
        <v>27</v>
      </c>
      <c r="B12" s="1">
        <v>2400</v>
      </c>
      <c r="C12" s="1">
        <v>2500</v>
      </c>
      <c r="D12" s="1">
        <v>2600</v>
      </c>
      <c r="E12" s="1">
        <v>2600</v>
      </c>
      <c r="F12" s="1">
        <v>2800</v>
      </c>
      <c r="G12" s="1">
        <v>3000</v>
      </c>
      <c r="H12" s="1">
        <v>3100</v>
      </c>
      <c r="I12" s="1">
        <v>3200</v>
      </c>
      <c r="J12" s="1">
        <v>3200</v>
      </c>
      <c r="K12" s="1">
        <v>3100</v>
      </c>
      <c r="L12" s="1">
        <v>3000</v>
      </c>
      <c r="M12" s="1">
        <v>2900</v>
      </c>
      <c r="N12" s="1">
        <v>2900</v>
      </c>
    </row>
    <row r="13" spans="1:14" x14ac:dyDescent="0.3">
      <c r="A13" s="4" t="s">
        <v>28</v>
      </c>
      <c r="B13" s="5">
        <v>600</v>
      </c>
      <c r="C13" s="5">
        <v>600</v>
      </c>
      <c r="D13" s="5">
        <v>600</v>
      </c>
      <c r="E13" s="5">
        <v>600</v>
      </c>
      <c r="F13" s="5">
        <v>600</v>
      </c>
      <c r="G13" s="5">
        <v>600</v>
      </c>
      <c r="H13" s="5">
        <v>600</v>
      </c>
      <c r="I13" s="5">
        <v>600</v>
      </c>
      <c r="J13" s="5">
        <v>700</v>
      </c>
      <c r="K13" s="5">
        <v>600</v>
      </c>
      <c r="L13" s="5">
        <v>600</v>
      </c>
      <c r="M13" s="5">
        <v>600</v>
      </c>
      <c r="N13" s="5">
        <v>600</v>
      </c>
    </row>
    <row r="14" spans="1:14" x14ac:dyDescent="0.3">
      <c r="A14" s="3" t="s">
        <v>20</v>
      </c>
      <c r="B14" s="1">
        <v>32000</v>
      </c>
      <c r="C14" s="1">
        <v>32200</v>
      </c>
      <c r="D14" s="1">
        <v>32100</v>
      </c>
      <c r="E14" s="1">
        <v>29800</v>
      </c>
      <c r="F14" s="1">
        <v>30200</v>
      </c>
      <c r="G14" s="1">
        <v>30300</v>
      </c>
      <c r="H14" s="1">
        <v>30200</v>
      </c>
      <c r="I14" s="1">
        <v>31000</v>
      </c>
      <c r="J14" s="1">
        <v>31300</v>
      </c>
      <c r="K14" s="1">
        <v>31600</v>
      </c>
      <c r="L14" s="1">
        <v>31800</v>
      </c>
      <c r="M14" s="1">
        <v>31800</v>
      </c>
      <c r="N14" s="1">
        <v>31200</v>
      </c>
    </row>
    <row r="15" spans="1:14" x14ac:dyDescent="0.3">
      <c r="A15" s="4" t="s">
        <v>21</v>
      </c>
      <c r="B15" s="5">
        <v>21200</v>
      </c>
      <c r="C15" s="5">
        <v>21200</v>
      </c>
      <c r="D15" s="5">
        <v>21200</v>
      </c>
      <c r="E15" s="5">
        <v>19000</v>
      </c>
      <c r="F15" s="5">
        <v>19400</v>
      </c>
      <c r="G15" s="5">
        <v>20000</v>
      </c>
      <c r="H15" s="5">
        <v>20000</v>
      </c>
      <c r="I15" s="5">
        <v>20200</v>
      </c>
      <c r="J15" s="5">
        <v>20400</v>
      </c>
      <c r="K15" s="5">
        <v>20800</v>
      </c>
      <c r="L15" s="5">
        <v>21000</v>
      </c>
      <c r="M15" s="5">
        <v>21000</v>
      </c>
      <c r="N15" s="5">
        <v>20500</v>
      </c>
    </row>
    <row r="16" spans="1:14" x14ac:dyDescent="0.3">
      <c r="A16" s="3" t="s">
        <v>22</v>
      </c>
      <c r="B16" s="1">
        <v>6200</v>
      </c>
      <c r="C16" s="1">
        <v>6200</v>
      </c>
      <c r="D16" s="1">
        <v>6200</v>
      </c>
      <c r="E16" s="1">
        <v>5900</v>
      </c>
      <c r="F16" s="1">
        <v>6000</v>
      </c>
      <c r="G16" s="1">
        <v>6100</v>
      </c>
      <c r="H16" s="1">
        <v>6200</v>
      </c>
      <c r="I16" s="1">
        <v>6200</v>
      </c>
      <c r="J16" s="1">
        <v>6300</v>
      </c>
      <c r="K16" s="1">
        <v>6400</v>
      </c>
      <c r="L16" s="1">
        <v>6500</v>
      </c>
      <c r="M16" s="1">
        <v>6400</v>
      </c>
      <c r="N16" s="1">
        <v>6200</v>
      </c>
    </row>
    <row r="17" spans="1:14" x14ac:dyDescent="0.3">
      <c r="A17" s="4" t="s">
        <v>29</v>
      </c>
      <c r="B17" s="5">
        <v>700</v>
      </c>
      <c r="C17" s="5">
        <v>700</v>
      </c>
      <c r="D17" s="5">
        <v>600</v>
      </c>
      <c r="E17" s="5">
        <v>600</v>
      </c>
      <c r="F17" s="5">
        <v>600</v>
      </c>
      <c r="G17" s="5">
        <v>700</v>
      </c>
      <c r="H17" s="5">
        <v>700</v>
      </c>
      <c r="I17" s="5">
        <v>700</v>
      </c>
      <c r="J17" s="5">
        <v>600</v>
      </c>
      <c r="K17" s="5">
        <v>700</v>
      </c>
      <c r="L17" s="5">
        <v>700</v>
      </c>
      <c r="M17" s="5">
        <v>800</v>
      </c>
      <c r="N17" s="5">
        <v>700</v>
      </c>
    </row>
    <row r="18" spans="1:14" x14ac:dyDescent="0.3">
      <c r="A18" s="3" t="s">
        <v>30</v>
      </c>
      <c r="B18" s="1">
        <v>800</v>
      </c>
      <c r="C18" s="1">
        <v>800</v>
      </c>
      <c r="D18" s="1">
        <v>800</v>
      </c>
      <c r="E18" s="1">
        <v>800</v>
      </c>
      <c r="F18" s="1">
        <v>800</v>
      </c>
      <c r="G18" s="1">
        <v>800</v>
      </c>
      <c r="H18" s="1">
        <v>800</v>
      </c>
      <c r="I18" s="1">
        <v>800</v>
      </c>
      <c r="J18" s="1">
        <v>800</v>
      </c>
      <c r="K18" s="1">
        <v>800</v>
      </c>
      <c r="L18" s="1">
        <v>800</v>
      </c>
      <c r="M18" s="1">
        <v>800</v>
      </c>
      <c r="N18" s="1">
        <v>800</v>
      </c>
    </row>
    <row r="19" spans="1:14" x14ac:dyDescent="0.3">
      <c r="A19" s="4" t="s">
        <v>31</v>
      </c>
      <c r="B19" s="5">
        <v>4600</v>
      </c>
      <c r="C19" s="5">
        <v>4500</v>
      </c>
      <c r="D19" s="5">
        <v>4600</v>
      </c>
      <c r="E19" s="5">
        <v>4500</v>
      </c>
      <c r="F19" s="5">
        <v>4400</v>
      </c>
      <c r="G19" s="5">
        <v>4400</v>
      </c>
      <c r="H19" s="5">
        <v>4600</v>
      </c>
      <c r="I19" s="5">
        <v>4500</v>
      </c>
      <c r="J19" s="5">
        <v>4600</v>
      </c>
      <c r="K19" s="5">
        <v>4600</v>
      </c>
      <c r="L19" s="5">
        <v>4600</v>
      </c>
      <c r="M19" s="5">
        <v>4600</v>
      </c>
      <c r="N19" s="5">
        <v>4500</v>
      </c>
    </row>
    <row r="20" spans="1:14" x14ac:dyDescent="0.3">
      <c r="A20" s="3" t="s">
        <v>32</v>
      </c>
      <c r="B20" s="1">
        <v>4600</v>
      </c>
      <c r="C20" s="1">
        <v>4700</v>
      </c>
      <c r="D20" s="1">
        <v>4700</v>
      </c>
      <c r="E20" s="1">
        <v>4300</v>
      </c>
      <c r="F20" s="1">
        <v>4300</v>
      </c>
      <c r="G20" s="1">
        <v>4200</v>
      </c>
      <c r="H20" s="1">
        <v>4100</v>
      </c>
      <c r="I20" s="1">
        <v>4300</v>
      </c>
      <c r="J20" s="1">
        <v>4300</v>
      </c>
      <c r="K20" s="1">
        <v>4400</v>
      </c>
      <c r="L20" s="1">
        <v>4400</v>
      </c>
      <c r="M20" s="1">
        <v>4400</v>
      </c>
      <c r="N20" s="1">
        <v>4400</v>
      </c>
    </row>
    <row r="21" spans="1:14" x14ac:dyDescent="0.3">
      <c r="A21" s="4" t="s">
        <v>33</v>
      </c>
      <c r="B21" s="5">
        <v>3600</v>
      </c>
      <c r="C21" s="5">
        <v>3600</v>
      </c>
      <c r="D21" s="5">
        <v>3600</v>
      </c>
      <c r="E21" s="5">
        <v>2400</v>
      </c>
      <c r="F21" s="5">
        <v>2800</v>
      </c>
      <c r="G21" s="5">
        <v>3100</v>
      </c>
      <c r="H21" s="5">
        <v>2900</v>
      </c>
      <c r="I21" s="5">
        <v>3000</v>
      </c>
      <c r="J21" s="5">
        <v>3100</v>
      </c>
      <c r="K21" s="5">
        <v>3200</v>
      </c>
      <c r="L21" s="5">
        <v>3300</v>
      </c>
      <c r="M21" s="5">
        <v>3300</v>
      </c>
      <c r="N21" s="5">
        <v>3200</v>
      </c>
    </row>
    <row r="22" spans="1:14" x14ac:dyDescent="0.3">
      <c r="A22" s="3" t="s">
        <v>34</v>
      </c>
      <c r="B22" s="1">
        <v>700</v>
      </c>
      <c r="C22" s="1">
        <v>700</v>
      </c>
      <c r="D22" s="1">
        <v>700</v>
      </c>
      <c r="E22" s="1">
        <v>500</v>
      </c>
      <c r="F22" s="1">
        <v>500</v>
      </c>
      <c r="G22" s="1">
        <v>700</v>
      </c>
      <c r="H22" s="1">
        <v>700</v>
      </c>
      <c r="I22" s="1">
        <v>700</v>
      </c>
      <c r="J22" s="1">
        <v>700</v>
      </c>
      <c r="K22" s="1">
        <v>700</v>
      </c>
      <c r="L22" s="1">
        <v>700</v>
      </c>
      <c r="M22" s="1">
        <v>700</v>
      </c>
      <c r="N22" s="1">
        <v>700</v>
      </c>
    </row>
    <row r="23" spans="1:14" x14ac:dyDescent="0.3">
      <c r="A23" s="4" t="s">
        <v>23</v>
      </c>
      <c r="B23" s="5">
        <v>10800</v>
      </c>
      <c r="C23" s="5">
        <v>11000</v>
      </c>
      <c r="D23" s="5">
        <v>10900</v>
      </c>
      <c r="E23" s="5">
        <v>10800</v>
      </c>
      <c r="F23" s="5">
        <v>10800</v>
      </c>
      <c r="G23" s="5">
        <v>10300</v>
      </c>
      <c r="H23" s="5">
        <v>10200</v>
      </c>
      <c r="I23" s="5">
        <v>10800</v>
      </c>
      <c r="J23" s="5">
        <v>10900</v>
      </c>
      <c r="K23" s="5">
        <v>10800</v>
      </c>
      <c r="L23" s="5">
        <v>10800</v>
      </c>
      <c r="M23" s="5">
        <v>10800</v>
      </c>
      <c r="N23" s="5">
        <v>10700</v>
      </c>
    </row>
    <row r="24" spans="1:14" x14ac:dyDescent="0.3">
      <c r="A24" s="3" t="s">
        <v>24</v>
      </c>
      <c r="B24" s="1">
        <v>4800</v>
      </c>
      <c r="C24" s="1">
        <v>4800</v>
      </c>
      <c r="D24" s="1">
        <v>4800</v>
      </c>
      <c r="E24" s="1">
        <v>4900</v>
      </c>
      <c r="F24" s="1">
        <v>4900</v>
      </c>
      <c r="G24" s="1">
        <v>4900</v>
      </c>
      <c r="H24" s="1">
        <v>4900</v>
      </c>
      <c r="I24" s="1">
        <v>5000</v>
      </c>
      <c r="J24" s="1">
        <v>5000</v>
      </c>
      <c r="K24" s="1">
        <v>4900</v>
      </c>
      <c r="L24" s="1">
        <v>4800</v>
      </c>
      <c r="M24" s="1">
        <v>4800</v>
      </c>
      <c r="N24" s="1">
        <v>4900</v>
      </c>
    </row>
    <row r="25" spans="1:14" x14ac:dyDescent="0.3">
      <c r="A25" s="4" t="s">
        <v>25</v>
      </c>
      <c r="B25" s="5">
        <v>6000</v>
      </c>
      <c r="C25" s="5">
        <v>6200</v>
      </c>
      <c r="D25" s="5">
        <v>6100</v>
      </c>
      <c r="E25" s="5">
        <v>5900</v>
      </c>
      <c r="F25" s="5">
        <v>5900</v>
      </c>
      <c r="G25" s="5">
        <v>5400</v>
      </c>
      <c r="H25" s="5">
        <v>5300</v>
      </c>
      <c r="I25" s="5">
        <v>5800</v>
      </c>
      <c r="J25" s="5">
        <v>5900</v>
      </c>
      <c r="K25" s="5">
        <v>5900</v>
      </c>
      <c r="L25" s="5">
        <v>6000</v>
      </c>
      <c r="M25" s="5">
        <v>6000</v>
      </c>
      <c r="N25" s="5">
        <v>5900</v>
      </c>
    </row>
    <row r="27" spans="1:14" x14ac:dyDescent="0.3">
      <c r="A27" s="35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3">
      <c r="A28" s="30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7">
    <mergeCell ref="A28:N28"/>
    <mergeCell ref="A1:N1"/>
    <mergeCell ref="A2:N2"/>
    <mergeCell ref="A3:N3"/>
    <mergeCell ref="A5:N5"/>
    <mergeCell ref="A6:N6"/>
    <mergeCell ref="A27:N27"/>
  </mergeCells>
  <pageMargins left="0.75" right="0.75" top="1" bottom="1" header="0.5" footer="0.5"/>
  <pageSetup fitToHeight="0" orientation="landscape" r:id="rId1"/>
  <rowBreaks count="13" manualBreakCount="13">
    <brk id="28" max="16383" man="1"/>
    <brk id="56" max="16383" man="1"/>
    <brk id="77" max="16383" man="1"/>
    <brk id="98" max="16383" man="1"/>
    <brk id="119" max="16383" man="1"/>
    <brk id="140" max="16383" man="1"/>
    <brk id="168" max="16383" man="1"/>
    <brk id="196" max="16383" man="1"/>
    <brk id="224" max="16383" man="1"/>
    <brk id="252" max="16383" man="1"/>
    <brk id="280" max="16383" man="1"/>
    <brk id="301" max="16383" man="1"/>
    <brk id="3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 (NEW!)</vt:lpstr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ROBERT CARREIRA</cp:lastModifiedBy>
  <cp:lastPrinted>2019-10-08T20:57:30Z</cp:lastPrinted>
  <dcterms:created xsi:type="dcterms:W3CDTF">2019-02-12T16:29:19Z</dcterms:created>
  <dcterms:modified xsi:type="dcterms:W3CDTF">2026-07-21T19:42:41Z</dcterms:modified>
</cp:coreProperties>
</file>