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5D9DBDF2-2956-4B7C-9293-1AB523F80509}" xr6:coauthVersionLast="47" xr6:coauthVersionMax="47" xr10:uidLastSave="{00000000-0000-0000-0000-000000000000}"/>
  <bookViews>
    <workbookView xWindow="-120" yWindow="-120" windowWidth="24240" windowHeight="13020" xr2:uid="{D953FD92-1536-4A35-B14C-1D8F7275FF8D}"/>
  </bookViews>
  <sheets>
    <sheet name="Junior Watch Tower #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6" i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C22" i="1" l="1"/>
  <c r="C23" i="1" s="1"/>
  <c r="C24" i="1" s="1"/>
  <c r="E7" i="1" l="1"/>
  <c r="E8" i="1" s="1"/>
  <c r="E9" i="1" l="1"/>
  <c r="E10" i="1" s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<sst xmlns="http://schemas.openxmlformats.org/spreadsheetml/2006/main" count="39" uniqueCount="39">
  <si>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</si>
  <si>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</si>
  <si>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</si>
  <si>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</si>
  <si>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 xml:space="preserve">Junior Watch Tower </t>
  </si>
  <si>
    <t>Quantity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</si>
  <si>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</si>
  <si>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</si>
  <si>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</si>
  <si>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</si>
  <si>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</si>
  <si>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</si>
  <si>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</si>
  <si>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</si>
  <si>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</si>
  <si>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</si>
  <si>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</si>
  <si>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</si>
  <si>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</si>
  <si>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a swing with a horse glider</t>
  </si>
  <si>
    <t>Payment</t>
  </si>
  <si>
    <t>Tax  Factor</t>
  </si>
  <si>
    <t>Gang Plank</t>
  </si>
  <si>
    <t>Tax Amount</t>
  </si>
  <si>
    <t>Gang Plank with ladder</t>
  </si>
  <si>
    <t>Monthly Payment</t>
  </si>
  <si>
    <t>Rock Wall</t>
  </si>
  <si>
    <t>Total Cost</t>
  </si>
  <si>
    <t>Chalk Board</t>
  </si>
  <si>
    <t>Infant Seat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</si>
  <si>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</si>
  <si>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</si>
  <si>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</si>
  <si>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</si>
  <si>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</si>
  <si>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</si>
  <si>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</si>
  <si>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Monkey Bars (no swings)</t>
  </si>
  <si>
    <t>End Ladder Swing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</si>
</sst>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7" fillId="0" borderId="17" xfId="0" applyFont="1" applyBorder="1"/>
    <xf numFmtId="0" fontId="0" fillId="0" borderId="18" xfId="0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86B85-97B2-4100-A6A4-3804EE17B9E2}" name="Table167891011" displayName="Table167891011" ref="A5:C21" totalsRowShown="0" headerRowBorderDxfId="5" tableBorderDxfId="4" totalsRowBorderDxfId="3">
  <autoFilter ref="A5:C21" xr:uid="{DD35A4F8-9718-4112-AFBE-C73961B0AC90}"/>
  <tableColumns count="3">
    <tableColumn id="1" xr3:uid="{F43D961A-C20F-4A93-8076-F19AAE944CD7}" name="Junior Watch Tower " dataDxfId="2"/>
    <tableColumn id="2" xr3:uid="{6560C542-BC0C-4547-B2F2-A227A1E6ADE8}" name="Quantity" dataDxfId="1"/>
    <tableColumn id="3" xr3:uid="{A3E85810-A99F-4885-B786-DFEC6BCE614B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052E-87D4-43FD-84E4-C0A9A1696A89}">
  <dimension ref="A1:I31"/>
  <sheetViews>
    <sheetView tabSelected="1" topLeftCell="A4" workbookViewId="0">
      <selection activeCell="A13" sqref="A13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4</v>
      </c>
      <c r="B5" s="6" t="s">
        <v>5</v>
      </c>
      <c r="C5" s="7" t="s">
        <v>6</v>
      </c>
    </row>
    <row r="6" spans="1:9" ht="15" customHeight="1" thickBot="1" x14ac:dyDescent="0.3">
      <c r="A6" s="8" t="s">
        <v>7</v>
      </c>
      <c r="B6" s="9">
        <v>1</v>
      </c>
      <c r="C6" s="10">
        <f>SUM(B6*1100)</f>
        <v>1100</v>
      </c>
      <c r="E6" s="43" t="s">
        <v>8</v>
      </c>
      <c r="F6" s="44"/>
    </row>
    <row r="7" spans="1:9" ht="15" customHeight="1" x14ac:dyDescent="0.25">
      <c r="A7" s="11" t="s">
        <v>9</v>
      </c>
      <c r="B7" s="12"/>
      <c r="C7" s="13"/>
      <c r="E7" s="14">
        <f>C22</f>
        <v>1100</v>
      </c>
      <c r="F7" s="15" t="s">
        <v>10</v>
      </c>
    </row>
    <row r="8" spans="1:9" x14ac:dyDescent="0.25">
      <c r="A8" s="16" t="s">
        <v>11</v>
      </c>
      <c r="B8" s="12"/>
      <c r="C8" s="13">
        <f>SUM(B8*580)</f>
        <v>0</v>
      </c>
      <c r="E8" s="17">
        <f>PRODUCT(E7,0.1)</f>
        <v>110</v>
      </c>
      <c r="F8" s="18" t="s">
        <v>12</v>
      </c>
    </row>
    <row r="9" spans="1:9" x14ac:dyDescent="0.25">
      <c r="A9" s="16" t="s">
        <v>13</v>
      </c>
      <c r="B9" s="12"/>
      <c r="C9" s="13">
        <f>SUM(B9*600)</f>
        <v>0</v>
      </c>
      <c r="E9" s="17">
        <f>SUM(E8*0.0975)</f>
        <v>10.725</v>
      </c>
      <c r="F9" s="18" t="s">
        <v>14</v>
      </c>
    </row>
    <row r="10" spans="1:9" x14ac:dyDescent="0.25">
      <c r="A10" s="16" t="s">
        <v>15</v>
      </c>
      <c r="B10" s="12"/>
      <c r="C10" s="13">
        <f>SUM(B10*660)</f>
        <v>0</v>
      </c>
      <c r="E10" s="17">
        <f>SUM(E8-E9)</f>
        <v>99.275000000000006</v>
      </c>
      <c r="F10" s="18" t="s">
        <v>16</v>
      </c>
    </row>
    <row r="11" spans="1:9" x14ac:dyDescent="0.25">
      <c r="A11" s="16" t="s">
        <v>17</v>
      </c>
      <c r="B11" s="12"/>
      <c r="C11" s="13">
        <f>SUM(B11*680)</f>
        <v>0</v>
      </c>
      <c r="E11" s="19">
        <f>SUM(E7-E10)</f>
        <v>1000.725</v>
      </c>
      <c r="F11" s="20" t="s">
        <v>18</v>
      </c>
    </row>
    <row r="12" spans="1:9" x14ac:dyDescent="0.25">
      <c r="A12" s="16" t="s">
        <v>19</v>
      </c>
      <c r="B12" s="12"/>
      <c r="C12" s="13">
        <f>SUM(B12*150)</f>
        <v>0</v>
      </c>
      <c r="E12" s="17">
        <f>SUM(E11/19.8)</f>
        <v>50.541666666666664</v>
      </c>
      <c r="F12" s="18" t="s">
        <v>20</v>
      </c>
    </row>
    <row r="13" spans="1:9" x14ac:dyDescent="0.25">
      <c r="A13" s="16" t="s">
        <v>38</v>
      </c>
      <c r="B13" s="12"/>
      <c r="C13" s="13">
        <f>SUM(B13*1200)</f>
        <v>0</v>
      </c>
      <c r="E13" s="21">
        <v>9.7500000000000003E-2</v>
      </c>
      <c r="F13" s="18" t="s">
        <v>21</v>
      </c>
    </row>
    <row r="14" spans="1:9" x14ac:dyDescent="0.25">
      <c r="A14" s="16" t="s">
        <v>37</v>
      </c>
      <c r="B14" s="12"/>
      <c r="C14" s="13">
        <f>SUM(B14*450)</f>
        <v>0</v>
      </c>
      <c r="E14" s="17">
        <f>SUM(E12*0.0975)</f>
        <v>4.9278124999999999</v>
      </c>
      <c r="F14" s="18" t="s">
        <v>23</v>
      </c>
    </row>
    <row r="15" spans="1:9" x14ac:dyDescent="0.25">
      <c r="A15" s="16" t="s">
        <v>22</v>
      </c>
      <c r="B15" s="12"/>
      <c r="C15" s="13">
        <f>SUM(B15*650)</f>
        <v>0</v>
      </c>
      <c r="E15" s="22">
        <f>SUM(E12+E14)</f>
        <v>55.469479166666666</v>
      </c>
      <c r="F15" s="23" t="s">
        <v>25</v>
      </c>
    </row>
    <row r="16" spans="1:9" x14ac:dyDescent="0.25">
      <c r="A16" s="16" t="s">
        <v>24</v>
      </c>
      <c r="B16" s="12"/>
      <c r="C16" s="13">
        <f>SUM(B16*700)</f>
        <v>0</v>
      </c>
      <c r="E16" s="24">
        <f>SUM(E15*36+E8)</f>
        <v>2106.9012499999999</v>
      </c>
      <c r="F16" s="18" t="s">
        <v>27</v>
      </c>
    </row>
    <row r="17" spans="1:6" x14ac:dyDescent="0.25">
      <c r="A17" s="16" t="s">
        <v>26</v>
      </c>
      <c r="B17" s="12"/>
      <c r="C17" s="13">
        <f>SUM(B17*450)</f>
        <v>0</v>
      </c>
    </row>
    <row r="18" spans="1:6" x14ac:dyDescent="0.25">
      <c r="A18" s="16" t="s">
        <v>28</v>
      </c>
      <c r="B18" s="12"/>
      <c r="C18" s="13">
        <f>SUM(B18*30)</f>
        <v>0</v>
      </c>
    </row>
    <row r="19" spans="1:6" x14ac:dyDescent="0.25">
      <c r="A19" s="16" t="s">
        <v>29</v>
      </c>
      <c r="B19" s="12"/>
      <c r="C19" s="13">
        <f>SUM(B19*40)</f>
        <v>0</v>
      </c>
    </row>
    <row r="20" spans="1:6" x14ac:dyDescent="0.25">
      <c r="A20" s="16" t="s">
        <v>30</v>
      </c>
      <c r="B20" s="12"/>
      <c r="C20" s="13">
        <f>SUM(B20*40)</f>
        <v>0</v>
      </c>
    </row>
    <row r="21" spans="1:6" x14ac:dyDescent="0.25">
      <c r="A21" s="25" t="s">
        <v>31</v>
      </c>
      <c r="B21" s="26"/>
      <c r="C21" s="27">
        <f>SUM(B21*30)</f>
        <v>0</v>
      </c>
    </row>
    <row r="22" spans="1:6" x14ac:dyDescent="0.25">
      <c r="A22" s="28" t="s">
        <v>32</v>
      </c>
      <c r="B22" s="29"/>
      <c r="C22" s="30">
        <f>SUM(C6:C21)</f>
        <v>1100</v>
      </c>
    </row>
    <row r="23" spans="1:6" ht="15.75" thickBot="1" x14ac:dyDescent="0.3">
      <c r="A23" t="s">
        <v>33</v>
      </c>
      <c r="C23" s="32">
        <f>SUM(C22*0.0975)</f>
        <v>107.25</v>
      </c>
    </row>
    <row r="24" spans="1:6" ht="15.75" thickTop="1" x14ac:dyDescent="0.25">
      <c r="A24" s="33" t="s">
        <v>34</v>
      </c>
      <c r="B24" s="34"/>
      <c r="C24" s="30">
        <f>SUM(C22,C23)</f>
        <v>1207.25</v>
      </c>
    </row>
    <row r="25" spans="1:6" x14ac:dyDescent="0.25">
      <c r="B25"/>
      <c r="D25" s="4"/>
      <c r="E25" s="4"/>
      <c r="F25" s="4"/>
    </row>
    <row r="26" spans="1:6" x14ac:dyDescent="0.25">
      <c r="A26" s="4" t="s">
        <v>35</v>
      </c>
      <c r="B26" s="4"/>
      <c r="C26" s="4"/>
      <c r="D26" s="4"/>
      <c r="E26" s="35"/>
      <c r="F26" s="35"/>
    </row>
    <row r="27" spans="1:6" x14ac:dyDescent="0.25">
      <c r="A27" s="36" t="s">
        <v>36</v>
      </c>
      <c r="B27" s="35"/>
      <c r="C27" s="35"/>
      <c r="D27" s="4"/>
    </row>
    <row r="28" spans="1:6" x14ac:dyDescent="0.25">
      <c r="B28"/>
      <c r="D28" s="4"/>
      <c r="E28" s="35"/>
      <c r="F28" s="35"/>
    </row>
    <row r="29" spans="1:6" x14ac:dyDescent="0.25">
      <c r="A29" s="37"/>
      <c r="B29" s="35"/>
      <c r="C29" s="35"/>
      <c r="E29" s="38"/>
    </row>
    <row r="30" spans="1:6" x14ac:dyDescent="0.25">
      <c r="B30"/>
    </row>
    <row r="31" spans="1:6" x14ac:dyDescent="0.25">
      <c r="B31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Watch Tower #7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2024-02-21T03:01:23Z</dcterms:created>
  <dcterms:modified xsi:type="dcterms:W3CDTF">2025-02-24T23:17:33Z</dcterms:modified>
</cp:coreProperties>
</file>