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9FDB2D63-163C-4D75-81C6-FE95EEEDF508}" xr6:coauthVersionLast="47" xr6:coauthVersionMax="47" xr10:uidLastSave="{00000000-0000-0000-0000-000000000000}"/>
  <bookViews>
    <workbookView xWindow="-120" yWindow="-120" windowWidth="24240" windowHeight="13020" xr2:uid="{91FBDC18-3353-43A9-81A8-7E8976FD2FB8}"/>
  </bookViews>
  <sheets>
    <sheet name="Ultra Vinyl Watch Tower #V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9" i="2"/>
  <c r="C8" i="2"/>
  <c r="C19" i="2"/>
  <c r="C18" i="2"/>
  <c r="C17" i="2"/>
  <c r="C16" i="2"/>
  <c r="C15" i="2"/>
  <c r="C10" i="2"/>
  <c r="C21" i="2" l="1"/>
  <c r="C22" i="2" s="1"/>
  <c r="C23" i="2" s="1"/>
  <c r="E7" i="2" l="1"/>
  <c r="E8" i="2" s="1"/>
  <c r="E9" i="2" l="1"/>
  <c r="E10" i="2" s="1"/>
  <c r="E11" i="2" s="1"/>
  <c r="E12" i="2" s="1"/>
  <c r="E14" i="2" l="1"/>
  <c r="E15" i="2" s="1"/>
  <c r="E16" i="2" s="1"/>
</calcChain>
</file>

<file path=xl/sharedStrings.xml><?xml version="1.0" encoding="utf-8"?>
<sst xmlns="http://schemas.openxmlformats.org/spreadsheetml/2006/main" count="37" uniqueCount="37">
  <si>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</si>
  <si>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</si>
  <si>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</si>
  <si>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</si>
  <si>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Quatity</t>
  </si>
  <si>
    <t>Price</t>
  </si>
  <si>
    <t>Base Price:</t>
  </si>
  <si>
    <t xml:space="preserve"> Rent to Own 36 Months</t>
  </si>
  <si>
    <t>Options:</t>
  </si>
  <si>
    <t>Sales Price</t>
  </si>
  <si>
    <t>Down Payment</t>
  </si>
  <si>
    <t>3 Position Attachment 8'</t>
  </si>
  <si>
    <t>Tax on Dep</t>
  </si>
  <si>
    <t>Net Down Payment</t>
  </si>
  <si>
    <t>4 Position Attachment 8'</t>
  </si>
  <si>
    <t>RTO Amount</t>
  </si>
  <si>
    <t>replace swing with horse glider</t>
  </si>
  <si>
    <t>Payment</t>
  </si>
  <si>
    <t>Tax  Factor</t>
  </si>
  <si>
    <t>Gang Plank</t>
  </si>
  <si>
    <t>Tax Amount</t>
  </si>
  <si>
    <t>Gang Plank with Ladder</t>
  </si>
  <si>
    <t>Monthly Payment</t>
  </si>
  <si>
    <t>6' Rock Wall</t>
  </si>
  <si>
    <t>Total Cost</t>
  </si>
  <si>
    <t>Chalk Board</t>
  </si>
  <si>
    <t>Infant Seat</t>
  </si>
  <si>
    <t>6' Turbo Slide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</si>
  <si>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</si>
  <si>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</si>
  <si>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</si>
  <si>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</si>
  <si>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</si>
  <si>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</si>
  <si>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</si>
  <si>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Ultra Vinyl Watch Tower</t>
  </si>
  <si>
    <t>Monkey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</si>
</sst>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7" fillId="0" borderId="4" xfId="0" applyFont="1" applyBorder="1"/>
    <xf numFmtId="0" fontId="0" fillId="0" borderId="4" xfId="0" applyBorder="1"/>
    <xf numFmtId="0" fontId="8" fillId="0" borderId="5" xfId="0" applyFont="1" applyBorder="1"/>
    <xf numFmtId="3" fontId="0" fillId="0" borderId="6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7" fillId="0" borderId="6" xfId="0" applyFont="1" applyBorder="1"/>
    <xf numFmtId="3" fontId="0" fillId="3" borderId="5" xfId="0" applyNumberFormat="1" applyFill="1" applyBorder="1"/>
    <xf numFmtId="164" fontId="0" fillId="3" borderId="8" xfId="0" applyNumberFormat="1" applyFill="1" applyBorder="1"/>
    <xf numFmtId="0" fontId="7" fillId="0" borderId="10" xfId="0" applyFont="1" applyBorder="1"/>
    <xf numFmtId="3" fontId="0" fillId="0" borderId="5" xfId="0" applyNumberFormat="1" applyBorder="1"/>
    <xf numFmtId="164" fontId="0" fillId="0" borderId="8" xfId="0" applyNumberFormat="1" applyBorder="1"/>
    <xf numFmtId="164" fontId="7" fillId="0" borderId="5" xfId="0" applyNumberFormat="1" applyFont="1" applyBorder="1"/>
    <xf numFmtId="0" fontId="7" fillId="0" borderId="11" xfId="0" applyFont="1" applyBorder="1"/>
    <xf numFmtId="0" fontId="0" fillId="0" borderId="10" xfId="0" applyBorder="1"/>
    <xf numFmtId="164" fontId="0" fillId="0" borderId="5" xfId="0" applyNumberFormat="1" applyBorder="1"/>
    <xf numFmtId="0" fontId="0" fillId="0" borderId="5" xfId="0" applyBorder="1"/>
    <xf numFmtId="0" fontId="7" fillId="0" borderId="5" xfId="0" applyFont="1" applyBorder="1"/>
    <xf numFmtId="10" fontId="10" fillId="0" borderId="5" xfId="1" applyNumberFormat="1" applyFont="1" applyBorder="1"/>
    <xf numFmtId="164" fontId="7" fillId="3" borderId="5" xfId="0" applyNumberFormat="1" applyFont="1" applyFill="1" applyBorder="1"/>
    <xf numFmtId="0" fontId="7" fillId="4" borderId="5" xfId="0" applyFont="1" applyFill="1" applyBorder="1"/>
    <xf numFmtId="164" fontId="0" fillId="4" borderId="5" xfId="0" applyNumberFormat="1" applyFill="1" applyBorder="1"/>
    <xf numFmtId="0" fontId="0" fillId="0" borderId="12" xfId="0" applyBorder="1"/>
    <xf numFmtId="3" fontId="0" fillId="0" borderId="13" xfId="0" applyNumberFormat="1" applyBorder="1"/>
    <xf numFmtId="164" fontId="0" fillId="0" borderId="14" xfId="0" applyNumberFormat="1" applyBorder="1"/>
    <xf numFmtId="0" fontId="7" fillId="0" borderId="0" xfId="0" applyFont="1"/>
    <xf numFmtId="3" fontId="7" fillId="0" borderId="0" xfId="0" applyNumberFormat="1" applyFont="1"/>
    <xf numFmtId="164" fontId="0" fillId="0" borderId="0" xfId="0" applyNumberFormat="1"/>
    <xf numFmtId="3" fontId="0" fillId="0" borderId="0" xfId="0" applyNumberFormat="1"/>
    <xf numFmtId="164" fontId="0" fillId="0" borderId="15" xfId="0" applyNumberFormat="1" applyBorder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0" fillId="0" borderId="16" xfId="0" applyBorder="1"/>
    <xf numFmtId="0" fontId="11" fillId="0" borderId="16" xfId="0" applyFont="1" applyBorder="1"/>
    <xf numFmtId="0" fontId="7" fillId="0" borderId="16" xfId="0" applyFont="1" applyBorder="1"/>
    <xf numFmtId="0" fontId="0" fillId="0" borderId="17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7A6CA5-0A4B-4D44-BA97-071903509AE3}" name="Table13" displayName="Table13" ref="A5:C20" totalsRowShown="0" headerRowBorderDxfId="5" tableBorderDxfId="4" totalsRowBorderDxfId="3">
  <autoFilter ref="A5:C20" xr:uid="{EC994F63-5979-4C1E-B6DA-CC6837BB79E5}"/>
  <tableColumns count="3">
    <tableColumn id="1" xr3:uid="{7E2353AA-0392-442A-BDF9-4A1EE3B8CB3E}" name="Ultra Vinyl Watch Tower" dataDxfId="2"/>
    <tableColumn id="2" xr3:uid="{476A941B-3D1B-4A93-BA41-3EA7D259AE3D}" name="Quatity" dataDxfId="1"/>
    <tableColumn id="3" xr3:uid="{1F1C99B4-DFC2-4D30-8851-D7BA10CFC10B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616A-EE38-4D7A-8A64-2B2EA958073F}">
  <dimension ref="A1:I30"/>
  <sheetViews>
    <sheetView tabSelected="1" topLeftCell="A4" workbookViewId="0">
      <selection activeCell="C16" sqref="C16"/>
    </sheetView>
  </sheetViews>
  <sheetFormatPr defaultRowHeight="15" x14ac:dyDescent="0.25"/>
  <cols>
    <col min="1" max="1" width="26.5703125" customWidth="1"/>
    <col min="2" max="2" width="11" style="28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26.570312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26.570312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26.570312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26.570312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26.570312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26.570312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26.570312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26.570312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26.570312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26.570312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26.570312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26.570312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26.570312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26.570312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26.570312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26.570312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26.570312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26.570312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26.570312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26.570312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26.570312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26.570312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26.570312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26.570312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26.570312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26.570312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26.570312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26.570312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26.570312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26.570312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26.570312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26.570312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26.570312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26.570312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26.570312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26.570312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26.570312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26.570312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26.570312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26.570312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26.570312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26.570312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26.570312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26.570312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26.570312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26.570312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26.570312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26.570312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26.570312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26.570312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26.570312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26.570312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26.570312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26.570312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26.570312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26.570312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26.570312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26.570312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26.570312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26.570312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26.570312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26.570312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26.570312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31.5" customHeight="1" thickBot="1" x14ac:dyDescent="0.3">
      <c r="A2" s="39" t="s">
        <v>1</v>
      </c>
      <c r="B2" s="40"/>
      <c r="C2" s="40"/>
      <c r="D2" s="40"/>
      <c r="E2" s="40"/>
      <c r="F2" s="40"/>
      <c r="G2" s="40"/>
      <c r="H2" s="40"/>
      <c r="I2" s="41"/>
    </row>
    <row r="3" spans="1:9" ht="32.25" customHeight="1" x14ac:dyDescent="0.25">
      <c r="A3" s="1" t="s">
        <v>2</v>
      </c>
      <c r="B3" s="42"/>
      <c r="C3" s="42"/>
      <c r="D3" s="38"/>
      <c r="E3" s="1" t="s">
        <v>3</v>
      </c>
      <c r="F3" s="43"/>
      <c r="G3" s="43"/>
      <c r="H3" s="43"/>
      <c r="I3" s="43"/>
    </row>
    <row r="5" spans="1:9" ht="15" customHeight="1" thickBot="1" x14ac:dyDescent="0.3">
      <c r="A5" s="3" t="s">
        <v>35</v>
      </c>
      <c r="B5" s="4" t="s">
        <v>4</v>
      </c>
      <c r="C5" s="5" t="s">
        <v>5</v>
      </c>
    </row>
    <row r="6" spans="1:9" ht="15" customHeight="1" thickBot="1" x14ac:dyDescent="0.3">
      <c r="A6" s="6" t="s">
        <v>6</v>
      </c>
      <c r="B6" s="7">
        <v>1</v>
      </c>
      <c r="C6" s="8">
        <v>4995</v>
      </c>
      <c r="E6" s="44" t="s">
        <v>7</v>
      </c>
      <c r="F6" s="45"/>
    </row>
    <row r="7" spans="1:9" ht="15" customHeight="1" x14ac:dyDescent="0.25">
      <c r="A7" s="9" t="s">
        <v>8</v>
      </c>
      <c r="B7" s="10"/>
      <c r="C7" s="11"/>
      <c r="E7" s="12">
        <f>C21</f>
        <v>4995</v>
      </c>
      <c r="F7" s="13" t="s">
        <v>9</v>
      </c>
    </row>
    <row r="8" spans="1:9" x14ac:dyDescent="0.25">
      <c r="A8" s="14" t="s">
        <v>11</v>
      </c>
      <c r="B8" s="10"/>
      <c r="C8" s="11">
        <f>SUM(B8*850)</f>
        <v>0</v>
      </c>
      <c r="E8" s="15">
        <f>PRODUCT(E7,0.1)</f>
        <v>499.5</v>
      </c>
      <c r="F8" s="16" t="s">
        <v>10</v>
      </c>
    </row>
    <row r="9" spans="1:9" x14ac:dyDescent="0.25">
      <c r="A9" s="14" t="s">
        <v>14</v>
      </c>
      <c r="B9" s="10"/>
      <c r="C9" s="11">
        <f>SUM(B9*950)</f>
        <v>0</v>
      </c>
      <c r="E9" s="15">
        <f>SUM(E8*0.0975)</f>
        <v>48.701250000000002</v>
      </c>
      <c r="F9" s="16" t="s">
        <v>12</v>
      </c>
    </row>
    <row r="10" spans="1:9" x14ac:dyDescent="0.25">
      <c r="A10" s="14" t="s">
        <v>16</v>
      </c>
      <c r="B10" s="10"/>
      <c r="C10" s="11">
        <f>SUM(B10*150)</f>
        <v>0</v>
      </c>
      <c r="E10" s="15">
        <f>SUM(E8-E9)</f>
        <v>450.79874999999998</v>
      </c>
      <c r="F10" s="16" t="s">
        <v>13</v>
      </c>
    </row>
    <row r="11" spans="1:9" x14ac:dyDescent="0.25">
      <c r="A11" s="14" t="s">
        <v>36</v>
      </c>
      <c r="B11" s="10"/>
      <c r="C11" s="11">
        <f>SUM(B11*675)</f>
        <v>0</v>
      </c>
      <c r="E11" s="12">
        <f>SUM(E7-E10)</f>
        <v>4544.2012500000001</v>
      </c>
      <c r="F11" s="17" t="s">
        <v>15</v>
      </c>
    </row>
    <row r="12" spans="1:9" x14ac:dyDescent="0.25">
      <c r="A12" s="14" t="s">
        <v>19</v>
      </c>
      <c r="B12" s="10"/>
      <c r="C12" s="11">
        <f>SUM(B12*950)</f>
        <v>0</v>
      </c>
      <c r="E12" s="15">
        <f>SUM(E11/19.8)</f>
        <v>229.50511363636363</v>
      </c>
      <c r="F12" s="16" t="s">
        <v>17</v>
      </c>
    </row>
    <row r="13" spans="1:9" x14ac:dyDescent="0.25">
      <c r="A13" s="14" t="s">
        <v>21</v>
      </c>
      <c r="B13" s="10"/>
      <c r="C13" s="11">
        <f>SUM(B13*1025)</f>
        <v>0</v>
      </c>
      <c r="E13" s="18">
        <v>9.7500000000000003E-2</v>
      </c>
      <c r="F13" s="16" t="s">
        <v>18</v>
      </c>
    </row>
    <row r="14" spans="1:9" x14ac:dyDescent="0.25">
      <c r="A14" s="14" t="s">
        <v>23</v>
      </c>
      <c r="B14" s="10"/>
      <c r="C14" s="11">
        <f>SUM(B14*750)</f>
        <v>0</v>
      </c>
      <c r="E14" s="15">
        <f>SUM(E12*0.0975)</f>
        <v>22.376748579545456</v>
      </c>
      <c r="F14" s="16" t="s">
        <v>20</v>
      </c>
    </row>
    <row r="15" spans="1:9" x14ac:dyDescent="0.25">
      <c r="A15" s="14" t="s">
        <v>25</v>
      </c>
      <c r="B15" s="10"/>
      <c r="C15" s="11">
        <f>SUM(B15*30)</f>
        <v>0</v>
      </c>
      <c r="E15" s="19">
        <f>SUM(E12+E14)</f>
        <v>251.88186221590908</v>
      </c>
      <c r="F15" s="20" t="s">
        <v>22</v>
      </c>
    </row>
    <row r="16" spans="1:9" x14ac:dyDescent="0.25">
      <c r="A16" s="14" t="s">
        <v>26</v>
      </c>
      <c r="B16" s="10"/>
      <c r="C16" s="11">
        <f>SUM(B16*40)</f>
        <v>0</v>
      </c>
      <c r="E16" s="21">
        <f>SUM(E15*36+E8)</f>
        <v>9567.2470397727266</v>
      </c>
      <c r="F16" s="16" t="s">
        <v>24</v>
      </c>
    </row>
    <row r="17" spans="1:6" x14ac:dyDescent="0.25">
      <c r="A17" s="14" t="s">
        <v>27</v>
      </c>
      <c r="B17" s="10"/>
      <c r="C17" s="11">
        <f>SUM(B17*1200)</f>
        <v>0</v>
      </c>
    </row>
    <row r="18" spans="1:6" x14ac:dyDescent="0.25">
      <c r="A18" s="14" t="s">
        <v>28</v>
      </c>
      <c r="B18" s="10"/>
      <c r="C18" s="11">
        <f>SUM(B18*40)</f>
        <v>0</v>
      </c>
    </row>
    <row r="19" spans="1:6" x14ac:dyDescent="0.25">
      <c r="A19" s="22" t="s">
        <v>29</v>
      </c>
      <c r="B19" s="23"/>
      <c r="C19" s="24">
        <f>SUM(B19*30)</f>
        <v>0</v>
      </c>
    </row>
    <row r="20" spans="1:6" x14ac:dyDescent="0.25">
      <c r="A20" s="14"/>
      <c r="B20" s="10"/>
      <c r="C20" s="11"/>
    </row>
    <row r="21" spans="1:6" x14ac:dyDescent="0.25">
      <c r="A21" s="25" t="s">
        <v>30</v>
      </c>
      <c r="B21" s="26"/>
      <c r="C21" s="27">
        <f>SUM(C6:C20)</f>
        <v>4995</v>
      </c>
    </row>
    <row r="22" spans="1:6" ht="15.75" thickBot="1" x14ac:dyDescent="0.3">
      <c r="A22" t="s">
        <v>31</v>
      </c>
      <c r="C22" s="29">
        <f>SUM(C21*0.0975)</f>
        <v>487.01249999999999</v>
      </c>
    </row>
    <row r="23" spans="1:6" ht="15.75" thickTop="1" x14ac:dyDescent="0.25">
      <c r="A23" s="30" t="s">
        <v>32</v>
      </c>
      <c r="B23" s="31"/>
      <c r="C23" s="32">
        <f>SUM(C21,C22)</f>
        <v>5482.0124999999998</v>
      </c>
    </row>
    <row r="24" spans="1:6" x14ac:dyDescent="0.25">
      <c r="B24"/>
    </row>
    <row r="25" spans="1:6" x14ac:dyDescent="0.25">
      <c r="A25" s="2" t="s">
        <v>33</v>
      </c>
      <c r="B25" s="2"/>
      <c r="C25" s="2"/>
    </row>
    <row r="26" spans="1:6" x14ac:dyDescent="0.25">
      <c r="A26" s="34" t="s">
        <v>34</v>
      </c>
      <c r="B26" s="33"/>
      <c r="C26" s="33"/>
      <c r="D26" s="2"/>
      <c r="E26" s="2"/>
      <c r="F26" s="2"/>
    </row>
    <row r="27" spans="1:6" x14ac:dyDescent="0.25">
      <c r="B27"/>
      <c r="D27" s="2"/>
      <c r="E27" s="33"/>
      <c r="F27" s="33"/>
    </row>
    <row r="28" spans="1:6" x14ac:dyDescent="0.25">
      <c r="A28" s="35"/>
      <c r="B28" s="33"/>
      <c r="C28" s="33"/>
      <c r="D28" s="2"/>
    </row>
    <row r="29" spans="1:6" x14ac:dyDescent="0.25">
      <c r="B29"/>
      <c r="D29" s="2"/>
      <c r="E29" s="33"/>
      <c r="F29" s="33"/>
    </row>
    <row r="30" spans="1:6" x14ac:dyDescent="0.25">
      <c r="B30"/>
      <c r="E30" s="36"/>
    </row>
  </sheetData>
  <mergeCells count="5">
    <mergeCell ref="A1:I1"/>
    <mergeCell ref="A2:I2"/>
    <mergeCell ref="B3:D3"/>
    <mergeCell ref="F3:I3"/>
    <mergeCell ref="E6:F6"/>
  </mergeCells>
  <pageMargins left="0.7" right="0.7" top="0.75" bottom="0.75" header="0.3" footer="0.3"/>
  <pageSetup orientation="landscape" r:id="rId1"/>
  <ignoredErrors>
    <ignoredError sqref="C17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Ultra Vinyl Watch Tower #V1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2024-02-21T02:49:37Z</dcterms:created>
  <dcterms:modified xsi:type="dcterms:W3CDTF">2025-02-24T22:44:38Z</dcterms:modified>
</cp:coreProperties>
</file>